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defaultThemeVersion="124226"/>
  <bookViews>
    <workbookView xWindow="0" yWindow="93" windowWidth="19200" windowHeight="11013" tabRatio="853" xr2:uid="{00000000-000D-0000-FFFF-FFFF00000000}"/>
  </bookViews>
  <sheets>
    <sheet name="绩效-各分公司" sheetId="1" r:id="rId1"/>
    <sheet name="绩效&amp;ERP-产品&amp;分公司" sheetId="2" r:id="rId2"/>
    <sheet name="绩效-区域" sheetId="3" r:id="rId3"/>
    <sheet name="产品结构" sheetId="4" r:id="rId4"/>
    <sheet name="渠道" sheetId="5" state="hidden" r:id="rId5"/>
    <sheet name="段位" sheetId="6" r:id="rId6"/>
    <sheet name="包装" sheetId="8" r:id="rId7"/>
    <sheet name="库存" sheetId="7" state="hidden" r:id="rId8"/>
    <sheet name="0、4段生意分析" sheetId="13" state="hidden" r:id="rId9"/>
    <sheet name="门店" sheetId="9" state="hidden" r:id="rId10"/>
    <sheet name="会员" sheetId="10" state="hidden" r:id="rId11"/>
    <sheet name="打印版-区域" sheetId="12" state="hidden" r:id="rId12"/>
    <sheet name="吨粉系数" sheetId="11" state="hidden" r:id="rId13"/>
  </sheets>
  <calcPr calcId="171027"/>
  <fileRecoveryPr autoRecover="0"/>
</workbook>
</file>

<file path=xl/calcChain.xml><?xml version="1.0" encoding="utf-8"?>
<calcChain xmlns="http://schemas.openxmlformats.org/spreadsheetml/2006/main">
  <c r="E17" i="1" l="1"/>
  <c r="J4" i="11"/>
  <c r="J3" i="11"/>
  <c r="M120" i="4" l="1"/>
  <c r="C52" i="2"/>
  <c r="T33" i="8" l="1"/>
  <c r="T34" i="8"/>
  <c r="T35" i="8"/>
  <c r="T32" i="8"/>
  <c r="S32" i="8"/>
  <c r="T30" i="8"/>
  <c r="T21" i="8"/>
  <c r="T19" i="8"/>
  <c r="T22" i="8" s="1"/>
  <c r="T11" i="8"/>
  <c r="T10" i="8"/>
  <c r="T12" i="8"/>
  <c r="T9" i="8"/>
  <c r="U109" i="6"/>
  <c r="U110" i="6"/>
  <c r="U108" i="6"/>
  <c r="T108" i="6"/>
  <c r="T97" i="6"/>
  <c r="U87" i="6"/>
  <c r="U88" i="6"/>
  <c r="U86" i="6"/>
  <c r="T86" i="6"/>
  <c r="U76" i="6"/>
  <c r="U77" i="6"/>
  <c r="U75" i="6"/>
  <c r="T75" i="6"/>
  <c r="U65" i="6"/>
  <c r="U66" i="6"/>
  <c r="U64" i="6"/>
  <c r="T64" i="6"/>
  <c r="T65" i="6"/>
  <c r="U53" i="6"/>
  <c r="U54" i="6"/>
  <c r="U55" i="6"/>
  <c r="U56" i="6"/>
  <c r="U52" i="6"/>
  <c r="T52" i="6"/>
  <c r="U39" i="6"/>
  <c r="U38" i="6"/>
  <c r="U40" i="6"/>
  <c r="U41" i="6"/>
  <c r="U37" i="6"/>
  <c r="T37" i="6"/>
  <c r="U25" i="6"/>
  <c r="U26" i="6"/>
  <c r="U24" i="6"/>
  <c r="T24" i="6"/>
  <c r="U13" i="6"/>
  <c r="T11" i="6"/>
  <c r="O106" i="6"/>
  <c r="P106" i="6"/>
  <c r="Q106" i="6"/>
  <c r="R106" i="6"/>
  <c r="S106" i="6"/>
  <c r="T106" i="6"/>
  <c r="U106" i="6"/>
  <c r="O95" i="6"/>
  <c r="P95" i="6"/>
  <c r="Q95" i="6"/>
  <c r="R95" i="6"/>
  <c r="S95" i="6"/>
  <c r="T95" i="6"/>
  <c r="U95" i="6"/>
  <c r="U98" i="6" s="1"/>
  <c r="N95" i="6"/>
  <c r="O84" i="6"/>
  <c r="P84" i="6"/>
  <c r="Q84" i="6"/>
  <c r="R84" i="6"/>
  <c r="S84" i="6"/>
  <c r="T84" i="6"/>
  <c r="U84" i="6"/>
  <c r="N84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N73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N62" i="6"/>
  <c r="O50" i="6"/>
  <c r="P50" i="6"/>
  <c r="Q50" i="6"/>
  <c r="R50" i="6"/>
  <c r="S50" i="6"/>
  <c r="T50" i="6"/>
  <c r="N50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E35" i="6"/>
  <c r="D35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D22" i="6"/>
  <c r="U11" i="6"/>
  <c r="U12" i="6"/>
  <c r="U14" i="6"/>
  <c r="U10" i="6"/>
  <c r="O51" i="4"/>
  <c r="O55" i="4"/>
  <c r="O37" i="4"/>
  <c r="O26" i="4"/>
  <c r="O15" i="4"/>
  <c r="O11" i="4"/>
  <c r="O75" i="4"/>
  <c r="O76" i="4"/>
  <c r="O77" i="4"/>
  <c r="O78" i="4"/>
  <c r="O79" i="4"/>
  <c r="O74" i="4"/>
  <c r="O71" i="4"/>
  <c r="O62" i="4"/>
  <c r="O63" i="4"/>
  <c r="O64" i="4"/>
  <c r="O65" i="4"/>
  <c r="O66" i="4"/>
  <c r="O67" i="4"/>
  <c r="O68" i="4"/>
  <c r="O69" i="4"/>
  <c r="O70" i="4"/>
  <c r="O72" i="4"/>
  <c r="O73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4" i="4"/>
  <c r="O5" i="4"/>
  <c r="O6" i="4"/>
  <c r="O7" i="4"/>
  <c r="O8" i="4"/>
  <c r="O9" i="4"/>
  <c r="O10" i="4"/>
  <c r="O12" i="4"/>
  <c r="O13" i="4"/>
  <c r="O16" i="4"/>
  <c r="O20" i="4"/>
  <c r="O23" i="4"/>
  <c r="O24" i="4"/>
  <c r="O30" i="4"/>
  <c r="O34" i="4"/>
  <c r="O38" i="4"/>
  <c r="O39" i="4"/>
  <c r="O40" i="4"/>
  <c r="O41" i="4"/>
  <c r="O42" i="4"/>
  <c r="O43" i="4"/>
  <c r="O44" i="4"/>
  <c r="O45" i="4"/>
  <c r="O46" i="4"/>
  <c r="O48" i="4"/>
  <c r="O49" i="4"/>
  <c r="O50" i="4"/>
  <c r="O52" i="4"/>
  <c r="O53" i="4"/>
  <c r="O54" i="4"/>
  <c r="O56" i="4"/>
  <c r="O57" i="4"/>
  <c r="U97" i="6" l="1"/>
  <c r="U99" i="6"/>
  <c r="O47" i="4"/>
  <c r="O33" i="4"/>
  <c r="O19" i="4"/>
  <c r="O32" i="4"/>
  <c r="O28" i="4"/>
  <c r="O22" i="4"/>
  <c r="O18" i="4"/>
  <c r="O29" i="4"/>
  <c r="O35" i="4"/>
  <c r="O31" i="4"/>
  <c r="O27" i="4"/>
  <c r="O21" i="4"/>
  <c r="O17" i="4"/>
  <c r="O36" i="4"/>
  <c r="O25" i="4"/>
  <c r="O14" i="4"/>
  <c r="O3" i="4"/>
  <c r="I63" i="4" l="1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62" i="4"/>
  <c r="I26" i="4"/>
  <c r="I27" i="4"/>
  <c r="I28" i="4"/>
  <c r="I29" i="4"/>
  <c r="I30" i="4"/>
  <c r="I31" i="4"/>
  <c r="I32" i="4"/>
  <c r="I33" i="4"/>
  <c r="I34" i="4"/>
  <c r="I57" i="4"/>
  <c r="I48" i="4"/>
  <c r="I49" i="4"/>
  <c r="I50" i="4"/>
  <c r="I51" i="4"/>
  <c r="I52" i="4"/>
  <c r="I53" i="4"/>
  <c r="I54" i="4"/>
  <c r="I55" i="4"/>
  <c r="I56" i="4"/>
  <c r="I47" i="4"/>
  <c r="I46" i="4"/>
  <c r="I37" i="4"/>
  <c r="I38" i="4"/>
  <c r="I39" i="4"/>
  <c r="I40" i="4"/>
  <c r="I41" i="4"/>
  <c r="I42" i="4"/>
  <c r="I43" i="4"/>
  <c r="I44" i="4"/>
  <c r="I45" i="4"/>
  <c r="I36" i="4"/>
  <c r="I35" i="4"/>
  <c r="I25" i="4"/>
  <c r="I24" i="4"/>
  <c r="I15" i="4"/>
  <c r="I16" i="4"/>
  <c r="I17" i="4"/>
  <c r="I18" i="4"/>
  <c r="I19" i="4"/>
  <c r="I20" i="4"/>
  <c r="I21" i="4"/>
  <c r="I22" i="4"/>
  <c r="I23" i="4"/>
  <c r="I14" i="4"/>
  <c r="I3" i="4"/>
  <c r="I13" i="4"/>
  <c r="I4" i="4"/>
  <c r="I5" i="4"/>
  <c r="I6" i="4"/>
  <c r="I7" i="4"/>
  <c r="I8" i="4"/>
  <c r="I9" i="4"/>
  <c r="I10" i="4"/>
  <c r="I11" i="4"/>
  <c r="I12" i="4"/>
  <c r="L16" i="2"/>
  <c r="F31" i="1" l="1"/>
  <c r="F26" i="1"/>
  <c r="F21" i="1"/>
  <c r="F16" i="1"/>
  <c r="F11" i="1"/>
  <c r="F6" i="1"/>
  <c r="H31" i="1"/>
  <c r="I31" i="1"/>
  <c r="J31" i="1"/>
  <c r="K31" i="1"/>
  <c r="G31" i="1"/>
  <c r="H26" i="1"/>
  <c r="I26" i="1"/>
  <c r="J26" i="1"/>
  <c r="K26" i="1"/>
  <c r="G26" i="1"/>
  <c r="H21" i="1"/>
  <c r="I21" i="1"/>
  <c r="J21" i="1"/>
  <c r="K21" i="1"/>
  <c r="G21" i="1"/>
  <c r="H16" i="1"/>
  <c r="I16" i="1"/>
  <c r="J16" i="1"/>
  <c r="K16" i="1"/>
  <c r="G16" i="1"/>
  <c r="H11" i="1"/>
  <c r="I11" i="1"/>
  <c r="J11" i="1"/>
  <c r="K11" i="1"/>
  <c r="G11" i="1"/>
  <c r="G6" i="1"/>
  <c r="G7" i="1" s="1"/>
  <c r="H6" i="1"/>
  <c r="I6" i="1"/>
  <c r="J6" i="1"/>
  <c r="K6" i="1"/>
  <c r="S87" i="6" l="1"/>
  <c r="D3" i="3" l="1"/>
  <c r="D14" i="2"/>
  <c r="E6" i="2" l="1"/>
  <c r="F8" i="2"/>
  <c r="F5" i="2" l="1"/>
  <c r="D6" i="1" l="1"/>
  <c r="D3" i="1"/>
  <c r="F34" i="2"/>
  <c r="E6" i="1" l="1"/>
  <c r="E7" i="1" s="1"/>
  <c r="D11" i="1"/>
  <c r="D7" i="1"/>
  <c r="H7" i="1"/>
  <c r="E32" i="1"/>
  <c r="D4" i="1" l="1"/>
  <c r="C7" i="1"/>
  <c r="E15" i="2"/>
  <c r="E14" i="2"/>
  <c r="E11" i="2"/>
  <c r="E13" i="2"/>
  <c r="E12" i="2"/>
  <c r="E4" i="2"/>
  <c r="E5" i="2"/>
  <c r="E3" i="2"/>
  <c r="D119" i="2" l="1"/>
  <c r="D118" i="2"/>
  <c r="D112" i="2"/>
  <c r="D111" i="2"/>
  <c r="D105" i="2"/>
  <c r="D104" i="2"/>
  <c r="D98" i="2"/>
  <c r="D97" i="2"/>
  <c r="D91" i="2"/>
  <c r="E119" i="2"/>
  <c r="E118" i="2"/>
  <c r="E116" i="2"/>
  <c r="E117" i="2"/>
  <c r="E115" i="2"/>
  <c r="E109" i="2"/>
  <c r="E110" i="2"/>
  <c r="E108" i="2"/>
  <c r="E101" i="2"/>
  <c r="E102" i="2"/>
  <c r="E103" i="2"/>
  <c r="F103" i="2"/>
  <c r="E96" i="2"/>
  <c r="E94" i="2"/>
  <c r="E95" i="2"/>
  <c r="D94" i="2"/>
  <c r="E89" i="2"/>
  <c r="E88" i="2"/>
  <c r="E87" i="2"/>
  <c r="E3" i="3" l="1"/>
  <c r="D15" i="2" l="1"/>
  <c r="E7" i="2"/>
  <c r="L6" i="4"/>
  <c r="D6" i="2"/>
  <c r="K8" i="2"/>
  <c r="F16" i="2"/>
  <c r="D7" i="2"/>
  <c r="C16" i="2"/>
  <c r="D203" i="3"/>
  <c r="D202" i="3"/>
  <c r="D201" i="3"/>
  <c r="D199" i="3"/>
  <c r="E202" i="3"/>
  <c r="E203" i="3"/>
  <c r="E201" i="3"/>
  <c r="E200" i="3"/>
  <c r="E199" i="3"/>
  <c r="E196" i="3"/>
  <c r="E195" i="3"/>
  <c r="E194" i="3"/>
  <c r="E193" i="3"/>
  <c r="E192" i="3"/>
  <c r="E189" i="3"/>
  <c r="E188" i="3"/>
  <c r="E187" i="3"/>
  <c r="E186" i="3"/>
  <c r="E185" i="3"/>
  <c r="E182" i="3"/>
  <c r="E181" i="3"/>
  <c r="E180" i="3"/>
  <c r="E179" i="3"/>
  <c r="E178" i="3"/>
  <c r="E175" i="3"/>
  <c r="E174" i="3"/>
  <c r="E173" i="3"/>
  <c r="E172" i="3"/>
  <c r="E171" i="3"/>
  <c r="E168" i="3"/>
  <c r="E167" i="3"/>
  <c r="E166" i="3"/>
  <c r="E165" i="3"/>
  <c r="E164" i="3"/>
  <c r="E161" i="3"/>
  <c r="E160" i="3"/>
  <c r="E159" i="3"/>
  <c r="E158" i="3"/>
  <c r="E157" i="3"/>
  <c r="E154" i="3"/>
  <c r="E153" i="3"/>
  <c r="E152" i="3"/>
  <c r="E151" i="3"/>
  <c r="E150" i="3"/>
  <c r="E147" i="3"/>
  <c r="E146" i="3"/>
  <c r="E145" i="3"/>
  <c r="E144" i="3"/>
  <c r="E143" i="3"/>
  <c r="E140" i="3"/>
  <c r="E139" i="3"/>
  <c r="E138" i="3"/>
  <c r="E137" i="3"/>
  <c r="E136" i="3"/>
  <c r="E133" i="3"/>
  <c r="E132" i="3"/>
  <c r="E131" i="3"/>
  <c r="E130" i="3"/>
  <c r="E129" i="3"/>
  <c r="E126" i="3"/>
  <c r="E125" i="3"/>
  <c r="E124" i="3"/>
  <c r="E123" i="3"/>
  <c r="E122" i="3"/>
  <c r="E119" i="3"/>
  <c r="E118" i="3"/>
  <c r="E117" i="3"/>
  <c r="E116" i="3"/>
  <c r="E115" i="3"/>
  <c r="E112" i="3"/>
  <c r="E111" i="3"/>
  <c r="E110" i="3"/>
  <c r="E109" i="3"/>
  <c r="E108" i="3"/>
  <c r="E105" i="3"/>
  <c r="E103" i="3"/>
  <c r="E102" i="3"/>
  <c r="E101" i="3"/>
  <c r="E98" i="3"/>
  <c r="E97" i="3"/>
  <c r="E96" i="3"/>
  <c r="E95" i="3"/>
  <c r="E94" i="3"/>
  <c r="E91" i="3"/>
  <c r="E90" i="3"/>
  <c r="E89" i="3"/>
  <c r="E88" i="3"/>
  <c r="E87" i="3"/>
  <c r="E84" i="3"/>
  <c r="E83" i="3"/>
  <c r="E82" i="3"/>
  <c r="E81" i="3"/>
  <c r="E80" i="3"/>
  <c r="E77" i="3"/>
  <c r="E76" i="3"/>
  <c r="E75" i="3"/>
  <c r="E74" i="3"/>
  <c r="E73" i="3"/>
  <c r="E70" i="3"/>
  <c r="E69" i="3"/>
  <c r="E68" i="3"/>
  <c r="E67" i="3"/>
  <c r="E66" i="3"/>
  <c r="E63" i="3"/>
  <c r="E62" i="3"/>
  <c r="E61" i="3"/>
  <c r="E60" i="3"/>
  <c r="E59" i="3"/>
  <c r="E56" i="3"/>
  <c r="E55" i="3"/>
  <c r="E54" i="3"/>
  <c r="E53" i="3"/>
  <c r="E52" i="3"/>
  <c r="E49" i="3"/>
  <c r="E48" i="3"/>
  <c r="E47" i="3"/>
  <c r="E46" i="3"/>
  <c r="E45" i="3"/>
  <c r="E42" i="3"/>
  <c r="E41" i="3"/>
  <c r="E40" i="3"/>
  <c r="E39" i="3"/>
  <c r="E38" i="3"/>
  <c r="E35" i="3"/>
  <c r="E34" i="3"/>
  <c r="E33" i="3"/>
  <c r="E32" i="3"/>
  <c r="E31" i="3"/>
  <c r="E28" i="3"/>
  <c r="E27" i="3"/>
  <c r="E26" i="3"/>
  <c r="E25" i="3"/>
  <c r="E24" i="3"/>
  <c r="E21" i="3"/>
  <c r="E20" i="3"/>
  <c r="E19" i="3"/>
  <c r="E18" i="3"/>
  <c r="E17" i="3"/>
  <c r="E13" i="3"/>
  <c r="E14" i="3"/>
  <c r="E12" i="3"/>
  <c r="E11" i="3"/>
  <c r="E10" i="3"/>
  <c r="E7" i="3"/>
  <c r="E6" i="3"/>
  <c r="E5" i="3"/>
  <c r="E4" i="3"/>
  <c r="J169" i="3" l="1"/>
  <c r="S33" i="8" l="1"/>
  <c r="S34" i="8"/>
  <c r="S35" i="8"/>
  <c r="S21" i="8"/>
  <c r="S19" i="8"/>
  <c r="S22" i="8" s="1"/>
  <c r="S11" i="8"/>
  <c r="S9" i="8"/>
  <c r="S10" i="8"/>
  <c r="S12" i="8"/>
  <c r="R9" i="8"/>
  <c r="N98" i="4" l="1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68" i="4"/>
  <c r="N69" i="4"/>
  <c r="N70" i="4"/>
  <c r="N71" i="4"/>
  <c r="N72" i="4"/>
  <c r="N73" i="4"/>
  <c r="N63" i="4"/>
  <c r="N64" i="4"/>
  <c r="N65" i="4"/>
  <c r="N66" i="4"/>
  <c r="N67" i="4"/>
  <c r="N62" i="4"/>
  <c r="T109" i="6" l="1"/>
  <c r="T110" i="6"/>
  <c r="T98" i="6"/>
  <c r="T99" i="6"/>
  <c r="T76" i="6"/>
  <c r="T53" i="6"/>
  <c r="T54" i="6"/>
  <c r="T55" i="6"/>
  <c r="T56" i="6"/>
  <c r="T38" i="6"/>
  <c r="T39" i="6"/>
  <c r="T40" i="6"/>
  <c r="T41" i="6"/>
  <c r="T25" i="6"/>
  <c r="T12" i="6"/>
  <c r="T13" i="6"/>
  <c r="T14" i="6"/>
  <c r="T10" i="6"/>
  <c r="S10" i="6"/>
  <c r="T88" i="6" l="1"/>
  <c r="T87" i="6"/>
  <c r="T66" i="6"/>
  <c r="T77" i="6"/>
  <c r="T26" i="6"/>
  <c r="N48" i="4" l="1"/>
  <c r="N49" i="4"/>
  <c r="N50" i="4"/>
  <c r="N51" i="4"/>
  <c r="N52" i="4"/>
  <c r="N53" i="4"/>
  <c r="N54" i="4"/>
  <c r="N55" i="4"/>
  <c r="N56" i="4"/>
  <c r="N57" i="4"/>
  <c r="N47" i="4"/>
  <c r="N37" i="4"/>
  <c r="N38" i="4"/>
  <c r="N39" i="4"/>
  <c r="N40" i="4"/>
  <c r="N41" i="4"/>
  <c r="N42" i="4"/>
  <c r="N43" i="4"/>
  <c r="N44" i="4"/>
  <c r="N45" i="4"/>
  <c r="N46" i="4"/>
  <c r="N36" i="4"/>
  <c r="N26" i="4"/>
  <c r="N27" i="4"/>
  <c r="N28" i="4"/>
  <c r="N29" i="4"/>
  <c r="N30" i="4"/>
  <c r="N31" i="4"/>
  <c r="N32" i="4"/>
  <c r="N33" i="4"/>
  <c r="N34" i="4"/>
  <c r="N35" i="4"/>
  <c r="N25" i="4"/>
  <c r="N15" i="4"/>
  <c r="N16" i="4"/>
  <c r="N17" i="4"/>
  <c r="N18" i="4"/>
  <c r="N19" i="4"/>
  <c r="N20" i="4"/>
  <c r="N21" i="4"/>
  <c r="N22" i="4"/>
  <c r="N23" i="4"/>
  <c r="N24" i="4"/>
  <c r="N14" i="4"/>
  <c r="N4" i="4"/>
  <c r="N5" i="4"/>
  <c r="N6" i="4"/>
  <c r="N7" i="4"/>
  <c r="N8" i="4"/>
  <c r="N9" i="4"/>
  <c r="N10" i="4"/>
  <c r="N11" i="4"/>
  <c r="N12" i="4"/>
  <c r="N13" i="4"/>
  <c r="N3" i="4"/>
  <c r="M3" i="4"/>
  <c r="P3" i="4"/>
  <c r="P10" i="4" l="1"/>
  <c r="H12" i="1"/>
  <c r="C105" i="6"/>
  <c r="B105" i="6"/>
  <c r="C104" i="6"/>
  <c r="B104" i="6"/>
  <c r="C103" i="6"/>
  <c r="B103" i="6"/>
  <c r="C94" i="6"/>
  <c r="B94" i="6"/>
  <c r="C93" i="6"/>
  <c r="B93" i="6"/>
  <c r="C92" i="6"/>
  <c r="B92" i="6"/>
  <c r="C84" i="6"/>
  <c r="B84" i="6"/>
  <c r="C83" i="6"/>
  <c r="C82" i="6"/>
  <c r="B82" i="6"/>
  <c r="C81" i="6"/>
  <c r="B81" i="6"/>
  <c r="C73" i="6"/>
  <c r="B73" i="6"/>
  <c r="C72" i="6"/>
  <c r="B72" i="6"/>
  <c r="C71" i="6"/>
  <c r="B71" i="6"/>
  <c r="C70" i="6"/>
  <c r="B70" i="6"/>
  <c r="C62" i="6"/>
  <c r="B62" i="6"/>
  <c r="C61" i="6"/>
  <c r="B61" i="6"/>
  <c r="C60" i="6"/>
  <c r="B60" i="6"/>
  <c r="C59" i="6"/>
  <c r="B59" i="6"/>
  <c r="C50" i="6"/>
  <c r="B50" i="6"/>
  <c r="C48" i="6"/>
  <c r="B48" i="6"/>
  <c r="C47" i="6"/>
  <c r="B47" i="6"/>
  <c r="C46" i="6"/>
  <c r="B46" i="6"/>
  <c r="C35" i="6"/>
  <c r="B35" i="6"/>
  <c r="C34" i="6"/>
  <c r="B34" i="6"/>
  <c r="C33" i="6"/>
  <c r="B33" i="6"/>
  <c r="C32" i="6"/>
  <c r="B32" i="6"/>
  <c r="C31" i="6"/>
  <c r="B31" i="6"/>
  <c r="C30" i="6"/>
  <c r="B30" i="6"/>
  <c r="C21" i="6"/>
  <c r="B21" i="6"/>
  <c r="C20" i="6"/>
  <c r="B20" i="6"/>
  <c r="C19" i="6"/>
  <c r="B19" i="6"/>
  <c r="C4" i="6"/>
  <c r="C5" i="6"/>
  <c r="C6" i="6"/>
  <c r="C7" i="6"/>
  <c r="C8" i="6"/>
  <c r="C3" i="6"/>
  <c r="B4" i="6"/>
  <c r="B5" i="6"/>
  <c r="B6" i="6"/>
  <c r="B7" i="6"/>
  <c r="B8" i="6"/>
  <c r="B3" i="6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0" i="8"/>
  <c r="B33" i="8" s="1"/>
  <c r="B29" i="8"/>
  <c r="B28" i="8"/>
  <c r="B27" i="8"/>
  <c r="B26" i="8"/>
  <c r="B32" i="8" s="1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19" i="8"/>
  <c r="B18" i="8"/>
  <c r="B17" i="8"/>
  <c r="B21" i="8" s="1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7" i="8"/>
  <c r="B12" i="8" s="1"/>
  <c r="B6" i="8"/>
  <c r="B5" i="8"/>
  <c r="B4" i="8"/>
  <c r="B3" i="8"/>
  <c r="B9" i="8" s="1"/>
  <c r="S110" i="6"/>
  <c r="R110" i="6"/>
  <c r="Q110" i="6"/>
  <c r="P110" i="6"/>
  <c r="O110" i="6"/>
  <c r="N106" i="6"/>
  <c r="N110" i="6" s="1"/>
  <c r="M106" i="6"/>
  <c r="M110" i="6" s="1"/>
  <c r="L106" i="6"/>
  <c r="L110" i="6" s="1"/>
  <c r="K106" i="6"/>
  <c r="K110" i="6" s="1"/>
  <c r="J106" i="6"/>
  <c r="J110" i="6" s="1"/>
  <c r="I106" i="6"/>
  <c r="I110" i="6" s="1"/>
  <c r="H106" i="6"/>
  <c r="H110" i="6" s="1"/>
  <c r="G106" i="6"/>
  <c r="G110" i="6" s="1"/>
  <c r="F106" i="6"/>
  <c r="F110" i="6" s="1"/>
  <c r="E106" i="6"/>
  <c r="E110" i="6" s="1"/>
  <c r="D106" i="6"/>
  <c r="D110" i="6" s="1"/>
  <c r="S99" i="6"/>
  <c r="R99" i="6"/>
  <c r="Q99" i="6"/>
  <c r="P99" i="6"/>
  <c r="O99" i="6"/>
  <c r="N99" i="6"/>
  <c r="M95" i="6"/>
  <c r="M99" i="6" s="1"/>
  <c r="L95" i="6"/>
  <c r="L99" i="6" s="1"/>
  <c r="K95" i="6"/>
  <c r="K99" i="6" s="1"/>
  <c r="J95" i="6"/>
  <c r="J99" i="6" s="1"/>
  <c r="I95" i="6"/>
  <c r="I99" i="6" s="1"/>
  <c r="H95" i="6"/>
  <c r="H99" i="6" s="1"/>
  <c r="G95" i="6"/>
  <c r="G99" i="6" s="1"/>
  <c r="F95" i="6"/>
  <c r="F99" i="6" s="1"/>
  <c r="E95" i="6"/>
  <c r="E99" i="6" s="1"/>
  <c r="D95" i="6"/>
  <c r="D99" i="6" s="1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S55" i="6"/>
  <c r="R55" i="6"/>
  <c r="Q55" i="6"/>
  <c r="P55" i="6"/>
  <c r="O55" i="6"/>
  <c r="N55" i="6"/>
  <c r="S54" i="6"/>
  <c r="R54" i="6"/>
  <c r="Q54" i="6"/>
  <c r="P54" i="6"/>
  <c r="O54" i="6"/>
  <c r="N54" i="6"/>
  <c r="S53" i="6"/>
  <c r="R53" i="6"/>
  <c r="Q53" i="6"/>
  <c r="P53" i="6"/>
  <c r="O53" i="6"/>
  <c r="N53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R26" i="6"/>
  <c r="Q25" i="6"/>
  <c r="P25" i="6"/>
  <c r="O26" i="6"/>
  <c r="N26" i="6"/>
  <c r="M26" i="6"/>
  <c r="L24" i="6"/>
  <c r="K26" i="6"/>
  <c r="J26" i="6"/>
  <c r="I26" i="6"/>
  <c r="H26" i="6"/>
  <c r="G26" i="6"/>
  <c r="F26" i="6"/>
  <c r="E26" i="6"/>
  <c r="D25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22" i="8" l="1"/>
  <c r="B53" i="6"/>
  <c r="B55" i="6"/>
  <c r="B86" i="6"/>
  <c r="B87" i="6"/>
  <c r="C87" i="6"/>
  <c r="B88" i="6"/>
  <c r="B99" i="6"/>
  <c r="C99" i="6"/>
  <c r="B110" i="6"/>
  <c r="C110" i="6"/>
  <c r="S26" i="6"/>
  <c r="S25" i="6"/>
  <c r="S24" i="6"/>
  <c r="B106" i="6"/>
  <c r="C86" i="6"/>
  <c r="C88" i="6"/>
  <c r="C106" i="6"/>
  <c r="B11" i="8"/>
  <c r="B95" i="6"/>
  <c r="B34" i="8"/>
  <c r="C95" i="6"/>
  <c r="C53" i="6"/>
  <c r="B54" i="6"/>
  <c r="C55" i="6"/>
  <c r="B64" i="6"/>
  <c r="C64" i="6"/>
  <c r="B65" i="6"/>
  <c r="C65" i="6"/>
  <c r="B66" i="6"/>
  <c r="C66" i="6"/>
  <c r="B75" i="6"/>
  <c r="C75" i="6"/>
  <c r="B76" i="6"/>
  <c r="C76" i="6"/>
  <c r="B77" i="6"/>
  <c r="C77" i="6"/>
  <c r="B10" i="6"/>
  <c r="C10" i="6"/>
  <c r="B11" i="6"/>
  <c r="C11" i="6"/>
  <c r="B12" i="6"/>
  <c r="C12" i="6"/>
  <c r="B13" i="6"/>
  <c r="C13" i="6"/>
  <c r="B14" i="6"/>
  <c r="C14" i="6"/>
  <c r="B37" i="6"/>
  <c r="C37" i="6"/>
  <c r="B38" i="6"/>
  <c r="C38" i="6"/>
  <c r="B39" i="6"/>
  <c r="C39" i="6"/>
  <c r="B40" i="6"/>
  <c r="C40" i="6"/>
  <c r="B41" i="6"/>
  <c r="C41" i="6"/>
  <c r="C54" i="6"/>
  <c r="C22" i="6"/>
  <c r="B22" i="6"/>
  <c r="B35" i="8"/>
  <c r="B10" i="8"/>
  <c r="E24" i="6"/>
  <c r="E25" i="6"/>
  <c r="G97" i="6"/>
  <c r="K97" i="6"/>
  <c r="O97" i="6"/>
  <c r="S97" i="6"/>
  <c r="G98" i="6"/>
  <c r="K98" i="6"/>
  <c r="O98" i="6"/>
  <c r="S98" i="6"/>
  <c r="G108" i="6"/>
  <c r="K108" i="6"/>
  <c r="O108" i="6"/>
  <c r="S108" i="6"/>
  <c r="G109" i="6"/>
  <c r="K109" i="6"/>
  <c r="O109" i="6"/>
  <c r="S109" i="6"/>
  <c r="M24" i="6"/>
  <c r="M25" i="6"/>
  <c r="Q26" i="6"/>
  <c r="H24" i="6"/>
  <c r="P24" i="6"/>
  <c r="H25" i="6"/>
  <c r="L25" i="6"/>
  <c r="D26" i="6"/>
  <c r="L26" i="6"/>
  <c r="P26" i="6"/>
  <c r="F97" i="6"/>
  <c r="J97" i="6"/>
  <c r="N97" i="6"/>
  <c r="R97" i="6"/>
  <c r="F98" i="6"/>
  <c r="J98" i="6"/>
  <c r="N98" i="6"/>
  <c r="R98" i="6"/>
  <c r="F108" i="6"/>
  <c r="J108" i="6"/>
  <c r="N108" i="6"/>
  <c r="R108" i="6"/>
  <c r="F109" i="6"/>
  <c r="J109" i="6"/>
  <c r="N109" i="6"/>
  <c r="R109" i="6"/>
  <c r="I24" i="6"/>
  <c r="I25" i="6"/>
  <c r="D24" i="6"/>
  <c r="G24" i="6"/>
  <c r="K24" i="6"/>
  <c r="O24" i="6"/>
  <c r="G25" i="6"/>
  <c r="K25" i="6"/>
  <c r="O25" i="6"/>
  <c r="E97" i="6"/>
  <c r="I97" i="6"/>
  <c r="M97" i="6"/>
  <c r="Q97" i="6"/>
  <c r="E98" i="6"/>
  <c r="I98" i="6"/>
  <c r="M98" i="6"/>
  <c r="Q98" i="6"/>
  <c r="E108" i="6"/>
  <c r="I108" i="6"/>
  <c r="M108" i="6"/>
  <c r="Q108" i="6"/>
  <c r="E109" i="6"/>
  <c r="I109" i="6"/>
  <c r="M109" i="6"/>
  <c r="Q109" i="6"/>
  <c r="Q24" i="6"/>
  <c r="F24" i="6"/>
  <c r="J24" i="6"/>
  <c r="N24" i="6"/>
  <c r="R24" i="6"/>
  <c r="F25" i="6"/>
  <c r="J25" i="6"/>
  <c r="N25" i="6"/>
  <c r="R25" i="6"/>
  <c r="D97" i="6"/>
  <c r="H97" i="6"/>
  <c r="L97" i="6"/>
  <c r="P97" i="6"/>
  <c r="D98" i="6"/>
  <c r="H98" i="6"/>
  <c r="L98" i="6"/>
  <c r="P98" i="6"/>
  <c r="D108" i="6"/>
  <c r="H108" i="6"/>
  <c r="L108" i="6"/>
  <c r="P108" i="6"/>
  <c r="D109" i="6"/>
  <c r="H109" i="6"/>
  <c r="L109" i="6"/>
  <c r="P109" i="6"/>
  <c r="C25" i="6" l="1"/>
  <c r="C26" i="6"/>
  <c r="C109" i="6"/>
  <c r="C108" i="6"/>
  <c r="C98" i="6"/>
  <c r="C97" i="6"/>
  <c r="B25" i="6"/>
  <c r="B109" i="6"/>
  <c r="B108" i="6"/>
  <c r="B98" i="6"/>
  <c r="B97" i="6"/>
  <c r="B24" i="6"/>
  <c r="C24" i="6"/>
  <c r="B26" i="6"/>
  <c r="K116" i="4" l="1"/>
  <c r="L116" i="4"/>
  <c r="M116" i="4"/>
  <c r="P116" i="4"/>
  <c r="K117" i="4"/>
  <c r="L117" i="4"/>
  <c r="M117" i="4"/>
  <c r="P117" i="4"/>
  <c r="K118" i="4"/>
  <c r="L118" i="4"/>
  <c r="M118" i="4"/>
  <c r="P118" i="4"/>
  <c r="K119" i="4"/>
  <c r="L119" i="4"/>
  <c r="M119" i="4"/>
  <c r="P119" i="4"/>
  <c r="K120" i="4"/>
  <c r="L120" i="4"/>
  <c r="P120" i="4"/>
  <c r="K121" i="4"/>
  <c r="L121" i="4"/>
  <c r="M121" i="4"/>
  <c r="P121" i="4"/>
  <c r="J117" i="4"/>
  <c r="J118" i="4"/>
  <c r="J119" i="4"/>
  <c r="J120" i="4"/>
  <c r="J121" i="4"/>
  <c r="J116" i="4"/>
  <c r="K110" i="4"/>
  <c r="L110" i="4"/>
  <c r="M110" i="4"/>
  <c r="P110" i="4"/>
  <c r="K111" i="4"/>
  <c r="L111" i="4"/>
  <c r="M111" i="4"/>
  <c r="P111" i="4"/>
  <c r="K112" i="4"/>
  <c r="L112" i="4"/>
  <c r="M112" i="4"/>
  <c r="P112" i="4"/>
  <c r="K113" i="4"/>
  <c r="L113" i="4"/>
  <c r="M113" i="4"/>
  <c r="P113" i="4"/>
  <c r="K114" i="4"/>
  <c r="L114" i="4"/>
  <c r="M114" i="4"/>
  <c r="P114" i="4"/>
  <c r="K115" i="4"/>
  <c r="L115" i="4"/>
  <c r="M115" i="4"/>
  <c r="P115" i="4"/>
  <c r="J111" i="4"/>
  <c r="J112" i="4"/>
  <c r="J113" i="4"/>
  <c r="J114" i="4"/>
  <c r="J115" i="4"/>
  <c r="J110" i="4"/>
  <c r="K104" i="4"/>
  <c r="L104" i="4"/>
  <c r="M104" i="4"/>
  <c r="P104" i="4"/>
  <c r="K105" i="4"/>
  <c r="L105" i="4"/>
  <c r="M105" i="4"/>
  <c r="P105" i="4"/>
  <c r="K106" i="4"/>
  <c r="L106" i="4"/>
  <c r="M106" i="4"/>
  <c r="P106" i="4"/>
  <c r="K107" i="4"/>
  <c r="L107" i="4"/>
  <c r="M107" i="4"/>
  <c r="P107" i="4"/>
  <c r="K108" i="4"/>
  <c r="L108" i="4"/>
  <c r="M108" i="4"/>
  <c r="P108" i="4"/>
  <c r="K109" i="4"/>
  <c r="L109" i="4"/>
  <c r="M109" i="4"/>
  <c r="P109" i="4"/>
  <c r="J105" i="4"/>
  <c r="J106" i="4"/>
  <c r="J107" i="4"/>
  <c r="J108" i="4"/>
  <c r="J109" i="4"/>
  <c r="J104" i="4"/>
  <c r="K98" i="4"/>
  <c r="L98" i="4"/>
  <c r="M98" i="4"/>
  <c r="P98" i="4"/>
  <c r="K99" i="4"/>
  <c r="L99" i="4"/>
  <c r="M99" i="4"/>
  <c r="P99" i="4"/>
  <c r="K100" i="4"/>
  <c r="L100" i="4"/>
  <c r="M100" i="4"/>
  <c r="P100" i="4"/>
  <c r="K101" i="4"/>
  <c r="L101" i="4"/>
  <c r="M101" i="4"/>
  <c r="P101" i="4"/>
  <c r="K102" i="4"/>
  <c r="L102" i="4"/>
  <c r="M102" i="4"/>
  <c r="P102" i="4"/>
  <c r="K103" i="4"/>
  <c r="L103" i="4"/>
  <c r="M103" i="4"/>
  <c r="P103" i="4"/>
  <c r="J99" i="4"/>
  <c r="J100" i="4"/>
  <c r="J101" i="4"/>
  <c r="J102" i="4"/>
  <c r="J103" i="4"/>
  <c r="J98" i="4"/>
  <c r="K92" i="4"/>
  <c r="L92" i="4"/>
  <c r="M92" i="4"/>
  <c r="P92" i="4"/>
  <c r="K93" i="4"/>
  <c r="L93" i="4"/>
  <c r="M93" i="4"/>
  <c r="P93" i="4"/>
  <c r="K94" i="4"/>
  <c r="L94" i="4"/>
  <c r="M94" i="4"/>
  <c r="P94" i="4"/>
  <c r="K95" i="4"/>
  <c r="L95" i="4"/>
  <c r="M95" i="4"/>
  <c r="P95" i="4"/>
  <c r="K96" i="4"/>
  <c r="L96" i="4"/>
  <c r="M96" i="4"/>
  <c r="P96" i="4"/>
  <c r="K97" i="4"/>
  <c r="L97" i="4"/>
  <c r="M97" i="4"/>
  <c r="P97" i="4"/>
  <c r="J93" i="4"/>
  <c r="J94" i="4"/>
  <c r="J95" i="4"/>
  <c r="J96" i="4"/>
  <c r="J97" i="4"/>
  <c r="J92" i="4"/>
  <c r="M86" i="4"/>
  <c r="P86" i="4"/>
  <c r="M87" i="4"/>
  <c r="P87" i="4"/>
  <c r="M88" i="4"/>
  <c r="P88" i="4"/>
  <c r="M89" i="4"/>
  <c r="P89" i="4"/>
  <c r="M90" i="4"/>
  <c r="P90" i="4"/>
  <c r="M91" i="4"/>
  <c r="P91" i="4"/>
  <c r="K80" i="4"/>
  <c r="L80" i="4"/>
  <c r="M80" i="4"/>
  <c r="P80" i="4"/>
  <c r="K81" i="4"/>
  <c r="L81" i="4"/>
  <c r="M81" i="4"/>
  <c r="P81" i="4"/>
  <c r="K82" i="4"/>
  <c r="L82" i="4"/>
  <c r="M82" i="4"/>
  <c r="P82" i="4"/>
  <c r="K83" i="4"/>
  <c r="L83" i="4"/>
  <c r="M83" i="4"/>
  <c r="P83" i="4"/>
  <c r="K84" i="4"/>
  <c r="L84" i="4"/>
  <c r="M84" i="4"/>
  <c r="P84" i="4"/>
  <c r="K85" i="4"/>
  <c r="L85" i="4"/>
  <c r="M85" i="4"/>
  <c r="P85" i="4"/>
  <c r="J81" i="4"/>
  <c r="J82" i="4"/>
  <c r="J83" i="4"/>
  <c r="J84" i="4"/>
  <c r="J85" i="4"/>
  <c r="J80" i="4"/>
  <c r="K68" i="4"/>
  <c r="L68" i="4"/>
  <c r="M68" i="4"/>
  <c r="P68" i="4"/>
  <c r="K69" i="4"/>
  <c r="L69" i="4"/>
  <c r="M69" i="4"/>
  <c r="P69" i="4"/>
  <c r="K70" i="4"/>
  <c r="L70" i="4"/>
  <c r="M70" i="4"/>
  <c r="P70" i="4"/>
  <c r="K71" i="4"/>
  <c r="L71" i="4"/>
  <c r="M71" i="4"/>
  <c r="P71" i="4"/>
  <c r="K72" i="4"/>
  <c r="L72" i="4"/>
  <c r="M72" i="4"/>
  <c r="P72" i="4"/>
  <c r="K73" i="4"/>
  <c r="L73" i="4"/>
  <c r="M73" i="4"/>
  <c r="P73" i="4"/>
  <c r="J69" i="4"/>
  <c r="J70" i="4"/>
  <c r="J71" i="4"/>
  <c r="J72" i="4"/>
  <c r="J73" i="4"/>
  <c r="J68" i="4"/>
  <c r="K62" i="4"/>
  <c r="L62" i="4"/>
  <c r="M62" i="4"/>
  <c r="P62" i="4"/>
  <c r="K63" i="4"/>
  <c r="L63" i="4"/>
  <c r="M63" i="4"/>
  <c r="P63" i="4"/>
  <c r="K64" i="4"/>
  <c r="L64" i="4"/>
  <c r="M64" i="4"/>
  <c r="P64" i="4"/>
  <c r="K65" i="4"/>
  <c r="L65" i="4"/>
  <c r="M65" i="4"/>
  <c r="P65" i="4"/>
  <c r="K66" i="4"/>
  <c r="L66" i="4"/>
  <c r="M66" i="4"/>
  <c r="P66" i="4"/>
  <c r="K67" i="4"/>
  <c r="L67" i="4"/>
  <c r="M67" i="4"/>
  <c r="P67" i="4"/>
  <c r="J63" i="4"/>
  <c r="J64" i="4"/>
  <c r="J65" i="4"/>
  <c r="J66" i="4"/>
  <c r="J67" i="4"/>
  <c r="J62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J48" i="4"/>
  <c r="J49" i="4"/>
  <c r="J50" i="4"/>
  <c r="J51" i="4"/>
  <c r="J52" i="4"/>
  <c r="J53" i="4"/>
  <c r="J54" i="4"/>
  <c r="J55" i="4"/>
  <c r="J56" i="4"/>
  <c r="J57" i="4"/>
  <c r="J47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J37" i="4"/>
  <c r="J38" i="4"/>
  <c r="J39" i="4"/>
  <c r="J40" i="4"/>
  <c r="J41" i="4"/>
  <c r="J42" i="4"/>
  <c r="J43" i="4"/>
  <c r="J44" i="4"/>
  <c r="J45" i="4"/>
  <c r="J46" i="4"/>
  <c r="J36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J26" i="4"/>
  <c r="J27" i="4"/>
  <c r="J28" i="4"/>
  <c r="J29" i="4"/>
  <c r="J30" i="4"/>
  <c r="J31" i="4"/>
  <c r="J32" i="4"/>
  <c r="J33" i="4"/>
  <c r="J34" i="4"/>
  <c r="J35" i="4"/>
  <c r="J25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J15" i="4"/>
  <c r="J16" i="4"/>
  <c r="J17" i="4"/>
  <c r="J18" i="4"/>
  <c r="J19" i="4"/>
  <c r="J20" i="4"/>
  <c r="J21" i="4"/>
  <c r="J22" i="4"/>
  <c r="J23" i="4"/>
  <c r="J24" i="4"/>
  <c r="J14" i="4"/>
  <c r="K3" i="4"/>
  <c r="L3" i="4"/>
  <c r="K4" i="4"/>
  <c r="L4" i="4"/>
  <c r="M4" i="4"/>
  <c r="K5" i="4"/>
  <c r="L5" i="4"/>
  <c r="M5" i="4"/>
  <c r="K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J4" i="4"/>
  <c r="J5" i="4"/>
  <c r="J6" i="4"/>
  <c r="J7" i="4"/>
  <c r="J8" i="4"/>
  <c r="J9" i="4"/>
  <c r="J10" i="4"/>
  <c r="J11" i="4"/>
  <c r="J12" i="4"/>
  <c r="J13" i="4"/>
  <c r="J3" i="4"/>
  <c r="C120" i="2"/>
  <c r="C113" i="2"/>
  <c r="C106" i="2"/>
  <c r="C99" i="2"/>
  <c r="C92" i="2"/>
  <c r="P48" i="4" l="1"/>
  <c r="P32" i="4"/>
  <c r="P20" i="4"/>
  <c r="P4" i="4"/>
  <c r="P49" i="4"/>
  <c r="P41" i="4"/>
  <c r="P37" i="4"/>
  <c r="P29" i="4"/>
  <c r="P21" i="4"/>
  <c r="P13" i="4"/>
  <c r="P9" i="4"/>
  <c r="P57" i="4"/>
  <c r="P54" i="4"/>
  <c r="P50" i="4"/>
  <c r="P46" i="4"/>
  <c r="P42" i="4"/>
  <c r="P38" i="4"/>
  <c r="P34" i="4"/>
  <c r="P30" i="4"/>
  <c r="P26" i="4"/>
  <c r="P22" i="4"/>
  <c r="P18" i="4"/>
  <c r="P14" i="4"/>
  <c r="P6" i="4"/>
  <c r="P52" i="4"/>
  <c r="P40" i="4"/>
  <c r="P28" i="4"/>
  <c r="P12" i="4"/>
  <c r="P55" i="4"/>
  <c r="P51" i="4"/>
  <c r="P47" i="4"/>
  <c r="P43" i="4"/>
  <c r="P39" i="4"/>
  <c r="P35" i="4"/>
  <c r="P31" i="4"/>
  <c r="P27" i="4"/>
  <c r="P23" i="4"/>
  <c r="P19" i="4"/>
  <c r="P15" i="4"/>
  <c r="P11" i="4"/>
  <c r="P7" i="4"/>
  <c r="P56" i="4"/>
  <c r="P44" i="4"/>
  <c r="P36" i="4"/>
  <c r="P24" i="4"/>
  <c r="P16" i="4"/>
  <c r="P8" i="4"/>
  <c r="P53" i="4"/>
  <c r="P45" i="4"/>
  <c r="P33" i="4"/>
  <c r="P25" i="4"/>
  <c r="P17" i="4"/>
  <c r="P5" i="4"/>
  <c r="C8" i="2"/>
  <c r="F9" i="2" l="1"/>
  <c r="F120" i="2" l="1"/>
  <c r="F121" i="2" s="1"/>
  <c r="F113" i="2"/>
  <c r="F106" i="2"/>
  <c r="F107" i="2" s="1"/>
  <c r="F99" i="2"/>
  <c r="F92" i="2"/>
  <c r="F117" i="2"/>
  <c r="F110" i="2"/>
  <c r="F114" i="2" s="1"/>
  <c r="F96" i="2"/>
  <c r="F89" i="2"/>
  <c r="F46" i="2"/>
  <c r="F58" i="2"/>
  <c r="F64" i="2"/>
  <c r="F70" i="2"/>
  <c r="F82" i="2"/>
  <c r="F76" i="2"/>
  <c r="F79" i="2"/>
  <c r="F73" i="2"/>
  <c r="F67" i="2"/>
  <c r="F61" i="2"/>
  <c r="F55" i="2"/>
  <c r="F31" i="2"/>
  <c r="F37" i="2"/>
  <c r="F43" i="2"/>
  <c r="F49" i="2"/>
  <c r="F52" i="2"/>
  <c r="F40" i="2"/>
  <c r="F17" i="2"/>
  <c r="E27" i="1"/>
  <c r="E22" i="1"/>
  <c r="E12" i="1"/>
  <c r="F100" i="2" l="1"/>
  <c r="F93" i="2"/>
  <c r="Q204" i="3"/>
  <c r="P204" i="3"/>
  <c r="O204" i="3"/>
  <c r="N204" i="3"/>
  <c r="M204" i="3"/>
  <c r="L204" i="3"/>
  <c r="K204" i="3"/>
  <c r="J204" i="3"/>
  <c r="I204" i="3"/>
  <c r="H204" i="3"/>
  <c r="G204" i="3"/>
  <c r="F204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Q169" i="3"/>
  <c r="P169" i="3"/>
  <c r="O169" i="3"/>
  <c r="N169" i="3"/>
  <c r="M169" i="3"/>
  <c r="L169" i="3"/>
  <c r="K169" i="3"/>
  <c r="I169" i="3"/>
  <c r="H169" i="3"/>
  <c r="G169" i="3"/>
  <c r="F169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Q106" i="3"/>
  <c r="P106" i="3"/>
  <c r="O106" i="3"/>
  <c r="N106" i="3"/>
  <c r="M106" i="3"/>
  <c r="L106" i="3"/>
  <c r="K106" i="3"/>
  <c r="J106" i="3"/>
  <c r="I104" i="3"/>
  <c r="I106" i="3" s="1"/>
  <c r="H104" i="3"/>
  <c r="G104" i="3"/>
  <c r="G106" i="3" s="1"/>
  <c r="F104" i="3"/>
  <c r="Q99" i="3"/>
  <c r="P99" i="3"/>
  <c r="O99" i="3"/>
  <c r="N99" i="3"/>
  <c r="M99" i="3"/>
  <c r="L99" i="3"/>
  <c r="K99" i="3"/>
  <c r="J99" i="3"/>
  <c r="I99" i="3"/>
  <c r="H99" i="3"/>
  <c r="G99" i="3"/>
  <c r="F99" i="3"/>
  <c r="Q92" i="3"/>
  <c r="P92" i="3"/>
  <c r="O92" i="3"/>
  <c r="N92" i="3"/>
  <c r="M92" i="3"/>
  <c r="L92" i="3"/>
  <c r="K92" i="3"/>
  <c r="J92" i="3"/>
  <c r="I92" i="3"/>
  <c r="H92" i="3"/>
  <c r="G92" i="3"/>
  <c r="F92" i="3"/>
  <c r="Q85" i="3"/>
  <c r="P85" i="3"/>
  <c r="O85" i="3"/>
  <c r="N85" i="3"/>
  <c r="M85" i="3"/>
  <c r="L85" i="3"/>
  <c r="K85" i="3"/>
  <c r="J85" i="3"/>
  <c r="I85" i="3"/>
  <c r="H85" i="3"/>
  <c r="G85" i="3"/>
  <c r="F85" i="3"/>
  <c r="Q78" i="3"/>
  <c r="P78" i="3"/>
  <c r="O78" i="3"/>
  <c r="N78" i="3"/>
  <c r="M78" i="3"/>
  <c r="L78" i="3"/>
  <c r="K78" i="3"/>
  <c r="J78" i="3"/>
  <c r="I78" i="3"/>
  <c r="H78" i="3"/>
  <c r="G78" i="3"/>
  <c r="F78" i="3"/>
  <c r="Q71" i="3"/>
  <c r="P71" i="3"/>
  <c r="O71" i="3"/>
  <c r="N71" i="3"/>
  <c r="M71" i="3"/>
  <c r="L71" i="3"/>
  <c r="K71" i="3"/>
  <c r="J71" i="3"/>
  <c r="I71" i="3"/>
  <c r="H71" i="3"/>
  <c r="G71" i="3"/>
  <c r="F71" i="3"/>
  <c r="Q64" i="3"/>
  <c r="P64" i="3"/>
  <c r="O64" i="3"/>
  <c r="N64" i="3"/>
  <c r="M64" i="3"/>
  <c r="L64" i="3"/>
  <c r="K64" i="3"/>
  <c r="J64" i="3"/>
  <c r="I64" i="3"/>
  <c r="H64" i="3"/>
  <c r="G64" i="3"/>
  <c r="F64" i="3"/>
  <c r="Q57" i="3"/>
  <c r="P57" i="3"/>
  <c r="O57" i="3"/>
  <c r="N57" i="3"/>
  <c r="M57" i="3"/>
  <c r="L57" i="3"/>
  <c r="K57" i="3"/>
  <c r="J57" i="3"/>
  <c r="I57" i="3"/>
  <c r="H57" i="3"/>
  <c r="G57" i="3"/>
  <c r="F57" i="3"/>
  <c r="Q50" i="3"/>
  <c r="P50" i="3"/>
  <c r="O50" i="3"/>
  <c r="N50" i="3"/>
  <c r="M50" i="3"/>
  <c r="L50" i="3"/>
  <c r="K50" i="3"/>
  <c r="J50" i="3"/>
  <c r="I50" i="3"/>
  <c r="H50" i="3"/>
  <c r="G50" i="3"/>
  <c r="F50" i="3"/>
  <c r="Q43" i="3"/>
  <c r="P43" i="3"/>
  <c r="O43" i="3"/>
  <c r="N43" i="3"/>
  <c r="M43" i="3"/>
  <c r="L43" i="3"/>
  <c r="K43" i="3"/>
  <c r="J43" i="3"/>
  <c r="I43" i="3"/>
  <c r="H43" i="3"/>
  <c r="G43" i="3"/>
  <c r="F43" i="3"/>
  <c r="Q36" i="3"/>
  <c r="P36" i="3"/>
  <c r="O36" i="3"/>
  <c r="N36" i="3"/>
  <c r="M36" i="3"/>
  <c r="L36" i="3"/>
  <c r="K36" i="3"/>
  <c r="J36" i="3"/>
  <c r="I36" i="3"/>
  <c r="H36" i="3"/>
  <c r="G36" i="3"/>
  <c r="F36" i="3"/>
  <c r="Q29" i="3"/>
  <c r="P29" i="3"/>
  <c r="O29" i="3"/>
  <c r="N29" i="3"/>
  <c r="M29" i="3"/>
  <c r="L29" i="3"/>
  <c r="K29" i="3"/>
  <c r="J29" i="3"/>
  <c r="I29" i="3"/>
  <c r="H29" i="3"/>
  <c r="G29" i="3"/>
  <c r="F29" i="3"/>
  <c r="Q22" i="3"/>
  <c r="P22" i="3"/>
  <c r="O22" i="3"/>
  <c r="N22" i="3"/>
  <c r="M22" i="3"/>
  <c r="L22" i="3"/>
  <c r="K22" i="3"/>
  <c r="J22" i="3"/>
  <c r="I22" i="3"/>
  <c r="H22" i="3"/>
  <c r="G22" i="3"/>
  <c r="F22" i="3"/>
  <c r="Q15" i="3"/>
  <c r="P15" i="3"/>
  <c r="O15" i="3"/>
  <c r="N15" i="3"/>
  <c r="M15" i="3"/>
  <c r="L15" i="3"/>
  <c r="K15" i="3"/>
  <c r="J15" i="3"/>
  <c r="I15" i="3"/>
  <c r="H15" i="3"/>
  <c r="G15" i="3"/>
  <c r="F15" i="3"/>
  <c r="G8" i="3"/>
  <c r="H8" i="3"/>
  <c r="I8" i="3"/>
  <c r="K8" i="3"/>
  <c r="L8" i="3"/>
  <c r="M8" i="3"/>
  <c r="N8" i="3"/>
  <c r="O8" i="3"/>
  <c r="P8" i="3"/>
  <c r="Q8" i="3"/>
  <c r="F8" i="3"/>
  <c r="E81" i="2"/>
  <c r="E80" i="2"/>
  <c r="E78" i="2"/>
  <c r="E77" i="2"/>
  <c r="E75" i="2"/>
  <c r="E74" i="2"/>
  <c r="E72" i="2"/>
  <c r="E71" i="2"/>
  <c r="E69" i="2"/>
  <c r="E68" i="2"/>
  <c r="E66" i="2"/>
  <c r="E65" i="2"/>
  <c r="E63" i="2"/>
  <c r="E60" i="2"/>
  <c r="E59" i="2"/>
  <c r="E57" i="2"/>
  <c r="E56" i="2"/>
  <c r="E54" i="2"/>
  <c r="E53" i="2"/>
  <c r="E51" i="2"/>
  <c r="E50" i="2"/>
  <c r="E48" i="2"/>
  <c r="E47" i="2"/>
  <c r="E45" i="2"/>
  <c r="E44" i="2"/>
  <c r="E42" i="2"/>
  <c r="E41" i="2"/>
  <c r="E39" i="2"/>
  <c r="E38" i="2"/>
  <c r="E36" i="2"/>
  <c r="E35" i="2"/>
  <c r="E33" i="2"/>
  <c r="E32" i="2"/>
  <c r="E30" i="2"/>
  <c r="E29" i="2"/>
  <c r="E27" i="2"/>
  <c r="E26" i="2"/>
  <c r="E24" i="2"/>
  <c r="E23" i="2"/>
  <c r="E62" i="2"/>
  <c r="R8" i="2"/>
  <c r="Q8" i="2"/>
  <c r="P8" i="2"/>
  <c r="O8" i="2"/>
  <c r="N8" i="2"/>
  <c r="M8" i="2"/>
  <c r="L8" i="2"/>
  <c r="J8" i="2"/>
  <c r="I8" i="2"/>
  <c r="H8" i="2"/>
  <c r="G8" i="2"/>
  <c r="H16" i="2"/>
  <c r="I16" i="2"/>
  <c r="J16" i="2"/>
  <c r="K16" i="2"/>
  <c r="M16" i="2"/>
  <c r="N16" i="2"/>
  <c r="O16" i="2"/>
  <c r="P16" i="2"/>
  <c r="Q16" i="2"/>
  <c r="R16" i="2"/>
  <c r="G16" i="2"/>
  <c r="E105" i="2"/>
  <c r="E104" i="2"/>
  <c r="E112" i="2"/>
  <c r="E111" i="2"/>
  <c r="E97" i="2"/>
  <c r="E98" i="2"/>
  <c r="E90" i="2"/>
  <c r="E91" i="2"/>
  <c r="R92" i="2"/>
  <c r="Q92" i="2"/>
  <c r="P92" i="2"/>
  <c r="O92" i="2"/>
  <c r="N92" i="2"/>
  <c r="M92" i="2"/>
  <c r="L92" i="2"/>
  <c r="K92" i="2"/>
  <c r="J92" i="2"/>
  <c r="I92" i="2"/>
  <c r="H92" i="2"/>
  <c r="G92" i="2"/>
  <c r="R99" i="2"/>
  <c r="Q99" i="2"/>
  <c r="P99" i="2"/>
  <c r="O99" i="2"/>
  <c r="N99" i="2"/>
  <c r="M99" i="2"/>
  <c r="L99" i="2"/>
  <c r="K99" i="2"/>
  <c r="J99" i="2"/>
  <c r="I99" i="2"/>
  <c r="H99" i="2"/>
  <c r="G99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H120" i="2"/>
  <c r="I120" i="2"/>
  <c r="J120" i="2"/>
  <c r="K120" i="2"/>
  <c r="L120" i="2"/>
  <c r="M120" i="2"/>
  <c r="N120" i="2"/>
  <c r="O120" i="2"/>
  <c r="P120" i="2"/>
  <c r="Q120" i="2"/>
  <c r="R120" i="2"/>
  <c r="G120" i="2"/>
  <c r="D120" i="2" l="1"/>
  <c r="D113" i="2"/>
  <c r="D106" i="2"/>
  <c r="D99" i="2"/>
  <c r="D92" i="2"/>
  <c r="E16" i="2"/>
  <c r="E73" i="2"/>
  <c r="E176" i="3"/>
  <c r="E177" i="3" s="1"/>
  <c r="E183" i="3"/>
  <c r="E184" i="3" s="1"/>
  <c r="E190" i="3"/>
  <c r="E191" i="3" s="1"/>
  <c r="E197" i="3"/>
  <c r="E198" i="3" s="1"/>
  <c r="D204" i="3"/>
  <c r="E204" i="3"/>
  <c r="E205" i="3" s="1"/>
  <c r="E15" i="3"/>
  <c r="E16" i="3" s="1"/>
  <c r="E22" i="3"/>
  <c r="E23" i="3" s="1"/>
  <c r="E29" i="3"/>
  <c r="E30" i="3" s="1"/>
  <c r="E36" i="3"/>
  <c r="E37" i="3" s="1"/>
  <c r="E43" i="3"/>
  <c r="E44" i="3" s="1"/>
  <c r="E50" i="3"/>
  <c r="E51" i="3" s="1"/>
  <c r="E57" i="3"/>
  <c r="E58" i="3" s="1"/>
  <c r="E64" i="3"/>
  <c r="E65" i="3" s="1"/>
  <c r="E71" i="3"/>
  <c r="E72" i="3" s="1"/>
  <c r="E78" i="3"/>
  <c r="E79" i="3" s="1"/>
  <c r="E85" i="3"/>
  <c r="E86" i="3" s="1"/>
  <c r="E92" i="3"/>
  <c r="E93" i="3" s="1"/>
  <c r="E99" i="3"/>
  <c r="E100" i="3" s="1"/>
  <c r="F106" i="3"/>
  <c r="E104" i="3"/>
  <c r="E113" i="3"/>
  <c r="E114" i="3" s="1"/>
  <c r="E120" i="3"/>
  <c r="E121" i="3" s="1"/>
  <c r="E127" i="3"/>
  <c r="E128" i="3" s="1"/>
  <c r="E134" i="3"/>
  <c r="E135" i="3" s="1"/>
  <c r="E141" i="3"/>
  <c r="E142" i="3" s="1"/>
  <c r="E148" i="3"/>
  <c r="E149" i="3" s="1"/>
  <c r="E155" i="3"/>
  <c r="E156" i="3" s="1"/>
  <c r="E162" i="3"/>
  <c r="E163" i="3" s="1"/>
  <c r="E169" i="3"/>
  <c r="E170" i="3" s="1"/>
  <c r="D169" i="3"/>
  <c r="H106" i="3"/>
  <c r="D8" i="2"/>
  <c r="E8" i="2"/>
  <c r="E106" i="2"/>
  <c r="E113" i="2"/>
  <c r="E92" i="2"/>
  <c r="E120" i="2"/>
  <c r="E99" i="2"/>
  <c r="J12" i="1"/>
  <c r="J17" i="1"/>
  <c r="K17" i="1"/>
  <c r="H17" i="1"/>
  <c r="G17" i="1"/>
  <c r="K32" i="1"/>
  <c r="J32" i="1"/>
  <c r="H32" i="1"/>
  <c r="G32" i="1"/>
  <c r="K27" i="1"/>
  <c r="J27" i="1"/>
  <c r="H27" i="1"/>
  <c r="G27" i="1"/>
  <c r="K22" i="1"/>
  <c r="J22" i="1"/>
  <c r="H22" i="1"/>
  <c r="G22" i="1"/>
  <c r="K12" i="1"/>
  <c r="G12" i="1"/>
  <c r="K7" i="1"/>
  <c r="J7" i="1"/>
  <c r="I7" i="1"/>
  <c r="E106" i="3" l="1"/>
  <c r="E107" i="3" s="1"/>
  <c r="D24" i="2"/>
  <c r="C25" i="2" s="1"/>
  <c r="D19" i="1"/>
  <c r="D18" i="1"/>
  <c r="D24" i="1"/>
  <c r="D23" i="1"/>
  <c r="D29" i="1"/>
  <c r="D31" i="1"/>
  <c r="C32" i="1" s="1"/>
  <c r="D28" i="1"/>
  <c r="D26" i="1"/>
  <c r="C27" i="1" s="1"/>
  <c r="D16" i="1"/>
  <c r="C17" i="1" s="1"/>
  <c r="D14" i="1"/>
  <c r="D13" i="1"/>
  <c r="D21" i="1"/>
  <c r="C22" i="1" s="1"/>
  <c r="C12" i="1"/>
  <c r="D9" i="1"/>
  <c r="D8" i="1"/>
  <c r="Q205" i="3" l="1"/>
  <c r="P205" i="3"/>
  <c r="O205" i="3"/>
  <c r="N205" i="3"/>
  <c r="M205" i="3"/>
  <c r="L205" i="3"/>
  <c r="K205" i="3"/>
  <c r="J205" i="3"/>
  <c r="I205" i="3"/>
  <c r="H205" i="3"/>
  <c r="G205" i="3"/>
  <c r="F205" i="3"/>
  <c r="C205" i="3"/>
  <c r="D200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D197" i="3"/>
  <c r="C198" i="3" s="1"/>
  <c r="D196" i="3"/>
  <c r="D195" i="3"/>
  <c r="D194" i="3"/>
  <c r="D193" i="3"/>
  <c r="D192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D190" i="3"/>
  <c r="C191" i="3" s="1"/>
  <c r="D189" i="3"/>
  <c r="D188" i="3"/>
  <c r="D187" i="3"/>
  <c r="D186" i="3"/>
  <c r="D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D183" i="3"/>
  <c r="C184" i="3" s="1"/>
  <c r="D182" i="3"/>
  <c r="D181" i="3"/>
  <c r="D180" i="3"/>
  <c r="D179" i="3"/>
  <c r="D178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D176" i="3"/>
  <c r="C177" i="3" s="1"/>
  <c r="D175" i="3"/>
  <c r="D174" i="3"/>
  <c r="D173" i="3"/>
  <c r="D172" i="3"/>
  <c r="D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C170" i="3"/>
  <c r="D168" i="3"/>
  <c r="D167" i="3"/>
  <c r="D166" i="3"/>
  <c r="D165" i="3"/>
  <c r="D164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D162" i="3"/>
  <c r="C163" i="3" s="1"/>
  <c r="D161" i="3"/>
  <c r="D160" i="3"/>
  <c r="D159" i="3"/>
  <c r="D158" i="3"/>
  <c r="D157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D155" i="3"/>
  <c r="C156" i="3" s="1"/>
  <c r="D154" i="3"/>
  <c r="D153" i="3"/>
  <c r="D152" i="3"/>
  <c r="D151" i="3"/>
  <c r="D150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D148" i="3"/>
  <c r="C149" i="3" s="1"/>
  <c r="D147" i="3"/>
  <c r="D146" i="3"/>
  <c r="D145" i="3"/>
  <c r="D144" i="3"/>
  <c r="D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D141" i="3"/>
  <c r="C142" i="3" s="1"/>
  <c r="D140" i="3"/>
  <c r="D139" i="3"/>
  <c r="D138" i="3"/>
  <c r="D137" i="3"/>
  <c r="D136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D134" i="3"/>
  <c r="C135" i="3" s="1"/>
  <c r="D133" i="3"/>
  <c r="D132" i="3"/>
  <c r="D131" i="3"/>
  <c r="D130" i="3"/>
  <c r="D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D127" i="3"/>
  <c r="C128" i="3" s="1"/>
  <c r="D126" i="3"/>
  <c r="D125" i="3"/>
  <c r="D124" i="3"/>
  <c r="D123" i="3"/>
  <c r="D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D120" i="3"/>
  <c r="C121" i="3" s="1"/>
  <c r="D119" i="3"/>
  <c r="D118" i="3"/>
  <c r="D117" i="3"/>
  <c r="D116" i="3"/>
  <c r="D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D113" i="3"/>
  <c r="C114" i="3" s="1"/>
  <c r="D112" i="3"/>
  <c r="D111" i="3"/>
  <c r="D110" i="3"/>
  <c r="D109" i="3"/>
  <c r="D108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D106" i="3"/>
  <c r="C107" i="3" s="1"/>
  <c r="D105" i="3"/>
  <c r="D104" i="3"/>
  <c r="D103" i="3"/>
  <c r="D102" i="3"/>
  <c r="D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D99" i="3"/>
  <c r="C100" i="3" s="1"/>
  <c r="D98" i="3"/>
  <c r="D97" i="3"/>
  <c r="D96" i="3"/>
  <c r="D95" i="3"/>
  <c r="D94" i="3"/>
  <c r="Q93" i="3"/>
  <c r="P93" i="3"/>
  <c r="O93" i="3"/>
  <c r="N93" i="3"/>
  <c r="M93" i="3"/>
  <c r="L93" i="3"/>
  <c r="K93" i="3"/>
  <c r="J93" i="3"/>
  <c r="I93" i="3"/>
  <c r="H93" i="3"/>
  <c r="G93" i="3"/>
  <c r="F93" i="3"/>
  <c r="D92" i="3"/>
  <c r="C93" i="3" s="1"/>
  <c r="D91" i="3"/>
  <c r="D90" i="3"/>
  <c r="D89" i="3"/>
  <c r="D88" i="3"/>
  <c r="D87" i="3"/>
  <c r="Q86" i="3"/>
  <c r="P86" i="3"/>
  <c r="O86" i="3"/>
  <c r="N86" i="3"/>
  <c r="M86" i="3"/>
  <c r="L86" i="3"/>
  <c r="K86" i="3"/>
  <c r="J86" i="3"/>
  <c r="I86" i="3"/>
  <c r="H86" i="3"/>
  <c r="G86" i="3"/>
  <c r="F86" i="3"/>
  <c r="D85" i="3"/>
  <c r="C86" i="3" s="1"/>
  <c r="D84" i="3"/>
  <c r="D83" i="3"/>
  <c r="D82" i="3"/>
  <c r="D81" i="3"/>
  <c r="D80" i="3"/>
  <c r="Q79" i="3"/>
  <c r="P79" i="3"/>
  <c r="O79" i="3"/>
  <c r="N79" i="3"/>
  <c r="M79" i="3"/>
  <c r="L79" i="3"/>
  <c r="K79" i="3"/>
  <c r="J79" i="3"/>
  <c r="I79" i="3"/>
  <c r="H79" i="3"/>
  <c r="G79" i="3"/>
  <c r="F79" i="3"/>
  <c r="D78" i="3"/>
  <c r="C79" i="3" s="1"/>
  <c r="D77" i="3"/>
  <c r="D76" i="3"/>
  <c r="D75" i="3"/>
  <c r="D74" i="3"/>
  <c r="D73" i="3"/>
  <c r="Q72" i="3"/>
  <c r="P72" i="3"/>
  <c r="O72" i="3"/>
  <c r="N72" i="3"/>
  <c r="M72" i="3"/>
  <c r="L72" i="3"/>
  <c r="K72" i="3"/>
  <c r="J72" i="3"/>
  <c r="I72" i="3"/>
  <c r="H72" i="3"/>
  <c r="G72" i="3"/>
  <c r="F72" i="3"/>
  <c r="D71" i="3"/>
  <c r="C72" i="3" s="1"/>
  <c r="D70" i="3"/>
  <c r="D69" i="3"/>
  <c r="D68" i="3"/>
  <c r="D67" i="3"/>
  <c r="D66" i="3"/>
  <c r="Q65" i="3"/>
  <c r="P65" i="3"/>
  <c r="O65" i="3"/>
  <c r="N65" i="3"/>
  <c r="M65" i="3"/>
  <c r="L65" i="3"/>
  <c r="K65" i="3"/>
  <c r="J65" i="3"/>
  <c r="I65" i="3"/>
  <c r="H65" i="3"/>
  <c r="G65" i="3"/>
  <c r="F65" i="3"/>
  <c r="D64" i="3"/>
  <c r="C65" i="3" s="1"/>
  <c r="D63" i="3"/>
  <c r="D62" i="3"/>
  <c r="D61" i="3"/>
  <c r="D60" i="3"/>
  <c r="D59" i="3"/>
  <c r="Q58" i="3"/>
  <c r="P58" i="3"/>
  <c r="O58" i="3"/>
  <c r="N58" i="3"/>
  <c r="M58" i="3"/>
  <c r="L58" i="3"/>
  <c r="K58" i="3"/>
  <c r="J58" i="3"/>
  <c r="I58" i="3"/>
  <c r="H58" i="3"/>
  <c r="G58" i="3"/>
  <c r="F58" i="3"/>
  <c r="D57" i="3"/>
  <c r="C58" i="3" s="1"/>
  <c r="D56" i="3"/>
  <c r="D55" i="3"/>
  <c r="D54" i="3"/>
  <c r="D53" i="3"/>
  <c r="D52" i="3"/>
  <c r="Q51" i="3"/>
  <c r="P51" i="3"/>
  <c r="O51" i="3"/>
  <c r="N51" i="3"/>
  <c r="M51" i="3"/>
  <c r="L51" i="3"/>
  <c r="K51" i="3"/>
  <c r="J51" i="3"/>
  <c r="I51" i="3"/>
  <c r="H51" i="3"/>
  <c r="G51" i="3"/>
  <c r="F51" i="3"/>
  <c r="D50" i="3"/>
  <c r="C51" i="3" s="1"/>
  <c r="D49" i="3"/>
  <c r="D48" i="3"/>
  <c r="D47" i="3"/>
  <c r="D46" i="3"/>
  <c r="D45" i="3"/>
  <c r="Q44" i="3"/>
  <c r="P44" i="3"/>
  <c r="O44" i="3"/>
  <c r="N44" i="3"/>
  <c r="M44" i="3"/>
  <c r="L44" i="3"/>
  <c r="K44" i="3"/>
  <c r="J44" i="3"/>
  <c r="I44" i="3"/>
  <c r="H44" i="3"/>
  <c r="G44" i="3"/>
  <c r="F44" i="3"/>
  <c r="D43" i="3"/>
  <c r="C44" i="3" s="1"/>
  <c r="D42" i="3"/>
  <c r="D41" i="3"/>
  <c r="D40" i="3"/>
  <c r="D39" i="3"/>
  <c r="D38" i="3"/>
  <c r="Q37" i="3"/>
  <c r="P37" i="3"/>
  <c r="O37" i="3"/>
  <c r="N37" i="3"/>
  <c r="M37" i="3"/>
  <c r="L37" i="3"/>
  <c r="K37" i="3"/>
  <c r="J37" i="3"/>
  <c r="I37" i="3"/>
  <c r="H37" i="3"/>
  <c r="G37" i="3"/>
  <c r="F37" i="3"/>
  <c r="D36" i="3"/>
  <c r="C37" i="3" s="1"/>
  <c r="D35" i="3"/>
  <c r="D34" i="3"/>
  <c r="D33" i="3"/>
  <c r="D32" i="3"/>
  <c r="D31" i="3"/>
  <c r="Q30" i="3"/>
  <c r="P30" i="3"/>
  <c r="O30" i="3"/>
  <c r="N30" i="3"/>
  <c r="M30" i="3"/>
  <c r="L30" i="3"/>
  <c r="K30" i="3"/>
  <c r="J30" i="3"/>
  <c r="I30" i="3"/>
  <c r="H30" i="3"/>
  <c r="G30" i="3"/>
  <c r="F30" i="3"/>
  <c r="D29" i="3"/>
  <c r="C30" i="3" s="1"/>
  <c r="D28" i="3"/>
  <c r="D27" i="3"/>
  <c r="D26" i="3"/>
  <c r="D25" i="3"/>
  <c r="D24" i="3"/>
  <c r="Q23" i="3"/>
  <c r="P23" i="3"/>
  <c r="O23" i="3"/>
  <c r="N23" i="3"/>
  <c r="M23" i="3"/>
  <c r="L23" i="3"/>
  <c r="K23" i="3"/>
  <c r="J23" i="3"/>
  <c r="I23" i="3"/>
  <c r="H23" i="3"/>
  <c r="G23" i="3"/>
  <c r="F23" i="3"/>
  <c r="D22" i="3"/>
  <c r="C23" i="3" s="1"/>
  <c r="D21" i="3"/>
  <c r="D20" i="3"/>
  <c r="D19" i="3"/>
  <c r="D18" i="3"/>
  <c r="D17" i="3"/>
  <c r="Q16" i="3"/>
  <c r="P16" i="3"/>
  <c r="O16" i="3"/>
  <c r="N16" i="3"/>
  <c r="M16" i="3"/>
  <c r="L16" i="3"/>
  <c r="K16" i="3"/>
  <c r="J16" i="3"/>
  <c r="I16" i="3"/>
  <c r="H16" i="3"/>
  <c r="G16" i="3"/>
  <c r="F16" i="3"/>
  <c r="D15" i="3"/>
  <c r="C16" i="3" s="1"/>
  <c r="D14" i="3"/>
  <c r="D13" i="3"/>
  <c r="D12" i="3"/>
  <c r="D11" i="3"/>
  <c r="D10" i="3"/>
  <c r="Q9" i="3"/>
  <c r="P9" i="3"/>
  <c r="O9" i="3"/>
  <c r="N9" i="3"/>
  <c r="M9" i="3"/>
  <c r="L9" i="3"/>
  <c r="K9" i="3"/>
  <c r="I9" i="3"/>
  <c r="H9" i="3"/>
  <c r="G9" i="3"/>
  <c r="F9" i="3"/>
  <c r="D7" i="3"/>
  <c r="D5" i="3"/>
  <c r="D4" i="3"/>
  <c r="R121" i="2" l="1"/>
  <c r="Q121" i="2"/>
  <c r="P121" i="2"/>
  <c r="O121" i="2"/>
  <c r="N121" i="2"/>
  <c r="M121" i="2"/>
  <c r="L121" i="2"/>
  <c r="K121" i="2"/>
  <c r="J121" i="2"/>
  <c r="I121" i="2"/>
  <c r="H121" i="2"/>
  <c r="G121" i="2"/>
  <c r="E121" i="2"/>
  <c r="C121" i="2"/>
  <c r="D117" i="2"/>
  <c r="D116" i="2"/>
  <c r="D115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E114" i="2"/>
  <c r="C114" i="2"/>
  <c r="D110" i="2"/>
  <c r="D109" i="2"/>
  <c r="D108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E107" i="2"/>
  <c r="C107" i="2"/>
  <c r="D103" i="2"/>
  <c r="D102" i="2"/>
  <c r="D101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E100" i="2"/>
  <c r="C100" i="2"/>
  <c r="D96" i="2"/>
  <c r="D95" i="2"/>
  <c r="R93" i="2"/>
  <c r="Q93" i="2"/>
  <c r="P93" i="2"/>
  <c r="O93" i="2"/>
  <c r="N93" i="2"/>
  <c r="M93" i="2"/>
  <c r="L93" i="2"/>
  <c r="K93" i="2"/>
  <c r="J93" i="2"/>
  <c r="I93" i="2"/>
  <c r="H93" i="2"/>
  <c r="G93" i="2"/>
  <c r="E93" i="2"/>
  <c r="C93" i="2"/>
  <c r="D90" i="2"/>
  <c r="D89" i="2"/>
  <c r="D88" i="2"/>
  <c r="D87" i="2"/>
  <c r="R82" i="2"/>
  <c r="Q82" i="2"/>
  <c r="P82" i="2"/>
  <c r="O82" i="2"/>
  <c r="N82" i="2"/>
  <c r="M82" i="2"/>
  <c r="L82" i="2"/>
  <c r="K82" i="2"/>
  <c r="J82" i="2"/>
  <c r="I82" i="2"/>
  <c r="H82" i="2"/>
  <c r="G82" i="2"/>
  <c r="E82" i="2"/>
  <c r="D81" i="2"/>
  <c r="C82" i="2" s="1"/>
  <c r="D80" i="2"/>
  <c r="R79" i="2"/>
  <c r="Q79" i="2"/>
  <c r="P79" i="2"/>
  <c r="O79" i="2"/>
  <c r="N79" i="2"/>
  <c r="M79" i="2"/>
  <c r="L79" i="2"/>
  <c r="K79" i="2"/>
  <c r="J79" i="2"/>
  <c r="I79" i="2"/>
  <c r="H79" i="2"/>
  <c r="G79" i="2"/>
  <c r="E79" i="2"/>
  <c r="D78" i="2"/>
  <c r="C79" i="2" s="1"/>
  <c r="D77" i="2"/>
  <c r="R76" i="2"/>
  <c r="Q76" i="2"/>
  <c r="P76" i="2"/>
  <c r="O76" i="2"/>
  <c r="N76" i="2"/>
  <c r="M76" i="2"/>
  <c r="L76" i="2"/>
  <c r="K76" i="2"/>
  <c r="J76" i="2"/>
  <c r="I76" i="2"/>
  <c r="H76" i="2"/>
  <c r="G76" i="2"/>
  <c r="E76" i="2"/>
  <c r="D75" i="2"/>
  <c r="C76" i="2" s="1"/>
  <c r="D74" i="2"/>
  <c r="R73" i="2"/>
  <c r="Q73" i="2"/>
  <c r="P73" i="2"/>
  <c r="O73" i="2"/>
  <c r="N73" i="2"/>
  <c r="M73" i="2"/>
  <c r="L73" i="2"/>
  <c r="K73" i="2"/>
  <c r="J73" i="2"/>
  <c r="I73" i="2"/>
  <c r="H73" i="2"/>
  <c r="G73" i="2"/>
  <c r="D72" i="2"/>
  <c r="C73" i="2" s="1"/>
  <c r="D71" i="2"/>
  <c r="R70" i="2"/>
  <c r="Q70" i="2"/>
  <c r="P70" i="2"/>
  <c r="O70" i="2"/>
  <c r="N70" i="2"/>
  <c r="M70" i="2"/>
  <c r="L70" i="2"/>
  <c r="K70" i="2"/>
  <c r="J70" i="2"/>
  <c r="I70" i="2"/>
  <c r="H70" i="2"/>
  <c r="G70" i="2"/>
  <c r="E70" i="2"/>
  <c r="D69" i="2"/>
  <c r="C70" i="2" s="1"/>
  <c r="D68" i="2"/>
  <c r="R67" i="2"/>
  <c r="Q67" i="2"/>
  <c r="P67" i="2"/>
  <c r="O67" i="2"/>
  <c r="N67" i="2"/>
  <c r="M67" i="2"/>
  <c r="L67" i="2"/>
  <c r="K67" i="2"/>
  <c r="J67" i="2"/>
  <c r="I67" i="2"/>
  <c r="H67" i="2"/>
  <c r="G67" i="2"/>
  <c r="E67" i="2"/>
  <c r="D66" i="2"/>
  <c r="C67" i="2" s="1"/>
  <c r="D65" i="2"/>
  <c r="R64" i="2"/>
  <c r="Q64" i="2"/>
  <c r="P64" i="2"/>
  <c r="O64" i="2"/>
  <c r="N64" i="2"/>
  <c r="M64" i="2"/>
  <c r="L64" i="2"/>
  <c r="K64" i="2"/>
  <c r="J64" i="2"/>
  <c r="I64" i="2"/>
  <c r="H64" i="2"/>
  <c r="G64" i="2"/>
  <c r="E64" i="2"/>
  <c r="D63" i="2"/>
  <c r="C64" i="2" s="1"/>
  <c r="D62" i="2"/>
  <c r="R61" i="2"/>
  <c r="Q61" i="2"/>
  <c r="P61" i="2"/>
  <c r="O61" i="2"/>
  <c r="N61" i="2"/>
  <c r="M61" i="2"/>
  <c r="L61" i="2"/>
  <c r="K61" i="2"/>
  <c r="J61" i="2"/>
  <c r="I61" i="2"/>
  <c r="H61" i="2"/>
  <c r="G61" i="2"/>
  <c r="E61" i="2"/>
  <c r="D60" i="2"/>
  <c r="C61" i="2" s="1"/>
  <c r="D59" i="2"/>
  <c r="R58" i="2"/>
  <c r="Q58" i="2"/>
  <c r="P58" i="2"/>
  <c r="O58" i="2"/>
  <c r="N58" i="2"/>
  <c r="M58" i="2"/>
  <c r="L58" i="2"/>
  <c r="K58" i="2"/>
  <c r="J58" i="2"/>
  <c r="I58" i="2"/>
  <c r="H58" i="2"/>
  <c r="G58" i="2"/>
  <c r="E58" i="2"/>
  <c r="D57" i="2"/>
  <c r="C58" i="2" s="1"/>
  <c r="D56" i="2"/>
  <c r="R55" i="2"/>
  <c r="Q55" i="2"/>
  <c r="P55" i="2"/>
  <c r="O55" i="2"/>
  <c r="N55" i="2"/>
  <c r="M55" i="2"/>
  <c r="L55" i="2"/>
  <c r="K55" i="2"/>
  <c r="J55" i="2"/>
  <c r="I55" i="2"/>
  <c r="H55" i="2"/>
  <c r="G55" i="2"/>
  <c r="E55" i="2"/>
  <c r="D54" i="2"/>
  <c r="C55" i="2" s="1"/>
  <c r="D53" i="2"/>
  <c r="R52" i="2"/>
  <c r="Q52" i="2"/>
  <c r="P52" i="2"/>
  <c r="O52" i="2"/>
  <c r="N52" i="2"/>
  <c r="M52" i="2"/>
  <c r="L52" i="2"/>
  <c r="K52" i="2"/>
  <c r="J52" i="2"/>
  <c r="I52" i="2"/>
  <c r="H52" i="2"/>
  <c r="G52" i="2"/>
  <c r="E52" i="2"/>
  <c r="D51" i="2"/>
  <c r="D50" i="2"/>
  <c r="R49" i="2"/>
  <c r="Q49" i="2"/>
  <c r="P49" i="2"/>
  <c r="O49" i="2"/>
  <c r="N49" i="2"/>
  <c r="M49" i="2"/>
  <c r="L49" i="2"/>
  <c r="K49" i="2"/>
  <c r="J49" i="2"/>
  <c r="I49" i="2"/>
  <c r="H49" i="2"/>
  <c r="G49" i="2"/>
  <c r="E49" i="2"/>
  <c r="D48" i="2"/>
  <c r="C49" i="2" s="1"/>
  <c r="D47" i="2"/>
  <c r="R46" i="2"/>
  <c r="Q46" i="2"/>
  <c r="P46" i="2"/>
  <c r="O46" i="2"/>
  <c r="N46" i="2"/>
  <c r="M46" i="2"/>
  <c r="L46" i="2"/>
  <c r="K46" i="2"/>
  <c r="J46" i="2"/>
  <c r="I46" i="2"/>
  <c r="H46" i="2"/>
  <c r="G46" i="2"/>
  <c r="E46" i="2"/>
  <c r="D45" i="2"/>
  <c r="C46" i="2" s="1"/>
  <c r="D44" i="2"/>
  <c r="R43" i="2"/>
  <c r="Q43" i="2"/>
  <c r="P43" i="2"/>
  <c r="O43" i="2"/>
  <c r="N43" i="2"/>
  <c r="M43" i="2"/>
  <c r="L43" i="2"/>
  <c r="K43" i="2"/>
  <c r="J43" i="2"/>
  <c r="I43" i="2"/>
  <c r="H43" i="2"/>
  <c r="G43" i="2"/>
  <c r="E43" i="2"/>
  <c r="D42" i="2"/>
  <c r="C43" i="2" s="1"/>
  <c r="D41" i="2"/>
  <c r="R40" i="2"/>
  <c r="Q40" i="2"/>
  <c r="P40" i="2"/>
  <c r="O40" i="2"/>
  <c r="N40" i="2"/>
  <c r="M40" i="2"/>
  <c r="L40" i="2"/>
  <c r="K40" i="2"/>
  <c r="J40" i="2"/>
  <c r="I40" i="2"/>
  <c r="H40" i="2"/>
  <c r="G40" i="2"/>
  <c r="E40" i="2"/>
  <c r="D39" i="2"/>
  <c r="C40" i="2" s="1"/>
  <c r="D38" i="2"/>
  <c r="R37" i="2"/>
  <c r="Q37" i="2"/>
  <c r="P37" i="2"/>
  <c r="O37" i="2"/>
  <c r="N37" i="2"/>
  <c r="M37" i="2"/>
  <c r="L37" i="2"/>
  <c r="K37" i="2"/>
  <c r="J37" i="2"/>
  <c r="I37" i="2"/>
  <c r="H37" i="2"/>
  <c r="G37" i="2"/>
  <c r="E37" i="2"/>
  <c r="D36" i="2"/>
  <c r="C37" i="2" s="1"/>
  <c r="D35" i="2"/>
  <c r="R34" i="2"/>
  <c r="Q34" i="2"/>
  <c r="P34" i="2"/>
  <c r="O34" i="2"/>
  <c r="N34" i="2"/>
  <c r="M34" i="2"/>
  <c r="L34" i="2"/>
  <c r="K34" i="2"/>
  <c r="J34" i="2"/>
  <c r="I34" i="2"/>
  <c r="H34" i="2"/>
  <c r="G34" i="2"/>
  <c r="E34" i="2"/>
  <c r="D33" i="2"/>
  <c r="C34" i="2" s="1"/>
  <c r="D32" i="2"/>
  <c r="R31" i="2"/>
  <c r="Q31" i="2"/>
  <c r="P31" i="2"/>
  <c r="O31" i="2"/>
  <c r="N31" i="2"/>
  <c r="M31" i="2"/>
  <c r="L31" i="2"/>
  <c r="K31" i="2"/>
  <c r="J31" i="2"/>
  <c r="I31" i="2"/>
  <c r="H31" i="2"/>
  <c r="G31" i="2"/>
  <c r="E31" i="2"/>
  <c r="D30" i="2"/>
  <c r="C31" i="2" s="1"/>
  <c r="D29" i="2"/>
  <c r="R28" i="2"/>
  <c r="Q28" i="2"/>
  <c r="P28" i="2"/>
  <c r="D27" i="2"/>
  <c r="C28" i="2" s="1"/>
  <c r="D26" i="2"/>
  <c r="R25" i="2"/>
  <c r="Q25" i="2"/>
  <c r="P25" i="2"/>
  <c r="D23" i="2"/>
  <c r="R9" i="2"/>
  <c r="Q9" i="2"/>
  <c r="P9" i="2"/>
  <c r="O9" i="2"/>
  <c r="N9" i="2"/>
  <c r="M9" i="2"/>
  <c r="L9" i="2"/>
  <c r="K9" i="2"/>
  <c r="J9" i="2"/>
  <c r="I9" i="2"/>
  <c r="H9" i="2"/>
  <c r="G9" i="2"/>
  <c r="E9" i="2"/>
  <c r="R17" i="2"/>
  <c r="Q17" i="2"/>
  <c r="P17" i="2"/>
  <c r="O17" i="2"/>
  <c r="N17" i="2"/>
  <c r="M17" i="2"/>
  <c r="L17" i="2"/>
  <c r="K17" i="2"/>
  <c r="J17" i="2"/>
  <c r="I17" i="2"/>
  <c r="H17" i="2"/>
  <c r="G17" i="2"/>
  <c r="E17" i="2"/>
  <c r="D16" i="2"/>
  <c r="C17" i="2" s="1"/>
  <c r="C9" i="2"/>
  <c r="D27" i="1"/>
  <c r="D17" i="1"/>
  <c r="D12" i="1" l="1"/>
  <c r="D32" i="1"/>
  <c r="D22" i="1"/>
  <c r="J8" i="3" l="1"/>
  <c r="D6" i="3"/>
  <c r="D8" i="3" l="1"/>
  <c r="C9" i="3" s="1"/>
  <c r="E8" i="3"/>
  <c r="E9" i="3" s="1"/>
  <c r="J9" i="3"/>
</calcChain>
</file>

<file path=xl/sharedStrings.xml><?xml version="1.0" encoding="utf-8"?>
<sst xmlns="http://schemas.openxmlformats.org/spreadsheetml/2006/main" count="1219" uniqueCount="280">
  <si>
    <t>分公司</t>
    <rPh sb="0" eb="1">
      <t>fen'gogn'si</t>
    </rPh>
    <phoneticPr fontId="1" type="noConversion"/>
  </si>
  <si>
    <t>拇指妈妈</t>
    <rPh sb="0" eb="1">
      <t>mu'zhi'ma'ma</t>
    </rPh>
    <phoneticPr fontId="1" type="noConversion"/>
  </si>
  <si>
    <t>大包客户</t>
    <rPh sb="0" eb="1">
      <t>da'bao</t>
    </rPh>
    <rPh sb="2" eb="3">
      <t>ke'hu</t>
    </rPh>
    <phoneticPr fontId="1" type="noConversion"/>
  </si>
  <si>
    <t>总计</t>
    <rPh sb="0" eb="1">
      <t>zong'j</t>
    </rPh>
    <phoneticPr fontId="1" type="noConversion"/>
  </si>
  <si>
    <t>财年增长率</t>
  </si>
  <si>
    <t>华北</t>
    <rPh sb="0" eb="1">
      <t>hua'bei</t>
    </rPh>
    <phoneticPr fontId="1" type="noConversion"/>
  </si>
  <si>
    <t>华中</t>
    <rPh sb="0" eb="1">
      <t>hua'zhong</t>
    </rPh>
    <phoneticPr fontId="1" type="noConversion"/>
  </si>
  <si>
    <t>华西</t>
    <rPh sb="0" eb="1">
      <t>hua'xi</t>
    </rPh>
    <phoneticPr fontId="1" type="noConversion"/>
  </si>
  <si>
    <r>
      <t xml:space="preserve">直营部
</t>
    </r>
    <r>
      <rPr>
        <b/>
        <sz val="10"/>
        <color theme="0"/>
        <rFont val="宋体"/>
        <family val="3"/>
        <charset val="134"/>
        <scheme val="minor"/>
      </rPr>
      <t>（已经包含在MM绩效中）</t>
    </r>
    <rPh sb="0" eb="1">
      <t>zhi'ying'bu</t>
    </rPh>
    <phoneticPr fontId="1" type="noConversion"/>
  </si>
  <si>
    <t>电商渠道</t>
    <rPh sb="0" eb="1">
      <t>dian'shang</t>
    </rPh>
    <phoneticPr fontId="1" type="noConversion"/>
  </si>
  <si>
    <t>MM绩效</t>
    <rPh sb="0" eb="1">
      <t>san'da</t>
    </rPh>
    <rPh sb="2" eb="3">
      <t>qu'dao</t>
    </rPh>
    <phoneticPr fontId="1" type="noConversion"/>
  </si>
  <si>
    <t>B2B绩效</t>
    <phoneticPr fontId="1" type="noConversion"/>
  </si>
  <si>
    <t>单位：万元</t>
    <phoneticPr fontId="1" type="noConversion"/>
  </si>
  <si>
    <t>目标</t>
    <phoneticPr fontId="1" type="noConversion"/>
  </si>
  <si>
    <t>累计达成</t>
    <rPh sb="0" eb="1">
      <t>lei ji</t>
    </rPh>
    <rPh sb="2" eb="3">
      <t>da cheng</t>
    </rPh>
    <phoneticPr fontId="1" type="noConversion"/>
  </si>
  <si>
    <t>同期累计</t>
    <rPh sb="0" eb="1">
      <t>tong'qi</t>
    </rPh>
    <phoneticPr fontId="1" type="noConversion"/>
  </si>
  <si>
    <t>4月</t>
    <phoneticPr fontId="1" type="noConversion"/>
  </si>
  <si>
    <t>4月</t>
    <phoneticPr fontId="1" type="noConversion"/>
  </si>
  <si>
    <t>5月</t>
    <phoneticPr fontId="1" type="noConversion"/>
  </si>
  <si>
    <t>5月</t>
    <phoneticPr fontId="1" type="noConversion"/>
  </si>
  <si>
    <t>6月</t>
  </si>
  <si>
    <t>7月</t>
  </si>
  <si>
    <t>8月</t>
  </si>
  <si>
    <t>9月</t>
  </si>
  <si>
    <t>10月</t>
  </si>
  <si>
    <t>11月</t>
  </si>
  <si>
    <t>12月</t>
  </si>
  <si>
    <t>1月</t>
    <phoneticPr fontId="1" type="noConversion"/>
  </si>
  <si>
    <t>1月</t>
    <phoneticPr fontId="1" type="noConversion"/>
  </si>
  <si>
    <t>2月</t>
  </si>
  <si>
    <t>3月</t>
  </si>
  <si>
    <t>17财年达成</t>
    <phoneticPr fontId="1" type="noConversion"/>
  </si>
  <si>
    <t>同比增量</t>
    <phoneticPr fontId="1" type="noConversion"/>
  </si>
  <si>
    <t>←目标达成</t>
    <rPh sb="1" eb="2">
      <t>mu'biao</t>
    </rPh>
    <rPh sb="3" eb="4">
      <t>da'cheng</t>
    </rPh>
    <phoneticPr fontId="1" type="noConversion"/>
  </si>
  <si>
    <t>目标</t>
    <phoneticPr fontId="1" type="noConversion"/>
  </si>
  <si>
    <t>17财年达成</t>
    <phoneticPr fontId="1" type="noConversion"/>
  </si>
  <si>
    <t>18财年达成</t>
    <phoneticPr fontId="1" type="noConversion"/>
  </si>
  <si>
    <t>分销产品</t>
    <phoneticPr fontId="1" type="noConversion"/>
  </si>
  <si>
    <t>产品组</t>
    <phoneticPr fontId="1" type="noConversion"/>
  </si>
  <si>
    <t>18财年达成</t>
    <phoneticPr fontId="1" type="noConversion"/>
  </si>
  <si>
    <t>系列</t>
  </si>
  <si>
    <r>
      <rPr>
        <b/>
        <sz val="8"/>
        <color rgb="FF7030A0"/>
        <rFont val="微软雅黑"/>
        <family val="2"/>
        <charset val="134"/>
      </rPr>
      <t>ERP</t>
    </r>
    <r>
      <rPr>
        <b/>
        <sz val="8"/>
        <color rgb="FF000000"/>
        <rFont val="微软雅黑"/>
        <family val="2"/>
        <charset val="134"/>
      </rPr>
      <t>同比</t>
    </r>
    <phoneticPr fontId="1" type="noConversion"/>
  </si>
  <si>
    <r>
      <rPr>
        <b/>
        <sz val="8"/>
        <color rgb="FF7030A0"/>
        <rFont val="微软雅黑"/>
        <family val="2"/>
        <charset val="134"/>
      </rPr>
      <t>终端</t>
    </r>
    <r>
      <rPr>
        <b/>
        <sz val="8"/>
        <color rgb="FF000000"/>
        <rFont val="微软雅黑"/>
        <family val="2"/>
        <charset val="134"/>
      </rPr>
      <t>同比</t>
    </r>
    <phoneticPr fontId="1" type="noConversion"/>
  </si>
  <si>
    <r>
      <rPr>
        <b/>
        <sz val="8"/>
        <color rgb="FFFF0000"/>
        <rFont val="微软雅黑"/>
        <family val="2"/>
        <charset val="134"/>
      </rPr>
      <t>法版优博58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</si>
  <si>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优博58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</si>
  <si>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超级优博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</si>
  <si>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法版优博瑞慕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</si>
  <si>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法版优博盖诺安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</si>
  <si>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优博爱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</si>
  <si>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优博核苷酸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</si>
  <si>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优博羊（圣特拉慕）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</si>
  <si>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优博剖蓓舒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</si>
  <si>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优博金爱+</t>
    </r>
    <r>
      <rPr>
        <b/>
        <sz val="8"/>
        <color rgb="FF000000"/>
        <rFont val="微软雅黑"/>
        <family val="2"/>
        <charset val="134"/>
      </rPr>
      <t>17财年达成</t>
    </r>
    <rPh sb="0" eb="1">
      <t>fa'ban</t>
    </rPh>
    <phoneticPr fontId="1" type="noConversion"/>
  </si>
  <si>
    <t>分公司</t>
    <phoneticPr fontId="1" type="noConversion"/>
  </si>
  <si>
    <t>目标</t>
    <phoneticPr fontId="1" type="noConversion"/>
  </si>
  <si>
    <t>4月</t>
    <phoneticPr fontId="1" type="noConversion"/>
  </si>
  <si>
    <t>5月</t>
    <phoneticPr fontId="1" type="noConversion"/>
  </si>
  <si>
    <t>1月</t>
    <phoneticPr fontId="1" type="noConversion"/>
  </si>
  <si>
    <r>
      <rPr>
        <b/>
        <sz val="8"/>
        <color rgb="FFFF0000"/>
        <rFont val="微软雅黑"/>
        <family val="2"/>
        <charset val="134"/>
      </rPr>
      <t>华北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</si>
  <si>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</si>
  <si>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</si>
  <si>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</si>
  <si>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华东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</si>
  <si>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华东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</si>
  <si>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</si>
  <si>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</si>
  <si>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华西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</si>
  <si>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华西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</si>
  <si>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t>诚销产品</t>
  </si>
  <si>
    <t>分销产品</t>
  </si>
  <si>
    <t>超级优博</t>
  </si>
  <si>
    <t>法版优博58</t>
  </si>
  <si>
    <t>法版优博盖诺安</t>
  </si>
  <si>
    <t>核苷酸</t>
  </si>
  <si>
    <t>金爱+</t>
  </si>
  <si>
    <t>剖腹产</t>
  </si>
  <si>
    <t>圣特拉慕</t>
  </si>
  <si>
    <t>优博58</t>
  </si>
  <si>
    <t>优博爱</t>
  </si>
  <si>
    <t>优博金爱+</t>
  </si>
  <si>
    <t>优博羊奶粉</t>
  </si>
  <si>
    <t>有机优博</t>
  </si>
  <si>
    <t>总计</t>
  </si>
  <si>
    <t>吨数</t>
  </si>
  <si>
    <t>金额</t>
  </si>
  <si>
    <t>吨粉系数（单位：万元/吨）</t>
  </si>
  <si>
    <t>B2B</t>
  </si>
  <si>
    <t>金爱+ B2B</t>
  </si>
  <si>
    <t>剖腹产 B2B</t>
  </si>
  <si>
    <t>优博羊 B2B</t>
  </si>
  <si>
    <t>华东</t>
    <rPh sb="0" eb="1">
      <t>hua'nan</t>
    </rPh>
    <phoneticPr fontId="1" type="noConversion"/>
  </si>
  <si>
    <t>华南</t>
    <rPh sb="0" eb="1">
      <t>hua'dong</t>
    </rPh>
    <phoneticPr fontId="1" type="noConversion"/>
  </si>
  <si>
    <r>
      <rPr>
        <b/>
        <sz val="8"/>
        <color rgb="FFFF0000"/>
        <rFont val="微软雅黑"/>
        <family val="2"/>
        <charset val="134"/>
      </rPr>
      <t>安徽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</si>
  <si>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安徽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</si>
  <si>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浙江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</si>
  <si>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浙江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</si>
  <si>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云贵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</si>
  <si>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云贵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</si>
  <si>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西南一区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</si>
  <si>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西南一区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</si>
  <si>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西南二区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</si>
  <si>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西南二区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</si>
  <si>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西北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</si>
  <si>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西北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</si>
  <si>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苏北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</si>
  <si>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苏北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</si>
  <si>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江苏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</si>
  <si>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江苏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</si>
  <si>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华中一区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</si>
  <si>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华中一区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</si>
  <si>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华中五区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</si>
  <si>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华中五区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</si>
  <si>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华中四区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</si>
  <si>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华中四区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</si>
  <si>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华中三区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</si>
  <si>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华中三区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</si>
  <si>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华中六区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</si>
  <si>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华中六区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</si>
  <si>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华中二区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</si>
  <si>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华中二区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</si>
  <si>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华南一区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</si>
  <si>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华南一区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</si>
  <si>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华南五区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</si>
  <si>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华南五区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</si>
  <si>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华南四区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</si>
  <si>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华南四区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</si>
  <si>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华南三区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</si>
  <si>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华南三区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</si>
  <si>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华南二区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</si>
  <si>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华南二区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</si>
  <si>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华北一区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</si>
  <si>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华北一区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</si>
  <si>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华北五区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</si>
  <si>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华北五区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</si>
  <si>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华北四区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</si>
  <si>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华北四区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</si>
  <si>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华北三区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</si>
  <si>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华北三区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</si>
  <si>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华北七区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</si>
  <si>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华北七区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</si>
  <si>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华北六区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</si>
  <si>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华北六区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</si>
  <si>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华北二区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</si>
  <si>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华北二区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</si>
  <si>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华北八区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</si>
  <si>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华北八区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</si>
  <si>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湖南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</si>
  <si>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湖南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</si>
  <si>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湖北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</si>
  <si>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r>
      <rPr>
        <b/>
        <sz val="8"/>
        <color rgb="FFFF0000"/>
        <rFont val="微软雅黑"/>
        <family val="2"/>
        <charset val="134"/>
      </rPr>
      <t>湖北</t>
    </r>
    <r>
      <rPr>
        <b/>
        <sz val="8"/>
        <color rgb="FF000000"/>
        <rFont val="微软雅黑"/>
        <family val="2"/>
        <charset val="134"/>
      </rPr>
      <t>17财年</t>
    </r>
    <phoneticPr fontId="1" type="noConversion"/>
  </si>
  <si>
    <t>17财年同期累计</t>
    <phoneticPr fontId="1" type="noConversion"/>
  </si>
  <si>
    <t>17财年同期累计</t>
    <phoneticPr fontId="1" type="noConversion"/>
  </si>
  <si>
    <t>18财年累计</t>
    <phoneticPr fontId="1" type="noConversion"/>
  </si>
  <si>
    <t>段位-贡献率</t>
    <phoneticPr fontId="1" type="noConversion"/>
  </si>
  <si>
    <t>优博58</t>
    <phoneticPr fontId="1" type="noConversion"/>
  </si>
  <si>
    <t>优博爱</t>
    <phoneticPr fontId="1" type="noConversion"/>
  </si>
  <si>
    <t>总体包装</t>
    <phoneticPr fontId="1" type="noConversion"/>
  </si>
  <si>
    <t>包装-金额</t>
    <phoneticPr fontId="1" type="noConversion"/>
  </si>
  <si>
    <t>听</t>
    <phoneticPr fontId="1" type="noConversion"/>
  </si>
  <si>
    <t>4-7月月均</t>
    <phoneticPr fontId="1" type="noConversion"/>
  </si>
  <si>
    <t>华西</t>
    <phoneticPr fontId="1" type="noConversion"/>
  </si>
  <si>
    <t>华中</t>
    <phoneticPr fontId="1" type="noConversion"/>
  </si>
  <si>
    <t>各产品库存情况</t>
    <phoneticPr fontId="1" type="noConversion"/>
  </si>
  <si>
    <t>系列</t>
    <phoneticPr fontId="1" type="noConversion"/>
  </si>
  <si>
    <t>优博合计-万元</t>
    <rPh sb="0" eb="1">
      <t>you'bo</t>
    </rPh>
    <rPh sb="2" eb="3">
      <t>zong'ji</t>
    </rPh>
    <phoneticPr fontId="1" type="noConversion"/>
  </si>
  <si>
    <t>优博合计-吨</t>
    <phoneticPr fontId="1" type="noConversion"/>
  </si>
  <si>
    <t>同期累计-万元</t>
    <rPh sb="0" eb="1">
      <t>tong'qi</t>
    </rPh>
    <phoneticPr fontId="1" type="noConversion"/>
  </si>
  <si>
    <t>同期累计-吨</t>
    <rPh sb="0" eb="1">
      <t>tong'qi</t>
    </rPh>
    <phoneticPr fontId="1" type="noConversion"/>
  </si>
  <si>
    <t>分公司</t>
  </si>
  <si>
    <t>小系列</t>
  </si>
  <si>
    <t>201704</t>
  </si>
  <si>
    <t>201705</t>
  </si>
  <si>
    <t>201706</t>
  </si>
  <si>
    <t>201707</t>
  </si>
  <si>
    <t>华北分公司</t>
  </si>
  <si>
    <t>华北分公司 汇总</t>
  </si>
  <si>
    <t>华中分公司</t>
  </si>
  <si>
    <t>华中分公司 汇总</t>
  </si>
  <si>
    <t>华东分公司</t>
  </si>
  <si>
    <t>华东分公司 汇总</t>
  </si>
  <si>
    <t>华南分公司</t>
  </si>
  <si>
    <t>华南分公司 汇总</t>
  </si>
  <si>
    <t>华西分公司</t>
  </si>
  <si>
    <t>华西分公司 汇总</t>
  </si>
  <si>
    <t>法版优博瑞慕</t>
    <phoneticPr fontId="1" type="noConversion"/>
  </si>
  <si>
    <t>法版优博瑞慕</t>
    <phoneticPr fontId="1" type="noConversion"/>
  </si>
  <si>
    <t>超级优博 汇总</t>
  </si>
  <si>
    <t>优博58 汇总</t>
  </si>
  <si>
    <t>法版优博58 汇总</t>
  </si>
  <si>
    <t>法版优博盖诺安 汇总</t>
  </si>
  <si>
    <t>核苷酸 汇总</t>
  </si>
  <si>
    <t>金爱+ 汇总</t>
  </si>
  <si>
    <t>剖腹产 汇总</t>
  </si>
  <si>
    <t>优博爱 汇总</t>
  </si>
  <si>
    <t>优博羊奶粉 汇总</t>
  </si>
  <si>
    <t>合计</t>
    <phoneticPr fontId="1" type="noConversion"/>
  </si>
  <si>
    <t>法版优博瑞慕</t>
    <phoneticPr fontId="1" type="noConversion"/>
  </si>
  <si>
    <t>法版优博瑞慕 汇总</t>
    <phoneticPr fontId="1" type="noConversion"/>
  </si>
  <si>
    <t>整体ERP</t>
    <phoneticPr fontId="1" type="noConversion"/>
  </si>
  <si>
    <t>2018财年-优博事业部逐月达成（ERP&amp;绩效）</t>
    <phoneticPr fontId="1" type="noConversion"/>
  </si>
  <si>
    <t>2018财年-优博事业部各产品逐月达成（ERP&amp;绩效）</t>
    <phoneticPr fontId="1" type="noConversion"/>
  </si>
  <si>
    <t>整体绩效</t>
    <phoneticPr fontId="1" type="noConversion"/>
  </si>
  <si>
    <t>2018财年-优博事业部各区域绩效逐月达成情况（绩效）</t>
    <phoneticPr fontId="1" type="noConversion"/>
  </si>
  <si>
    <r>
      <rPr>
        <b/>
        <u/>
        <sz val="18"/>
        <color theme="1"/>
        <rFont val="宋体"/>
        <family val="3"/>
        <charset val="134"/>
        <scheme val="minor"/>
      </rPr>
      <t>数据来源：</t>
    </r>
    <r>
      <rPr>
        <u/>
        <sz val="18"/>
        <color theme="1"/>
        <rFont val="宋体"/>
        <family val="3"/>
        <charset val="134"/>
        <scheme val="minor"/>
      </rPr>
      <t>MM绩效数据+B2B绩效数据+大包ERP数据+电商ERP数据</t>
    </r>
    <phoneticPr fontId="1" type="noConversion"/>
  </si>
  <si>
    <t>201704</t>
    <phoneticPr fontId="1" type="noConversion"/>
  </si>
  <si>
    <t>201705</t>
    <phoneticPr fontId="1" type="noConversion"/>
  </si>
  <si>
    <t>201706</t>
    <phoneticPr fontId="1" type="noConversion"/>
  </si>
  <si>
    <t>201707</t>
    <phoneticPr fontId="1" type="noConversion"/>
  </si>
  <si>
    <t>总计</t>
    <phoneticPr fontId="1" type="noConversion"/>
  </si>
  <si>
    <t>201704</t>
    <phoneticPr fontId="1" type="noConversion"/>
  </si>
  <si>
    <t>201705</t>
    <phoneticPr fontId="1" type="noConversion"/>
  </si>
  <si>
    <t>201706</t>
    <phoneticPr fontId="1" type="noConversion"/>
  </si>
  <si>
    <t>201707</t>
    <phoneticPr fontId="1" type="noConversion"/>
  </si>
  <si>
    <t>目标达成率</t>
    <phoneticPr fontId="1" type="noConversion"/>
  </si>
  <si>
    <t>目标达成↓</t>
    <phoneticPr fontId="1" type="noConversion"/>
  </si>
  <si>
    <t>段位-金额</t>
    <phoneticPr fontId="1" type="noConversion"/>
  </si>
  <si>
    <t>各产品段位</t>
    <phoneticPr fontId="1" type="noConversion"/>
  </si>
  <si>
    <t>超级优博</t>
    <phoneticPr fontId="1" type="noConversion"/>
  </si>
  <si>
    <t>盒</t>
    <phoneticPr fontId="1" type="noConversion"/>
  </si>
  <si>
    <t>袋装</t>
    <phoneticPr fontId="1" type="noConversion"/>
  </si>
  <si>
    <t>礼盒</t>
    <phoneticPr fontId="1" type="noConversion"/>
  </si>
  <si>
    <t>包装-贡献率</t>
    <phoneticPr fontId="1" type="noConversion"/>
  </si>
  <si>
    <t>17财年达成</t>
    <phoneticPr fontId="1" type="noConversion"/>
  </si>
  <si>
    <t>分销产品</t>
    <phoneticPr fontId="1" type="noConversion"/>
  </si>
  <si>
    <t>2018财年-优博事业部各产品段位逐月达成情况（绩效）</t>
    <phoneticPr fontId="1" type="noConversion"/>
  </si>
  <si>
    <t>17财年月均</t>
    <phoneticPr fontId="1" type="noConversion"/>
  </si>
  <si>
    <t>18财年月均</t>
    <phoneticPr fontId="1" type="noConversion"/>
  </si>
  <si>
    <t>总体库存情况</t>
    <phoneticPr fontId="1" type="noConversion"/>
  </si>
  <si>
    <t>万元</t>
    <phoneticPr fontId="1" type="noConversion"/>
  </si>
  <si>
    <t>库存天数</t>
    <phoneticPr fontId="1" type="noConversion"/>
  </si>
  <si>
    <t>华北</t>
    <phoneticPr fontId="1" type="noConversion"/>
  </si>
  <si>
    <t>华东</t>
    <phoneticPr fontId="1" type="noConversion"/>
  </si>
  <si>
    <t>华南</t>
    <phoneticPr fontId="1" type="noConversion"/>
  </si>
  <si>
    <t>法版优博</t>
    <phoneticPr fontId="1" type="noConversion"/>
  </si>
  <si>
    <t>法版优博盖诺安</t>
    <phoneticPr fontId="1" type="noConversion"/>
  </si>
  <si>
    <t>核苷酸</t>
    <phoneticPr fontId="1" type="noConversion"/>
  </si>
  <si>
    <t>金爱+</t>
    <phoneticPr fontId="1" type="noConversion"/>
  </si>
  <si>
    <t>剖宫产</t>
    <phoneticPr fontId="1" type="noConversion"/>
  </si>
  <si>
    <t>优博羊</t>
    <phoneticPr fontId="1" type="noConversion"/>
  </si>
  <si>
    <r>
      <t>数据来源：
ERP数据：</t>
    </r>
    <r>
      <rPr>
        <u/>
        <sz val="9"/>
        <color theme="1"/>
        <rFont val="微软雅黑"/>
        <family val="2"/>
        <charset val="134"/>
      </rPr>
      <t>ERP订单数据+B2B绩效数据</t>
    </r>
    <r>
      <rPr>
        <b/>
        <u/>
        <sz val="9"/>
        <color theme="1"/>
        <rFont val="微软雅黑"/>
        <family val="2"/>
        <charset val="134"/>
      </rPr>
      <t xml:space="preserve">
绩效数据：</t>
    </r>
    <r>
      <rPr>
        <u/>
        <sz val="9"/>
        <color theme="1"/>
        <rFont val="微软雅黑"/>
        <family val="2"/>
        <charset val="134"/>
      </rPr>
      <t>MM绩效数据+B2B绩效数据+大包ERP数据+电商ERP数据+拇指数据</t>
    </r>
    <phoneticPr fontId="1" type="noConversion"/>
  </si>
  <si>
    <t>201708</t>
  </si>
  <si>
    <t>超级优博</t>
    <phoneticPr fontId="1" type="noConversion"/>
  </si>
  <si>
    <t>优博58</t>
    <phoneticPr fontId="1" type="noConversion"/>
  </si>
  <si>
    <t>法版58</t>
  </si>
  <si>
    <t>法版58</t>
    <phoneticPr fontId="1" type="noConversion"/>
  </si>
  <si>
    <t>优博爱</t>
    <phoneticPr fontId="1" type="noConversion"/>
  </si>
  <si>
    <t>优博核苷酸</t>
  </si>
  <si>
    <t>优博核苷酸</t>
    <phoneticPr fontId="1" type="noConversion"/>
  </si>
  <si>
    <t>优博剖宫产</t>
  </si>
  <si>
    <t>优博剖宫产</t>
    <phoneticPr fontId="1" type="noConversion"/>
  </si>
  <si>
    <t>优博金爱+</t>
    <phoneticPr fontId="1" type="noConversion"/>
  </si>
  <si>
    <t>优博羊奶粉</t>
    <phoneticPr fontId="1" type="noConversion"/>
  </si>
  <si>
    <r>
      <rPr>
        <b/>
        <sz val="8"/>
        <color rgb="FFFF0000"/>
        <rFont val="微软雅黑"/>
        <family val="2"/>
        <charset val="134"/>
      </rPr>
      <t>安徽</t>
    </r>
    <r>
      <rPr>
        <b/>
        <sz val="8"/>
        <color rgb="FF000000"/>
        <rFont val="微软雅黑"/>
        <family val="2"/>
        <charset val="134"/>
      </rPr>
      <t>18财年</t>
    </r>
    <phoneticPr fontId="1" type="noConversion"/>
  </si>
  <si>
    <t>分销产品</t>
    <phoneticPr fontId="1" type="noConversion"/>
  </si>
  <si>
    <t>诚销产品</t>
    <phoneticPr fontId="1" type="noConversion"/>
  </si>
  <si>
    <t>系列（MM，大包，电商，拇指）</t>
    <phoneticPr fontId="1" type="noConversion"/>
  </si>
  <si>
    <t>2018财年-优博事业部各分公司逐月达成（绩效）</t>
    <phoneticPr fontId="1" type="noConversion"/>
  </si>
  <si>
    <t>2018财年-优博事业部-绩效总体达成情况（更新至9月）</t>
    <phoneticPr fontId="1" type="noConversion"/>
  </si>
  <si>
    <t>201709</t>
  </si>
  <si>
    <t>2018财年优博事业部各分公司产品结构（更新到9月）</t>
    <phoneticPr fontId="1" type="noConversion"/>
  </si>
  <si>
    <t>2018财年优博事业部各产品分公司结构（更新到9月）</t>
    <phoneticPr fontId="1" type="noConversion"/>
  </si>
  <si>
    <t>总计</t>
    <phoneticPr fontId="1" type="noConversion"/>
  </si>
  <si>
    <t>法版优博瑞慕</t>
    <phoneticPr fontId="1" type="noConversion"/>
  </si>
  <si>
    <t>华北</t>
  </si>
  <si>
    <t>华中</t>
  </si>
  <si>
    <t>华东</t>
  </si>
  <si>
    <t>华南</t>
  </si>
  <si>
    <t>华西</t>
  </si>
  <si>
    <t>MM</t>
  </si>
  <si>
    <t>大包</t>
  </si>
  <si>
    <t>拇指</t>
  </si>
  <si>
    <t>华北 汇总</t>
  </si>
  <si>
    <t>华东 汇总</t>
  </si>
  <si>
    <t>华南 汇总</t>
  </si>
  <si>
    <t>华西 汇总</t>
  </si>
  <si>
    <t>华中 汇总</t>
  </si>
  <si>
    <t>0/4段总计（9月）</t>
    <phoneticPr fontId="1" type="noConversion"/>
  </si>
  <si>
    <t>0/4段（9月）</t>
    <phoneticPr fontId="1" type="noConversion"/>
  </si>
  <si>
    <t>段位</t>
    <phoneticPr fontId="1" type="noConversion"/>
  </si>
  <si>
    <t>总计（万元）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</si>
</sst>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%"/>
    <numFmt numFmtId="178" formatCode="_ * #,##0_ ;_ * \-#,##0_ ;_ * &quot;-&quot;??_ ;_ @_ "/>
    <numFmt numFmtId="179" formatCode="0_ "/>
    <numFmt numFmtId="180" formatCode="0;_섌"/>
    <numFmt numFmtId="181" formatCode="0.0_ "/>
    <numFmt numFmtId="182" formatCode="0.0"/>
  </numFmts>
  <fonts count="4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  <font>
      <b/>
      <sz val="8"/>
      <color rgb="FFFFFFFF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b/>
      <sz val="8"/>
      <color rgb="FF7030A0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b/>
      <sz val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20"/>
      <color theme="1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u/>
      <sz val="24"/>
      <color rgb="FFFF0000"/>
      <name val="宋体"/>
      <family val="3"/>
      <charset val="134"/>
      <scheme val="minor"/>
    </font>
    <font>
      <b/>
      <u/>
      <sz val="10"/>
      <color rgb="FFFF0000"/>
      <name val="微软雅黑"/>
      <family val="2"/>
      <charset val="134"/>
    </font>
    <font>
      <u/>
      <sz val="9"/>
      <color theme="1"/>
      <name val="微软雅黑"/>
      <family val="2"/>
      <charset val="134"/>
    </font>
    <font>
      <b/>
      <u/>
      <sz val="9"/>
      <color theme="1"/>
      <name val="微软雅黑"/>
      <family val="2"/>
      <charset val="134"/>
    </font>
    <font>
      <u/>
      <sz val="18"/>
      <color theme="1"/>
      <name val="宋体"/>
      <family val="3"/>
      <charset val="134"/>
      <scheme val="minor"/>
    </font>
    <font>
      <b/>
      <u/>
      <sz val="18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2"/>
      <color rgb="FFFF0000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575E"/>
        <bgColor indexed="64"/>
      </patternFill>
    </fill>
    <fill>
      <patternFill patternType="solid">
        <fgColor rgb="FFC0718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mediumDashed">
        <color theme="5" tint="0.39997558519241921"/>
      </top>
      <bottom/>
      <diagonal/>
    </border>
    <border>
      <left/>
      <right/>
      <top/>
      <bottom style="mediumDashed">
        <color theme="5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4" fillId="8" borderId="0" xfId="0" applyFont="1" applyFill="1" applyBorder="1" applyAlignment="1">
      <alignment horizontal="right" vertical="center"/>
    </xf>
    <xf numFmtId="0" fontId="5" fillId="8" borderId="0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178" fontId="12" fillId="0" borderId="0" xfId="1" applyNumberFormat="1" applyFont="1" applyBorder="1" applyAlignment="1">
      <alignment horizontal="center" vertical="center" wrapText="1"/>
    </xf>
    <xf numFmtId="179" fontId="12" fillId="0" borderId="0" xfId="0" applyNumberFormat="1" applyFont="1" applyBorder="1" applyAlignment="1">
      <alignment horizontal="center" vertical="center" wrapText="1"/>
    </xf>
    <xf numFmtId="179" fontId="13" fillId="0" borderId="0" xfId="0" applyNumberFormat="1" applyFont="1" applyBorder="1" applyAlignment="1">
      <alignment horizontal="center" vertical="center" wrapText="1"/>
    </xf>
    <xf numFmtId="179" fontId="13" fillId="0" borderId="0" xfId="0" applyNumberFormat="1" applyFont="1" applyBorder="1" applyAlignment="1">
      <alignment horizontal="center" wrapText="1"/>
    </xf>
    <xf numFmtId="179" fontId="14" fillId="0" borderId="0" xfId="0" applyNumberFormat="1" applyFont="1" applyBorder="1" applyAlignment="1">
      <alignment horizontal="center" wrapText="1"/>
    </xf>
    <xf numFmtId="179" fontId="15" fillId="0" borderId="0" xfId="0" applyNumberFormat="1" applyFont="1" applyBorder="1" applyAlignment="1">
      <alignment horizontal="center" wrapText="1"/>
    </xf>
    <xf numFmtId="0" fontId="12" fillId="8" borderId="0" xfId="0" applyFont="1" applyFill="1" applyBorder="1" applyAlignment="1">
      <alignment horizontal="center" vertical="center" wrapText="1"/>
    </xf>
    <xf numFmtId="9" fontId="12" fillId="8" borderId="0" xfId="2" applyFont="1" applyFill="1" applyBorder="1" applyAlignment="1">
      <alignment horizontal="center" vertical="center" wrapText="1"/>
    </xf>
    <xf numFmtId="9" fontId="13" fillId="8" borderId="0" xfId="2" applyFont="1" applyFill="1" applyBorder="1" applyAlignment="1">
      <alignment horizontal="center" vertical="center" wrapText="1"/>
    </xf>
    <xf numFmtId="49" fontId="16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 vertical="center" wrapText="1"/>
    </xf>
    <xf numFmtId="178" fontId="12" fillId="0" borderId="0" xfId="1" applyNumberFormat="1" applyFont="1" applyBorder="1" applyAlignment="1">
      <alignment horizontal="right" vertical="center" wrapText="1"/>
    </xf>
    <xf numFmtId="179" fontId="12" fillId="0" borderId="0" xfId="0" applyNumberFormat="1" applyFont="1" applyBorder="1" applyAlignment="1">
      <alignment horizontal="right" vertical="center" wrapText="1"/>
    </xf>
    <xf numFmtId="180" fontId="14" fillId="9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 wrapText="1"/>
    </xf>
    <xf numFmtId="0" fontId="12" fillId="8" borderId="0" xfId="0" applyFont="1" applyFill="1" applyBorder="1" applyAlignment="1">
      <alignment horizontal="right" vertical="center" wrapText="1"/>
    </xf>
    <xf numFmtId="9" fontId="14" fillId="8" borderId="0" xfId="2" applyFont="1" applyFill="1" applyBorder="1" applyAlignment="1">
      <alignment horizontal="center" vertical="center"/>
    </xf>
    <xf numFmtId="176" fontId="14" fillId="9" borderId="0" xfId="0" applyNumberFormat="1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right" vertical="center" wrapText="1"/>
    </xf>
    <xf numFmtId="9" fontId="14" fillId="8" borderId="5" xfId="2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9" fontId="14" fillId="0" borderId="0" xfId="0" applyNumberFormat="1" applyFont="1" applyBorder="1" applyAlignment="1">
      <alignment horizontal="center" vertical="center" wrapText="1"/>
    </xf>
    <xf numFmtId="179" fontId="15" fillId="0" borderId="0" xfId="0" applyNumberFormat="1" applyFont="1" applyBorder="1" applyAlignment="1">
      <alignment horizontal="center" vertical="center" wrapText="1"/>
    </xf>
    <xf numFmtId="177" fontId="4" fillId="8" borderId="0" xfId="2" applyNumberFormat="1" applyFont="1" applyFill="1" applyBorder="1" applyAlignment="1">
      <alignment horizontal="center" vertical="center"/>
    </xf>
    <xf numFmtId="41" fontId="5" fillId="0" borderId="0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177" fontId="6" fillId="8" borderId="0" xfId="2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10" fillId="8" borderId="0" xfId="2" applyFont="1" applyFill="1" applyBorder="1" applyAlignment="1">
      <alignment horizontal="center" vertical="center"/>
    </xf>
    <xf numFmtId="9" fontId="10" fillId="8" borderId="5" xfId="2" applyFont="1" applyFill="1" applyBorder="1" applyAlignment="1">
      <alignment horizontal="center" vertical="center"/>
    </xf>
    <xf numFmtId="179" fontId="20" fillId="0" borderId="0" xfId="0" applyNumberFormat="1" applyFont="1" applyBorder="1" applyAlignment="1">
      <alignment horizontal="center" wrapText="1"/>
    </xf>
    <xf numFmtId="0" fontId="19" fillId="0" borderId="0" xfId="0" applyFont="1" applyAlignment="1">
      <alignment vertical="center"/>
    </xf>
    <xf numFmtId="178" fontId="12" fillId="0" borderId="0" xfId="0" applyNumberFormat="1" applyFont="1" applyBorder="1" applyAlignment="1">
      <alignment horizontal="center" vertical="center" wrapText="1"/>
    </xf>
    <xf numFmtId="9" fontId="21" fillId="8" borderId="0" xfId="2" applyFont="1" applyFill="1" applyBorder="1" applyAlignment="1">
      <alignment horizontal="center" vertical="center" wrapText="1"/>
    </xf>
    <xf numFmtId="9" fontId="22" fillId="8" borderId="0" xfId="2" applyFont="1" applyFill="1" applyBorder="1" applyAlignment="1">
      <alignment horizontal="center" vertical="center" wrapText="1"/>
    </xf>
    <xf numFmtId="179" fontId="23" fillId="0" borderId="0" xfId="0" applyNumberFormat="1" applyFont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 vertical="center" wrapText="1"/>
    </xf>
    <xf numFmtId="9" fontId="21" fillId="8" borderId="0" xfId="2" applyFont="1" applyFill="1" applyBorder="1" applyAlignment="1">
      <alignment horizontal="right" vertical="center" wrapText="1"/>
    </xf>
    <xf numFmtId="9" fontId="21" fillId="8" borderId="5" xfId="2" applyFont="1" applyFill="1" applyBorder="1" applyAlignment="1">
      <alignment horizontal="right" vertical="center" wrapText="1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179" fontId="27" fillId="0" borderId="0" xfId="0" applyNumberFormat="1" applyFont="1">
      <alignment vertical="center"/>
    </xf>
    <xf numFmtId="0" fontId="26" fillId="0" borderId="8" xfId="0" applyFont="1" applyBorder="1">
      <alignment vertical="center"/>
    </xf>
    <xf numFmtId="0" fontId="26" fillId="0" borderId="9" xfId="0" applyFont="1" applyBorder="1">
      <alignment vertical="center"/>
    </xf>
    <xf numFmtId="0" fontId="26" fillId="0" borderId="10" xfId="0" applyFont="1" applyBorder="1">
      <alignment vertical="center"/>
    </xf>
    <xf numFmtId="179" fontId="26" fillId="0" borderId="10" xfId="0" applyNumberFormat="1" applyFont="1" applyBorder="1">
      <alignment vertical="center"/>
    </xf>
    <xf numFmtId="9" fontId="27" fillId="0" borderId="0" xfId="2" applyFont="1">
      <alignment vertical="center"/>
    </xf>
    <xf numFmtId="9" fontId="26" fillId="0" borderId="10" xfId="2" applyFont="1" applyBorder="1">
      <alignment vertical="center"/>
    </xf>
    <xf numFmtId="0" fontId="12" fillId="0" borderId="0" xfId="0" applyFont="1" applyBorder="1" applyAlignment="1">
      <alignment horizontal="center" vertical="center" wrapText="1"/>
    </xf>
    <xf numFmtId="0" fontId="34" fillId="0" borderId="0" xfId="0" applyFont="1">
      <alignment vertical="center"/>
    </xf>
    <xf numFmtId="41" fontId="24" fillId="0" borderId="0" xfId="1" applyNumberFormat="1" applyFont="1" applyFill="1" applyBorder="1" applyAlignment="1">
      <alignment horizontal="center" vertical="center"/>
    </xf>
    <xf numFmtId="176" fontId="24" fillId="0" borderId="0" xfId="1" applyNumberFormat="1" applyFont="1" applyFill="1" applyBorder="1" applyAlignment="1">
      <alignment horizontal="center" vertical="center"/>
    </xf>
    <xf numFmtId="177" fontId="25" fillId="8" borderId="0" xfId="2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79" fontId="17" fillId="0" borderId="0" xfId="0" applyNumberFormat="1" applyFont="1" applyBorder="1" applyAlignment="1">
      <alignment horizontal="center" vertical="center" wrapText="1"/>
    </xf>
    <xf numFmtId="0" fontId="35" fillId="11" borderId="8" xfId="0" applyFont="1" applyFill="1" applyBorder="1">
      <alignment vertical="center"/>
    </xf>
    <xf numFmtId="0" fontId="27" fillId="0" borderId="0" xfId="0" applyFont="1" applyAlignment="1">
      <alignment horizontal="center" vertical="center"/>
    </xf>
    <xf numFmtId="0" fontId="36" fillId="0" borderId="8" xfId="0" applyFont="1" applyFill="1" applyBorder="1">
      <alignment vertical="center"/>
    </xf>
    <xf numFmtId="0" fontId="37" fillId="0" borderId="0" xfId="0" applyFont="1" applyFill="1">
      <alignment vertical="center"/>
    </xf>
    <xf numFmtId="0" fontId="35" fillId="2" borderId="8" xfId="0" applyFont="1" applyFill="1" applyBorder="1">
      <alignment vertical="center"/>
    </xf>
    <xf numFmtId="9" fontId="26" fillId="0" borderId="0" xfId="2" applyFont="1">
      <alignment vertical="center"/>
    </xf>
    <xf numFmtId="179" fontId="26" fillId="0" borderId="0" xfId="0" applyNumberFormat="1" applyFont="1">
      <alignment vertical="center"/>
    </xf>
    <xf numFmtId="1" fontId="0" fillId="0" borderId="0" xfId="0" applyNumberFormat="1">
      <alignment vertical="center"/>
    </xf>
    <xf numFmtId="9" fontId="0" fillId="0" borderId="0" xfId="2" applyFont="1">
      <alignment vertical="center"/>
    </xf>
    <xf numFmtId="1" fontId="27" fillId="0" borderId="0" xfId="0" applyNumberFormat="1" applyFont="1">
      <alignment vertical="center"/>
    </xf>
    <xf numFmtId="0" fontId="35" fillId="2" borderId="0" xfId="0" applyFont="1" applyFill="1">
      <alignment vertical="center"/>
    </xf>
    <xf numFmtId="0" fontId="35" fillId="2" borderId="0" xfId="0" applyFont="1" applyFill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9" fontId="27" fillId="0" borderId="0" xfId="2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178" fontId="12" fillId="0" borderId="12" xfId="1" applyNumberFormat="1" applyFont="1" applyBorder="1" applyAlignment="1">
      <alignment horizontal="center" vertical="center" wrapText="1"/>
    </xf>
    <xf numFmtId="179" fontId="12" fillId="0" borderId="12" xfId="0" applyNumberFormat="1" applyFont="1" applyBorder="1" applyAlignment="1">
      <alignment horizontal="center" vertical="center" wrapText="1"/>
    </xf>
    <xf numFmtId="179" fontId="13" fillId="0" borderId="12" xfId="0" applyNumberFormat="1" applyFont="1" applyBorder="1" applyAlignment="1">
      <alignment horizontal="center" vertical="center" wrapText="1"/>
    </xf>
    <xf numFmtId="179" fontId="14" fillId="0" borderId="12" xfId="0" applyNumberFormat="1" applyFont="1" applyBorder="1" applyAlignment="1">
      <alignment horizontal="center" vertical="center" wrapText="1"/>
    </xf>
    <xf numFmtId="179" fontId="15" fillId="0" borderId="12" xfId="0" applyNumberFormat="1" applyFont="1" applyBorder="1" applyAlignment="1">
      <alignment horizontal="center" vertical="center" wrapText="1"/>
    </xf>
    <xf numFmtId="178" fontId="12" fillId="0" borderId="12" xfId="0" applyNumberFormat="1" applyFont="1" applyBorder="1" applyAlignment="1">
      <alignment horizontal="center" vertical="center" wrapText="1"/>
    </xf>
    <xf numFmtId="179" fontId="23" fillId="0" borderId="12" xfId="0" applyNumberFormat="1" applyFont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9" fontId="22" fillId="8" borderId="12" xfId="2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9" fontId="12" fillId="8" borderId="12" xfId="2" applyFont="1" applyFill="1" applyBorder="1" applyAlignment="1">
      <alignment horizontal="center" vertical="center" wrapText="1"/>
    </xf>
    <xf numFmtId="9" fontId="13" fillId="8" borderId="12" xfId="2" applyFont="1" applyFill="1" applyBorder="1" applyAlignment="1">
      <alignment horizontal="center" vertical="center" wrapText="1"/>
    </xf>
    <xf numFmtId="176" fontId="27" fillId="0" borderId="0" xfId="0" applyNumberFormat="1" applyFont="1">
      <alignment vertical="center"/>
    </xf>
    <xf numFmtId="176" fontId="35" fillId="11" borderId="8" xfId="0" applyNumberFormat="1" applyFont="1" applyFill="1" applyBorder="1">
      <alignment vertical="center"/>
    </xf>
    <xf numFmtId="0" fontId="26" fillId="0" borderId="0" xfId="0" applyFont="1" applyBorder="1">
      <alignment vertical="center"/>
    </xf>
    <xf numFmtId="0" fontId="26" fillId="0" borderId="13" xfId="0" applyFont="1" applyBorder="1">
      <alignment vertical="center"/>
    </xf>
    <xf numFmtId="179" fontId="26" fillId="0" borderId="13" xfId="0" applyNumberFormat="1" applyFont="1" applyBorder="1">
      <alignment vertical="center"/>
    </xf>
    <xf numFmtId="9" fontId="26" fillId="0" borderId="13" xfId="2" applyFont="1" applyBorder="1">
      <alignment vertical="center"/>
    </xf>
    <xf numFmtId="176" fontId="26" fillId="0" borderId="13" xfId="0" applyNumberFormat="1" applyFont="1" applyBorder="1">
      <alignment vertical="center"/>
    </xf>
    <xf numFmtId="9" fontId="27" fillId="0" borderId="0" xfId="0" applyNumberFormat="1" applyFont="1">
      <alignment vertical="center"/>
    </xf>
    <xf numFmtId="0" fontId="38" fillId="2" borderId="0" xfId="0" applyFont="1" applyFill="1">
      <alignment vertical="center"/>
    </xf>
    <xf numFmtId="0" fontId="12" fillId="0" borderId="12" xfId="0" applyFont="1" applyBorder="1" applyAlignment="1">
      <alignment horizontal="center" vertical="center" wrapText="1"/>
    </xf>
    <xf numFmtId="1" fontId="26" fillId="0" borderId="10" xfId="0" applyNumberFormat="1" applyFont="1" applyBorder="1">
      <alignment vertical="center"/>
    </xf>
    <xf numFmtId="0" fontId="0" fillId="10" borderId="0" xfId="0" applyFill="1">
      <alignment vertical="center"/>
    </xf>
    <xf numFmtId="0" fontId="0" fillId="0" borderId="12" xfId="0" applyBorder="1">
      <alignment vertical="center"/>
    </xf>
    <xf numFmtId="49" fontId="16" fillId="2" borderId="12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right" vertical="center" wrapText="1"/>
    </xf>
    <xf numFmtId="179" fontId="13" fillId="0" borderId="12" xfId="0" applyNumberFormat="1" applyFont="1" applyBorder="1" applyAlignment="1">
      <alignment horizontal="center" wrapText="1"/>
    </xf>
    <xf numFmtId="179" fontId="14" fillId="0" borderId="12" xfId="0" applyNumberFormat="1" applyFont="1" applyBorder="1" applyAlignment="1">
      <alignment horizontal="center" wrapText="1"/>
    </xf>
    <xf numFmtId="179" fontId="15" fillId="0" borderId="12" xfId="0" applyNumberFormat="1" applyFont="1" applyBorder="1" applyAlignment="1">
      <alignment horizontal="center" wrapText="1"/>
    </xf>
    <xf numFmtId="179" fontId="17" fillId="0" borderId="12" xfId="0" applyNumberFormat="1" applyFont="1" applyBorder="1" applyAlignment="1">
      <alignment horizontal="center" vertical="center" wrapText="1"/>
    </xf>
    <xf numFmtId="9" fontId="21" fillId="8" borderId="12" xfId="2" applyFont="1" applyFill="1" applyBorder="1" applyAlignment="1">
      <alignment horizontal="center" vertical="center" wrapText="1"/>
    </xf>
    <xf numFmtId="179" fontId="12" fillId="0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38" fillId="0" borderId="0" xfId="0" applyFont="1" applyFill="1">
      <alignment vertical="center"/>
    </xf>
    <xf numFmtId="0" fontId="4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right" vertical="center"/>
    </xf>
    <xf numFmtId="41" fontId="24" fillId="12" borderId="0" xfId="1" applyNumberFormat="1" applyFont="1" applyFill="1" applyBorder="1" applyAlignment="1">
      <alignment horizontal="center" vertical="center"/>
    </xf>
    <xf numFmtId="176" fontId="24" fillId="12" borderId="0" xfId="1" applyNumberFormat="1" applyFont="1" applyFill="1" applyBorder="1" applyAlignment="1">
      <alignment horizontal="center" vertical="center"/>
    </xf>
    <xf numFmtId="176" fontId="6" fillId="12" borderId="0" xfId="1" applyNumberFormat="1" applyFont="1" applyFill="1" applyBorder="1" applyAlignment="1">
      <alignment horizontal="center" vertical="center"/>
    </xf>
    <xf numFmtId="0" fontId="0" fillId="12" borderId="0" xfId="0" applyFill="1">
      <alignment vertical="center"/>
    </xf>
    <xf numFmtId="41" fontId="5" fillId="12" borderId="0" xfId="1" applyNumberFormat="1" applyFont="1" applyFill="1" applyBorder="1" applyAlignment="1">
      <alignment horizontal="center" vertical="center"/>
    </xf>
    <xf numFmtId="176" fontId="5" fillId="12" borderId="0" xfId="1" applyNumberFormat="1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NumberFormat="1" applyAlignment="1"/>
    <xf numFmtId="0" fontId="0" fillId="0" borderId="0" xfId="0" applyFill="1">
      <alignment vertical="center"/>
    </xf>
    <xf numFmtId="0" fontId="38" fillId="11" borderId="8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14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8" fillId="11" borderId="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10" borderId="0" xfId="0" applyFont="1" applyFill="1" applyAlignment="1">
      <alignment horizontal="left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center" wrapText="1"/>
    </xf>
    <xf numFmtId="0" fontId="31" fillId="0" borderId="0" xfId="0" applyFont="1" applyAlignment="1">
      <alignment horizontal="left" vertical="center" wrapText="1"/>
    </xf>
    <xf numFmtId="0" fontId="29" fillId="10" borderId="12" xfId="0" applyFont="1" applyFill="1" applyBorder="1" applyAlignment="1">
      <alignment horizontal="left" vertical="center"/>
    </xf>
    <xf numFmtId="0" fontId="22" fillId="10" borderId="0" xfId="0" applyFont="1" applyFill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0" fillId="0" borderId="14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M33"/>
  <sheetViews>
    <sheetView showGridLines="0" tabSelected="1" zoomScale="55" zoomScaleNormal="55" workbookViewId="0">
      <selection activeCell="L13" sqref="L13"/>
    </sheetView>
  </sheetViews>
  <sheetFormatPr defaultColWidth="11.64453125" defaultRowHeight="23"/>
  <cols>
    <col min="1" max="1" width="16.3515625" style="11" customWidth="1"/>
    <col min="2" max="2" width="22.41015625" customWidth="1"/>
    <col min="3" max="3" width="21.41015625" bestFit="1" customWidth="1"/>
    <col min="4" max="4" width="26.87890625" style="12" bestFit="1" customWidth="1"/>
    <col min="5" max="5" width="22.87890625" style="12" bestFit="1" customWidth="1"/>
    <col min="6" max="8" width="23.87890625" style="12" customWidth="1"/>
    <col min="9" max="9" width="19.29296875" style="12" customWidth="1"/>
    <col min="10" max="10" width="23.87890625" style="12" customWidth="1"/>
    <col min="11" max="11" width="26.76171875" style="12" customWidth="1"/>
    <col min="13" max="13" width="12.76171875" bestFit="1" customWidth="1"/>
  </cols>
  <sheetData>
    <row r="1" spans="1:13" ht="45" customHeight="1">
      <c r="A1" s="155" t="s">
        <v>257</v>
      </c>
      <c r="B1" s="155"/>
      <c r="C1" s="155"/>
      <c r="D1" s="155"/>
      <c r="E1" s="155"/>
      <c r="F1" s="155"/>
    </row>
    <row r="2" spans="1:13" ht="53.1" customHeight="1">
      <c r="A2" s="154" t="s">
        <v>0</v>
      </c>
      <c r="B2" s="154"/>
      <c r="C2" s="48" t="s">
        <v>213</v>
      </c>
      <c r="D2" s="48" t="s">
        <v>164</v>
      </c>
      <c r="E2" s="136" t="s">
        <v>165</v>
      </c>
      <c r="F2" s="1" t="s">
        <v>11</v>
      </c>
      <c r="G2" s="37" t="s">
        <v>10</v>
      </c>
      <c r="H2" s="3" t="s">
        <v>2</v>
      </c>
      <c r="I2" s="4" t="s">
        <v>9</v>
      </c>
      <c r="J2" s="2" t="s">
        <v>1</v>
      </c>
      <c r="K2" s="13" t="s">
        <v>8</v>
      </c>
    </row>
    <row r="3" spans="1:13" ht="31.1" customHeight="1">
      <c r="A3" s="5"/>
      <c r="B3" s="6" t="s">
        <v>69</v>
      </c>
      <c r="C3" s="71">
        <v>223700</v>
      </c>
      <c r="D3" s="71">
        <f>SUM(F3:J3)</f>
        <v>114024.40491021663</v>
      </c>
      <c r="E3" s="72">
        <v>5597.029718380044</v>
      </c>
      <c r="F3" s="46">
        <v>7269.1854000000003</v>
      </c>
      <c r="G3" s="46">
        <v>98827.903531241594</v>
      </c>
      <c r="H3" s="46">
        <v>2167.8695789750282</v>
      </c>
      <c r="I3" s="46">
        <v>4795.8344999999999</v>
      </c>
      <c r="J3" s="46">
        <v>963.61189999999999</v>
      </c>
      <c r="K3" s="46">
        <v>10694.288224391099</v>
      </c>
      <c r="M3" s="7"/>
    </row>
    <row r="4" spans="1:13" ht="30.6" customHeight="1">
      <c r="A4" s="5"/>
      <c r="B4" s="6" t="s">
        <v>68</v>
      </c>
      <c r="C4" s="71">
        <v>56999.999999999993</v>
      </c>
      <c r="D4" s="71">
        <f>SUM(F4:J4)</f>
        <v>11964.473145949585</v>
      </c>
      <c r="E4" s="72">
        <v>779.73374310753798</v>
      </c>
      <c r="F4" s="46">
        <v>6049.9324999999999</v>
      </c>
      <c r="G4" s="46">
        <v>5674.097145949585</v>
      </c>
      <c r="H4" s="46">
        <v>40.834000000000003</v>
      </c>
      <c r="I4" s="46">
        <v>84.206500000000005</v>
      </c>
      <c r="J4" s="46">
        <v>115.40300000000001</v>
      </c>
      <c r="K4" s="46">
        <v>604.77067806662842</v>
      </c>
    </row>
    <row r="5" spans="1:13" s="133" customFormat="1" ht="31.1" customHeight="1">
      <c r="A5" s="128" t="s">
        <v>3</v>
      </c>
      <c r="B5" s="129" t="s">
        <v>150</v>
      </c>
      <c r="C5" s="130"/>
      <c r="D5" s="130">
        <v>81530.411950784706</v>
      </c>
      <c r="E5" s="131">
        <v>5179.8511582244982</v>
      </c>
      <c r="F5" s="132"/>
      <c r="G5" s="132">
        <v>70366.081129675411</v>
      </c>
      <c r="H5" s="132">
        <v>3875.6196099999993</v>
      </c>
      <c r="I5" s="132">
        <v>3861.6941470000006</v>
      </c>
      <c r="J5" s="132">
        <v>15767.3614</v>
      </c>
      <c r="K5" s="132">
        <v>6430.5066392566514</v>
      </c>
    </row>
    <row r="6" spans="1:13" ht="31.1" customHeight="1">
      <c r="A6" s="8"/>
      <c r="B6" s="6" t="s">
        <v>152</v>
      </c>
      <c r="C6" s="71" t="s">
        <v>214</v>
      </c>
      <c r="D6" s="71">
        <f>SUM(F6:J6)</f>
        <v>125988.8780561662</v>
      </c>
      <c r="E6" s="72">
        <f>E4+E3</f>
        <v>6376.7634614875824</v>
      </c>
      <c r="F6" s="46">
        <f>SUM(F3:F4)</f>
        <v>13319.117900000001</v>
      </c>
      <c r="G6" s="46">
        <f>SUM(G3:G4)</f>
        <v>104502.00067719119</v>
      </c>
      <c r="H6" s="46">
        <f t="shared" ref="H6:K6" si="0">SUM(H3:H4)</f>
        <v>2208.703578975028</v>
      </c>
      <c r="I6" s="46">
        <f t="shared" si="0"/>
        <v>4880.0410000000002</v>
      </c>
      <c r="J6" s="46">
        <f t="shared" si="0"/>
        <v>1079.0148999999999</v>
      </c>
      <c r="K6" s="46">
        <f t="shared" si="0"/>
        <v>11299.058902457728</v>
      </c>
    </row>
    <row r="7" spans="1:13" ht="31.1" customHeight="1">
      <c r="A7" s="9"/>
      <c r="B7" s="10" t="s">
        <v>4</v>
      </c>
      <c r="C7" s="73">
        <f>D6/(C4+C3)</f>
        <v>0.44883818331373782</v>
      </c>
      <c r="D7" s="73">
        <f>D6/D5-1</f>
        <v>0.54529917170317432</v>
      </c>
      <c r="E7" s="73">
        <f>E6/E5-1</f>
        <v>0.23107079078182435</v>
      </c>
      <c r="F7" s="47"/>
      <c r="G7" s="47">
        <f>G6/G5-1</f>
        <v>0.48511895219243173</v>
      </c>
      <c r="H7" s="47">
        <f>H6/H5-1</f>
        <v>-0.43010310576506028</v>
      </c>
      <c r="I7" s="47">
        <f t="shared" ref="I7:K7" si="1">I6/I5-1</f>
        <v>0.2637046887286798</v>
      </c>
      <c r="J7" s="47">
        <f t="shared" si="1"/>
        <v>-0.93156655240996755</v>
      </c>
      <c r="K7" s="47">
        <f t="shared" si="1"/>
        <v>0.75710243940652666</v>
      </c>
    </row>
    <row r="8" spans="1:13" ht="31.1" customHeight="1">
      <c r="A8" s="5"/>
      <c r="B8" s="6" t="s">
        <v>69</v>
      </c>
      <c r="C8" s="71">
        <v>74500</v>
      </c>
      <c r="D8" s="45">
        <f t="shared" ref="D8:D9" si="2">SUM(F8:J8)</f>
        <v>39451.402694309618</v>
      </c>
      <c r="E8" s="7">
        <v>1918.746924786105</v>
      </c>
      <c r="F8" s="46">
        <v>404.5324</v>
      </c>
      <c r="G8" s="46">
        <v>38300.351794309623</v>
      </c>
      <c r="H8" s="46">
        <v>53.0276</v>
      </c>
      <c r="I8" s="46"/>
      <c r="J8" s="46">
        <v>693.49090000000001</v>
      </c>
      <c r="K8" s="46">
        <v>5353.5052212925339</v>
      </c>
    </row>
    <row r="9" spans="1:13" ht="31.1" customHeight="1">
      <c r="A9" s="5"/>
      <c r="B9" s="6" t="s">
        <v>68</v>
      </c>
      <c r="C9" s="71">
        <v>13255.457356916468</v>
      </c>
      <c r="D9" s="45">
        <f t="shared" si="2"/>
        <v>3878.1993863574667</v>
      </c>
      <c r="E9" s="7">
        <v>195.75025042564425</v>
      </c>
      <c r="F9" s="46">
        <v>851.08850000000007</v>
      </c>
      <c r="G9" s="46">
        <v>2923.5773863574664</v>
      </c>
      <c r="H9" s="46">
        <v>0</v>
      </c>
      <c r="I9" s="46"/>
      <c r="J9" s="46">
        <v>103.5335</v>
      </c>
      <c r="K9" s="46">
        <v>424.56315635733631</v>
      </c>
    </row>
    <row r="10" spans="1:13" s="133" customFormat="1" ht="31.1" customHeight="1">
      <c r="A10" s="128" t="s">
        <v>5</v>
      </c>
      <c r="B10" s="129" t="s">
        <v>151</v>
      </c>
      <c r="C10" s="129"/>
      <c r="D10" s="134">
        <v>28790.278600815822</v>
      </c>
      <c r="E10" s="135">
        <v>1613.6368644111521</v>
      </c>
      <c r="F10" s="132"/>
      <c r="G10" s="132">
        <v>23470.903139178146</v>
      </c>
      <c r="H10" s="132">
        <v>144.33340000000001</v>
      </c>
      <c r="I10" s="132"/>
      <c r="J10" s="132">
        <v>5844.2015000000001</v>
      </c>
      <c r="K10" s="132">
        <v>2737.5364501735248</v>
      </c>
    </row>
    <row r="11" spans="1:13" ht="31.1" customHeight="1">
      <c r="A11" s="8"/>
      <c r="B11" s="6" t="s">
        <v>152</v>
      </c>
      <c r="C11" s="71" t="s">
        <v>214</v>
      </c>
      <c r="D11" s="45">
        <f>SUM(F11:J11)</f>
        <v>43329.602080667093</v>
      </c>
      <c r="E11" s="7">
        <v>1685.4573545292988</v>
      </c>
      <c r="F11" s="46">
        <f>SUM(F8:F9)</f>
        <v>1255.6209000000001</v>
      </c>
      <c r="G11" s="46">
        <f>SUM(G8:G9)</f>
        <v>41223.929180667088</v>
      </c>
      <c r="H11" s="46">
        <f t="shared" ref="H11:K11" si="3">SUM(H8:H9)</f>
        <v>53.0276</v>
      </c>
      <c r="I11" s="46">
        <f t="shared" si="3"/>
        <v>0</v>
      </c>
      <c r="J11" s="46">
        <f t="shared" si="3"/>
        <v>797.02440000000001</v>
      </c>
      <c r="K11" s="46">
        <f t="shared" si="3"/>
        <v>5778.0683776498699</v>
      </c>
    </row>
    <row r="12" spans="1:13" ht="31.1" customHeight="1">
      <c r="A12" s="9"/>
      <c r="B12" s="10" t="s">
        <v>4</v>
      </c>
      <c r="C12" s="73">
        <f>D11/(C9+C8)</f>
        <v>0.49375393150124197</v>
      </c>
      <c r="D12" s="44">
        <f>D11/D10-1</f>
        <v>0.50500808559175514</v>
      </c>
      <c r="E12" s="44">
        <f>E11/E10-1</f>
        <v>4.4508458936549644E-2</v>
      </c>
      <c r="F12" s="47"/>
      <c r="G12" s="47">
        <f t="shared" ref="G12:K12" si="4">G11/G10-1</f>
        <v>0.75638444486847201</v>
      </c>
      <c r="H12" s="47">
        <f>H11/H10-1</f>
        <v>-0.63260340295454831</v>
      </c>
      <c r="I12" s="47"/>
      <c r="J12" s="47">
        <f t="shared" si="4"/>
        <v>-0.86362133475377267</v>
      </c>
      <c r="K12" s="47">
        <f t="shared" si="4"/>
        <v>1.1106818056371868</v>
      </c>
    </row>
    <row r="13" spans="1:13" ht="31.1" customHeight="1">
      <c r="A13" s="5"/>
      <c r="B13" s="6" t="s">
        <v>69</v>
      </c>
      <c r="C13" s="71">
        <v>59000</v>
      </c>
      <c r="D13" s="45">
        <f t="shared" ref="D13:D16" si="5">SUM(F13:J13)</f>
        <v>35352.694114459846</v>
      </c>
      <c r="E13" s="7">
        <v>1721.5084261702434</v>
      </c>
      <c r="F13" s="46">
        <v>1363.9542000000001</v>
      </c>
      <c r="G13" s="46">
        <v>33825.642014459845</v>
      </c>
      <c r="H13" s="46">
        <v>23</v>
      </c>
      <c r="I13" s="46"/>
      <c r="J13" s="46">
        <v>140.09790000000001</v>
      </c>
      <c r="K13" s="46">
        <v>1571.3112473413548</v>
      </c>
    </row>
    <row r="14" spans="1:13" ht="31.1" customHeight="1">
      <c r="A14" s="5"/>
      <c r="B14" s="6" t="s">
        <v>68</v>
      </c>
      <c r="C14" s="71">
        <v>18791.397786233749</v>
      </c>
      <c r="D14" s="45">
        <f t="shared" si="5"/>
        <v>3933.302856164094</v>
      </c>
      <c r="E14" s="7">
        <v>297.5848947868119</v>
      </c>
      <c r="F14" s="46">
        <v>2640.1374999999998</v>
      </c>
      <c r="G14" s="46">
        <v>1286.0393561640942</v>
      </c>
      <c r="H14" s="46">
        <v>0</v>
      </c>
      <c r="I14" s="46"/>
      <c r="J14" s="46">
        <v>7.1260000000000003</v>
      </c>
      <c r="K14" s="46">
        <v>42.061467614892798</v>
      </c>
    </row>
    <row r="15" spans="1:13" s="133" customFormat="1" ht="31.1" customHeight="1">
      <c r="A15" s="128" t="s">
        <v>6</v>
      </c>
      <c r="B15" s="129" t="s">
        <v>151</v>
      </c>
      <c r="C15" s="129"/>
      <c r="D15" s="134">
        <v>25170.694741542222</v>
      </c>
      <c r="E15" s="135">
        <v>1536.4946307504856</v>
      </c>
      <c r="F15" s="132"/>
      <c r="G15" s="132">
        <v>20817.851777844473</v>
      </c>
      <c r="H15" s="132">
        <v>531.47720000000004</v>
      </c>
      <c r="I15" s="132"/>
      <c r="J15" s="132">
        <v>8331.8250000000007</v>
      </c>
      <c r="K15" s="132">
        <v>460.54919897062319</v>
      </c>
    </row>
    <row r="16" spans="1:13" ht="31.1" customHeight="1">
      <c r="A16" s="8"/>
      <c r="B16" s="6" t="s">
        <v>152</v>
      </c>
      <c r="C16" s="71" t="s">
        <v>214</v>
      </c>
      <c r="D16" s="45">
        <f t="shared" si="5"/>
        <v>39285.996970623935</v>
      </c>
      <c r="E16" s="7">
        <v>1657.2665219777473</v>
      </c>
      <c r="F16" s="46">
        <f>SUM(F13:F14)</f>
        <v>4004.0916999999999</v>
      </c>
      <c r="G16" s="46">
        <f>SUM(G13:G14)</f>
        <v>35111.681370623941</v>
      </c>
      <c r="H16" s="46">
        <f t="shared" ref="H16:K16" si="6">SUM(H13:H14)</f>
        <v>23</v>
      </c>
      <c r="I16" s="46">
        <f t="shared" si="6"/>
        <v>0</v>
      </c>
      <c r="J16" s="46">
        <f t="shared" si="6"/>
        <v>147.22390000000001</v>
      </c>
      <c r="K16" s="46">
        <f t="shared" si="6"/>
        <v>1613.3727149562476</v>
      </c>
    </row>
    <row r="17" spans="1:11" ht="31.1" customHeight="1">
      <c r="A17" s="9"/>
      <c r="B17" s="10" t="s">
        <v>4</v>
      </c>
      <c r="C17" s="73">
        <f>D16/(C14+C13)</f>
        <v>0.50501723954851119</v>
      </c>
      <c r="D17" s="44">
        <f>D16/D15-1</f>
        <v>0.56078317956736945</v>
      </c>
      <c r="E17" s="44">
        <f>E16/E15-1</f>
        <v>7.8602221452783061E-2</v>
      </c>
      <c r="F17" s="47"/>
      <c r="G17" s="47">
        <f t="shared" ref="G17:K17" si="7">G16/G15-1</f>
        <v>0.68661405342465565</v>
      </c>
      <c r="H17" s="47">
        <f t="shared" si="7"/>
        <v>-0.95672439005850107</v>
      </c>
      <c r="I17" s="47"/>
      <c r="J17" s="47">
        <f t="shared" si="7"/>
        <v>-0.98232993371800292</v>
      </c>
      <c r="K17" s="47">
        <f t="shared" si="7"/>
        <v>2.5031495409443951</v>
      </c>
    </row>
    <row r="18" spans="1:11" ht="31.1" customHeight="1">
      <c r="A18" s="5"/>
      <c r="B18" s="6" t="s">
        <v>69</v>
      </c>
      <c r="C18" s="71">
        <v>33000</v>
      </c>
      <c r="D18" s="45">
        <f t="shared" ref="D18:D19" si="8">SUM(F18:J18)</f>
        <v>17193.736289221248</v>
      </c>
      <c r="E18" s="7">
        <v>1002.5400927754405</v>
      </c>
      <c r="F18" s="46">
        <v>3393.9785999999999</v>
      </c>
      <c r="G18" s="46">
        <v>13653.74438922125</v>
      </c>
      <c r="H18" s="46">
        <v>70.163799999999995</v>
      </c>
      <c r="I18" s="46"/>
      <c r="J18" s="46">
        <v>75.849500000000006</v>
      </c>
      <c r="K18" s="46">
        <v>1818.5797723296539</v>
      </c>
    </row>
    <row r="19" spans="1:11" ht="31.1" customHeight="1">
      <c r="A19" s="5"/>
      <c r="B19" s="6" t="s">
        <v>68</v>
      </c>
      <c r="C19" s="71">
        <v>11183.691215416769</v>
      </c>
      <c r="D19" s="45">
        <f t="shared" si="8"/>
        <v>1514.0051982096277</v>
      </c>
      <c r="E19" s="7">
        <v>163.7583770372575</v>
      </c>
      <c r="F19" s="46">
        <v>1158.06</v>
      </c>
      <c r="G19" s="46">
        <v>352.53769820962776</v>
      </c>
      <c r="H19" s="46">
        <v>1</v>
      </c>
      <c r="I19" s="46"/>
      <c r="J19" s="46">
        <v>2.4074999999999998</v>
      </c>
      <c r="K19" s="46">
        <v>67.477701555524931</v>
      </c>
    </row>
    <row r="20" spans="1:11" s="133" customFormat="1" ht="31.1" customHeight="1">
      <c r="A20" s="128" t="s">
        <v>90</v>
      </c>
      <c r="B20" s="129" t="s">
        <v>151</v>
      </c>
      <c r="C20" s="129"/>
      <c r="D20" s="134">
        <v>12458.551584272831</v>
      </c>
      <c r="E20" s="135">
        <v>813.98081816085949</v>
      </c>
      <c r="F20" s="132"/>
      <c r="G20" s="132">
        <v>13545.398236836338</v>
      </c>
      <c r="H20" s="132">
        <v>144.1814</v>
      </c>
      <c r="I20" s="132"/>
      <c r="J20" s="132">
        <v>439.89449999999999</v>
      </c>
      <c r="K20" s="132">
        <v>1336.2918851056497</v>
      </c>
    </row>
    <row r="21" spans="1:11" ht="31.1" customHeight="1">
      <c r="A21" s="8"/>
      <c r="B21" s="6" t="s">
        <v>152</v>
      </c>
      <c r="C21" s="6"/>
      <c r="D21" s="45">
        <f t="shared" ref="D21" si="9">SUM(F21:J21)</f>
        <v>18707.741487430878</v>
      </c>
      <c r="E21" s="7">
        <v>964.15607032223318</v>
      </c>
      <c r="F21" s="46">
        <f>SUM(F18:F19)</f>
        <v>4552.0385999999999</v>
      </c>
      <c r="G21" s="46">
        <f>SUM(G18:G19)</f>
        <v>14006.282087430878</v>
      </c>
      <c r="H21" s="46">
        <f t="shared" ref="H21:K21" si="10">SUM(H18:H19)</f>
        <v>71.163799999999995</v>
      </c>
      <c r="I21" s="46">
        <f t="shared" si="10"/>
        <v>0</v>
      </c>
      <c r="J21" s="46">
        <f t="shared" si="10"/>
        <v>78.257000000000005</v>
      </c>
      <c r="K21" s="46">
        <f t="shared" si="10"/>
        <v>1886.0574738851788</v>
      </c>
    </row>
    <row r="22" spans="1:11" ht="31.1" customHeight="1">
      <c r="A22" s="9"/>
      <c r="B22" s="10" t="s">
        <v>4</v>
      </c>
      <c r="C22" s="73">
        <f>D21/(C19+C18)</f>
        <v>0.42340829778620426</v>
      </c>
      <c r="D22" s="44">
        <f>D21/D20-1</f>
        <v>0.50159842906993868</v>
      </c>
      <c r="E22" s="44">
        <f>E21/E20-1</f>
        <v>0.18449482937532302</v>
      </c>
      <c r="F22" s="47"/>
      <c r="G22" s="47">
        <f t="shared" ref="G22:K22" si="11">G21/G20-1</f>
        <v>3.4025123701507676E-2</v>
      </c>
      <c r="H22" s="47">
        <f t="shared" si="11"/>
        <v>-0.50642870717027311</v>
      </c>
      <c r="I22" s="47"/>
      <c r="J22" s="47">
        <f t="shared" si="11"/>
        <v>-0.82210052637621067</v>
      </c>
      <c r="K22" s="47">
        <f t="shared" si="11"/>
        <v>0.41141130534970172</v>
      </c>
    </row>
    <row r="23" spans="1:11" ht="31.1" customHeight="1">
      <c r="A23" s="5"/>
      <c r="B23" s="6" t="s">
        <v>69</v>
      </c>
      <c r="C23" s="71">
        <v>23000</v>
      </c>
      <c r="D23" s="45">
        <f t="shared" ref="D23:D24" si="12">SUM(F23:J23)</f>
        <v>10783.357034227307</v>
      </c>
      <c r="E23" s="7">
        <v>616.308326702268</v>
      </c>
      <c r="F23" s="46">
        <v>1732.5334</v>
      </c>
      <c r="G23" s="46">
        <v>8736.5805342273052</v>
      </c>
      <c r="H23" s="46">
        <v>262.2998</v>
      </c>
      <c r="I23" s="46"/>
      <c r="J23" s="46">
        <v>51.943300000000001</v>
      </c>
      <c r="K23" s="46">
        <v>1636.2177834275562</v>
      </c>
    </row>
    <row r="24" spans="1:11" ht="31.1" customHeight="1">
      <c r="A24" s="5"/>
      <c r="B24" s="6" t="s">
        <v>68</v>
      </c>
      <c r="C24" s="71">
        <v>8741.142840616707</v>
      </c>
      <c r="D24" s="45">
        <f t="shared" si="12"/>
        <v>1592.8280664988076</v>
      </c>
      <c r="E24" s="7">
        <v>63.799169881522538</v>
      </c>
      <c r="F24" s="46">
        <v>1019.5965</v>
      </c>
      <c r="G24" s="46">
        <v>568.89556649880751</v>
      </c>
      <c r="H24" s="46">
        <v>2</v>
      </c>
      <c r="I24" s="46"/>
      <c r="J24" s="46">
        <v>2.3359999999999999</v>
      </c>
      <c r="K24" s="46">
        <v>54.188852538874329</v>
      </c>
    </row>
    <row r="25" spans="1:11" s="133" customFormat="1" ht="31.1" customHeight="1">
      <c r="A25" s="128" t="s">
        <v>91</v>
      </c>
      <c r="B25" s="129" t="s">
        <v>151</v>
      </c>
      <c r="C25" s="129"/>
      <c r="D25" s="134">
        <v>9654.1537170191732</v>
      </c>
      <c r="E25" s="135">
        <v>618.0664935467064</v>
      </c>
      <c r="F25" s="132"/>
      <c r="G25" s="132">
        <v>8735.0071841951267</v>
      </c>
      <c r="H25" s="132">
        <v>186.12286900000001</v>
      </c>
      <c r="I25" s="132"/>
      <c r="J25" s="132">
        <v>998.0027</v>
      </c>
      <c r="K25" s="132">
        <v>1661.2137063294056</v>
      </c>
    </row>
    <row r="26" spans="1:11" ht="31.1" customHeight="1">
      <c r="A26" s="8"/>
      <c r="B26" s="6" t="s">
        <v>152</v>
      </c>
      <c r="C26" s="71" t="s">
        <v>214</v>
      </c>
      <c r="D26" s="45">
        <f t="shared" ref="D26" si="13">SUM(F26:J26)</f>
        <v>12376.185100726114</v>
      </c>
      <c r="E26" s="7">
        <v>576.42321833305948</v>
      </c>
      <c r="F26" s="46">
        <f>SUM(F23:F24)</f>
        <v>2752.1298999999999</v>
      </c>
      <c r="G26" s="46">
        <f>SUM(G23:G24)</f>
        <v>9305.4761007261131</v>
      </c>
      <c r="H26" s="46">
        <f t="shared" ref="H26:K26" si="14">SUM(H23:H24)</f>
        <v>264.2998</v>
      </c>
      <c r="I26" s="46">
        <f t="shared" si="14"/>
        <v>0</v>
      </c>
      <c r="J26" s="46">
        <f t="shared" si="14"/>
        <v>54.279299999999999</v>
      </c>
      <c r="K26" s="46">
        <f t="shared" si="14"/>
        <v>1690.4066359664305</v>
      </c>
    </row>
    <row r="27" spans="1:11" ht="31.1" customHeight="1">
      <c r="A27" s="9"/>
      <c r="B27" s="10" t="s">
        <v>4</v>
      </c>
      <c r="C27" s="73">
        <f>D26/(C24+C23)</f>
        <v>0.38990987699690693</v>
      </c>
      <c r="D27" s="44">
        <f>D26/D25-1</f>
        <v>0.2819544274407304</v>
      </c>
      <c r="E27" s="44">
        <f>E26/E25-1</f>
        <v>-6.7376691097881025E-2</v>
      </c>
      <c r="F27" s="47"/>
      <c r="G27" s="47">
        <f t="shared" ref="G27:K27" si="15">G26/G25-1</f>
        <v>6.5308351155471955E-2</v>
      </c>
      <c r="H27" s="47">
        <f t="shared" si="15"/>
        <v>0.42002861561305505</v>
      </c>
      <c r="I27" s="47"/>
      <c r="J27" s="47">
        <f t="shared" si="15"/>
        <v>-0.94561207098938715</v>
      </c>
      <c r="K27" s="47">
        <f t="shared" si="15"/>
        <v>1.7573253534928446E-2</v>
      </c>
    </row>
    <row r="28" spans="1:11" ht="31.1" customHeight="1">
      <c r="A28" s="5"/>
      <c r="B28" s="6" t="s">
        <v>69</v>
      </c>
      <c r="C28" s="71">
        <v>15700</v>
      </c>
      <c r="D28" s="45">
        <f t="shared" ref="D28:D31" si="16">SUM(F28:J28)</f>
        <v>6313.3802779985899</v>
      </c>
      <c r="E28" s="7">
        <v>338.69291539754835</v>
      </c>
      <c r="F28" s="46">
        <v>375.18680000000001</v>
      </c>
      <c r="G28" s="46">
        <v>4311.5847990235607</v>
      </c>
      <c r="H28" s="46">
        <v>1624.3783789750282</v>
      </c>
      <c r="I28" s="46"/>
      <c r="J28" s="46">
        <v>2.2303000000000002</v>
      </c>
      <c r="K28" s="46">
        <v>314.67419999999998</v>
      </c>
    </row>
    <row r="29" spans="1:11" ht="31.1" customHeight="1">
      <c r="A29" s="5"/>
      <c r="B29" s="6" t="s">
        <v>68</v>
      </c>
      <c r="C29" s="71">
        <v>4989.4823608163078</v>
      </c>
      <c r="D29" s="45">
        <f t="shared" si="16"/>
        <v>949.93113871958951</v>
      </c>
      <c r="E29" s="7">
        <v>55.205213983747754</v>
      </c>
      <c r="F29" s="46">
        <v>381.05</v>
      </c>
      <c r="G29" s="46">
        <v>539.04713871958961</v>
      </c>
      <c r="H29" s="46">
        <v>28.834</v>
      </c>
      <c r="I29" s="46"/>
      <c r="J29" s="46">
        <v>1</v>
      </c>
      <c r="K29" s="46">
        <v>16.479500000000002</v>
      </c>
    </row>
    <row r="30" spans="1:11" s="133" customFormat="1" ht="31.1" customHeight="1">
      <c r="A30" s="128" t="s">
        <v>7</v>
      </c>
      <c r="B30" s="129" t="s">
        <v>151</v>
      </c>
      <c r="C30" s="129"/>
      <c r="D30" s="134">
        <v>5456.7333071346739</v>
      </c>
      <c r="E30" s="135">
        <v>372.45989917785528</v>
      </c>
      <c r="F30" s="132"/>
      <c r="G30" s="132">
        <v>3796.9207916213354</v>
      </c>
      <c r="H30" s="132">
        <v>2869.5047409999997</v>
      </c>
      <c r="I30" s="132"/>
      <c r="J30" s="132">
        <v>153.43770000000001</v>
      </c>
      <c r="K30" s="132">
        <v>234.91539867744902</v>
      </c>
    </row>
    <row r="31" spans="1:11" ht="31.1" customHeight="1">
      <c r="A31" s="8"/>
      <c r="B31" s="6" t="s">
        <v>152</v>
      </c>
      <c r="C31" s="71" t="s">
        <v>214</v>
      </c>
      <c r="D31" s="45">
        <f t="shared" si="16"/>
        <v>7263.3114167181784</v>
      </c>
      <c r="E31" s="7">
        <v>338.17666987142184</v>
      </c>
      <c r="F31" s="46">
        <f>SUM(F28:F29)</f>
        <v>756.23680000000002</v>
      </c>
      <c r="G31" s="46">
        <f>SUM(G28:G29)</f>
        <v>4850.63193774315</v>
      </c>
      <c r="H31" s="46">
        <f t="shared" ref="H31:K31" si="17">SUM(H28:H29)</f>
        <v>1653.2123789750283</v>
      </c>
      <c r="I31" s="46">
        <f t="shared" si="17"/>
        <v>0</v>
      </c>
      <c r="J31" s="46">
        <f t="shared" si="17"/>
        <v>3.2303000000000002</v>
      </c>
      <c r="K31" s="46">
        <f t="shared" si="17"/>
        <v>331.15369999999996</v>
      </c>
    </row>
    <row r="32" spans="1:11" ht="31.1" customHeight="1">
      <c r="A32" s="9"/>
      <c r="B32" s="10" t="s">
        <v>4</v>
      </c>
      <c r="C32" s="73">
        <f>D31/(C29+C28)</f>
        <v>0.35106298408287501</v>
      </c>
      <c r="D32" s="44">
        <f>D31/D30-1</f>
        <v>0.33107319121156342</v>
      </c>
      <c r="E32" s="44">
        <f>E31/E30-1</f>
        <v>-9.2045423902299528E-2</v>
      </c>
      <c r="F32" s="47"/>
      <c r="G32" s="47">
        <f t="shared" ref="G32:K32" si="18">G31/G30-1</f>
        <v>0.27751728412323984</v>
      </c>
      <c r="H32" s="47">
        <f t="shared" si="18"/>
        <v>-0.42386839256487974</v>
      </c>
      <c r="I32" s="47"/>
      <c r="J32" s="47">
        <f t="shared" si="18"/>
        <v>-0.97894715575116154</v>
      </c>
      <c r="K32" s="47">
        <f t="shared" si="18"/>
        <v>0.40967217076600027</v>
      </c>
    </row>
    <row r="33" spans="1:11" s="70" customFormat="1" ht="40.5" customHeight="1">
      <c r="A33" s="156" t="s">
        <v>203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</sheetData>
  <mergeCells count="3">
    <mergeCell ref="A2:B2"/>
    <mergeCell ref="A1:F1"/>
    <mergeCell ref="A33:K33"/>
  </mergeCells>
  <phoneticPr fontId="1" type="noConversion"/>
  <pageMargins left="1.1023622047244095" right="0.70866141732283472" top="0.74803149606299213" bottom="0.74803149606299213" header="0.31496062992125984" footer="0.31496062992125984"/>
  <pageSetup paperSize="8" scale="70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I21" sqref="I21"/>
    </sheetView>
  </sheetViews>
  <sheetFormatPr defaultRowHeight="14.3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3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5"/>
  <sheetViews>
    <sheetView zoomScaleNormal="100" workbookViewId="0">
      <selection activeCell="I14" sqref="I14"/>
    </sheetView>
  </sheetViews>
  <sheetFormatPr defaultRowHeight="14.35"/>
  <cols>
    <col min="1" max="1" width="12" bestFit="1" customWidth="1"/>
    <col min="2" max="16" width="9.64453125" customWidth="1"/>
  </cols>
  <sheetData>
    <row r="1" spans="1:16" ht="18" customHeight="1">
      <c r="A1" s="157" t="s">
        <v>202</v>
      </c>
      <c r="B1" s="157"/>
      <c r="C1" s="157"/>
      <c r="D1" s="157"/>
      <c r="E1" s="157"/>
      <c r="F1" s="157"/>
    </row>
    <row r="2" spans="1:16">
      <c r="A2" s="26" t="s">
        <v>53</v>
      </c>
      <c r="B2" s="26"/>
      <c r="C2" s="27" t="s">
        <v>14</v>
      </c>
      <c r="D2" s="16" t="s">
        <v>15</v>
      </c>
      <c r="E2" s="16" t="s">
        <v>55</v>
      </c>
      <c r="F2" s="16" t="s">
        <v>56</v>
      </c>
      <c r="G2" s="16" t="s">
        <v>20</v>
      </c>
      <c r="H2" s="16" t="s">
        <v>21</v>
      </c>
      <c r="I2" s="16" t="s">
        <v>22</v>
      </c>
      <c r="J2" s="16" t="s">
        <v>23</v>
      </c>
      <c r="K2" s="16" t="s">
        <v>24</v>
      </c>
      <c r="L2" s="16" t="s">
        <v>25</v>
      </c>
      <c r="M2" s="16" t="s">
        <v>26</v>
      </c>
      <c r="N2" s="16" t="s">
        <v>57</v>
      </c>
      <c r="O2" s="16" t="s">
        <v>29</v>
      </c>
      <c r="P2" s="16" t="s">
        <v>30</v>
      </c>
    </row>
    <row r="3" spans="1:16">
      <c r="A3" s="159" t="s">
        <v>131</v>
      </c>
      <c r="B3" s="69" t="s">
        <v>37</v>
      </c>
      <c r="C3" s="18">
        <v>11075.518465046473</v>
      </c>
      <c r="D3" s="18">
        <v>3556.9217882896669</v>
      </c>
      <c r="E3" s="19">
        <v>932.66307139277592</v>
      </c>
      <c r="F3" s="19">
        <v>853.87171675621141</v>
      </c>
      <c r="G3" s="19">
        <v>1061.932746230362</v>
      </c>
      <c r="H3" s="20">
        <v>708.45425391031722</v>
      </c>
      <c r="I3" s="20">
        <v>776.53956059314783</v>
      </c>
      <c r="J3" s="20">
        <v>990.63935925733017</v>
      </c>
      <c r="K3" s="21">
        <v>979.05056643712032</v>
      </c>
      <c r="L3" s="22">
        <v>865.60903521423563</v>
      </c>
      <c r="M3" s="22">
        <v>1020.3513893562869</v>
      </c>
      <c r="N3" s="22">
        <v>919.51163138138406</v>
      </c>
      <c r="O3" s="22">
        <v>883.47855679560473</v>
      </c>
      <c r="P3" s="22">
        <v>1083.4165777216972</v>
      </c>
    </row>
    <row r="4" spans="1:16">
      <c r="A4" s="159"/>
      <c r="B4" s="69" t="s">
        <v>68</v>
      </c>
      <c r="C4" s="18">
        <v>2108.6974865841244</v>
      </c>
      <c r="D4" s="18">
        <v>678.22453938589979</v>
      </c>
      <c r="E4" s="19">
        <v>133.28259237908594</v>
      </c>
      <c r="F4" s="19">
        <v>194.85982438244898</v>
      </c>
      <c r="G4" s="19">
        <v>175.32477940875509</v>
      </c>
      <c r="H4" s="20">
        <v>174.75734321560975</v>
      </c>
      <c r="I4" s="20">
        <v>141.75769393992195</v>
      </c>
      <c r="J4" s="20">
        <v>195.26383641639919</v>
      </c>
      <c r="K4" s="21">
        <v>146.08648078556541</v>
      </c>
      <c r="L4" s="22">
        <v>113.02274011371937</v>
      </c>
      <c r="M4" s="22">
        <v>124.49184287168998</v>
      </c>
      <c r="N4" s="22">
        <v>220.86500000000001</v>
      </c>
      <c r="O4" s="22">
        <v>222.12221120244106</v>
      </c>
      <c r="P4" s="22">
        <v>266.86314186848745</v>
      </c>
    </row>
    <row r="5" spans="1:16">
      <c r="A5" s="159" t="s">
        <v>35</v>
      </c>
      <c r="B5" s="159"/>
      <c r="C5" s="18">
        <v>13184.215951630598</v>
      </c>
      <c r="D5" s="75">
        <v>4235.1463276755667</v>
      </c>
      <c r="E5" s="19">
        <v>1065.9456637718617</v>
      </c>
      <c r="F5" s="19">
        <v>1048.7315411386603</v>
      </c>
      <c r="G5" s="19">
        <v>1237.2575256391171</v>
      </c>
      <c r="H5" s="20">
        <v>883.21159712592703</v>
      </c>
      <c r="I5" s="20">
        <v>918.2972545330698</v>
      </c>
      <c r="J5" s="20">
        <v>1185.9031956737292</v>
      </c>
      <c r="K5" s="21">
        <v>1125.1370472226859</v>
      </c>
      <c r="L5" s="22">
        <v>978.63177532795498</v>
      </c>
      <c r="M5" s="22">
        <v>1144.8432322279768</v>
      </c>
      <c r="N5" s="22">
        <v>1140.3766313813842</v>
      </c>
      <c r="O5" s="22">
        <v>1105.6007679980457</v>
      </c>
      <c r="P5" s="22">
        <v>1350.2797195901844</v>
      </c>
    </row>
    <row r="6" spans="1:16">
      <c r="A6" s="159" t="s">
        <v>130</v>
      </c>
      <c r="B6" s="69" t="s">
        <v>37</v>
      </c>
      <c r="C6" s="18">
        <v>4862.1361338508059</v>
      </c>
      <c r="D6" s="18">
        <v>4862.1361338508059</v>
      </c>
      <c r="E6" s="22">
        <v>1192.9207838492687</v>
      </c>
      <c r="F6" s="22">
        <v>1051.5276426803207</v>
      </c>
      <c r="G6" s="22">
        <v>1481.454684976615</v>
      </c>
      <c r="H6" s="22">
        <v>1136.2330223446013</v>
      </c>
      <c r="I6" s="20"/>
      <c r="J6" s="20"/>
      <c r="K6" s="21"/>
      <c r="L6" s="22"/>
      <c r="M6" s="22"/>
      <c r="N6" s="22"/>
      <c r="O6" s="22"/>
      <c r="P6" s="22"/>
    </row>
    <row r="7" spans="1:16">
      <c r="A7" s="159"/>
      <c r="B7" s="69" t="s">
        <v>68</v>
      </c>
      <c r="C7" s="18">
        <v>422.91810055330848</v>
      </c>
      <c r="D7" s="18">
        <v>422.91810055330848</v>
      </c>
      <c r="E7" s="22">
        <v>110.68516041852152</v>
      </c>
      <c r="F7" s="22">
        <v>133.52807654455799</v>
      </c>
      <c r="G7" s="22">
        <v>169.17363158398402</v>
      </c>
      <c r="H7" s="22">
        <v>9.5312320062449523</v>
      </c>
      <c r="I7" s="19"/>
      <c r="J7" s="19"/>
      <c r="K7" s="19"/>
      <c r="L7" s="19"/>
      <c r="M7" s="19"/>
      <c r="N7" s="19"/>
      <c r="O7" s="19"/>
      <c r="P7" s="19"/>
    </row>
    <row r="8" spans="1:16">
      <c r="A8" s="159" t="s">
        <v>39</v>
      </c>
      <c r="B8" s="159"/>
      <c r="C8" s="18">
        <v>5285.0542344041141</v>
      </c>
      <c r="D8" s="75">
        <v>5285.0542344041141</v>
      </c>
      <c r="E8" s="19">
        <v>1303.6059442677902</v>
      </c>
      <c r="F8" s="19">
        <v>1185.0557192248787</v>
      </c>
      <c r="G8" s="19">
        <v>1650.6283165605989</v>
      </c>
      <c r="H8" s="19">
        <v>1145.7642543508462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</row>
    <row r="9" spans="1:16">
      <c r="A9" s="23" t="s">
        <v>32</v>
      </c>
      <c r="B9" s="23"/>
      <c r="C9" s="23"/>
      <c r="D9" s="54">
        <v>0.24790357298109766</v>
      </c>
      <c r="E9" s="25">
        <v>0.22295721871503704</v>
      </c>
      <c r="F9" s="25">
        <v>0.12998958526431315</v>
      </c>
      <c r="G9" s="25">
        <v>0.33410246642706909</v>
      </c>
      <c r="H9" s="25">
        <v>0.29727039146598155</v>
      </c>
      <c r="I9" s="25">
        <v>-1</v>
      </c>
      <c r="J9" s="25">
        <v>-1</v>
      </c>
      <c r="K9" s="25">
        <v>-1</v>
      </c>
      <c r="L9" s="25">
        <v>-1</v>
      </c>
      <c r="M9" s="25">
        <v>-1</v>
      </c>
      <c r="N9" s="25">
        <v>-1</v>
      </c>
      <c r="O9" s="25">
        <v>-1</v>
      </c>
      <c r="P9" s="25">
        <v>-1</v>
      </c>
    </row>
    <row r="10" spans="1:16">
      <c r="A10" s="159" t="s">
        <v>143</v>
      </c>
      <c r="B10" s="69" t="s">
        <v>37</v>
      </c>
      <c r="C10" s="18">
        <v>6383.2820532656342</v>
      </c>
      <c r="D10" s="18">
        <v>1857.7588145666075</v>
      </c>
      <c r="E10" s="19">
        <v>485.15514352153184</v>
      </c>
      <c r="F10" s="19">
        <v>552.63390000000004</v>
      </c>
      <c r="G10" s="19">
        <v>371.86617104507576</v>
      </c>
      <c r="H10" s="20">
        <v>448.10359999999997</v>
      </c>
      <c r="I10" s="20">
        <v>515.07989163892637</v>
      </c>
      <c r="J10" s="20">
        <v>643.4252154005892</v>
      </c>
      <c r="K10" s="21">
        <v>460.70794358528366</v>
      </c>
      <c r="L10" s="22">
        <v>545.42067301180123</v>
      </c>
      <c r="M10" s="22">
        <v>665.43394021054257</v>
      </c>
      <c r="N10" s="22">
        <v>520.33029999999997</v>
      </c>
      <c r="O10" s="22">
        <v>506.83252999246719</v>
      </c>
      <c r="P10" s="22">
        <v>668.29274485941653</v>
      </c>
    </row>
    <row r="11" spans="1:16">
      <c r="A11" s="159"/>
      <c r="B11" s="69" t="s">
        <v>68</v>
      </c>
      <c r="C11" s="18">
        <v>1238.543901329439</v>
      </c>
      <c r="D11" s="18">
        <v>311.79570132943917</v>
      </c>
      <c r="E11" s="19">
        <v>54.537727336349548</v>
      </c>
      <c r="F11" s="19">
        <v>124.83629999999999</v>
      </c>
      <c r="G11" s="19">
        <v>87.256474878045424</v>
      </c>
      <c r="H11" s="20">
        <v>45.165199115044253</v>
      </c>
      <c r="I11" s="20">
        <v>86.453900000000004</v>
      </c>
      <c r="J11" s="20">
        <v>77.534000000000006</v>
      </c>
      <c r="K11" s="21">
        <v>42.175400000000003</v>
      </c>
      <c r="L11" s="22">
        <v>126.10550000000001</v>
      </c>
      <c r="M11" s="22">
        <v>239.46449999999999</v>
      </c>
      <c r="N11" s="22">
        <v>133.26390000000001</v>
      </c>
      <c r="O11" s="22">
        <v>44.853099999999998</v>
      </c>
      <c r="P11" s="22">
        <v>176.89789999999999</v>
      </c>
    </row>
    <row r="12" spans="1:16">
      <c r="A12" s="159" t="s">
        <v>35</v>
      </c>
      <c r="B12" s="159"/>
      <c r="C12" s="18">
        <v>7621.8259545950732</v>
      </c>
      <c r="D12" s="75">
        <v>2169.5545158960467</v>
      </c>
      <c r="E12" s="19">
        <v>539.69287085788142</v>
      </c>
      <c r="F12" s="19">
        <v>677.47019999999998</v>
      </c>
      <c r="G12" s="19">
        <v>459.12264592312118</v>
      </c>
      <c r="H12" s="20">
        <v>493.26879911504426</v>
      </c>
      <c r="I12" s="20">
        <v>601.53379163892646</v>
      </c>
      <c r="J12" s="20">
        <v>720.95921540058919</v>
      </c>
      <c r="K12" s="21">
        <v>502.88334358528368</v>
      </c>
      <c r="L12" s="22">
        <v>671.52617301180123</v>
      </c>
      <c r="M12" s="22">
        <v>904.8984402105425</v>
      </c>
      <c r="N12" s="22">
        <v>653.5942</v>
      </c>
      <c r="O12" s="22">
        <v>551.68562999246717</v>
      </c>
      <c r="P12" s="22">
        <v>845.19064485941647</v>
      </c>
    </row>
    <row r="13" spans="1:16">
      <c r="A13" s="159" t="s">
        <v>142</v>
      </c>
      <c r="B13" s="69" t="s">
        <v>37</v>
      </c>
      <c r="C13" s="18">
        <v>2663.4469743072423</v>
      </c>
      <c r="D13" s="18">
        <v>2663.4469743072423</v>
      </c>
      <c r="E13" s="22">
        <v>691.96359622225282</v>
      </c>
      <c r="F13" s="22">
        <v>548.54445569942254</v>
      </c>
      <c r="G13" s="22">
        <v>911.49500833141576</v>
      </c>
      <c r="H13" s="22">
        <v>511.44391405415109</v>
      </c>
      <c r="I13" s="20"/>
      <c r="J13" s="20"/>
      <c r="K13" s="21"/>
      <c r="L13" s="22"/>
      <c r="M13" s="22"/>
      <c r="N13" s="22"/>
      <c r="O13" s="22"/>
      <c r="P13" s="22"/>
    </row>
    <row r="14" spans="1:16">
      <c r="A14" s="159"/>
      <c r="B14" s="69" t="s">
        <v>68</v>
      </c>
      <c r="C14" s="18">
        <v>175.39850000000001</v>
      </c>
      <c r="D14" s="18">
        <v>175.39850000000001</v>
      </c>
      <c r="E14" s="22">
        <v>32.149000000000001</v>
      </c>
      <c r="F14" s="22">
        <v>26.205500000000001</v>
      </c>
      <c r="G14" s="22">
        <v>67.700999999999993</v>
      </c>
      <c r="H14" s="22">
        <v>49.343000000000004</v>
      </c>
      <c r="I14" s="19"/>
      <c r="J14" s="19"/>
      <c r="K14" s="19"/>
      <c r="L14" s="19"/>
      <c r="M14" s="19"/>
      <c r="N14" s="19"/>
      <c r="O14" s="19"/>
      <c r="P14" s="19"/>
    </row>
    <row r="15" spans="1:16">
      <c r="A15" s="159" t="s">
        <v>39</v>
      </c>
      <c r="B15" s="159"/>
      <c r="C15" s="18">
        <v>2838.8454743072421</v>
      </c>
      <c r="D15" s="75">
        <v>2838.8454743072421</v>
      </c>
      <c r="E15" s="19">
        <v>724.11259622225282</v>
      </c>
      <c r="F15" s="19">
        <v>574.74995569942257</v>
      </c>
      <c r="G15" s="19">
        <v>979.19600833141578</v>
      </c>
      <c r="H15" s="19">
        <v>560.78691405415111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</row>
    <row r="16" spans="1:16">
      <c r="A16" s="23" t="s">
        <v>32</v>
      </c>
      <c r="B16" s="23"/>
      <c r="C16" s="23"/>
      <c r="D16" s="54">
        <v>0.30849234416899263</v>
      </c>
      <c r="E16" s="25">
        <v>0.34171236146073736</v>
      </c>
      <c r="F16" s="25">
        <v>-0.15162326593933939</v>
      </c>
      <c r="G16" s="25">
        <v>1.1327547595972414</v>
      </c>
      <c r="H16" s="25">
        <v>0.13687894928736344</v>
      </c>
      <c r="I16" s="25">
        <v>-1</v>
      </c>
      <c r="J16" s="25">
        <v>-1</v>
      </c>
      <c r="K16" s="25">
        <v>-1</v>
      </c>
      <c r="L16" s="25">
        <v>-1</v>
      </c>
      <c r="M16" s="25">
        <v>-1</v>
      </c>
      <c r="N16" s="25">
        <v>-1</v>
      </c>
      <c r="O16" s="25">
        <v>-1</v>
      </c>
      <c r="P16" s="25">
        <v>-1</v>
      </c>
    </row>
    <row r="17" spans="1:16">
      <c r="A17" s="159" t="s">
        <v>137</v>
      </c>
      <c r="B17" s="69" t="s">
        <v>37</v>
      </c>
      <c r="C17" s="18">
        <v>7396.9701045216807</v>
      </c>
      <c r="D17" s="18">
        <v>2281.5450554952567</v>
      </c>
      <c r="E17" s="19">
        <v>596.50545895441701</v>
      </c>
      <c r="F17" s="19">
        <v>620.02478354407037</v>
      </c>
      <c r="G17" s="19">
        <v>537.77769123943847</v>
      </c>
      <c r="H17" s="20">
        <v>527.23712175733078</v>
      </c>
      <c r="I17" s="20">
        <v>628.6033545733502</v>
      </c>
      <c r="J17" s="20">
        <v>715.30089888019631</v>
      </c>
      <c r="K17" s="21">
        <v>576.95409276397845</v>
      </c>
      <c r="L17" s="22">
        <v>653.32134504493035</v>
      </c>
      <c r="M17" s="22">
        <v>850.09675806646567</v>
      </c>
      <c r="N17" s="22">
        <v>667.84651010263212</v>
      </c>
      <c r="O17" s="22">
        <v>370.80580328608903</v>
      </c>
      <c r="P17" s="22">
        <v>652.49628630878203</v>
      </c>
    </row>
    <row r="18" spans="1:16">
      <c r="A18" s="159"/>
      <c r="B18" s="69" t="s">
        <v>68</v>
      </c>
      <c r="C18" s="18">
        <v>1323.4281467024791</v>
      </c>
      <c r="D18" s="18">
        <v>412.32952040275995</v>
      </c>
      <c r="E18" s="19">
        <v>114.11118531899187</v>
      </c>
      <c r="F18" s="19">
        <v>110.2068939256505</v>
      </c>
      <c r="G18" s="19">
        <v>104.02138489099454</v>
      </c>
      <c r="H18" s="20">
        <v>83.990056267123023</v>
      </c>
      <c r="I18" s="20">
        <v>108.41660093659898</v>
      </c>
      <c r="J18" s="20">
        <v>134.71823937751702</v>
      </c>
      <c r="K18" s="21">
        <v>93.827401608531659</v>
      </c>
      <c r="L18" s="22">
        <v>98.659836665823008</v>
      </c>
      <c r="M18" s="22">
        <v>149.19579216573177</v>
      </c>
      <c r="N18" s="22">
        <v>111.97926299913219</v>
      </c>
      <c r="O18" s="22">
        <v>68.18678780559685</v>
      </c>
      <c r="P18" s="22">
        <v>146.1147047407876</v>
      </c>
    </row>
    <row r="19" spans="1:16">
      <c r="A19" s="159" t="s">
        <v>35</v>
      </c>
      <c r="B19" s="159"/>
      <c r="C19" s="18">
        <v>8720.39825122416</v>
      </c>
      <c r="D19" s="75">
        <v>2693.8745758980167</v>
      </c>
      <c r="E19" s="19">
        <v>710.61664427340884</v>
      </c>
      <c r="F19" s="19">
        <v>730.23167746972092</v>
      </c>
      <c r="G19" s="19">
        <v>641.79907613043304</v>
      </c>
      <c r="H19" s="20">
        <v>611.22717802445379</v>
      </c>
      <c r="I19" s="20">
        <v>737.01995550994923</v>
      </c>
      <c r="J19" s="20">
        <v>850.01913825771339</v>
      </c>
      <c r="K19" s="21">
        <v>670.78149437251011</v>
      </c>
      <c r="L19" s="22">
        <v>751.98118171075339</v>
      </c>
      <c r="M19" s="22">
        <v>999.29255023219753</v>
      </c>
      <c r="N19" s="22">
        <v>779.8257731017643</v>
      </c>
      <c r="O19" s="22">
        <v>438.99259109168582</v>
      </c>
      <c r="P19" s="22">
        <v>798.61099104956952</v>
      </c>
    </row>
    <row r="20" spans="1:16">
      <c r="A20" s="159" t="s">
        <v>136</v>
      </c>
      <c r="B20" s="69" t="s">
        <v>37</v>
      </c>
      <c r="C20" s="18">
        <v>2837.3194650224987</v>
      </c>
      <c r="D20" s="18">
        <v>2837.3194650224987</v>
      </c>
      <c r="E20" s="22">
        <v>704.90701991417143</v>
      </c>
      <c r="F20" s="22">
        <v>816.55540667501941</v>
      </c>
      <c r="G20" s="22">
        <v>675.40332294481288</v>
      </c>
      <c r="H20" s="22">
        <v>640.45371548849528</v>
      </c>
      <c r="I20" s="20"/>
      <c r="J20" s="20"/>
      <c r="K20" s="21"/>
      <c r="L20" s="22"/>
      <c r="M20" s="22"/>
      <c r="N20" s="22"/>
      <c r="O20" s="22"/>
      <c r="P20" s="22"/>
    </row>
    <row r="21" spans="1:16">
      <c r="A21" s="159"/>
      <c r="B21" s="69" t="s">
        <v>68</v>
      </c>
      <c r="C21" s="18">
        <v>376.85420294485533</v>
      </c>
      <c r="D21" s="18">
        <v>376.85420294485533</v>
      </c>
      <c r="E21" s="22">
        <v>108.8657492841148</v>
      </c>
      <c r="F21" s="22">
        <v>131.33381886593068</v>
      </c>
      <c r="G21" s="22">
        <v>85.184026365086865</v>
      </c>
      <c r="H21" s="22">
        <v>51.470608429722986</v>
      </c>
      <c r="I21" s="19"/>
      <c r="J21" s="19"/>
      <c r="K21" s="19"/>
      <c r="L21" s="19"/>
      <c r="M21" s="19"/>
      <c r="N21" s="19"/>
      <c r="O21" s="19"/>
      <c r="P21" s="19"/>
    </row>
    <row r="22" spans="1:16">
      <c r="A22" s="159" t="s">
        <v>39</v>
      </c>
      <c r="B22" s="159"/>
      <c r="C22" s="18">
        <v>3214.1736679673545</v>
      </c>
      <c r="D22" s="75">
        <v>3214.1736679673545</v>
      </c>
      <c r="E22" s="19">
        <v>813.77276919828626</v>
      </c>
      <c r="F22" s="19">
        <v>947.88922554095006</v>
      </c>
      <c r="G22" s="19">
        <v>760.58734930989976</v>
      </c>
      <c r="H22" s="19">
        <v>691.92432391821831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</row>
    <row r="23" spans="1:16">
      <c r="A23" s="23" t="s">
        <v>32</v>
      </c>
      <c r="B23" s="23"/>
      <c r="C23" s="23"/>
      <c r="D23" s="54">
        <v>0.19314154293760821</v>
      </c>
      <c r="E23" s="25">
        <v>0.14516423975736248</v>
      </c>
      <c r="F23" s="25">
        <v>0.29806642848666942</v>
      </c>
      <c r="G23" s="25">
        <v>0.18508638855585602</v>
      </c>
      <c r="H23" s="25">
        <v>0.13202479993541116</v>
      </c>
      <c r="I23" s="25">
        <v>-1</v>
      </c>
      <c r="J23" s="25">
        <v>-1</v>
      </c>
      <c r="K23" s="25">
        <v>-1</v>
      </c>
      <c r="L23" s="25">
        <v>-1</v>
      </c>
      <c r="M23" s="25">
        <v>-1</v>
      </c>
      <c r="N23" s="25">
        <v>-1</v>
      </c>
      <c r="O23" s="25">
        <v>-1</v>
      </c>
      <c r="P23" s="25">
        <v>-1</v>
      </c>
    </row>
    <row r="24" spans="1:16">
      <c r="A24" s="159" t="s">
        <v>135</v>
      </c>
      <c r="B24" s="69" t="s">
        <v>37</v>
      </c>
      <c r="C24" s="18">
        <v>1531.8250280437758</v>
      </c>
      <c r="D24" s="18">
        <v>461.31907563024458</v>
      </c>
      <c r="E24" s="19">
        <v>111.3815</v>
      </c>
      <c r="F24" s="19">
        <v>123.0946</v>
      </c>
      <c r="G24" s="19">
        <v>141.62157563024459</v>
      </c>
      <c r="H24" s="20">
        <v>85.221400000000003</v>
      </c>
      <c r="I24" s="20">
        <v>126.71599999999999</v>
      </c>
      <c r="J24" s="20">
        <v>123.0834</v>
      </c>
      <c r="K24" s="21">
        <v>147.37715241353123</v>
      </c>
      <c r="L24" s="22">
        <v>155.85059999999999</v>
      </c>
      <c r="M24" s="22">
        <v>123.2809</v>
      </c>
      <c r="N24" s="22">
        <v>151.03210000000001</v>
      </c>
      <c r="O24" s="22">
        <v>124.2984</v>
      </c>
      <c r="P24" s="22">
        <v>118.8674</v>
      </c>
    </row>
    <row r="25" spans="1:16">
      <c r="A25" s="159"/>
      <c r="B25" s="69" t="s">
        <v>68</v>
      </c>
      <c r="C25" s="18">
        <v>134.23964325756478</v>
      </c>
      <c r="D25" s="18">
        <v>43.488343257564772</v>
      </c>
      <c r="E25" s="19">
        <v>11.529400000000001</v>
      </c>
      <c r="F25" s="19">
        <v>9.1950000000000003</v>
      </c>
      <c r="G25" s="19">
        <v>13.39420166464441</v>
      </c>
      <c r="H25" s="20">
        <v>9.369741592920354</v>
      </c>
      <c r="I25" s="20">
        <v>12.346</v>
      </c>
      <c r="J25" s="20">
        <v>12.438000000000001</v>
      </c>
      <c r="K25" s="21">
        <v>7.2454999999999998</v>
      </c>
      <c r="L25" s="22">
        <v>13.9283</v>
      </c>
      <c r="M25" s="22">
        <v>13.006</v>
      </c>
      <c r="N25" s="22">
        <v>11.359500000000001</v>
      </c>
      <c r="O25" s="22">
        <v>12.2385</v>
      </c>
      <c r="P25" s="22">
        <v>8.1895000000000007</v>
      </c>
    </row>
    <row r="26" spans="1:16">
      <c r="A26" s="159" t="s">
        <v>35</v>
      </c>
      <c r="B26" s="159"/>
      <c r="C26" s="18">
        <v>1666.0646713013407</v>
      </c>
      <c r="D26" s="75">
        <v>504.80741888780932</v>
      </c>
      <c r="E26" s="19">
        <v>122.9109</v>
      </c>
      <c r="F26" s="19">
        <v>132.28960000000001</v>
      </c>
      <c r="G26" s="19">
        <v>155.01577729488901</v>
      </c>
      <c r="H26" s="20">
        <v>94.591141592920351</v>
      </c>
      <c r="I26" s="20">
        <v>139.06200000000001</v>
      </c>
      <c r="J26" s="20">
        <v>135.5214</v>
      </c>
      <c r="K26" s="21">
        <v>154.62265241353123</v>
      </c>
      <c r="L26" s="22">
        <v>169.77889999999999</v>
      </c>
      <c r="M26" s="22">
        <v>136.2869</v>
      </c>
      <c r="N26" s="22">
        <v>162.39160000000001</v>
      </c>
      <c r="O26" s="22">
        <v>136.5369</v>
      </c>
      <c r="P26" s="22">
        <v>127.0569</v>
      </c>
    </row>
    <row r="27" spans="1:16">
      <c r="A27" s="159" t="s">
        <v>134</v>
      </c>
      <c r="B27" s="69" t="s">
        <v>37</v>
      </c>
      <c r="C27" s="18">
        <v>456.75719999999995</v>
      </c>
      <c r="D27" s="18">
        <v>456.75719999999995</v>
      </c>
      <c r="E27" s="22">
        <v>123.5099</v>
      </c>
      <c r="F27" s="22">
        <v>122.3638</v>
      </c>
      <c r="G27" s="22">
        <v>113.99420000000001</v>
      </c>
      <c r="H27" s="22">
        <v>96.889300000000006</v>
      </c>
      <c r="I27" s="20"/>
      <c r="J27" s="20"/>
      <c r="K27" s="21"/>
      <c r="L27" s="22"/>
      <c r="M27" s="22"/>
      <c r="N27" s="22"/>
      <c r="O27" s="22"/>
      <c r="P27" s="22"/>
    </row>
    <row r="28" spans="1:16">
      <c r="A28" s="159"/>
      <c r="B28" s="69" t="s">
        <v>68</v>
      </c>
      <c r="C28" s="18">
        <v>30.291</v>
      </c>
      <c r="D28" s="18">
        <v>30.291</v>
      </c>
      <c r="E28" s="22">
        <v>10.826000000000001</v>
      </c>
      <c r="F28" s="22">
        <v>8.4824999999999999</v>
      </c>
      <c r="G28" s="22">
        <v>6.2065000000000001</v>
      </c>
      <c r="H28" s="22">
        <v>4.7759999999999998</v>
      </c>
      <c r="I28" s="19"/>
      <c r="J28" s="19"/>
      <c r="K28" s="19"/>
      <c r="L28" s="19"/>
      <c r="M28" s="19"/>
      <c r="N28" s="19"/>
      <c r="O28" s="19"/>
      <c r="P28" s="19"/>
    </row>
    <row r="29" spans="1:16">
      <c r="A29" s="159" t="s">
        <v>39</v>
      </c>
      <c r="B29" s="159"/>
      <c r="C29" s="18">
        <v>487.04819999999995</v>
      </c>
      <c r="D29" s="75">
        <v>487.04819999999995</v>
      </c>
      <c r="E29" s="19">
        <v>134.33590000000001</v>
      </c>
      <c r="F29" s="19">
        <v>130.84629999999999</v>
      </c>
      <c r="G29" s="19">
        <v>120.20070000000001</v>
      </c>
      <c r="H29" s="19">
        <v>101.6653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</row>
    <row r="30" spans="1:16">
      <c r="A30" s="23" t="s">
        <v>32</v>
      </c>
      <c r="B30" s="23"/>
      <c r="C30" s="23"/>
      <c r="D30" s="54">
        <v>-3.5180185994366786E-2</v>
      </c>
      <c r="E30" s="25">
        <v>9.2953513480090066E-2</v>
      </c>
      <c r="F30" s="25">
        <v>-1.0910154690920715E-2</v>
      </c>
      <c r="G30" s="25">
        <v>-0.22459054105608689</v>
      </c>
      <c r="H30" s="25">
        <v>7.478669025397533E-2</v>
      </c>
      <c r="I30" s="25">
        <v>-1</v>
      </c>
      <c r="J30" s="25">
        <v>-1</v>
      </c>
      <c r="K30" s="25">
        <v>-1</v>
      </c>
      <c r="L30" s="25">
        <v>-1</v>
      </c>
      <c r="M30" s="25">
        <v>-1</v>
      </c>
      <c r="N30" s="25">
        <v>-1</v>
      </c>
      <c r="O30" s="25">
        <v>-1</v>
      </c>
      <c r="P30" s="25">
        <v>-1</v>
      </c>
    </row>
    <row r="31" spans="1:16">
      <c r="A31" s="159" t="s">
        <v>133</v>
      </c>
      <c r="B31" s="69" t="s">
        <v>37</v>
      </c>
      <c r="C31" s="18">
        <v>1159.3606777095472</v>
      </c>
      <c r="D31" s="18">
        <v>244.15370000000001</v>
      </c>
      <c r="E31" s="19">
        <v>46.628500000000003</v>
      </c>
      <c r="F31" s="19">
        <v>68.707999999999998</v>
      </c>
      <c r="G31" s="19">
        <v>73.847800000000007</v>
      </c>
      <c r="H31" s="20">
        <v>54.9694</v>
      </c>
      <c r="I31" s="20">
        <v>52.312399999999997</v>
      </c>
      <c r="J31" s="20">
        <v>81.179033331020207</v>
      </c>
      <c r="K31" s="21">
        <v>67.311413165393347</v>
      </c>
      <c r="L31" s="22">
        <v>259.69760699247678</v>
      </c>
      <c r="M31" s="22">
        <v>229.99752422065689</v>
      </c>
      <c r="N31" s="22">
        <v>73.875900000000001</v>
      </c>
      <c r="O31" s="22">
        <v>71.286799999999999</v>
      </c>
      <c r="P31" s="22">
        <v>79.546300000000002</v>
      </c>
    </row>
    <row r="32" spans="1:16">
      <c r="A32" s="159"/>
      <c r="B32" s="69" t="s">
        <v>68</v>
      </c>
      <c r="C32" s="18">
        <v>149.81910418080406</v>
      </c>
      <c r="D32" s="18">
        <v>42.593992920353983</v>
      </c>
      <c r="E32" s="19">
        <v>7.1990999999999996</v>
      </c>
      <c r="F32" s="19">
        <v>12.735200000000001</v>
      </c>
      <c r="G32" s="19">
        <v>9.6342999999999996</v>
      </c>
      <c r="H32" s="20">
        <v>13.025392920353983</v>
      </c>
      <c r="I32" s="20">
        <v>12.82</v>
      </c>
      <c r="J32" s="20">
        <v>11.550159387668735</v>
      </c>
      <c r="K32" s="21">
        <v>5.8813894826285971</v>
      </c>
      <c r="L32" s="22">
        <v>10.922762390152771</v>
      </c>
      <c r="M32" s="22">
        <v>20.377199999999998</v>
      </c>
      <c r="N32" s="22">
        <v>6.9114000000000004</v>
      </c>
      <c r="O32" s="22">
        <v>19.186299999999999</v>
      </c>
      <c r="P32" s="22">
        <v>19.575900000000001</v>
      </c>
    </row>
    <row r="33" spans="1:16">
      <c r="A33" s="159" t="s">
        <v>35</v>
      </c>
      <c r="B33" s="159"/>
      <c r="C33" s="18">
        <v>1309.1797818903513</v>
      </c>
      <c r="D33" s="75">
        <v>286.74769292035398</v>
      </c>
      <c r="E33" s="19">
        <v>53.827599999999997</v>
      </c>
      <c r="F33" s="19">
        <v>81.443200000000004</v>
      </c>
      <c r="G33" s="19">
        <v>83.482100000000003</v>
      </c>
      <c r="H33" s="20">
        <v>67.994792920353987</v>
      </c>
      <c r="I33" s="20">
        <v>65.132400000000004</v>
      </c>
      <c r="J33" s="20">
        <v>92.72919271868895</v>
      </c>
      <c r="K33" s="21">
        <v>73.192802648021939</v>
      </c>
      <c r="L33" s="22">
        <v>270.62036938262952</v>
      </c>
      <c r="M33" s="22">
        <v>250.37472422065687</v>
      </c>
      <c r="N33" s="22">
        <v>80.787300000000002</v>
      </c>
      <c r="O33" s="22">
        <v>90.473100000000002</v>
      </c>
      <c r="P33" s="22">
        <v>99.122200000000007</v>
      </c>
    </row>
    <row r="34" spans="1:16">
      <c r="A34" s="159" t="s">
        <v>132</v>
      </c>
      <c r="B34" s="69" t="s">
        <v>37</v>
      </c>
      <c r="C34" s="18">
        <v>261.01959999999997</v>
      </c>
      <c r="D34" s="18">
        <v>261.01959999999997</v>
      </c>
      <c r="E34" s="22">
        <v>70.162499999999994</v>
      </c>
      <c r="F34" s="22">
        <v>67.150899999999993</v>
      </c>
      <c r="G34" s="22">
        <v>58.915999999999997</v>
      </c>
      <c r="H34" s="22">
        <v>64.790199999999999</v>
      </c>
      <c r="I34" s="20"/>
      <c r="J34" s="20"/>
      <c r="K34" s="21"/>
      <c r="L34" s="22"/>
      <c r="M34" s="22"/>
      <c r="N34" s="22"/>
      <c r="O34" s="22"/>
      <c r="P34" s="22"/>
    </row>
    <row r="35" spans="1:16">
      <c r="A35" s="159"/>
      <c r="B35" s="69" t="s">
        <v>68</v>
      </c>
      <c r="C35" s="18">
        <v>31.997000000000003</v>
      </c>
      <c r="D35" s="18">
        <v>31.997000000000003</v>
      </c>
      <c r="E35" s="22">
        <v>8.6906999999999996</v>
      </c>
      <c r="F35" s="22">
        <v>7.5174000000000003</v>
      </c>
      <c r="G35" s="22">
        <v>3.8622000000000001</v>
      </c>
      <c r="H35" s="22">
        <v>11.9267</v>
      </c>
      <c r="I35" s="19"/>
      <c r="J35" s="19"/>
      <c r="K35" s="19"/>
      <c r="L35" s="19"/>
      <c r="M35" s="19"/>
      <c r="N35" s="19"/>
      <c r="O35" s="19"/>
      <c r="P35" s="19"/>
    </row>
    <row r="36" spans="1:16">
      <c r="A36" s="159" t="s">
        <v>39</v>
      </c>
      <c r="B36" s="159"/>
      <c r="C36" s="18">
        <v>293.01659999999998</v>
      </c>
      <c r="D36" s="75">
        <v>293.01659999999998</v>
      </c>
      <c r="E36" s="19">
        <v>78.853199999999987</v>
      </c>
      <c r="F36" s="19">
        <v>74.668299999999988</v>
      </c>
      <c r="G36" s="19">
        <v>62.778199999999998</v>
      </c>
      <c r="H36" s="19">
        <v>76.716899999999995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</row>
    <row r="37" spans="1:16">
      <c r="A37" s="23" t="s">
        <v>32</v>
      </c>
      <c r="B37" s="23"/>
      <c r="C37" s="23"/>
      <c r="D37" s="54">
        <v>2.1862101193564687E-2</v>
      </c>
      <c r="E37" s="25">
        <v>0.46492134146794561</v>
      </c>
      <c r="F37" s="25">
        <v>-8.3185582098935451E-2</v>
      </c>
      <c r="G37" s="25">
        <v>-0.24800406314647094</v>
      </c>
      <c r="H37" s="25">
        <v>0.12827610328724282</v>
      </c>
      <c r="I37" s="25">
        <v>-1</v>
      </c>
      <c r="J37" s="25">
        <v>-1</v>
      </c>
      <c r="K37" s="25">
        <v>-1</v>
      </c>
      <c r="L37" s="25">
        <v>-1</v>
      </c>
      <c r="M37" s="25">
        <v>-1</v>
      </c>
      <c r="N37" s="25">
        <v>-1</v>
      </c>
      <c r="O37" s="25">
        <v>-1</v>
      </c>
      <c r="P37" s="25">
        <v>-1</v>
      </c>
    </row>
    <row r="38" spans="1:16">
      <c r="A38" s="159" t="s">
        <v>141</v>
      </c>
      <c r="B38" s="69" t="s">
        <v>37</v>
      </c>
      <c r="C38" s="18">
        <v>9381.5009235724556</v>
      </c>
      <c r="D38" s="18">
        <v>2827.407395922151</v>
      </c>
      <c r="E38" s="19">
        <v>666.98319692532925</v>
      </c>
      <c r="F38" s="19">
        <v>751.38818273939364</v>
      </c>
      <c r="G38" s="19">
        <v>715.74846342123919</v>
      </c>
      <c r="H38" s="20">
        <v>693.28755283618887</v>
      </c>
      <c r="I38" s="20">
        <v>685.55305100704675</v>
      </c>
      <c r="J38" s="20">
        <v>751.10865849012305</v>
      </c>
      <c r="K38" s="21">
        <v>775.14093004124049</v>
      </c>
      <c r="L38" s="22">
        <v>824.81519663626568</v>
      </c>
      <c r="M38" s="22">
        <v>962.24191041275276</v>
      </c>
      <c r="N38" s="22">
        <v>758.1225214553242</v>
      </c>
      <c r="O38" s="22">
        <v>833.75596215864982</v>
      </c>
      <c r="P38" s="22">
        <v>963.35529744890164</v>
      </c>
    </row>
    <row r="39" spans="1:16">
      <c r="A39" s="159"/>
      <c r="B39" s="69" t="s">
        <v>68</v>
      </c>
      <c r="C39" s="18">
        <v>1998.3531737307308</v>
      </c>
      <c r="D39" s="18">
        <v>577.48117814941372</v>
      </c>
      <c r="E39" s="19">
        <v>130.06942797835444</v>
      </c>
      <c r="F39" s="19">
        <v>181.62039041886641</v>
      </c>
      <c r="G39" s="19">
        <v>134.5915473277708</v>
      </c>
      <c r="H39" s="20">
        <v>131.19981242442208</v>
      </c>
      <c r="I39" s="20">
        <v>162.06291167919039</v>
      </c>
      <c r="J39" s="20">
        <v>147.0713223824778</v>
      </c>
      <c r="K39" s="21">
        <v>117.09853447075325</v>
      </c>
      <c r="L39" s="22">
        <v>213.64423104919615</v>
      </c>
      <c r="M39" s="22">
        <v>224.48891567773671</v>
      </c>
      <c r="N39" s="22">
        <v>126.38267521547226</v>
      </c>
      <c r="O39" s="22">
        <v>201.81246742576585</v>
      </c>
      <c r="P39" s="22">
        <v>228.31093768072449</v>
      </c>
    </row>
    <row r="40" spans="1:16">
      <c r="A40" s="159" t="s">
        <v>35</v>
      </c>
      <c r="B40" s="159"/>
      <c r="C40" s="18">
        <v>11379.854097303185</v>
      </c>
      <c r="D40" s="75">
        <v>3404.888574071565</v>
      </c>
      <c r="E40" s="19">
        <v>797.05262490368364</v>
      </c>
      <c r="F40" s="19">
        <v>933.00857315826011</v>
      </c>
      <c r="G40" s="19">
        <v>850.34001074901005</v>
      </c>
      <c r="H40" s="20">
        <v>824.48736526061089</v>
      </c>
      <c r="I40" s="20">
        <v>847.61596268623714</v>
      </c>
      <c r="J40" s="20">
        <v>898.17998087260094</v>
      </c>
      <c r="K40" s="21">
        <v>892.23946451199367</v>
      </c>
      <c r="L40" s="22">
        <v>1038.4594276854618</v>
      </c>
      <c r="M40" s="22">
        <v>1186.7308260904895</v>
      </c>
      <c r="N40" s="22">
        <v>884.50519667079652</v>
      </c>
      <c r="O40" s="22">
        <v>1035.5684295844155</v>
      </c>
      <c r="P40" s="22">
        <v>1191.6662351296261</v>
      </c>
    </row>
    <row r="41" spans="1:16">
      <c r="A41" s="159" t="s">
        <v>140</v>
      </c>
      <c r="B41" s="69" t="s">
        <v>37</v>
      </c>
      <c r="C41" s="18">
        <v>3628.3103300143216</v>
      </c>
      <c r="D41" s="18">
        <v>3628.3103300143216</v>
      </c>
      <c r="E41" s="22">
        <v>830.14877989565139</v>
      </c>
      <c r="F41" s="22">
        <v>1181.2347317319793</v>
      </c>
      <c r="G41" s="22">
        <v>913.28321147494273</v>
      </c>
      <c r="H41" s="22">
        <v>703.64360691174807</v>
      </c>
      <c r="I41" s="20"/>
      <c r="J41" s="20"/>
      <c r="K41" s="21"/>
      <c r="L41" s="22"/>
      <c r="M41" s="22"/>
      <c r="N41" s="22"/>
      <c r="O41" s="22"/>
      <c r="P41" s="22"/>
    </row>
    <row r="42" spans="1:16">
      <c r="A42" s="159"/>
      <c r="B42" s="69" t="s">
        <v>68</v>
      </c>
      <c r="C42" s="18">
        <v>642.60897020194579</v>
      </c>
      <c r="D42" s="18">
        <v>642.60897020194579</v>
      </c>
      <c r="E42" s="22">
        <v>152.4356923637221</v>
      </c>
      <c r="F42" s="22">
        <v>74.304861855146655</v>
      </c>
      <c r="G42" s="22">
        <v>245.98355083514619</v>
      </c>
      <c r="H42" s="22">
        <v>169.88486514793084</v>
      </c>
      <c r="I42" s="19"/>
      <c r="J42" s="19"/>
      <c r="K42" s="19"/>
      <c r="L42" s="19"/>
      <c r="M42" s="19"/>
      <c r="N42" s="19"/>
      <c r="O42" s="19"/>
      <c r="P42" s="19"/>
    </row>
    <row r="43" spans="1:16">
      <c r="A43" s="159" t="s">
        <v>39</v>
      </c>
      <c r="B43" s="159"/>
      <c r="C43" s="18">
        <v>4270.9193002162674</v>
      </c>
      <c r="D43" s="75">
        <v>4270.9193002162674</v>
      </c>
      <c r="E43" s="19">
        <v>982.58447225937346</v>
      </c>
      <c r="F43" s="19">
        <v>1255.5395935871259</v>
      </c>
      <c r="G43" s="19">
        <v>1159.266762310089</v>
      </c>
      <c r="H43" s="19">
        <v>873.52847205967896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</row>
    <row r="44" spans="1:16">
      <c r="A44" s="23" t="s">
        <v>32</v>
      </c>
      <c r="B44" s="23"/>
      <c r="C44" s="23"/>
      <c r="D44" s="54">
        <v>0.2543492121121318</v>
      </c>
      <c r="E44" s="25">
        <v>0.23277239363976698</v>
      </c>
      <c r="F44" s="25">
        <v>0.34568923556306586</v>
      </c>
      <c r="G44" s="25">
        <v>0.36329791337110562</v>
      </c>
      <c r="H44" s="25">
        <v>5.9480725679242896E-2</v>
      </c>
      <c r="I44" s="25">
        <v>-1</v>
      </c>
      <c r="J44" s="25">
        <v>-1</v>
      </c>
      <c r="K44" s="25">
        <v>-1</v>
      </c>
      <c r="L44" s="25">
        <v>-1</v>
      </c>
      <c r="M44" s="25">
        <v>-1</v>
      </c>
      <c r="N44" s="25">
        <v>-1</v>
      </c>
      <c r="O44" s="25">
        <v>-1</v>
      </c>
      <c r="P44" s="25">
        <v>-1</v>
      </c>
    </row>
    <row r="45" spans="1:16">
      <c r="A45" s="159" t="s">
        <v>139</v>
      </c>
      <c r="B45" s="69" t="s">
        <v>37</v>
      </c>
      <c r="C45" s="18">
        <v>9740.4778041657046</v>
      </c>
      <c r="D45" s="18">
        <v>2985.946776927477</v>
      </c>
      <c r="E45" s="19">
        <v>778.10723693247019</v>
      </c>
      <c r="F45" s="19">
        <v>757.41964257009352</v>
      </c>
      <c r="G45" s="19">
        <v>778.62319681602651</v>
      </c>
      <c r="H45" s="20">
        <v>671.79670060888714</v>
      </c>
      <c r="I45" s="20">
        <v>790.57774095502475</v>
      </c>
      <c r="J45" s="20">
        <v>893.54526257296152</v>
      </c>
      <c r="K45" s="21">
        <v>823.93571700604571</v>
      </c>
      <c r="L45" s="22">
        <v>863.41284238276069</v>
      </c>
      <c r="M45" s="22">
        <v>831.07774641795936</v>
      </c>
      <c r="N45" s="22">
        <v>948.27612943979489</v>
      </c>
      <c r="O45" s="22">
        <v>773.4213648604682</v>
      </c>
      <c r="P45" s="22">
        <v>830.28422360321224</v>
      </c>
    </row>
    <row r="46" spans="1:16">
      <c r="A46" s="159"/>
      <c r="B46" s="69" t="s">
        <v>68</v>
      </c>
      <c r="C46" s="18">
        <v>1902.727671513705</v>
      </c>
      <c r="D46" s="18">
        <v>626.35645189708714</v>
      </c>
      <c r="E46" s="19">
        <v>98.96650005954011</v>
      </c>
      <c r="F46" s="19">
        <v>121.64294783211807</v>
      </c>
      <c r="G46" s="19">
        <v>261.87273391154253</v>
      </c>
      <c r="H46" s="20">
        <v>143.87427009388645</v>
      </c>
      <c r="I46" s="20">
        <v>131.60715937124709</v>
      </c>
      <c r="J46" s="20">
        <v>223.9094373016749</v>
      </c>
      <c r="K46" s="21">
        <v>70.168232887381379</v>
      </c>
      <c r="L46" s="22">
        <v>103.76324976550019</v>
      </c>
      <c r="M46" s="22">
        <v>143.55356076923422</v>
      </c>
      <c r="N46" s="22">
        <v>88.730131460498257</v>
      </c>
      <c r="O46" s="22">
        <v>280.68398846218633</v>
      </c>
      <c r="P46" s="22">
        <v>233.9554595988952</v>
      </c>
    </row>
    <row r="47" spans="1:16">
      <c r="A47" s="159" t="s">
        <v>35</v>
      </c>
      <c r="B47" s="159"/>
      <c r="C47" s="18">
        <v>11643.20547567941</v>
      </c>
      <c r="D47" s="75">
        <v>3612.3032288245645</v>
      </c>
      <c r="E47" s="19">
        <v>877.07373699201025</v>
      </c>
      <c r="F47" s="19">
        <v>879.06259040221164</v>
      </c>
      <c r="G47" s="19">
        <v>1040.495930727569</v>
      </c>
      <c r="H47" s="20">
        <v>815.67097070277362</v>
      </c>
      <c r="I47" s="20">
        <v>922.18490032627187</v>
      </c>
      <c r="J47" s="20">
        <v>1117.4546998746364</v>
      </c>
      <c r="K47" s="21">
        <v>894.10394989342706</v>
      </c>
      <c r="L47" s="22">
        <v>967.17609214826098</v>
      </c>
      <c r="M47" s="22">
        <v>974.63130718719367</v>
      </c>
      <c r="N47" s="22">
        <v>1037.006260900293</v>
      </c>
      <c r="O47" s="22">
        <v>1054.1053533226545</v>
      </c>
      <c r="P47" s="22">
        <v>1064.2396832021075</v>
      </c>
    </row>
    <row r="48" spans="1:16">
      <c r="A48" s="159" t="s">
        <v>138</v>
      </c>
      <c r="B48" s="69" t="s">
        <v>37</v>
      </c>
      <c r="C48" s="18">
        <v>4685.0681328144328</v>
      </c>
      <c r="D48" s="18">
        <v>4685.0681328144328</v>
      </c>
      <c r="E48" s="22">
        <v>1145.9257405134524</v>
      </c>
      <c r="F48" s="22">
        <v>1207.1703436229247</v>
      </c>
      <c r="G48" s="22">
        <v>1380.4198797912829</v>
      </c>
      <c r="H48" s="22">
        <v>951.55216888677307</v>
      </c>
      <c r="I48" s="20"/>
      <c r="J48" s="20"/>
      <c r="K48" s="21"/>
      <c r="L48" s="22"/>
      <c r="M48" s="22"/>
      <c r="N48" s="22"/>
      <c r="O48" s="22"/>
      <c r="P48" s="22"/>
    </row>
    <row r="49" spans="1:16">
      <c r="A49" s="159"/>
      <c r="B49" s="69" t="s">
        <v>68</v>
      </c>
      <c r="C49" s="18">
        <v>477.09924031044773</v>
      </c>
      <c r="D49" s="18">
        <v>477.09924031044773</v>
      </c>
      <c r="E49" s="22">
        <v>86.545104982417257</v>
      </c>
      <c r="F49" s="22">
        <v>102.76016534348854</v>
      </c>
      <c r="G49" s="22">
        <v>173.26591238322899</v>
      </c>
      <c r="H49" s="22">
        <v>114.52805760131297</v>
      </c>
      <c r="I49" s="19"/>
      <c r="J49" s="19"/>
      <c r="K49" s="19"/>
      <c r="L49" s="19"/>
      <c r="M49" s="19"/>
      <c r="N49" s="19"/>
      <c r="O49" s="19"/>
      <c r="P49" s="19"/>
    </row>
    <row r="50" spans="1:16">
      <c r="A50" s="159" t="s">
        <v>39</v>
      </c>
      <c r="B50" s="159"/>
      <c r="C50" s="18">
        <v>5162.1673731248811</v>
      </c>
      <c r="D50" s="75">
        <v>5162.1673731248811</v>
      </c>
      <c r="E50" s="19">
        <v>1232.4708454958698</v>
      </c>
      <c r="F50" s="19">
        <v>1309.9305089664133</v>
      </c>
      <c r="G50" s="19">
        <v>1553.685792174512</v>
      </c>
      <c r="H50" s="19">
        <v>1066.0802264880861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</row>
    <row r="51" spans="1:16">
      <c r="A51" s="23" t="s">
        <v>32</v>
      </c>
      <c r="B51" s="23"/>
      <c r="C51" s="23"/>
      <c r="D51" s="54">
        <v>0.42905150706427242</v>
      </c>
      <c r="E51" s="25">
        <v>0.40520778757179565</v>
      </c>
      <c r="F51" s="25">
        <v>0.49014475563914028</v>
      </c>
      <c r="G51" s="25">
        <v>0.49321659632834303</v>
      </c>
      <c r="H51" s="25">
        <v>0.30699787632452136</v>
      </c>
      <c r="I51" s="25">
        <v>-1</v>
      </c>
      <c r="J51" s="25">
        <v>-1</v>
      </c>
      <c r="K51" s="25">
        <v>-1</v>
      </c>
      <c r="L51" s="25">
        <v>-1</v>
      </c>
      <c r="M51" s="25">
        <v>-1</v>
      </c>
      <c r="N51" s="25">
        <v>-1</v>
      </c>
      <c r="O51" s="25">
        <v>-1</v>
      </c>
      <c r="P51" s="25">
        <v>-1</v>
      </c>
    </row>
    <row r="52" spans="1:16">
      <c r="A52" s="159" t="s">
        <v>145</v>
      </c>
      <c r="B52" s="69" t="s">
        <v>37</v>
      </c>
      <c r="C52" s="18">
        <v>11406.412308786443</v>
      </c>
      <c r="D52" s="18">
        <v>3193.9499558148564</v>
      </c>
      <c r="E52" s="19">
        <v>827.74144680086613</v>
      </c>
      <c r="F52" s="19">
        <v>919.39475923211467</v>
      </c>
      <c r="G52" s="19">
        <v>677.66338707397972</v>
      </c>
      <c r="H52" s="20">
        <v>769.15036270789597</v>
      </c>
      <c r="I52" s="20">
        <v>987.55014190786756</v>
      </c>
      <c r="J52" s="20">
        <v>982.67577805792337</v>
      </c>
      <c r="K52" s="21">
        <v>898.35308518262877</v>
      </c>
      <c r="L52" s="22">
        <v>1107.1681719805567</v>
      </c>
      <c r="M52" s="22">
        <v>1124.442577094346</v>
      </c>
      <c r="N52" s="22">
        <v>1095.3037893608914</v>
      </c>
      <c r="O52" s="22">
        <v>943.03175921617594</v>
      </c>
      <c r="P52" s="22">
        <v>1073.9370501711978</v>
      </c>
    </row>
    <row r="53" spans="1:16">
      <c r="A53" s="159"/>
      <c r="B53" s="69" t="s">
        <v>68</v>
      </c>
      <c r="C53" s="18">
        <v>1638.6803480779679</v>
      </c>
      <c r="D53" s="18">
        <v>429.65878824074872</v>
      </c>
      <c r="E53" s="19">
        <v>120.96041545335081</v>
      </c>
      <c r="F53" s="19">
        <v>147.75487746623142</v>
      </c>
      <c r="G53" s="19">
        <v>86.911734814775002</v>
      </c>
      <c r="H53" s="20">
        <v>74.031760506391478</v>
      </c>
      <c r="I53" s="20">
        <v>149.13003173636949</v>
      </c>
      <c r="J53" s="20">
        <v>165.78612767996034</v>
      </c>
      <c r="K53" s="21">
        <v>107.78849830902745</v>
      </c>
      <c r="L53" s="22">
        <v>138.73430523448297</v>
      </c>
      <c r="M53" s="22">
        <v>191.24846914394476</v>
      </c>
      <c r="N53" s="22">
        <v>152.10731630654587</v>
      </c>
      <c r="O53" s="22">
        <v>143.59438122148441</v>
      </c>
      <c r="P53" s="22">
        <v>160.63243020540389</v>
      </c>
    </row>
    <row r="54" spans="1:16">
      <c r="A54" s="159" t="s">
        <v>35</v>
      </c>
      <c r="B54" s="159"/>
      <c r="C54" s="18">
        <v>13045.092656864412</v>
      </c>
      <c r="D54" s="75">
        <v>3623.6087440556048</v>
      </c>
      <c r="E54" s="19">
        <v>948.70186225421685</v>
      </c>
      <c r="F54" s="19">
        <v>1067.1496366983461</v>
      </c>
      <c r="G54" s="19">
        <v>764.57512188875467</v>
      </c>
      <c r="H54" s="20">
        <v>843.18212321428746</v>
      </c>
      <c r="I54" s="20">
        <v>1136.6801736442371</v>
      </c>
      <c r="J54" s="20">
        <v>1148.4619057378836</v>
      </c>
      <c r="K54" s="21">
        <v>1006.1415834916562</v>
      </c>
      <c r="L54" s="22">
        <v>1245.9024772150397</v>
      </c>
      <c r="M54" s="22">
        <v>1315.6910462382909</v>
      </c>
      <c r="N54" s="22">
        <v>1247.4111056674371</v>
      </c>
      <c r="O54" s="22">
        <v>1086.6261404376603</v>
      </c>
      <c r="P54" s="22">
        <v>1234.5694803766016</v>
      </c>
    </row>
    <row r="55" spans="1:16">
      <c r="A55" s="159" t="s">
        <v>144</v>
      </c>
      <c r="B55" s="69" t="s">
        <v>37</v>
      </c>
      <c r="C55" s="18">
        <v>4910.9253874060123</v>
      </c>
      <c r="D55" s="18">
        <v>4910.9253874060123</v>
      </c>
      <c r="E55" s="22">
        <v>1396.8974280088446</v>
      </c>
      <c r="F55" s="22">
        <v>1191.0237984718126</v>
      </c>
      <c r="G55" s="22">
        <v>1287.1585702721709</v>
      </c>
      <c r="H55" s="22">
        <v>1035.8455906531844</v>
      </c>
      <c r="I55" s="20"/>
      <c r="J55" s="20"/>
      <c r="K55" s="21"/>
      <c r="L55" s="22"/>
      <c r="M55" s="22"/>
      <c r="N55" s="22"/>
      <c r="O55" s="22"/>
      <c r="P55" s="22"/>
    </row>
    <row r="56" spans="1:16">
      <c r="A56" s="159"/>
      <c r="B56" s="69" t="s">
        <v>68</v>
      </c>
      <c r="C56" s="18">
        <v>438.29803676961336</v>
      </c>
      <c r="D56" s="18">
        <v>438.29803676961336</v>
      </c>
      <c r="E56" s="22">
        <v>107.92791855752331</v>
      </c>
      <c r="F56" s="22">
        <v>90.159824137444588</v>
      </c>
      <c r="G56" s="22">
        <v>136.13726115324681</v>
      </c>
      <c r="H56" s="22">
        <v>104.07303292139865</v>
      </c>
      <c r="I56" s="19"/>
      <c r="J56" s="19"/>
      <c r="K56" s="19"/>
      <c r="L56" s="19"/>
      <c r="M56" s="19"/>
      <c r="N56" s="19"/>
      <c r="O56" s="19"/>
      <c r="P56" s="19"/>
    </row>
    <row r="57" spans="1:16">
      <c r="A57" s="159" t="s">
        <v>39</v>
      </c>
      <c r="B57" s="159"/>
      <c r="C57" s="18">
        <v>5349.223424175625</v>
      </c>
      <c r="D57" s="75">
        <v>5349.223424175625</v>
      </c>
      <c r="E57" s="19">
        <v>1504.8253465663679</v>
      </c>
      <c r="F57" s="19">
        <v>1281.1836226092571</v>
      </c>
      <c r="G57" s="19">
        <v>1423.2958314254176</v>
      </c>
      <c r="H57" s="19">
        <v>1139.9186235745831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</row>
    <row r="58" spans="1:16">
      <c r="A58" s="23" t="s">
        <v>32</v>
      </c>
      <c r="B58" s="23"/>
      <c r="C58" s="23"/>
      <c r="D58" s="54">
        <v>0.47621440448029251</v>
      </c>
      <c r="E58" s="25">
        <v>0.58619415270329744</v>
      </c>
      <c r="F58" s="25">
        <v>0.20056604861255511</v>
      </c>
      <c r="G58" s="25">
        <v>0.86155132527645395</v>
      </c>
      <c r="H58" s="25">
        <v>0.35192456314077081</v>
      </c>
      <c r="I58" s="25">
        <v>-1</v>
      </c>
      <c r="J58" s="25">
        <v>-1</v>
      </c>
      <c r="K58" s="25">
        <v>-1</v>
      </c>
      <c r="L58" s="25">
        <v>-1</v>
      </c>
      <c r="M58" s="25">
        <v>-1</v>
      </c>
      <c r="N58" s="25">
        <v>-1</v>
      </c>
      <c r="O58" s="25">
        <v>-1</v>
      </c>
      <c r="P58" s="25">
        <v>-1</v>
      </c>
    </row>
    <row r="59" spans="1:16">
      <c r="A59" s="159" t="s">
        <v>109</v>
      </c>
      <c r="B59" s="69" t="s">
        <v>37</v>
      </c>
      <c r="C59" s="18">
        <v>12778.247355200707</v>
      </c>
      <c r="D59" s="18">
        <v>4691.3077228979455</v>
      </c>
      <c r="E59" s="19">
        <v>1179.9279329079766</v>
      </c>
      <c r="F59" s="19">
        <v>1253.1719306220807</v>
      </c>
      <c r="G59" s="19">
        <v>1583.977100603154</v>
      </c>
      <c r="H59" s="20">
        <v>674.23075876473388</v>
      </c>
      <c r="I59" s="20">
        <v>925.55036954642333</v>
      </c>
      <c r="J59" s="20">
        <v>1064.1730729468991</v>
      </c>
      <c r="K59" s="21">
        <v>1084.1600912787867</v>
      </c>
      <c r="L59" s="22">
        <v>1101.3951375144488</v>
      </c>
      <c r="M59" s="22">
        <v>1161.6017071562403</v>
      </c>
      <c r="N59" s="22">
        <v>999.51760000000002</v>
      </c>
      <c r="O59" s="22">
        <v>766.90251537721178</v>
      </c>
      <c r="P59" s="22">
        <v>983.63913848275524</v>
      </c>
    </row>
    <row r="60" spans="1:16">
      <c r="A60" s="159"/>
      <c r="B60" s="69" t="s">
        <v>68</v>
      </c>
      <c r="C60" s="18">
        <v>1447.9594275268394</v>
      </c>
      <c r="D60" s="18">
        <v>447.73330857644578</v>
      </c>
      <c r="E60" s="19">
        <v>84.3818492329317</v>
      </c>
      <c r="F60" s="19">
        <v>138.22356613970666</v>
      </c>
      <c r="G60" s="19">
        <v>147.73389279086413</v>
      </c>
      <c r="H60" s="20">
        <v>77.394000412943313</v>
      </c>
      <c r="I60" s="20">
        <v>105.30505614782109</v>
      </c>
      <c r="J60" s="20">
        <v>156.08931890409565</v>
      </c>
      <c r="K60" s="21">
        <v>99.900573919410661</v>
      </c>
      <c r="L60" s="22">
        <v>142.83202076199112</v>
      </c>
      <c r="M60" s="22">
        <v>188.1275343828504</v>
      </c>
      <c r="N60" s="22">
        <v>64.086699999999993</v>
      </c>
      <c r="O60" s="22">
        <v>95.269497603539349</v>
      </c>
      <c r="P60" s="22">
        <v>148.61541723068544</v>
      </c>
    </row>
    <row r="61" spans="1:16">
      <c r="A61" s="159" t="s">
        <v>35</v>
      </c>
      <c r="B61" s="159"/>
      <c r="C61" s="18">
        <v>14226.20678272755</v>
      </c>
      <c r="D61" s="75">
        <v>5139.0410314743913</v>
      </c>
      <c r="E61" s="19">
        <v>1264.3097821409083</v>
      </c>
      <c r="F61" s="19">
        <v>1391.3954967617874</v>
      </c>
      <c r="G61" s="19">
        <v>1731.710993394018</v>
      </c>
      <c r="H61" s="20">
        <v>751.62475917767722</v>
      </c>
      <c r="I61" s="20">
        <v>1030.8554256942443</v>
      </c>
      <c r="J61" s="20">
        <v>1220.2623918509946</v>
      </c>
      <c r="K61" s="21">
        <v>1184.0606651981973</v>
      </c>
      <c r="L61" s="22">
        <v>1244.2271582764399</v>
      </c>
      <c r="M61" s="22">
        <v>1349.7292415390909</v>
      </c>
      <c r="N61" s="22">
        <v>1063.6043</v>
      </c>
      <c r="O61" s="22">
        <v>862.17201298075111</v>
      </c>
      <c r="P61" s="22">
        <v>1132.2545557134406</v>
      </c>
    </row>
    <row r="62" spans="1:16">
      <c r="A62" s="159" t="s">
        <v>108</v>
      </c>
      <c r="B62" s="69" t="s">
        <v>37</v>
      </c>
      <c r="C62" s="18">
        <v>5135.1795235027821</v>
      </c>
      <c r="D62" s="18">
        <v>5135.1795235027821</v>
      </c>
      <c r="E62" s="22">
        <v>1087.8438154469291</v>
      </c>
      <c r="F62" s="22">
        <v>1878.9980309465896</v>
      </c>
      <c r="G62" s="22">
        <v>1510.6839423649835</v>
      </c>
      <c r="H62" s="22">
        <v>657.6537347442802</v>
      </c>
      <c r="I62" s="20"/>
      <c r="J62" s="20"/>
      <c r="K62" s="21"/>
      <c r="L62" s="22"/>
      <c r="M62" s="22"/>
      <c r="N62" s="22"/>
      <c r="O62" s="22"/>
      <c r="P62" s="22"/>
    </row>
    <row r="63" spans="1:16">
      <c r="A63" s="159"/>
      <c r="B63" s="69" t="s">
        <v>68</v>
      </c>
      <c r="C63" s="18">
        <v>452.42109047716099</v>
      </c>
      <c r="D63" s="18">
        <v>452.42109047716099</v>
      </c>
      <c r="E63" s="22">
        <v>68.738354549918625</v>
      </c>
      <c r="F63" s="22">
        <v>70.762364910315767</v>
      </c>
      <c r="G63" s="22">
        <v>160.62924541351896</v>
      </c>
      <c r="H63" s="22">
        <v>152.29112560340761</v>
      </c>
      <c r="I63" s="19"/>
      <c r="J63" s="19"/>
      <c r="K63" s="19"/>
      <c r="L63" s="19"/>
      <c r="M63" s="19"/>
      <c r="N63" s="19"/>
      <c r="O63" s="19"/>
      <c r="P63" s="19"/>
    </row>
    <row r="64" spans="1:16">
      <c r="A64" s="159" t="s">
        <v>39</v>
      </c>
      <c r="B64" s="159"/>
      <c r="C64" s="18">
        <v>5587.6006139799429</v>
      </c>
      <c r="D64" s="75">
        <v>5587.6006139799429</v>
      </c>
      <c r="E64" s="19">
        <v>1156.5821699968476</v>
      </c>
      <c r="F64" s="19">
        <v>1949.7603958569052</v>
      </c>
      <c r="G64" s="19">
        <v>1671.3131877785024</v>
      </c>
      <c r="H64" s="19">
        <v>809.94486034768784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</row>
    <row r="65" spans="1:16">
      <c r="A65" s="23" t="s">
        <v>32</v>
      </c>
      <c r="B65" s="23"/>
      <c r="C65" s="23"/>
      <c r="D65" s="54">
        <v>8.7284685947887741E-2</v>
      </c>
      <c r="E65" s="25">
        <v>-8.5206658736469709E-2</v>
      </c>
      <c r="F65" s="25">
        <v>0.40129848083784059</v>
      </c>
      <c r="G65" s="25">
        <v>-3.4877532016552415E-2</v>
      </c>
      <c r="H65" s="25">
        <v>7.7592043713163861E-2</v>
      </c>
      <c r="I65" s="25">
        <v>-1</v>
      </c>
      <c r="J65" s="25">
        <v>-1</v>
      </c>
      <c r="K65" s="25">
        <v>-1</v>
      </c>
      <c r="L65" s="25">
        <v>-1</v>
      </c>
      <c r="M65" s="25">
        <v>-1</v>
      </c>
      <c r="N65" s="25">
        <v>-1</v>
      </c>
      <c r="O65" s="25">
        <v>-1</v>
      </c>
      <c r="P65" s="25">
        <v>-1</v>
      </c>
    </row>
    <row r="66" spans="1:16">
      <c r="A66" s="159" t="s">
        <v>119</v>
      </c>
      <c r="B66" s="69" t="s">
        <v>37</v>
      </c>
      <c r="C66" s="18">
        <v>13319.734616983187</v>
      </c>
      <c r="D66" s="18">
        <v>4479.4400172890882</v>
      </c>
      <c r="E66" s="19">
        <v>1077.6102000000001</v>
      </c>
      <c r="F66" s="19">
        <v>1374.0702000000001</v>
      </c>
      <c r="G66" s="19">
        <v>1306.461917289088</v>
      </c>
      <c r="H66" s="20">
        <v>721.29769999999996</v>
      </c>
      <c r="I66" s="20">
        <v>901.87450000000001</v>
      </c>
      <c r="J66" s="20">
        <v>1002.3837</v>
      </c>
      <c r="K66" s="21">
        <v>1025.8465996940993</v>
      </c>
      <c r="L66" s="22">
        <v>1042.7883999999999</v>
      </c>
      <c r="M66" s="22">
        <v>1263.3055999999999</v>
      </c>
      <c r="N66" s="22">
        <v>1239.1449</v>
      </c>
      <c r="O66" s="22">
        <v>1322.5657000000001</v>
      </c>
      <c r="P66" s="22">
        <v>1042.3851999999999</v>
      </c>
    </row>
    <row r="67" spans="1:16">
      <c r="A67" s="159"/>
      <c r="B67" s="69" t="s">
        <v>68</v>
      </c>
      <c r="C67" s="18">
        <v>1804.9053702644537</v>
      </c>
      <c r="D67" s="18">
        <v>628.98618924792629</v>
      </c>
      <c r="E67" s="19">
        <v>132.88720000000001</v>
      </c>
      <c r="F67" s="19">
        <v>138.51400000000001</v>
      </c>
      <c r="G67" s="19">
        <v>186.78066889394398</v>
      </c>
      <c r="H67" s="20">
        <v>170.80432035398232</v>
      </c>
      <c r="I67" s="20">
        <v>140.94139999999999</v>
      </c>
      <c r="J67" s="20">
        <v>147.85429999999999</v>
      </c>
      <c r="K67" s="21">
        <v>109.66588101652754</v>
      </c>
      <c r="L67" s="22">
        <v>134.5326</v>
      </c>
      <c r="M67" s="22">
        <v>259.48110000000003</v>
      </c>
      <c r="N67" s="22">
        <v>71.923599999999993</v>
      </c>
      <c r="O67" s="22">
        <v>118.6879</v>
      </c>
      <c r="P67" s="22">
        <v>192.83240000000001</v>
      </c>
    </row>
    <row r="68" spans="1:16">
      <c r="A68" s="159" t="s">
        <v>35</v>
      </c>
      <c r="B68" s="159"/>
      <c r="C68" s="18">
        <v>15124.639987247641</v>
      </c>
      <c r="D68" s="75">
        <v>5108.426206537014</v>
      </c>
      <c r="E68" s="19">
        <v>1210.4974</v>
      </c>
      <c r="F68" s="19">
        <v>1512.5842</v>
      </c>
      <c r="G68" s="19">
        <v>1493.2425861830318</v>
      </c>
      <c r="H68" s="20">
        <v>892.1020203539822</v>
      </c>
      <c r="I68" s="20">
        <v>1042.8159000000001</v>
      </c>
      <c r="J68" s="20">
        <v>1150.2380000000001</v>
      </c>
      <c r="K68" s="21">
        <v>1135.5124807106267</v>
      </c>
      <c r="L68" s="22">
        <v>1177.3209999999999</v>
      </c>
      <c r="M68" s="22">
        <v>1522.7867000000001</v>
      </c>
      <c r="N68" s="22">
        <v>1311.0685000000001</v>
      </c>
      <c r="O68" s="22">
        <v>1441.2536</v>
      </c>
      <c r="P68" s="22">
        <v>1235.2175999999999</v>
      </c>
    </row>
    <row r="69" spans="1:16">
      <c r="A69" s="159" t="s">
        <v>118</v>
      </c>
      <c r="B69" s="69" t="s">
        <v>37</v>
      </c>
      <c r="C69" s="18">
        <v>4944.7510985286981</v>
      </c>
      <c r="D69" s="18">
        <v>4944.7510985286981</v>
      </c>
      <c r="E69" s="22">
        <v>1056.0862255606226</v>
      </c>
      <c r="F69" s="22">
        <v>1761.9271000000001</v>
      </c>
      <c r="G69" s="22">
        <v>1457.8835999999999</v>
      </c>
      <c r="H69" s="22">
        <v>668.85417296807555</v>
      </c>
      <c r="I69" s="20"/>
      <c r="J69" s="20"/>
      <c r="K69" s="21"/>
      <c r="L69" s="22"/>
      <c r="M69" s="22"/>
      <c r="N69" s="22"/>
      <c r="O69" s="22"/>
      <c r="P69" s="22"/>
    </row>
    <row r="70" spans="1:16">
      <c r="A70" s="159"/>
      <c r="B70" s="69" t="s">
        <v>68</v>
      </c>
      <c r="C70" s="18">
        <v>716.50979046617715</v>
      </c>
      <c r="D70" s="18">
        <v>716.50979046617715</v>
      </c>
      <c r="E70" s="22">
        <v>64.646354821648075</v>
      </c>
      <c r="F70" s="22">
        <v>43.804699999999997</v>
      </c>
      <c r="G70" s="22">
        <v>387.92160000000001</v>
      </c>
      <c r="H70" s="22">
        <v>220.13713564452905</v>
      </c>
      <c r="I70" s="19"/>
      <c r="J70" s="19"/>
      <c r="K70" s="19"/>
      <c r="L70" s="19"/>
      <c r="M70" s="19"/>
      <c r="N70" s="19"/>
      <c r="O70" s="19"/>
      <c r="P70" s="19"/>
    </row>
    <row r="71" spans="1:16">
      <c r="A71" s="159" t="s">
        <v>39</v>
      </c>
      <c r="B71" s="159"/>
      <c r="C71" s="18">
        <v>5661.2608889948751</v>
      </c>
      <c r="D71" s="75">
        <v>5661.2608889948751</v>
      </c>
      <c r="E71" s="19">
        <v>1120.7325803822707</v>
      </c>
      <c r="F71" s="19">
        <v>1805.7318</v>
      </c>
      <c r="G71" s="19">
        <v>1845.8051999999998</v>
      </c>
      <c r="H71" s="19">
        <v>888.9913086126046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</row>
    <row r="72" spans="1:16">
      <c r="A72" s="23" t="s">
        <v>32</v>
      </c>
      <c r="B72" s="23"/>
      <c r="C72" s="23"/>
      <c r="D72" s="54">
        <v>0.10822015628813908</v>
      </c>
      <c r="E72" s="25">
        <v>-7.4155317985589386E-2</v>
      </c>
      <c r="F72" s="25">
        <v>0.19380580598422226</v>
      </c>
      <c r="G72" s="25">
        <v>0.23610538373284329</v>
      </c>
      <c r="H72" s="25">
        <v>-3.4869461904629695E-3</v>
      </c>
      <c r="I72" s="25">
        <v>-1</v>
      </c>
      <c r="J72" s="25">
        <v>-1</v>
      </c>
      <c r="K72" s="25">
        <v>-1</v>
      </c>
      <c r="L72" s="25">
        <v>-1</v>
      </c>
      <c r="M72" s="25">
        <v>-1</v>
      </c>
      <c r="N72" s="25">
        <v>-1</v>
      </c>
      <c r="O72" s="25">
        <v>-1</v>
      </c>
      <c r="P72" s="25">
        <v>-1</v>
      </c>
    </row>
    <row r="73" spans="1:16">
      <c r="A73" s="159" t="s">
        <v>115</v>
      </c>
      <c r="B73" s="69" t="s">
        <v>37</v>
      </c>
      <c r="C73" s="18">
        <v>8910.6176896249417</v>
      </c>
      <c r="D73" s="18">
        <v>2919.9826038464676</v>
      </c>
      <c r="E73" s="19">
        <v>648.33285497282804</v>
      </c>
      <c r="F73" s="19">
        <v>795.69908109727294</v>
      </c>
      <c r="G73" s="19">
        <v>905.63254875033499</v>
      </c>
      <c r="H73" s="20">
        <v>570.31811902603158</v>
      </c>
      <c r="I73" s="20">
        <v>639.63435749715552</v>
      </c>
      <c r="J73" s="20">
        <v>658.1473986811767</v>
      </c>
      <c r="K73" s="21">
        <v>769.50126845247155</v>
      </c>
      <c r="L73" s="22">
        <v>718.15490506021945</v>
      </c>
      <c r="M73" s="22">
        <v>865.90604192462308</v>
      </c>
      <c r="N73" s="22">
        <v>861.84848819952572</v>
      </c>
      <c r="O73" s="22">
        <v>634.96854786230438</v>
      </c>
      <c r="P73" s="22">
        <v>842.47407810099605</v>
      </c>
    </row>
    <row r="74" spans="1:16">
      <c r="A74" s="159"/>
      <c r="B74" s="69" t="s">
        <v>68</v>
      </c>
      <c r="C74" s="18">
        <v>1614.1374834302499</v>
      </c>
      <c r="D74" s="18">
        <v>550.79182674917831</v>
      </c>
      <c r="E74" s="19">
        <v>94.871977369600515</v>
      </c>
      <c r="F74" s="19">
        <v>146.49477049341164</v>
      </c>
      <c r="G74" s="19">
        <v>260.03435077993493</v>
      </c>
      <c r="H74" s="20">
        <v>49.390728106231187</v>
      </c>
      <c r="I74" s="20">
        <v>80.06071983176588</v>
      </c>
      <c r="J74" s="20">
        <v>122.39794474077965</v>
      </c>
      <c r="K74" s="21">
        <v>66.31071224445536</v>
      </c>
      <c r="L74" s="22">
        <v>95.212675156607872</v>
      </c>
      <c r="M74" s="22">
        <v>97.346982293227924</v>
      </c>
      <c r="N74" s="22">
        <v>98.00672928899958</v>
      </c>
      <c r="O74" s="22">
        <v>262.34006706670482</v>
      </c>
      <c r="P74" s="22">
        <v>241.66982605853067</v>
      </c>
    </row>
    <row r="75" spans="1:16">
      <c r="A75" s="159" t="s">
        <v>35</v>
      </c>
      <c r="B75" s="159"/>
      <c r="C75" s="18">
        <v>10524.75517305519</v>
      </c>
      <c r="D75" s="75">
        <v>3470.7744305956462</v>
      </c>
      <c r="E75" s="19">
        <v>743.20483234242852</v>
      </c>
      <c r="F75" s="19">
        <v>942.19385159068463</v>
      </c>
      <c r="G75" s="19">
        <v>1165.66689953027</v>
      </c>
      <c r="H75" s="20">
        <v>619.70884713226269</v>
      </c>
      <c r="I75" s="20">
        <v>719.69507732892134</v>
      </c>
      <c r="J75" s="20">
        <v>780.54534342195632</v>
      </c>
      <c r="K75" s="21">
        <v>835.81198069692687</v>
      </c>
      <c r="L75" s="22">
        <v>813.36758021682726</v>
      </c>
      <c r="M75" s="22">
        <v>963.25302421785091</v>
      </c>
      <c r="N75" s="22">
        <v>959.85521748852523</v>
      </c>
      <c r="O75" s="22">
        <v>897.3086149290092</v>
      </c>
      <c r="P75" s="22">
        <v>1084.1439041595268</v>
      </c>
    </row>
    <row r="76" spans="1:16">
      <c r="A76" s="159" t="s">
        <v>114</v>
      </c>
      <c r="B76" s="69" t="s">
        <v>37</v>
      </c>
      <c r="C76" s="18">
        <v>3974.376228177844</v>
      </c>
      <c r="D76" s="18">
        <v>3974.376228177844</v>
      </c>
      <c r="E76" s="22">
        <v>749.41437231370253</v>
      </c>
      <c r="F76" s="22">
        <v>1011.7945856197998</v>
      </c>
      <c r="G76" s="22">
        <v>1385.9482970923968</v>
      </c>
      <c r="H76" s="22">
        <v>827.21897315194474</v>
      </c>
      <c r="I76" s="20"/>
      <c r="J76" s="20"/>
      <c r="K76" s="21"/>
      <c r="L76" s="22"/>
      <c r="M76" s="22"/>
      <c r="N76" s="22"/>
      <c r="O76" s="22"/>
      <c r="P76" s="22"/>
    </row>
    <row r="77" spans="1:16">
      <c r="A77" s="159"/>
      <c r="B77" s="69" t="s">
        <v>68</v>
      </c>
      <c r="C77" s="18">
        <v>584.8030875497027</v>
      </c>
      <c r="D77" s="18">
        <v>584.8030875497027</v>
      </c>
      <c r="E77" s="22">
        <v>42.59824511884316</v>
      </c>
      <c r="F77" s="22">
        <v>40.556832602467516</v>
      </c>
      <c r="G77" s="22">
        <v>361.67969930385351</v>
      </c>
      <c r="H77" s="22">
        <v>139.96831052453851</v>
      </c>
      <c r="I77" s="19"/>
      <c r="J77" s="19"/>
      <c r="K77" s="19"/>
      <c r="L77" s="19"/>
      <c r="M77" s="19"/>
      <c r="N77" s="19"/>
      <c r="O77" s="19"/>
      <c r="P77" s="19"/>
    </row>
    <row r="78" spans="1:16">
      <c r="A78" s="159" t="s">
        <v>39</v>
      </c>
      <c r="B78" s="159"/>
      <c r="C78" s="18">
        <v>4559.179315727547</v>
      </c>
      <c r="D78" s="75">
        <v>4559.179315727547</v>
      </c>
      <c r="E78" s="19">
        <v>792.01261743254565</v>
      </c>
      <c r="F78" s="19">
        <v>1052.3514182222673</v>
      </c>
      <c r="G78" s="19">
        <v>1747.6279963962504</v>
      </c>
      <c r="H78" s="19">
        <v>967.18728367648328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</row>
    <row r="79" spans="1:16">
      <c r="A79" s="23" t="s">
        <v>32</v>
      </c>
      <c r="B79" s="23"/>
      <c r="C79" s="23"/>
      <c r="D79" s="54">
        <v>0.31359136322354186</v>
      </c>
      <c r="E79" s="25">
        <v>6.567205024257583E-2</v>
      </c>
      <c r="F79" s="25">
        <v>0.11691603213670532</v>
      </c>
      <c r="G79" s="25">
        <v>0.49925162763092423</v>
      </c>
      <c r="H79" s="25">
        <v>0.56071240252934329</v>
      </c>
      <c r="I79" s="25">
        <v>-1</v>
      </c>
      <c r="J79" s="25">
        <v>-1</v>
      </c>
      <c r="K79" s="25">
        <v>-1</v>
      </c>
      <c r="L79" s="25">
        <v>-1</v>
      </c>
      <c r="M79" s="25">
        <v>-1</v>
      </c>
      <c r="N79" s="25">
        <v>-1</v>
      </c>
      <c r="O79" s="25">
        <v>-1</v>
      </c>
      <c r="P79" s="25">
        <v>-1</v>
      </c>
    </row>
    <row r="80" spans="1:16">
      <c r="A80" s="159" t="s">
        <v>113</v>
      </c>
      <c r="B80" s="69" t="s">
        <v>37</v>
      </c>
      <c r="C80" s="18">
        <v>11757.901340549261</v>
      </c>
      <c r="D80" s="18">
        <v>4281.4647626816659</v>
      </c>
      <c r="E80" s="19">
        <v>979.61710000000005</v>
      </c>
      <c r="F80" s="19">
        <v>1143.2696000000001</v>
      </c>
      <c r="G80" s="19">
        <v>1475.5546626816654</v>
      </c>
      <c r="H80" s="20">
        <v>683.02340000000004</v>
      </c>
      <c r="I80" s="20">
        <v>904.13779999999997</v>
      </c>
      <c r="J80" s="20">
        <v>1035.4110000000001</v>
      </c>
      <c r="K80" s="21">
        <v>946.27059999999994</v>
      </c>
      <c r="L80" s="22">
        <v>1008.128</v>
      </c>
      <c r="M80" s="22">
        <v>1062.2546</v>
      </c>
      <c r="N80" s="22">
        <v>902.93209999999999</v>
      </c>
      <c r="O80" s="22">
        <v>693.40157786759414</v>
      </c>
      <c r="P80" s="22">
        <v>923.90089999999998</v>
      </c>
    </row>
    <row r="81" spans="1:16">
      <c r="A81" s="159"/>
      <c r="B81" s="69" t="s">
        <v>68</v>
      </c>
      <c r="C81" s="18">
        <v>1416.7435359300432</v>
      </c>
      <c r="D81" s="18">
        <v>507.90913593004336</v>
      </c>
      <c r="E81" s="19">
        <v>81.7517</v>
      </c>
      <c r="F81" s="19">
        <v>115.56910000000001</v>
      </c>
      <c r="G81" s="19">
        <v>242.55522796544162</v>
      </c>
      <c r="H81" s="20">
        <v>68.033107964601768</v>
      </c>
      <c r="I81" s="20">
        <v>116.05970000000001</v>
      </c>
      <c r="J81" s="20">
        <v>107.4422</v>
      </c>
      <c r="K81" s="21">
        <v>70.434100000000001</v>
      </c>
      <c r="L81" s="22">
        <v>101.8289</v>
      </c>
      <c r="M81" s="22">
        <v>210.10040000000001</v>
      </c>
      <c r="N81" s="22">
        <v>47.021900000000002</v>
      </c>
      <c r="O81" s="22">
        <v>64.203199999999995</v>
      </c>
      <c r="P81" s="22">
        <v>191.744</v>
      </c>
    </row>
    <row r="82" spans="1:16">
      <c r="A82" s="159" t="s">
        <v>35</v>
      </c>
      <c r="B82" s="159"/>
      <c r="C82" s="18">
        <v>13174.644876479302</v>
      </c>
      <c r="D82" s="75">
        <v>4789.3738986117087</v>
      </c>
      <c r="E82" s="19">
        <v>1061.3688</v>
      </c>
      <c r="F82" s="19">
        <v>1258.8387</v>
      </c>
      <c r="G82" s="19">
        <v>1718.109890647107</v>
      </c>
      <c r="H82" s="20">
        <v>751.05650796460179</v>
      </c>
      <c r="I82" s="20">
        <v>1020.1975</v>
      </c>
      <c r="J82" s="20">
        <v>1142.8532</v>
      </c>
      <c r="K82" s="21">
        <v>1016.7047</v>
      </c>
      <c r="L82" s="22">
        <v>1109.9568999999999</v>
      </c>
      <c r="M82" s="22">
        <v>1272.355</v>
      </c>
      <c r="N82" s="22">
        <v>949.95399999999995</v>
      </c>
      <c r="O82" s="22">
        <v>757.60477786759418</v>
      </c>
      <c r="P82" s="22">
        <v>1115.6449</v>
      </c>
    </row>
    <row r="83" spans="1:16">
      <c r="A83" s="159" t="s">
        <v>112</v>
      </c>
      <c r="B83" s="69" t="s">
        <v>37</v>
      </c>
      <c r="C83" s="18">
        <v>5132.8971870611913</v>
      </c>
      <c r="D83" s="18">
        <v>5132.8971870611913</v>
      </c>
      <c r="E83" s="22">
        <v>1484.8642728868408</v>
      </c>
      <c r="F83" s="22">
        <v>1652.4338332058962</v>
      </c>
      <c r="G83" s="22">
        <v>1264.553522387959</v>
      </c>
      <c r="H83" s="22">
        <v>731.04555858049582</v>
      </c>
      <c r="I83" s="20"/>
      <c r="J83" s="20"/>
      <c r="K83" s="21"/>
      <c r="L83" s="22"/>
      <c r="M83" s="22"/>
      <c r="N83" s="22"/>
      <c r="O83" s="22"/>
      <c r="P83" s="22"/>
    </row>
    <row r="84" spans="1:16">
      <c r="A84" s="159"/>
      <c r="B84" s="69" t="s">
        <v>68</v>
      </c>
      <c r="C84" s="18">
        <v>579.66519999999991</v>
      </c>
      <c r="D84" s="18">
        <v>579.66519999999991</v>
      </c>
      <c r="E84" s="22">
        <v>98.216200000000001</v>
      </c>
      <c r="F84" s="22">
        <v>41.292000000000002</v>
      </c>
      <c r="G84" s="22">
        <v>143.2722</v>
      </c>
      <c r="H84" s="22">
        <v>296.88479999999998</v>
      </c>
      <c r="I84" s="19"/>
      <c r="J84" s="19"/>
      <c r="K84" s="19"/>
      <c r="L84" s="19"/>
      <c r="M84" s="19"/>
      <c r="N84" s="19"/>
      <c r="O84" s="19"/>
      <c r="P84" s="19"/>
    </row>
    <row r="85" spans="1:16">
      <c r="A85" s="159" t="s">
        <v>39</v>
      </c>
      <c r="B85" s="159"/>
      <c r="C85" s="18">
        <v>5712.5623870611917</v>
      </c>
      <c r="D85" s="75">
        <v>5712.5623870611917</v>
      </c>
      <c r="E85" s="19">
        <v>1583.0804728868409</v>
      </c>
      <c r="F85" s="19">
        <v>1693.7258332058962</v>
      </c>
      <c r="G85" s="19">
        <v>1407.8257223879591</v>
      </c>
      <c r="H85" s="19">
        <v>1027.9303585804957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</row>
    <row r="86" spans="1:16">
      <c r="A86" s="23" t="s">
        <v>32</v>
      </c>
      <c r="B86" s="23"/>
      <c r="C86" s="23"/>
      <c r="D86" s="54">
        <v>0.19275765642709297</v>
      </c>
      <c r="E86" s="25">
        <v>0.49154607982337617</v>
      </c>
      <c r="F86" s="25">
        <v>0.34546692376544841</v>
      </c>
      <c r="G86" s="25">
        <v>-0.1805962295824296</v>
      </c>
      <c r="H86" s="25">
        <v>0.36864583114556182</v>
      </c>
      <c r="I86" s="25">
        <v>-1</v>
      </c>
      <c r="J86" s="25">
        <v>-1</v>
      </c>
      <c r="K86" s="25">
        <v>-1</v>
      </c>
      <c r="L86" s="25">
        <v>-1</v>
      </c>
      <c r="M86" s="25">
        <v>-1</v>
      </c>
      <c r="N86" s="25">
        <v>-1</v>
      </c>
      <c r="O86" s="25">
        <v>-1</v>
      </c>
      <c r="P86" s="25">
        <v>-1</v>
      </c>
    </row>
    <row r="87" spans="1:16">
      <c r="A87" s="159" t="s">
        <v>111</v>
      </c>
      <c r="B87" s="69" t="s">
        <v>37</v>
      </c>
      <c r="C87" s="18">
        <v>1367.7047939083457</v>
      </c>
      <c r="D87" s="18">
        <v>416.64807340366463</v>
      </c>
      <c r="E87" s="19">
        <v>113.74339999999999</v>
      </c>
      <c r="F87" s="19">
        <v>81.990700000000004</v>
      </c>
      <c r="G87" s="19">
        <v>126.96827340366463</v>
      </c>
      <c r="H87" s="20">
        <v>93.945700000000002</v>
      </c>
      <c r="I87" s="20">
        <v>103.67319999999999</v>
      </c>
      <c r="J87" s="20">
        <v>109.3937</v>
      </c>
      <c r="K87" s="21">
        <v>99.882020504681236</v>
      </c>
      <c r="L87" s="22">
        <v>90.990399999999994</v>
      </c>
      <c r="M87" s="22">
        <v>157.56360000000001</v>
      </c>
      <c r="N87" s="22">
        <v>123.9233</v>
      </c>
      <c r="O87" s="22">
        <v>84.3857</v>
      </c>
      <c r="P87" s="22">
        <v>181.2448</v>
      </c>
    </row>
    <row r="88" spans="1:16">
      <c r="A88" s="159"/>
      <c r="B88" s="69" t="s">
        <v>68</v>
      </c>
      <c r="C88" s="18">
        <v>276.24296826018968</v>
      </c>
      <c r="D88" s="18">
        <v>98.082968260189674</v>
      </c>
      <c r="E88" s="19">
        <v>4.3464999999999998</v>
      </c>
      <c r="F88" s="19">
        <v>13.353300000000001</v>
      </c>
      <c r="G88" s="19">
        <v>33.922606313287019</v>
      </c>
      <c r="H88" s="20">
        <v>46.460561946902658</v>
      </c>
      <c r="I88" s="20">
        <v>9.9975000000000005</v>
      </c>
      <c r="J88" s="20">
        <v>12.702</v>
      </c>
      <c r="K88" s="21">
        <v>13.006</v>
      </c>
      <c r="L88" s="22">
        <v>33.532499999999999</v>
      </c>
      <c r="M88" s="22">
        <v>36.069499999999998</v>
      </c>
      <c r="N88" s="22">
        <v>3.2955000000000001</v>
      </c>
      <c r="O88" s="22">
        <v>14.928000000000001</v>
      </c>
      <c r="P88" s="22">
        <v>54.628999999999998</v>
      </c>
    </row>
    <row r="89" spans="1:16">
      <c r="A89" s="159" t="s">
        <v>35</v>
      </c>
      <c r="B89" s="159"/>
      <c r="C89" s="18">
        <v>1643.9477621685355</v>
      </c>
      <c r="D89" s="75">
        <v>514.73104166385428</v>
      </c>
      <c r="E89" s="19">
        <v>118.0899</v>
      </c>
      <c r="F89" s="19">
        <v>95.343999999999994</v>
      </c>
      <c r="G89" s="19">
        <v>160.89087971695164</v>
      </c>
      <c r="H89" s="20">
        <v>140.40626194690265</v>
      </c>
      <c r="I89" s="20">
        <v>113.6707</v>
      </c>
      <c r="J89" s="20">
        <v>122.09569999999999</v>
      </c>
      <c r="K89" s="21">
        <v>112.88802050468124</v>
      </c>
      <c r="L89" s="22">
        <v>124.52290000000001</v>
      </c>
      <c r="M89" s="22">
        <v>193.63310000000001</v>
      </c>
      <c r="N89" s="22">
        <v>127.2188</v>
      </c>
      <c r="O89" s="22">
        <v>99.313699999999997</v>
      </c>
      <c r="P89" s="22">
        <v>235.87379999999999</v>
      </c>
    </row>
    <row r="90" spans="1:16">
      <c r="A90" s="159" t="s">
        <v>110</v>
      </c>
      <c r="B90" s="69" t="s">
        <v>37</v>
      </c>
      <c r="C90" s="18">
        <v>727.49869999999999</v>
      </c>
      <c r="D90" s="18">
        <v>727.49869999999999</v>
      </c>
      <c r="E90" s="22">
        <v>180.59649999999999</v>
      </c>
      <c r="F90" s="22">
        <v>237.666</v>
      </c>
      <c r="G90" s="22">
        <v>188.7784</v>
      </c>
      <c r="H90" s="22">
        <v>120.45780000000001</v>
      </c>
      <c r="I90" s="20"/>
      <c r="J90" s="20"/>
      <c r="K90" s="21"/>
      <c r="L90" s="22"/>
      <c r="M90" s="22"/>
      <c r="N90" s="22"/>
      <c r="O90" s="22"/>
      <c r="P90" s="22"/>
    </row>
    <row r="91" spans="1:16">
      <c r="A91" s="159"/>
      <c r="B91" s="69" t="s">
        <v>68</v>
      </c>
      <c r="C91" s="18">
        <v>110.5599</v>
      </c>
      <c r="D91" s="18">
        <v>110.5599</v>
      </c>
      <c r="E91" s="22">
        <v>4.5949</v>
      </c>
      <c r="F91" s="22">
        <v>6.1208999999999998</v>
      </c>
      <c r="G91" s="22">
        <v>32.9711</v>
      </c>
      <c r="H91" s="22">
        <v>66.873000000000005</v>
      </c>
      <c r="I91" s="19"/>
      <c r="J91" s="19"/>
      <c r="K91" s="19"/>
      <c r="L91" s="19"/>
      <c r="M91" s="19"/>
      <c r="N91" s="19"/>
      <c r="O91" s="19"/>
      <c r="P91" s="19"/>
    </row>
    <row r="92" spans="1:16">
      <c r="A92" s="159" t="s">
        <v>39</v>
      </c>
      <c r="B92" s="159"/>
      <c r="C92" s="18">
        <v>838.05860000000007</v>
      </c>
      <c r="D92" s="75">
        <v>838.05860000000007</v>
      </c>
      <c r="E92" s="19">
        <v>185.19139999999999</v>
      </c>
      <c r="F92" s="19">
        <v>243.7869</v>
      </c>
      <c r="G92" s="19">
        <v>221.74950000000001</v>
      </c>
      <c r="H92" s="19">
        <v>187.33080000000001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</row>
    <row r="93" spans="1:16">
      <c r="A93" s="23" t="s">
        <v>32</v>
      </c>
      <c r="B93" s="23"/>
      <c r="C93" s="23"/>
      <c r="D93" s="54">
        <v>0.62814855169992878</v>
      </c>
      <c r="E93" s="25">
        <v>0.56822387011929032</v>
      </c>
      <c r="F93" s="25">
        <v>1.5569191558986408</v>
      </c>
      <c r="G93" s="25">
        <v>0.378260224508153</v>
      </c>
      <c r="H93" s="25">
        <v>0.33420545068597285</v>
      </c>
      <c r="I93" s="25">
        <v>-1</v>
      </c>
      <c r="J93" s="25">
        <v>-1</v>
      </c>
      <c r="K93" s="25">
        <v>-1</v>
      </c>
      <c r="L93" s="25">
        <v>-1</v>
      </c>
      <c r="M93" s="25">
        <v>-1</v>
      </c>
      <c r="N93" s="25">
        <v>-1</v>
      </c>
      <c r="O93" s="25">
        <v>-1</v>
      </c>
      <c r="P93" s="25">
        <v>-1</v>
      </c>
    </row>
    <row r="94" spans="1:16">
      <c r="A94" s="159" t="s">
        <v>117</v>
      </c>
      <c r="B94" s="69" t="s">
        <v>37</v>
      </c>
      <c r="C94" s="18">
        <v>3736.0629820001795</v>
      </c>
      <c r="D94" s="18">
        <v>1269.0785354857637</v>
      </c>
      <c r="E94" s="19">
        <v>415.31470000000002</v>
      </c>
      <c r="F94" s="19">
        <v>313.5745</v>
      </c>
      <c r="G94" s="19">
        <v>312.66273548576385</v>
      </c>
      <c r="H94" s="20">
        <v>227.5266</v>
      </c>
      <c r="I94" s="20">
        <v>253.22839999999999</v>
      </c>
      <c r="J94" s="20">
        <v>368.74009999999998</v>
      </c>
      <c r="K94" s="21">
        <v>282.75728385284651</v>
      </c>
      <c r="L94" s="22">
        <v>298.59359999999998</v>
      </c>
      <c r="M94" s="22">
        <v>358.2312</v>
      </c>
      <c r="N94" s="22">
        <v>340.26670000000001</v>
      </c>
      <c r="O94" s="22">
        <v>231.58151269818558</v>
      </c>
      <c r="P94" s="22">
        <v>333.58564996338305</v>
      </c>
    </row>
    <row r="95" spans="1:16">
      <c r="A95" s="159"/>
      <c r="B95" s="69" t="s">
        <v>68</v>
      </c>
      <c r="C95" s="18">
        <v>603.67435449850655</v>
      </c>
      <c r="D95" s="18">
        <v>248.36825449850664</v>
      </c>
      <c r="E95" s="19">
        <v>32.7164</v>
      </c>
      <c r="F95" s="19">
        <v>103.3344</v>
      </c>
      <c r="G95" s="19">
        <v>73.455666002931409</v>
      </c>
      <c r="H95" s="20">
        <v>38.861788495575226</v>
      </c>
      <c r="I95" s="20">
        <v>32.572299999999998</v>
      </c>
      <c r="J95" s="20">
        <v>56.403500000000001</v>
      </c>
      <c r="K95" s="21">
        <v>28.2437</v>
      </c>
      <c r="L95" s="22">
        <v>22.085899999999999</v>
      </c>
      <c r="M95" s="22">
        <v>62.114199999999997</v>
      </c>
      <c r="N95" s="22">
        <v>23.261099999999999</v>
      </c>
      <c r="O95" s="22">
        <v>61.511299999999999</v>
      </c>
      <c r="P95" s="22">
        <v>69.114099999999993</v>
      </c>
    </row>
    <row r="96" spans="1:16">
      <c r="A96" s="159" t="s">
        <v>35</v>
      </c>
      <c r="B96" s="159"/>
      <c r="C96" s="18">
        <v>4339.7373364986861</v>
      </c>
      <c r="D96" s="75">
        <v>1517.4467899842707</v>
      </c>
      <c r="E96" s="19">
        <v>448.03109999999998</v>
      </c>
      <c r="F96" s="19">
        <v>416.90890000000002</v>
      </c>
      <c r="G96" s="19">
        <v>386.11840148869527</v>
      </c>
      <c r="H96" s="20">
        <v>266.38838849557521</v>
      </c>
      <c r="I96" s="20">
        <v>285.80070000000001</v>
      </c>
      <c r="J96" s="20">
        <v>425.14359999999999</v>
      </c>
      <c r="K96" s="21">
        <v>311.0009838528465</v>
      </c>
      <c r="L96" s="22">
        <v>320.67950000000002</v>
      </c>
      <c r="M96" s="22">
        <v>420.34539999999998</v>
      </c>
      <c r="N96" s="22">
        <v>363.52780000000001</v>
      </c>
      <c r="O96" s="22">
        <v>293.09281269818558</v>
      </c>
      <c r="P96" s="22">
        <v>402.69974996338306</v>
      </c>
    </row>
    <row r="97" spans="1:16">
      <c r="A97" s="159" t="s">
        <v>116</v>
      </c>
      <c r="B97" s="69" t="s">
        <v>37</v>
      </c>
      <c r="C97" s="18">
        <v>1628.1597011562847</v>
      </c>
      <c r="D97" s="18">
        <v>1628.1597011562847</v>
      </c>
      <c r="E97" s="22">
        <v>474.43203425530362</v>
      </c>
      <c r="F97" s="22">
        <v>387.41138203720726</v>
      </c>
      <c r="G97" s="22">
        <v>501.35237223788823</v>
      </c>
      <c r="H97" s="22">
        <v>264.9639126258856</v>
      </c>
      <c r="I97" s="20"/>
      <c r="J97" s="20"/>
      <c r="K97" s="21"/>
      <c r="L97" s="22"/>
      <c r="M97" s="22"/>
      <c r="N97" s="22"/>
      <c r="O97" s="22"/>
      <c r="P97" s="22"/>
    </row>
    <row r="98" spans="1:16">
      <c r="A98" s="159"/>
      <c r="B98" s="69" t="s">
        <v>68</v>
      </c>
      <c r="C98" s="18">
        <v>157.6557</v>
      </c>
      <c r="D98" s="18">
        <v>157.6557</v>
      </c>
      <c r="E98" s="22">
        <v>42.740200000000002</v>
      </c>
      <c r="F98" s="22">
        <v>36.374499999999998</v>
      </c>
      <c r="G98" s="22">
        <v>48.098500000000001</v>
      </c>
      <c r="H98" s="22">
        <v>30.442499999999999</v>
      </c>
      <c r="I98" s="19"/>
      <c r="J98" s="19"/>
      <c r="K98" s="19"/>
      <c r="L98" s="19"/>
      <c r="M98" s="19"/>
      <c r="N98" s="19"/>
      <c r="O98" s="19"/>
      <c r="P98" s="19"/>
    </row>
    <row r="99" spans="1:16">
      <c r="A99" s="159" t="s">
        <v>39</v>
      </c>
      <c r="B99" s="159"/>
      <c r="C99" s="18">
        <v>1785.8154011562847</v>
      </c>
      <c r="D99" s="75">
        <v>1785.8154011562847</v>
      </c>
      <c r="E99" s="19">
        <v>517.17223425530358</v>
      </c>
      <c r="F99" s="19">
        <v>423.78588203720727</v>
      </c>
      <c r="G99" s="19">
        <v>549.45087223788823</v>
      </c>
      <c r="H99" s="19">
        <v>295.40641262588559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</row>
    <row r="100" spans="1:16">
      <c r="A100" s="23" t="s">
        <v>32</v>
      </c>
      <c r="B100" s="23"/>
      <c r="C100" s="23"/>
      <c r="D100" s="54">
        <v>0.17685536846718408</v>
      </c>
      <c r="E100" s="25">
        <v>0.15432217597239029</v>
      </c>
      <c r="F100" s="25">
        <v>1.64951672588598E-2</v>
      </c>
      <c r="G100" s="25">
        <v>0.42301136159130959</v>
      </c>
      <c r="H100" s="25">
        <v>0.10893126496312133</v>
      </c>
      <c r="I100" s="25">
        <v>-1</v>
      </c>
      <c r="J100" s="25">
        <v>-1</v>
      </c>
      <c r="K100" s="25">
        <v>-1</v>
      </c>
      <c r="L100" s="25">
        <v>-1</v>
      </c>
      <c r="M100" s="25">
        <v>-1</v>
      </c>
      <c r="N100" s="25">
        <v>-1</v>
      </c>
      <c r="O100" s="25">
        <v>-1</v>
      </c>
      <c r="P100" s="25">
        <v>-1</v>
      </c>
    </row>
    <row r="101" spans="1:16">
      <c r="A101" s="159" t="s">
        <v>149</v>
      </c>
      <c r="B101" s="69" t="s">
        <v>37</v>
      </c>
      <c r="C101" s="18">
        <v>7709.4671163935145</v>
      </c>
      <c r="D101" s="18">
        <v>1885.9299763782026</v>
      </c>
      <c r="E101" s="19">
        <v>329.61637667354614</v>
      </c>
      <c r="F101" s="19">
        <v>502.53443328421469</v>
      </c>
      <c r="G101" s="19">
        <v>793.31313560006754</v>
      </c>
      <c r="H101" s="20">
        <v>260.46603082037404</v>
      </c>
      <c r="I101" s="20">
        <v>572.51141675974668</v>
      </c>
      <c r="J101" s="20">
        <v>824.89662207885533</v>
      </c>
      <c r="K101" s="21">
        <v>558.90224231250465</v>
      </c>
      <c r="L101" s="22">
        <v>863.34379569506495</v>
      </c>
      <c r="M101" s="22">
        <v>773.12801602452259</v>
      </c>
      <c r="N101" s="22">
        <v>984.39713574552206</v>
      </c>
      <c r="O101" s="22">
        <v>789.86527439676411</v>
      </c>
      <c r="P101" s="22">
        <v>456.49263700233104</v>
      </c>
    </row>
    <row r="102" spans="1:16">
      <c r="A102" s="159"/>
      <c r="B102" s="69" t="s">
        <v>68</v>
      </c>
      <c r="C102" s="18">
        <v>616.79163048965484</v>
      </c>
      <c r="D102" s="18">
        <v>181.75681549419275</v>
      </c>
      <c r="E102" s="19">
        <v>27.701146140793014</v>
      </c>
      <c r="F102" s="19">
        <v>35.447977797706351</v>
      </c>
      <c r="G102" s="19">
        <v>88.536960785852557</v>
      </c>
      <c r="H102" s="20">
        <v>30.070730769840825</v>
      </c>
      <c r="I102" s="20">
        <v>34.189120172403328</v>
      </c>
      <c r="J102" s="20">
        <v>63.759048812245695</v>
      </c>
      <c r="K102" s="21">
        <v>67.453747142017534</v>
      </c>
      <c r="L102" s="22">
        <v>44.454446556111378</v>
      </c>
      <c r="M102" s="22">
        <v>63.756288940391386</v>
      </c>
      <c r="N102" s="22">
        <v>43.174524159240804</v>
      </c>
      <c r="O102" s="22">
        <v>55.875478233541429</v>
      </c>
      <c r="P102" s="22">
        <v>62.372160979510404</v>
      </c>
    </row>
    <row r="103" spans="1:16">
      <c r="A103" s="159" t="s">
        <v>35</v>
      </c>
      <c r="B103" s="159"/>
      <c r="C103" s="18">
        <v>8326.2587468831698</v>
      </c>
      <c r="D103" s="75">
        <v>2067.6867918723951</v>
      </c>
      <c r="E103" s="19">
        <v>357.31752281433916</v>
      </c>
      <c r="F103" s="19">
        <v>537.98241108192099</v>
      </c>
      <c r="G103" s="19">
        <v>881.8500963859201</v>
      </c>
      <c r="H103" s="20">
        <v>290.53676159021484</v>
      </c>
      <c r="I103" s="20">
        <v>606.70053693215004</v>
      </c>
      <c r="J103" s="20">
        <v>888.65567089110107</v>
      </c>
      <c r="K103" s="21">
        <v>626.35598945452216</v>
      </c>
      <c r="L103" s="22">
        <v>907.79824225117636</v>
      </c>
      <c r="M103" s="22">
        <v>836.88430496491401</v>
      </c>
      <c r="N103" s="22">
        <v>1027.5716599047628</v>
      </c>
      <c r="O103" s="22">
        <v>845.74075263030545</v>
      </c>
      <c r="P103" s="22">
        <v>518.86479798184143</v>
      </c>
    </row>
    <row r="104" spans="1:16">
      <c r="A104" s="159" t="s">
        <v>148</v>
      </c>
      <c r="B104" s="69" t="s">
        <v>37</v>
      </c>
      <c r="C104" s="18">
        <v>2859.4690410020571</v>
      </c>
      <c r="D104" s="18">
        <v>2859.4690410020571</v>
      </c>
      <c r="E104" s="22">
        <v>943.6934305169234</v>
      </c>
      <c r="F104" s="22">
        <v>628.74774082430065</v>
      </c>
      <c r="G104" s="22">
        <v>798.87684387324714</v>
      </c>
      <c r="H104" s="22">
        <v>488.15102578758552</v>
      </c>
      <c r="I104" s="20"/>
      <c r="J104" s="20"/>
      <c r="K104" s="21"/>
      <c r="L104" s="22"/>
      <c r="M104" s="22"/>
      <c r="N104" s="22"/>
      <c r="O104" s="22"/>
      <c r="P104" s="22"/>
    </row>
    <row r="105" spans="1:16">
      <c r="A105" s="159"/>
      <c r="B105" s="69" t="s">
        <v>68</v>
      </c>
      <c r="C105" s="18">
        <v>237.82158321649217</v>
      </c>
      <c r="D105" s="18">
        <v>237.82158321649217</v>
      </c>
      <c r="E105" s="22">
        <v>48.251479375228108</v>
      </c>
      <c r="F105" s="22">
        <v>29.489225403507415</v>
      </c>
      <c r="G105" s="22">
        <v>50.528324395498025</v>
      </c>
      <c r="H105" s="22">
        <v>109.55255404225862</v>
      </c>
      <c r="I105" s="19"/>
      <c r="J105" s="19"/>
      <c r="K105" s="19"/>
      <c r="L105" s="19"/>
      <c r="M105" s="19"/>
      <c r="N105" s="19"/>
      <c r="O105" s="19"/>
      <c r="P105" s="19"/>
    </row>
    <row r="106" spans="1:16">
      <c r="A106" s="159" t="s">
        <v>39</v>
      </c>
      <c r="B106" s="159"/>
      <c r="C106" s="18">
        <v>3097.2906242185491</v>
      </c>
      <c r="D106" s="75">
        <v>3097.2906242185491</v>
      </c>
      <c r="E106" s="19">
        <v>991.94490989215149</v>
      </c>
      <c r="F106" s="19">
        <v>658.23696622780801</v>
      </c>
      <c r="G106" s="19">
        <v>849.40516826874511</v>
      </c>
      <c r="H106" s="19">
        <v>597.7035798298441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</row>
    <row r="107" spans="1:16">
      <c r="A107" s="23" t="s">
        <v>32</v>
      </c>
      <c r="B107" s="23"/>
      <c r="C107" s="23"/>
      <c r="D107" s="54">
        <v>0.49794961035360452</v>
      </c>
      <c r="E107" s="25">
        <v>1.7760880632981504</v>
      </c>
      <c r="F107" s="25">
        <v>0.22352878582786095</v>
      </c>
      <c r="G107" s="25">
        <v>-3.6791885888705744E-2</v>
      </c>
      <c r="H107" s="25">
        <v>1.0572390790011976</v>
      </c>
      <c r="I107" s="25">
        <v>-1</v>
      </c>
      <c r="J107" s="25">
        <v>-1</v>
      </c>
      <c r="K107" s="25">
        <v>-1</v>
      </c>
      <c r="L107" s="25">
        <v>-1</v>
      </c>
      <c r="M107" s="25">
        <v>-1</v>
      </c>
      <c r="N107" s="25">
        <v>-1</v>
      </c>
      <c r="O107" s="25">
        <v>-1</v>
      </c>
      <c r="P107" s="25">
        <v>-1</v>
      </c>
    </row>
    <row r="108" spans="1:16">
      <c r="A108" s="159" t="s">
        <v>105</v>
      </c>
      <c r="B108" s="69" t="s">
        <v>37</v>
      </c>
      <c r="C108" s="18">
        <v>5311.8624368400679</v>
      </c>
      <c r="D108" s="18">
        <v>1652.4113460995445</v>
      </c>
      <c r="E108" s="19">
        <v>323.57066928450013</v>
      </c>
      <c r="F108" s="19">
        <v>400.60842756804396</v>
      </c>
      <c r="G108" s="19">
        <v>597.9689396942257</v>
      </c>
      <c r="H108" s="20">
        <v>330.2633095527749</v>
      </c>
      <c r="I108" s="20">
        <v>328.01362730060089</v>
      </c>
      <c r="J108" s="20">
        <v>400.80274575280919</v>
      </c>
      <c r="K108" s="21">
        <v>394.79937545934058</v>
      </c>
      <c r="L108" s="22">
        <v>488.6501957795399</v>
      </c>
      <c r="M108" s="22">
        <v>645.41854695167206</v>
      </c>
      <c r="N108" s="22">
        <v>580.16700338065687</v>
      </c>
      <c r="O108" s="22">
        <v>332.93164105069587</v>
      </c>
      <c r="P108" s="22">
        <v>488.66795506520691</v>
      </c>
    </row>
    <row r="109" spans="1:16">
      <c r="A109" s="159"/>
      <c r="B109" s="69" t="s">
        <v>68</v>
      </c>
      <c r="C109" s="18">
        <v>1024.0311033389958</v>
      </c>
      <c r="D109" s="18">
        <v>341.26877287191979</v>
      </c>
      <c r="E109" s="19">
        <v>99.833642755105927</v>
      </c>
      <c r="F109" s="19">
        <v>116.00217511978857</v>
      </c>
      <c r="G109" s="19">
        <v>92.696315513670925</v>
      </c>
      <c r="H109" s="20">
        <v>32.736639483354388</v>
      </c>
      <c r="I109" s="20">
        <v>67.561880879478721</v>
      </c>
      <c r="J109" s="20">
        <v>102.9951871393058</v>
      </c>
      <c r="K109" s="21">
        <v>67.09937862627757</v>
      </c>
      <c r="L109" s="22">
        <v>91.401544740535897</v>
      </c>
      <c r="M109" s="22">
        <v>89.13055836518113</v>
      </c>
      <c r="N109" s="22">
        <v>63.764453159674233</v>
      </c>
      <c r="O109" s="22">
        <v>74.507717463703131</v>
      </c>
      <c r="P109" s="22">
        <v>126.30161009291955</v>
      </c>
    </row>
    <row r="110" spans="1:16">
      <c r="A110" s="159" t="s">
        <v>35</v>
      </c>
      <c r="B110" s="159"/>
      <c r="C110" s="18">
        <v>6335.8935401790632</v>
      </c>
      <c r="D110" s="75">
        <v>1993.6801189714645</v>
      </c>
      <c r="E110" s="19">
        <v>423.40431203960611</v>
      </c>
      <c r="F110" s="19">
        <v>516.61060268783251</v>
      </c>
      <c r="G110" s="19">
        <v>690.66525520789662</v>
      </c>
      <c r="H110" s="20">
        <v>362.99994903612929</v>
      </c>
      <c r="I110" s="20">
        <v>395.57550818007962</v>
      </c>
      <c r="J110" s="20">
        <v>503.79793289211506</v>
      </c>
      <c r="K110" s="21">
        <v>461.89875408561818</v>
      </c>
      <c r="L110" s="22">
        <v>580.05174052007578</v>
      </c>
      <c r="M110" s="22">
        <v>734.54910531685312</v>
      </c>
      <c r="N110" s="22">
        <v>643.93145654033117</v>
      </c>
      <c r="O110" s="22">
        <v>407.43935851439898</v>
      </c>
      <c r="P110" s="22">
        <v>614.96956515812656</v>
      </c>
    </row>
    <row r="111" spans="1:16">
      <c r="A111" s="159" t="s">
        <v>104</v>
      </c>
      <c r="B111" s="69" t="s">
        <v>37</v>
      </c>
      <c r="C111" s="18">
        <v>1978.3095890587203</v>
      </c>
      <c r="D111" s="18">
        <v>1978.3095890587203</v>
      </c>
      <c r="E111" s="22">
        <v>400.02095799884023</v>
      </c>
      <c r="F111" s="22">
        <v>662.35973092913298</v>
      </c>
      <c r="G111" s="22">
        <v>631.84474181583687</v>
      </c>
      <c r="H111" s="22">
        <v>284.08415831491033</v>
      </c>
      <c r="I111" s="20"/>
      <c r="J111" s="20"/>
      <c r="K111" s="21"/>
      <c r="L111" s="22"/>
      <c r="M111" s="22"/>
      <c r="N111" s="22"/>
      <c r="O111" s="22"/>
      <c r="P111" s="22"/>
    </row>
    <row r="112" spans="1:16">
      <c r="A112" s="159"/>
      <c r="B112" s="69" t="s">
        <v>68</v>
      </c>
      <c r="C112" s="18">
        <v>623.93136019090798</v>
      </c>
      <c r="D112" s="18">
        <v>623.93136019090798</v>
      </c>
      <c r="E112" s="22">
        <v>66.510969605441886</v>
      </c>
      <c r="F112" s="22">
        <v>52.101700000000001</v>
      </c>
      <c r="G112" s="22">
        <v>118.58728742396285</v>
      </c>
      <c r="H112" s="22">
        <v>386.73140316150329</v>
      </c>
      <c r="I112" s="19"/>
      <c r="J112" s="19"/>
      <c r="K112" s="19"/>
      <c r="L112" s="19"/>
      <c r="M112" s="19"/>
      <c r="N112" s="19"/>
      <c r="O112" s="19"/>
      <c r="P112" s="19"/>
    </row>
    <row r="113" spans="1:16">
      <c r="A113" s="159" t="s">
        <v>39</v>
      </c>
      <c r="B113" s="159"/>
      <c r="C113" s="18">
        <v>2602.2409492496286</v>
      </c>
      <c r="D113" s="75">
        <v>2602.2409492496286</v>
      </c>
      <c r="E113" s="19">
        <v>466.53192760428215</v>
      </c>
      <c r="F113" s="19">
        <v>714.46143092913303</v>
      </c>
      <c r="G113" s="19">
        <v>750.4320292397997</v>
      </c>
      <c r="H113" s="19">
        <v>670.81556147641368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</row>
    <row r="114" spans="1:16">
      <c r="A114" s="23" t="s">
        <v>32</v>
      </c>
      <c r="B114" s="23"/>
      <c r="C114" s="23"/>
      <c r="D114" s="54">
        <v>0.30524497109000581</v>
      </c>
      <c r="E114" s="25">
        <v>0.10185917889433727</v>
      </c>
      <c r="F114" s="25">
        <v>0.38297864428627304</v>
      </c>
      <c r="G114" s="25">
        <v>8.6535081330988195E-2</v>
      </c>
      <c r="H114" s="25">
        <v>0.84797701282775551</v>
      </c>
      <c r="I114" s="25">
        <v>-1</v>
      </c>
      <c r="J114" s="25">
        <v>-1</v>
      </c>
      <c r="K114" s="25">
        <v>-1</v>
      </c>
      <c r="L114" s="25">
        <v>-1</v>
      </c>
      <c r="M114" s="25">
        <v>-1</v>
      </c>
      <c r="N114" s="25">
        <v>-1</v>
      </c>
      <c r="O114" s="25">
        <v>-1</v>
      </c>
      <c r="P114" s="25">
        <v>-1</v>
      </c>
    </row>
    <row r="115" spans="1:16">
      <c r="A115" s="159" t="s">
        <v>93</v>
      </c>
      <c r="B115" s="69" t="s">
        <v>37</v>
      </c>
      <c r="C115" s="18">
        <v>5497.2608046723144</v>
      </c>
      <c r="D115" s="18">
        <v>1571.905155676654</v>
      </c>
      <c r="E115" s="19">
        <v>374.51822922759686</v>
      </c>
      <c r="F115" s="19">
        <v>423.09820219648776</v>
      </c>
      <c r="G115" s="19">
        <v>490.57024398331299</v>
      </c>
      <c r="H115" s="20">
        <v>283.7184802692563</v>
      </c>
      <c r="I115" s="20">
        <v>432.48377487075328</v>
      </c>
      <c r="J115" s="20">
        <v>345.72451497960384</v>
      </c>
      <c r="K115" s="21">
        <v>525.69269037194283</v>
      </c>
      <c r="L115" s="22">
        <v>482.48839641593202</v>
      </c>
      <c r="M115" s="22">
        <v>663.94953593171351</v>
      </c>
      <c r="N115" s="22">
        <v>569.54323037881773</v>
      </c>
      <c r="O115" s="22">
        <v>321.83184044166057</v>
      </c>
      <c r="P115" s="22">
        <v>583.64166560523677</v>
      </c>
    </row>
    <row r="116" spans="1:16">
      <c r="A116" s="159"/>
      <c r="B116" s="69" t="s">
        <v>68</v>
      </c>
      <c r="C116" s="18">
        <v>392.46142407117378</v>
      </c>
      <c r="D116" s="18">
        <v>139.17573420421917</v>
      </c>
      <c r="E116" s="19">
        <v>18.24387968502095</v>
      </c>
      <c r="F116" s="19">
        <v>39.433334791348003</v>
      </c>
      <c r="G116" s="19">
        <v>64.728684278133315</v>
      </c>
      <c r="H116" s="20">
        <v>16.769835449716918</v>
      </c>
      <c r="I116" s="20">
        <v>35.819341278033129</v>
      </c>
      <c r="J116" s="20">
        <v>82.460014495574796</v>
      </c>
      <c r="K116" s="21">
        <v>22.054366108061327</v>
      </c>
      <c r="L116" s="22">
        <v>20.19334201618398</v>
      </c>
      <c r="M116" s="22">
        <v>24.469050293126227</v>
      </c>
      <c r="N116" s="22">
        <v>7.1951920183488811</v>
      </c>
      <c r="O116" s="22">
        <v>28.799105440322595</v>
      </c>
      <c r="P116" s="22">
        <v>32.295278217303611</v>
      </c>
    </row>
    <row r="117" spans="1:16">
      <c r="A117" s="159" t="s">
        <v>35</v>
      </c>
      <c r="B117" s="159"/>
      <c r="C117" s="18">
        <v>5889.7222287434888</v>
      </c>
      <c r="D117" s="75">
        <v>1711.080889880873</v>
      </c>
      <c r="E117" s="19">
        <v>392.7621089126178</v>
      </c>
      <c r="F117" s="19">
        <v>462.53153698783581</v>
      </c>
      <c r="G117" s="19">
        <v>555.29892826144635</v>
      </c>
      <c r="H117" s="20">
        <v>300.48831571897318</v>
      </c>
      <c r="I117" s="20">
        <v>468.30311614878644</v>
      </c>
      <c r="J117" s="20">
        <v>428.18452947517864</v>
      </c>
      <c r="K117" s="21">
        <v>547.74705648000406</v>
      </c>
      <c r="L117" s="22">
        <v>502.68173843211599</v>
      </c>
      <c r="M117" s="22">
        <v>688.41858622483971</v>
      </c>
      <c r="N117" s="22">
        <v>576.73842239716657</v>
      </c>
      <c r="O117" s="22">
        <v>350.63094588198317</v>
      </c>
      <c r="P117" s="22">
        <v>615.93694382254034</v>
      </c>
    </row>
    <row r="118" spans="1:16">
      <c r="A118" s="159" t="s">
        <v>92</v>
      </c>
      <c r="B118" s="69" t="s">
        <v>37</v>
      </c>
      <c r="C118" s="18">
        <v>1969.598839643623</v>
      </c>
      <c r="D118" s="18">
        <v>1969.598839643623</v>
      </c>
      <c r="E118" s="22">
        <v>346.51854398157997</v>
      </c>
      <c r="F118" s="22">
        <v>992.19695569256544</v>
      </c>
      <c r="G118" s="22">
        <v>370.62992341213919</v>
      </c>
      <c r="H118" s="22">
        <v>260.25341655733854</v>
      </c>
      <c r="I118" s="20"/>
      <c r="J118" s="20"/>
      <c r="K118" s="21"/>
      <c r="L118" s="22"/>
      <c r="M118" s="22"/>
      <c r="N118" s="22"/>
      <c r="O118" s="22"/>
      <c r="P118" s="22"/>
    </row>
    <row r="119" spans="1:16">
      <c r="A119" s="159"/>
      <c r="B119" s="69" t="s">
        <v>68</v>
      </c>
      <c r="C119" s="18">
        <v>77.736897052509548</v>
      </c>
      <c r="D119" s="18">
        <v>77.736897052509548</v>
      </c>
      <c r="E119" s="22">
        <v>2.0711891714313855</v>
      </c>
      <c r="F119" s="22">
        <v>4.3672241314794036</v>
      </c>
      <c r="G119" s="22">
        <v>42.298820487415725</v>
      </c>
      <c r="H119" s="22">
        <v>28.999663262183034</v>
      </c>
      <c r="I119" s="19"/>
      <c r="J119" s="19"/>
      <c r="K119" s="19"/>
      <c r="L119" s="19"/>
      <c r="M119" s="19"/>
      <c r="N119" s="19"/>
      <c r="O119" s="19"/>
      <c r="P119" s="19"/>
    </row>
    <row r="120" spans="1:16">
      <c r="A120" s="159" t="s">
        <v>39</v>
      </c>
      <c r="B120" s="159"/>
      <c r="C120" s="18">
        <v>2047.3357366961327</v>
      </c>
      <c r="D120" s="75">
        <v>2047.3357366961327</v>
      </c>
      <c r="E120" s="19">
        <v>348.58973315301137</v>
      </c>
      <c r="F120" s="19">
        <v>996.5641798240448</v>
      </c>
      <c r="G120" s="19">
        <v>412.92874389955489</v>
      </c>
      <c r="H120" s="19">
        <v>289.25307981952159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</row>
    <row r="121" spans="1:16">
      <c r="A121" s="23" t="s">
        <v>32</v>
      </c>
      <c r="B121" s="23"/>
      <c r="C121" s="23"/>
      <c r="D121" s="54">
        <v>0.1965160436329052</v>
      </c>
      <c r="E121" s="25">
        <v>-0.11246598069732328</v>
      </c>
      <c r="F121" s="25">
        <v>1.154586444664969</v>
      </c>
      <c r="G121" s="25">
        <v>-0.25638476344197192</v>
      </c>
      <c r="H121" s="25">
        <v>-3.7389926036123011E-2</v>
      </c>
      <c r="I121" s="25">
        <v>-1</v>
      </c>
      <c r="J121" s="25">
        <v>-1</v>
      </c>
      <c r="K121" s="25">
        <v>-1</v>
      </c>
      <c r="L121" s="25">
        <v>-1</v>
      </c>
      <c r="M121" s="25">
        <v>-1</v>
      </c>
      <c r="N121" s="25">
        <v>-1</v>
      </c>
      <c r="O121" s="25">
        <v>-1</v>
      </c>
      <c r="P121" s="25">
        <v>-1</v>
      </c>
    </row>
    <row r="122" spans="1:16">
      <c r="A122" s="159" t="s">
        <v>94</v>
      </c>
      <c r="B122" s="69" t="s">
        <v>37</v>
      </c>
      <c r="C122" s="18">
        <v>3711.4618813130892</v>
      </c>
      <c r="D122" s="18">
        <v>1313.3524601852098</v>
      </c>
      <c r="E122" s="19">
        <v>399.80885177098673</v>
      </c>
      <c r="F122" s="19">
        <v>247.88427696745032</v>
      </c>
      <c r="G122" s="19">
        <v>599.15074913743751</v>
      </c>
      <c r="H122" s="20">
        <v>66.50858230933521</v>
      </c>
      <c r="I122" s="20">
        <v>297.64666556904137</v>
      </c>
      <c r="J122" s="20">
        <v>294.5759427966741</v>
      </c>
      <c r="K122" s="21">
        <v>217.86929872618859</v>
      </c>
      <c r="L122" s="22">
        <v>401.81561160171725</v>
      </c>
      <c r="M122" s="22">
        <v>231.83474374853321</v>
      </c>
      <c r="N122" s="22">
        <v>439.32983625443785</v>
      </c>
      <c r="O122" s="22">
        <v>122.08489266648535</v>
      </c>
      <c r="P122" s="22">
        <v>392.95242976480228</v>
      </c>
    </row>
    <row r="123" spans="1:16">
      <c r="A123" s="159"/>
      <c r="B123" s="69" t="s">
        <v>68</v>
      </c>
      <c r="C123" s="18">
        <v>580.82790662532193</v>
      </c>
      <c r="D123" s="18">
        <v>236.13043371356474</v>
      </c>
      <c r="E123" s="19">
        <v>74.870025882439506</v>
      </c>
      <c r="F123" s="19">
        <v>57.543374662659971</v>
      </c>
      <c r="G123" s="19">
        <v>109.6533873803328</v>
      </c>
      <c r="H123" s="20">
        <v>-5.9363542118675099</v>
      </c>
      <c r="I123" s="20">
        <v>23.20421905257929</v>
      </c>
      <c r="J123" s="20">
        <v>29.563066930518694</v>
      </c>
      <c r="K123" s="21">
        <v>55.934830246542184</v>
      </c>
      <c r="L123" s="22">
        <v>41.340407518077086</v>
      </c>
      <c r="M123" s="22">
        <v>23.718677073237895</v>
      </c>
      <c r="N123" s="22">
        <v>59.770578496125644</v>
      </c>
      <c r="O123" s="22">
        <v>70.397950737382189</v>
      </c>
      <c r="P123" s="22">
        <v>40.76774285729428</v>
      </c>
    </row>
    <row r="124" spans="1:16">
      <c r="A124" s="159" t="s">
        <v>35</v>
      </c>
      <c r="B124" s="159"/>
      <c r="C124" s="18">
        <v>4292.2897879384118</v>
      </c>
      <c r="D124" s="75">
        <v>1549.4828938987748</v>
      </c>
      <c r="E124" s="19">
        <v>474.6788776534263</v>
      </c>
      <c r="F124" s="19">
        <v>305.42765163011029</v>
      </c>
      <c r="G124" s="19">
        <v>708.8041365177703</v>
      </c>
      <c r="H124" s="20">
        <v>60.572228097467708</v>
      </c>
      <c r="I124" s="20">
        <v>320.85088462162071</v>
      </c>
      <c r="J124" s="20">
        <v>324.13900972719279</v>
      </c>
      <c r="K124" s="21">
        <v>273.80412897273078</v>
      </c>
      <c r="L124" s="22">
        <v>443.15601911979428</v>
      </c>
      <c r="M124" s="22">
        <v>255.55342082177111</v>
      </c>
      <c r="N124" s="22">
        <v>499.10041475056346</v>
      </c>
      <c r="O124" s="22">
        <v>192.48284340386755</v>
      </c>
      <c r="P124" s="22">
        <v>433.72017262209653</v>
      </c>
    </row>
    <row r="125" spans="1:16">
      <c r="A125" s="159" t="s">
        <v>95</v>
      </c>
      <c r="B125" s="69" t="s">
        <v>37</v>
      </c>
      <c r="C125" s="18">
        <v>1707.8417824123871</v>
      </c>
      <c r="D125" s="18">
        <v>1707.8417824123871</v>
      </c>
      <c r="E125" s="22">
        <v>350.93255151653955</v>
      </c>
      <c r="F125" s="22">
        <v>776.4938750623005</v>
      </c>
      <c r="G125" s="22">
        <v>375.58282496040937</v>
      </c>
      <c r="H125" s="22">
        <v>204.83253087313753</v>
      </c>
      <c r="I125" s="20"/>
      <c r="J125" s="20"/>
      <c r="K125" s="21"/>
      <c r="L125" s="22"/>
      <c r="M125" s="22"/>
      <c r="N125" s="22"/>
      <c r="O125" s="22"/>
      <c r="P125" s="22"/>
    </row>
    <row r="126" spans="1:16">
      <c r="A126" s="159"/>
      <c r="B126" s="69" t="s">
        <v>68</v>
      </c>
      <c r="C126" s="18">
        <v>199.79096863035915</v>
      </c>
      <c r="D126" s="18">
        <v>199.79096863035915</v>
      </c>
      <c r="E126" s="22">
        <v>32.097406113626654</v>
      </c>
      <c r="F126" s="22">
        <v>21.461303672880099</v>
      </c>
      <c r="G126" s="22">
        <v>47.147333840820735</v>
      </c>
      <c r="H126" s="22">
        <v>99.084925003031657</v>
      </c>
      <c r="I126" s="19"/>
      <c r="J126" s="19"/>
      <c r="K126" s="19"/>
      <c r="L126" s="19"/>
      <c r="M126" s="19"/>
      <c r="N126" s="19"/>
      <c r="O126" s="19"/>
      <c r="P126" s="19"/>
    </row>
    <row r="127" spans="1:16">
      <c r="A127" s="159" t="s">
        <v>39</v>
      </c>
      <c r="B127" s="159"/>
      <c r="C127" s="18">
        <v>1907.6327510427463</v>
      </c>
      <c r="D127" s="75">
        <v>1907.6327510427463</v>
      </c>
      <c r="E127" s="19">
        <v>383.02995763016622</v>
      </c>
      <c r="F127" s="19">
        <v>797.95517873518065</v>
      </c>
      <c r="G127" s="19">
        <v>422.73015880123012</v>
      </c>
      <c r="H127" s="19">
        <v>303.91745587616919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</row>
    <row r="128" spans="1:16">
      <c r="A128" s="23" t="s">
        <v>32</v>
      </c>
      <c r="B128" s="23"/>
      <c r="C128" s="23"/>
      <c r="D128" s="54">
        <v>0.23114153667279447</v>
      </c>
      <c r="E128" s="25">
        <v>-0.19307562299027559</v>
      </c>
      <c r="F128" s="25">
        <v>1.6125832892875995</v>
      </c>
      <c r="G128" s="25">
        <v>-0.40360088630685931</v>
      </c>
      <c r="H128" s="25">
        <v>4.0174389389660705</v>
      </c>
      <c r="I128" s="25">
        <v>-1</v>
      </c>
      <c r="J128" s="25">
        <v>-1</v>
      </c>
      <c r="K128" s="25">
        <v>-1</v>
      </c>
      <c r="L128" s="25">
        <v>-1</v>
      </c>
      <c r="M128" s="25">
        <v>-1</v>
      </c>
      <c r="N128" s="25">
        <v>-1</v>
      </c>
      <c r="O128" s="25">
        <v>-1</v>
      </c>
      <c r="P128" s="25">
        <v>-1</v>
      </c>
    </row>
    <row r="129" spans="1:16">
      <c r="A129" s="159" t="s">
        <v>107</v>
      </c>
      <c r="B129" s="69" t="s">
        <v>37</v>
      </c>
      <c r="C129" s="18">
        <v>4681.839459510752</v>
      </c>
      <c r="D129" s="18">
        <v>1405.1142011852471</v>
      </c>
      <c r="E129" s="19">
        <v>344.79536854874164</v>
      </c>
      <c r="F129" s="19">
        <v>343.40228925204468</v>
      </c>
      <c r="G129" s="19">
        <v>361.16852227468451</v>
      </c>
      <c r="H129" s="20">
        <v>355.74802110977629</v>
      </c>
      <c r="I129" s="20">
        <v>359.44965817232662</v>
      </c>
      <c r="J129" s="20">
        <v>345.42562739907618</v>
      </c>
      <c r="K129" s="21">
        <v>378.48845831307119</v>
      </c>
      <c r="L129" s="22">
        <v>450.83383455945182</v>
      </c>
      <c r="M129" s="22">
        <v>425.74812527905266</v>
      </c>
      <c r="N129" s="22">
        <v>594.79582686835272</v>
      </c>
      <c r="O129" s="22">
        <v>203.41759214107191</v>
      </c>
      <c r="P129" s="22">
        <v>518.56613559310233</v>
      </c>
    </row>
    <row r="130" spans="1:16">
      <c r="A130" s="159"/>
      <c r="B130" s="69" t="s">
        <v>68</v>
      </c>
      <c r="C130" s="18">
        <v>559.84421128384179</v>
      </c>
      <c r="D130" s="18">
        <v>206.27256569516814</v>
      </c>
      <c r="E130" s="19">
        <v>16.997597296988882</v>
      </c>
      <c r="F130" s="19">
        <v>78.248150985872613</v>
      </c>
      <c r="G130" s="19">
        <v>63.263350262095429</v>
      </c>
      <c r="H130" s="20">
        <v>47.763467150211191</v>
      </c>
      <c r="I130" s="20">
        <v>39.408392137713477</v>
      </c>
      <c r="J130" s="20">
        <v>31.068991704363167</v>
      </c>
      <c r="K130" s="21">
        <v>26.749334539201179</v>
      </c>
      <c r="L130" s="22">
        <v>15.506673230929231</v>
      </c>
      <c r="M130" s="22">
        <v>27.16241738210044</v>
      </c>
      <c r="N130" s="22">
        <v>30.074944883128676</v>
      </c>
      <c r="O130" s="22">
        <v>27.029311301809276</v>
      </c>
      <c r="P130" s="22">
        <v>156.57158040942815</v>
      </c>
    </row>
    <row r="131" spans="1:16">
      <c r="A131" s="159" t="s">
        <v>35</v>
      </c>
      <c r="B131" s="159"/>
      <c r="C131" s="18">
        <v>5241.683670794594</v>
      </c>
      <c r="D131" s="75">
        <v>1611.3867668804151</v>
      </c>
      <c r="E131" s="19">
        <v>361.79296584573046</v>
      </c>
      <c r="F131" s="19">
        <v>421.65044023791728</v>
      </c>
      <c r="G131" s="19">
        <v>424.43187253677996</v>
      </c>
      <c r="H131" s="20">
        <v>403.51148825998746</v>
      </c>
      <c r="I131" s="20">
        <v>398.85805031004008</v>
      </c>
      <c r="J131" s="20">
        <v>376.49461910343933</v>
      </c>
      <c r="K131" s="21">
        <v>405.23779285227238</v>
      </c>
      <c r="L131" s="22">
        <v>466.34050779038097</v>
      </c>
      <c r="M131" s="22">
        <v>452.91054266115304</v>
      </c>
      <c r="N131" s="22">
        <v>624.87077175148147</v>
      </c>
      <c r="O131" s="22">
        <v>230.44690344288122</v>
      </c>
      <c r="P131" s="22">
        <v>675.1377160025304</v>
      </c>
    </row>
    <row r="132" spans="1:16">
      <c r="A132" s="159" t="s">
        <v>106</v>
      </c>
      <c r="B132" s="69" t="s">
        <v>37</v>
      </c>
      <c r="C132" s="18">
        <v>1768.8241372027262</v>
      </c>
      <c r="D132" s="18">
        <v>1768.8241372027262</v>
      </c>
      <c r="E132" s="22">
        <v>319.16642201317006</v>
      </c>
      <c r="F132" s="22">
        <v>714.38872864802318</v>
      </c>
      <c r="G132" s="22">
        <v>464.73441761122132</v>
      </c>
      <c r="H132" s="22">
        <v>270.53456893031165</v>
      </c>
      <c r="I132" s="20"/>
      <c r="J132" s="20"/>
      <c r="K132" s="21"/>
      <c r="L132" s="22"/>
      <c r="M132" s="22"/>
      <c r="N132" s="22"/>
      <c r="O132" s="22"/>
      <c r="P132" s="22"/>
    </row>
    <row r="133" spans="1:16">
      <c r="A133" s="159"/>
      <c r="B133" s="69" t="s">
        <v>68</v>
      </c>
      <c r="C133" s="18">
        <v>11.115467941250763</v>
      </c>
      <c r="D133" s="18">
        <v>11.115467941250763</v>
      </c>
      <c r="E133" s="22">
        <v>10.564291581243783</v>
      </c>
      <c r="F133" s="22">
        <v>-27.318390025857084</v>
      </c>
      <c r="G133" s="22">
        <v>23.00133650425256</v>
      </c>
      <c r="H133" s="22">
        <v>4.8682298816115059</v>
      </c>
      <c r="I133" s="19"/>
      <c r="J133" s="19"/>
      <c r="K133" s="19"/>
      <c r="L133" s="19"/>
      <c r="M133" s="19"/>
      <c r="N133" s="19"/>
      <c r="O133" s="19"/>
      <c r="P133" s="19"/>
    </row>
    <row r="134" spans="1:16">
      <c r="A134" s="159" t="s">
        <v>39</v>
      </c>
      <c r="B134" s="159"/>
      <c r="C134" s="18">
        <v>1779.9396051439771</v>
      </c>
      <c r="D134" s="75">
        <v>1779.9396051439771</v>
      </c>
      <c r="E134" s="19">
        <v>329.73071359441383</v>
      </c>
      <c r="F134" s="19">
        <v>687.0703386221661</v>
      </c>
      <c r="G134" s="19">
        <v>487.73575411547387</v>
      </c>
      <c r="H134" s="19">
        <v>275.40279881192316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</row>
    <row r="135" spans="1:16">
      <c r="A135" s="23" t="s">
        <v>32</v>
      </c>
      <c r="B135" s="23"/>
      <c r="C135" s="23"/>
      <c r="D135" s="54">
        <v>0.10460110615769436</v>
      </c>
      <c r="E135" s="25">
        <v>-8.8620441186211596E-2</v>
      </c>
      <c r="F135" s="25">
        <v>0.62947852784046665</v>
      </c>
      <c r="G135" s="25">
        <v>0.14914968850085164</v>
      </c>
      <c r="H135" s="25">
        <v>-0.31748461487550583</v>
      </c>
      <c r="I135" s="25">
        <v>-1</v>
      </c>
      <c r="J135" s="25">
        <v>-1</v>
      </c>
      <c r="K135" s="25">
        <v>-1</v>
      </c>
      <c r="L135" s="25">
        <v>-1</v>
      </c>
      <c r="M135" s="25">
        <v>-1</v>
      </c>
      <c r="N135" s="25">
        <v>-1</v>
      </c>
      <c r="O135" s="25">
        <v>-1</v>
      </c>
      <c r="P135" s="25">
        <v>-1</v>
      </c>
    </row>
    <row r="136" spans="1:16">
      <c r="A136" s="159" t="s">
        <v>147</v>
      </c>
      <c r="B136" s="69" t="s">
        <v>37</v>
      </c>
      <c r="C136" s="18">
        <v>3707.3382646648715</v>
      </c>
      <c r="D136" s="18">
        <v>825.95688667389538</v>
      </c>
      <c r="E136" s="19">
        <v>116.28818465001031</v>
      </c>
      <c r="F136" s="19">
        <v>198.11098070440559</v>
      </c>
      <c r="G136" s="19">
        <v>386.43514984560295</v>
      </c>
      <c r="H136" s="20">
        <v>125.12257147387655</v>
      </c>
      <c r="I136" s="20">
        <v>247.54800817862932</v>
      </c>
      <c r="J136" s="20">
        <v>379.63247558013779</v>
      </c>
      <c r="K136" s="21">
        <v>440.08561163813806</v>
      </c>
      <c r="L136" s="22">
        <v>381.85199999999998</v>
      </c>
      <c r="M136" s="22">
        <v>316.47490997170013</v>
      </c>
      <c r="N136" s="22">
        <v>394.70299999999997</v>
      </c>
      <c r="O136" s="22">
        <v>187.89787262237078</v>
      </c>
      <c r="P136" s="22">
        <v>533.1875</v>
      </c>
    </row>
    <row r="137" spans="1:16">
      <c r="A137" s="159"/>
      <c r="B137" s="69" t="s">
        <v>68</v>
      </c>
      <c r="C137" s="18">
        <v>418.21561291730978</v>
      </c>
      <c r="D137" s="18">
        <v>146.41202672323789</v>
      </c>
      <c r="E137" s="19">
        <v>27.625930926269515</v>
      </c>
      <c r="F137" s="19">
        <v>34.140125807924314</v>
      </c>
      <c r="G137" s="19">
        <v>58.518507157185653</v>
      </c>
      <c r="H137" s="20">
        <v>26.127462831858409</v>
      </c>
      <c r="I137" s="20">
        <v>36.380180993874447</v>
      </c>
      <c r="J137" s="20">
        <v>37.393300000000004</v>
      </c>
      <c r="K137" s="21">
        <v>39.230305200197449</v>
      </c>
      <c r="L137" s="22">
        <v>31.425000000000001</v>
      </c>
      <c r="M137" s="22">
        <v>44.304000000000002</v>
      </c>
      <c r="N137" s="22">
        <v>23.372</v>
      </c>
      <c r="O137" s="22">
        <v>13.3057</v>
      </c>
      <c r="P137" s="22">
        <v>46.393099999999997</v>
      </c>
    </row>
    <row r="138" spans="1:16">
      <c r="A138" s="159" t="s">
        <v>35</v>
      </c>
      <c r="B138" s="159"/>
      <c r="C138" s="18">
        <v>4125.5538775821815</v>
      </c>
      <c r="D138" s="75">
        <v>972.36891339713338</v>
      </c>
      <c r="E138" s="19">
        <v>143.91411557627981</v>
      </c>
      <c r="F138" s="19">
        <v>232.25110651232993</v>
      </c>
      <c r="G138" s="19">
        <v>444.95365700278859</v>
      </c>
      <c r="H138" s="20">
        <v>151.25003430573494</v>
      </c>
      <c r="I138" s="20">
        <v>283.92818917250378</v>
      </c>
      <c r="J138" s="20">
        <v>417.0257755801378</v>
      </c>
      <c r="K138" s="21">
        <v>479.31591683833551</v>
      </c>
      <c r="L138" s="22">
        <v>413.27699999999999</v>
      </c>
      <c r="M138" s="22">
        <v>360.77890997170016</v>
      </c>
      <c r="N138" s="22">
        <v>418.07499999999999</v>
      </c>
      <c r="O138" s="22">
        <v>201.20357262237079</v>
      </c>
      <c r="P138" s="22">
        <v>579.5806</v>
      </c>
    </row>
    <row r="139" spans="1:16">
      <c r="A139" s="159" t="s">
        <v>146</v>
      </c>
      <c r="B139" s="69" t="s">
        <v>37</v>
      </c>
      <c r="C139" s="18">
        <v>1422.5111546457404</v>
      </c>
      <c r="D139" s="18">
        <v>1422.5111546457404</v>
      </c>
      <c r="E139" s="22">
        <v>271.34123130587164</v>
      </c>
      <c r="F139" s="22">
        <v>213.20400000000001</v>
      </c>
      <c r="G139" s="22">
        <v>857.6114</v>
      </c>
      <c r="H139" s="22">
        <v>80.354523339868848</v>
      </c>
      <c r="I139" s="20"/>
      <c r="J139" s="20"/>
      <c r="K139" s="21"/>
      <c r="L139" s="22"/>
      <c r="M139" s="22"/>
      <c r="N139" s="22"/>
      <c r="O139" s="22"/>
      <c r="P139" s="22"/>
    </row>
    <row r="140" spans="1:16">
      <c r="A140" s="159"/>
      <c r="B140" s="69" t="s">
        <v>68</v>
      </c>
      <c r="C140" s="18">
        <v>144.67014176989812</v>
      </c>
      <c r="D140" s="18">
        <v>144.67014176989812</v>
      </c>
      <c r="E140" s="22">
        <v>36.158005263699629</v>
      </c>
      <c r="F140" s="22">
        <v>29.776700000000002</v>
      </c>
      <c r="G140" s="22">
        <v>48.019100000000002</v>
      </c>
      <c r="H140" s="22">
        <v>30.716336506198488</v>
      </c>
      <c r="I140" s="19"/>
      <c r="J140" s="19"/>
      <c r="K140" s="19"/>
      <c r="L140" s="19"/>
      <c r="M140" s="19"/>
      <c r="N140" s="19"/>
      <c r="O140" s="19"/>
      <c r="P140" s="19"/>
    </row>
    <row r="141" spans="1:16">
      <c r="A141" s="159" t="s">
        <v>39</v>
      </c>
      <c r="B141" s="159"/>
      <c r="C141" s="18">
        <v>1567.1812964156386</v>
      </c>
      <c r="D141" s="75">
        <v>1567.1812964156386</v>
      </c>
      <c r="E141" s="19">
        <v>307.49923656957128</v>
      </c>
      <c r="F141" s="19">
        <v>242.98070000000001</v>
      </c>
      <c r="G141" s="19">
        <v>905.63049999999998</v>
      </c>
      <c r="H141" s="19">
        <v>111.07085984606734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</row>
    <row r="142" spans="1:16">
      <c r="A142" s="23" t="s">
        <v>32</v>
      </c>
      <c r="B142" s="23"/>
      <c r="C142" s="23"/>
      <c r="D142" s="54">
        <v>0.61171472557717688</v>
      </c>
      <c r="E142" s="25">
        <v>1.1366857263322809</v>
      </c>
      <c r="F142" s="25">
        <v>4.6198244860032434E-2</v>
      </c>
      <c r="G142" s="25">
        <v>1.0353366822521122</v>
      </c>
      <c r="H142" s="25">
        <v>-0.26564737419133355</v>
      </c>
      <c r="I142" s="25">
        <v>-1</v>
      </c>
      <c r="J142" s="25">
        <v>-1</v>
      </c>
      <c r="K142" s="25">
        <v>-1</v>
      </c>
      <c r="L142" s="25">
        <v>-1</v>
      </c>
      <c r="M142" s="25">
        <v>-1</v>
      </c>
      <c r="N142" s="25">
        <v>-1</v>
      </c>
      <c r="O142" s="25">
        <v>-1</v>
      </c>
      <c r="P142" s="25">
        <v>-1</v>
      </c>
    </row>
    <row r="143" spans="1:16">
      <c r="A143" s="159" t="s">
        <v>121</v>
      </c>
      <c r="B143" s="69" t="s">
        <v>37</v>
      </c>
      <c r="C143" s="18">
        <v>2565.7410525443302</v>
      </c>
      <c r="D143" s="18">
        <v>778.14122278983348</v>
      </c>
      <c r="E143" s="19">
        <v>205.24691172762905</v>
      </c>
      <c r="F143" s="19">
        <v>198.98861655168204</v>
      </c>
      <c r="G143" s="19">
        <v>173.93649529933393</v>
      </c>
      <c r="H143" s="20">
        <v>199.96919921118845</v>
      </c>
      <c r="I143" s="20">
        <v>217.70218310883044</v>
      </c>
      <c r="J143" s="20">
        <v>235.50471833802533</v>
      </c>
      <c r="K143" s="21">
        <v>204.22404538986788</v>
      </c>
      <c r="L143" s="22">
        <v>247.37131561800075</v>
      </c>
      <c r="M143" s="22">
        <v>234.01837287529287</v>
      </c>
      <c r="N143" s="22">
        <v>260.00299999999999</v>
      </c>
      <c r="O143" s="22">
        <v>167.41349869755484</v>
      </c>
      <c r="P143" s="22">
        <v>221.36269572692458</v>
      </c>
    </row>
    <row r="144" spans="1:16">
      <c r="A144" s="159"/>
      <c r="B144" s="69" t="s">
        <v>68</v>
      </c>
      <c r="C144" s="18">
        <v>313.9169633127832</v>
      </c>
      <c r="D144" s="18">
        <v>112.50289777359924</v>
      </c>
      <c r="E144" s="19">
        <v>17.745570659568489</v>
      </c>
      <c r="F144" s="19">
        <v>36.767798498034431</v>
      </c>
      <c r="G144" s="19">
        <v>19.44094190825313</v>
      </c>
      <c r="H144" s="20">
        <v>38.548586707743205</v>
      </c>
      <c r="I144" s="20">
        <v>12.235548316029455</v>
      </c>
      <c r="J144" s="20">
        <v>26.546342852495062</v>
      </c>
      <c r="K144" s="21">
        <v>17.498892393608074</v>
      </c>
      <c r="L144" s="22">
        <v>29.616050366470223</v>
      </c>
      <c r="M144" s="22">
        <v>21.206108769305548</v>
      </c>
      <c r="N144" s="22">
        <v>21.274799999999999</v>
      </c>
      <c r="O144" s="22">
        <v>16.2665160761956</v>
      </c>
      <c r="P144" s="22">
        <v>56.769806765079998</v>
      </c>
    </row>
    <row r="145" spans="1:16">
      <c r="A145" s="159" t="s">
        <v>35</v>
      </c>
      <c r="B145" s="159"/>
      <c r="C145" s="18">
        <v>2879.6580158571132</v>
      </c>
      <c r="D145" s="75">
        <v>890.64412056343269</v>
      </c>
      <c r="E145" s="19">
        <v>222.99248238719758</v>
      </c>
      <c r="F145" s="19">
        <v>235.75641504971645</v>
      </c>
      <c r="G145" s="19">
        <v>193.37743720758706</v>
      </c>
      <c r="H145" s="20">
        <v>238.51778591893165</v>
      </c>
      <c r="I145" s="20">
        <v>229.93773142485992</v>
      </c>
      <c r="J145" s="20">
        <v>262.05106119052039</v>
      </c>
      <c r="K145" s="21">
        <v>221.72293778347597</v>
      </c>
      <c r="L145" s="22">
        <v>276.98736598447096</v>
      </c>
      <c r="M145" s="22">
        <v>255.22448164459843</v>
      </c>
      <c r="N145" s="22">
        <v>281.27780000000001</v>
      </c>
      <c r="O145" s="22">
        <v>183.68001477375046</v>
      </c>
      <c r="P145" s="22">
        <v>278.13250249200456</v>
      </c>
    </row>
    <row r="146" spans="1:16">
      <c r="A146" s="159" t="s">
        <v>120</v>
      </c>
      <c r="B146" s="69" t="s">
        <v>37</v>
      </c>
      <c r="C146" s="18">
        <v>1862.3373952255286</v>
      </c>
      <c r="D146" s="18">
        <v>1862.3373952255286</v>
      </c>
      <c r="E146" s="22">
        <v>440.87844557395829</v>
      </c>
      <c r="F146" s="22">
        <v>464.48326323208147</v>
      </c>
      <c r="G146" s="22">
        <v>655.12217607657271</v>
      </c>
      <c r="H146" s="22">
        <v>301.85351034291602</v>
      </c>
      <c r="I146" s="20"/>
      <c r="J146" s="20"/>
      <c r="K146" s="21"/>
      <c r="L146" s="22"/>
      <c r="M146" s="22"/>
      <c r="N146" s="22"/>
      <c r="O146" s="22"/>
      <c r="P146" s="22"/>
    </row>
    <row r="147" spans="1:16">
      <c r="A147" s="159"/>
      <c r="B147" s="69" t="s">
        <v>68</v>
      </c>
      <c r="C147" s="18">
        <v>162.06782509679778</v>
      </c>
      <c r="D147" s="18">
        <v>162.06782509679778</v>
      </c>
      <c r="E147" s="22">
        <v>36.772781665354799</v>
      </c>
      <c r="F147" s="22">
        <v>17.469373283514098</v>
      </c>
      <c r="G147" s="22">
        <v>75.477805859157826</v>
      </c>
      <c r="H147" s="22">
        <v>32.347864288771078</v>
      </c>
      <c r="I147" s="19"/>
      <c r="J147" s="19"/>
      <c r="K147" s="19"/>
      <c r="L147" s="19"/>
      <c r="M147" s="19"/>
      <c r="N147" s="19"/>
      <c r="O147" s="19"/>
      <c r="P147" s="19"/>
    </row>
    <row r="148" spans="1:16">
      <c r="A148" s="159" t="s">
        <v>39</v>
      </c>
      <c r="B148" s="159"/>
      <c r="C148" s="18">
        <v>2024.4052203223262</v>
      </c>
      <c r="D148" s="75">
        <v>2024.4052203223262</v>
      </c>
      <c r="E148" s="19">
        <v>477.65122723931307</v>
      </c>
      <c r="F148" s="19">
        <v>481.95263651559554</v>
      </c>
      <c r="G148" s="19">
        <v>730.59998193573051</v>
      </c>
      <c r="H148" s="19">
        <v>334.20137463168709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</row>
    <row r="149" spans="1:16">
      <c r="A149" s="23" t="s">
        <v>32</v>
      </c>
      <c r="B149" s="23"/>
      <c r="C149" s="23"/>
      <c r="D149" s="54">
        <v>1.2729675900646624</v>
      </c>
      <c r="E149" s="25">
        <v>1.1420059641738662</v>
      </c>
      <c r="F149" s="25">
        <v>1.0442821732505605</v>
      </c>
      <c r="G149" s="25">
        <v>2.7781035496475481</v>
      </c>
      <c r="H149" s="25">
        <v>0.40115913513165324</v>
      </c>
      <c r="I149" s="25">
        <v>-1</v>
      </c>
      <c r="J149" s="25">
        <v>-1</v>
      </c>
      <c r="K149" s="25">
        <v>-1</v>
      </c>
      <c r="L149" s="25">
        <v>-1</v>
      </c>
      <c r="M149" s="25">
        <v>-1</v>
      </c>
      <c r="N149" s="25">
        <v>-1</v>
      </c>
      <c r="O149" s="25">
        <v>-1</v>
      </c>
      <c r="P149" s="25">
        <v>-1</v>
      </c>
    </row>
    <row r="150" spans="1:16">
      <c r="A150" s="159" t="s">
        <v>129</v>
      </c>
      <c r="B150" s="69" t="s">
        <v>37</v>
      </c>
      <c r="C150" s="18">
        <v>344.17113927694601</v>
      </c>
      <c r="D150" s="18">
        <v>122.48660482055378</v>
      </c>
      <c r="E150" s="19">
        <v>29.183987130261986</v>
      </c>
      <c r="F150" s="19">
        <v>35.842007734657294</v>
      </c>
      <c r="G150" s="19">
        <v>25.666430244624078</v>
      </c>
      <c r="H150" s="20">
        <v>31.794179711010418</v>
      </c>
      <c r="I150" s="20">
        <v>41.060940746377348</v>
      </c>
      <c r="J150" s="20">
        <v>21.163617495282587</v>
      </c>
      <c r="K150" s="21">
        <v>24.683827339598949</v>
      </c>
      <c r="L150" s="22">
        <v>40.150353372767512</v>
      </c>
      <c r="M150" s="22">
        <v>36.218153094496174</v>
      </c>
      <c r="N150" s="22">
        <v>22.804058375774424</v>
      </c>
      <c r="O150" s="22">
        <v>10.018570964998453</v>
      </c>
      <c r="P150" s="22">
        <v>25.585013067096789</v>
      </c>
    </row>
    <row r="151" spans="1:16">
      <c r="A151" s="159"/>
      <c r="B151" s="69" t="s">
        <v>68</v>
      </c>
      <c r="C151" s="18">
        <v>3293.3557123646788</v>
      </c>
      <c r="D151" s="18">
        <v>1105.1308743986929</v>
      </c>
      <c r="E151" s="19">
        <v>256.02190059131999</v>
      </c>
      <c r="F151" s="19">
        <v>249.51340910087359</v>
      </c>
      <c r="G151" s="19">
        <v>290.2650302376037</v>
      </c>
      <c r="H151" s="20">
        <v>309.33053446889556</v>
      </c>
      <c r="I151" s="20">
        <v>267.22544940954145</v>
      </c>
      <c r="J151" s="20">
        <v>270.27844926488484</v>
      </c>
      <c r="K151" s="21">
        <v>223.76431843346475</v>
      </c>
      <c r="L151" s="22">
        <v>347.57427159493113</v>
      </c>
      <c r="M151" s="22">
        <v>325.67270813789003</v>
      </c>
      <c r="N151" s="22">
        <v>297.25026228795957</v>
      </c>
      <c r="O151" s="22">
        <v>156.04227518401339</v>
      </c>
      <c r="P151" s="22">
        <v>300.41710365330067</v>
      </c>
    </row>
    <row r="152" spans="1:16">
      <c r="A152" s="159" t="s">
        <v>35</v>
      </c>
      <c r="B152" s="159"/>
      <c r="C152" s="18">
        <v>3637.5268516416245</v>
      </c>
      <c r="D152" s="75">
        <v>1227.6174792192467</v>
      </c>
      <c r="E152" s="19">
        <v>285.20588772158197</v>
      </c>
      <c r="F152" s="19">
        <v>285.35541683553089</v>
      </c>
      <c r="G152" s="19">
        <v>315.93146048222781</v>
      </c>
      <c r="H152" s="20">
        <v>341.12471417990599</v>
      </c>
      <c r="I152" s="20">
        <v>308.28639015591881</v>
      </c>
      <c r="J152" s="20">
        <v>291.44206676016745</v>
      </c>
      <c r="K152" s="21">
        <v>248.44814577306369</v>
      </c>
      <c r="L152" s="22">
        <v>387.72462496769867</v>
      </c>
      <c r="M152" s="22">
        <v>361.89086123238621</v>
      </c>
      <c r="N152" s="22">
        <v>320.05432066373402</v>
      </c>
      <c r="O152" s="22">
        <v>166.06084614901184</v>
      </c>
      <c r="P152" s="22">
        <v>326.00211672039745</v>
      </c>
    </row>
    <row r="153" spans="1:16">
      <c r="A153" s="159" t="s">
        <v>128</v>
      </c>
      <c r="B153" s="69" t="s">
        <v>37</v>
      </c>
      <c r="C153" s="18">
        <v>1302.4295498632944</v>
      </c>
      <c r="D153" s="18">
        <v>1302.4295498632944</v>
      </c>
      <c r="E153" s="22">
        <v>307.9288125091241</v>
      </c>
      <c r="F153" s="22">
        <v>324.65155116507702</v>
      </c>
      <c r="G153" s="22">
        <v>391.11336530319187</v>
      </c>
      <c r="H153" s="22">
        <v>278.73582088590132</v>
      </c>
      <c r="I153" s="20"/>
      <c r="J153" s="20"/>
      <c r="K153" s="21"/>
      <c r="L153" s="22"/>
      <c r="M153" s="22"/>
      <c r="N153" s="22"/>
      <c r="O153" s="22"/>
      <c r="P153" s="22"/>
    </row>
    <row r="154" spans="1:16">
      <c r="A154" s="159"/>
      <c r="B154" s="69" t="s">
        <v>68</v>
      </c>
      <c r="C154" s="18">
        <v>65.278132085183387</v>
      </c>
      <c r="D154" s="18">
        <v>65.278132085183387</v>
      </c>
      <c r="E154" s="22">
        <v>19.313527313508715</v>
      </c>
      <c r="F154" s="22">
        <v>9.9516994344293046</v>
      </c>
      <c r="G154" s="22">
        <v>16.192874292764671</v>
      </c>
      <c r="H154" s="22">
        <v>19.820031044480704</v>
      </c>
      <c r="I154" s="19"/>
      <c r="J154" s="19"/>
      <c r="K154" s="19"/>
      <c r="L154" s="19"/>
      <c r="M154" s="19"/>
      <c r="N154" s="19"/>
      <c r="O154" s="19"/>
      <c r="P154" s="19"/>
    </row>
    <row r="155" spans="1:16">
      <c r="A155" s="159" t="s">
        <v>39</v>
      </c>
      <c r="B155" s="159"/>
      <c r="C155" s="18">
        <v>1367.7076819484776</v>
      </c>
      <c r="D155" s="75">
        <v>1367.7076819484776</v>
      </c>
      <c r="E155" s="19">
        <v>327.2423398226328</v>
      </c>
      <c r="F155" s="19">
        <v>334.60325059950634</v>
      </c>
      <c r="G155" s="19">
        <v>407.30623959595653</v>
      </c>
      <c r="H155" s="19">
        <v>298.555851930382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</row>
    <row r="156" spans="1:16">
      <c r="A156" s="23" t="s">
        <v>32</v>
      </c>
      <c r="B156" s="23"/>
      <c r="C156" s="23"/>
      <c r="D156" s="54">
        <v>0.11411551651930441</v>
      </c>
      <c r="E156" s="25">
        <v>0.14738984681160172</v>
      </c>
      <c r="F156" s="25">
        <v>0.17258419100682509</v>
      </c>
      <c r="G156" s="25">
        <v>0.28922342515131971</v>
      </c>
      <c r="H156" s="25">
        <v>-0.12478973372499058</v>
      </c>
      <c r="I156" s="25">
        <v>-1</v>
      </c>
      <c r="J156" s="25">
        <v>-1</v>
      </c>
      <c r="K156" s="25">
        <v>-1</v>
      </c>
      <c r="L156" s="25">
        <v>-1</v>
      </c>
      <c r="M156" s="25">
        <v>-1</v>
      </c>
      <c r="N156" s="25">
        <v>-1</v>
      </c>
      <c r="O156" s="25">
        <v>-1</v>
      </c>
      <c r="P156" s="25">
        <v>-1</v>
      </c>
    </row>
    <row r="157" spans="1:16">
      <c r="A157" s="159" t="s">
        <v>127</v>
      </c>
      <c r="B157" s="69" t="s">
        <v>37</v>
      </c>
      <c r="C157" s="18">
        <v>5117.7401735851536</v>
      </c>
      <c r="D157" s="18">
        <v>1709.0748523747816</v>
      </c>
      <c r="E157" s="19">
        <v>463.39071268504989</v>
      </c>
      <c r="F157" s="19">
        <v>400.21034725058223</v>
      </c>
      <c r="G157" s="19">
        <v>568.96102953144873</v>
      </c>
      <c r="H157" s="20">
        <v>276.51276290770085</v>
      </c>
      <c r="I157" s="20">
        <v>371.75562647689043</v>
      </c>
      <c r="J157" s="20">
        <v>456.68831442947732</v>
      </c>
      <c r="K157" s="21">
        <v>353.88905374741864</v>
      </c>
      <c r="L157" s="22">
        <v>524.87731085069868</v>
      </c>
      <c r="M157" s="22">
        <v>454.83204760188227</v>
      </c>
      <c r="N157" s="22">
        <v>476.50906855609759</v>
      </c>
      <c r="O157" s="22">
        <v>331.0391486879534</v>
      </c>
      <c r="P157" s="22">
        <v>439.07475085995372</v>
      </c>
    </row>
    <row r="158" spans="1:16">
      <c r="A158" s="159"/>
      <c r="B158" s="69" t="s">
        <v>68</v>
      </c>
      <c r="C158" s="18">
        <v>595.61902734728449</v>
      </c>
      <c r="D158" s="18">
        <v>256.75675758758086</v>
      </c>
      <c r="E158" s="19">
        <v>71.448599999999999</v>
      </c>
      <c r="F158" s="19">
        <v>63.517699999999998</v>
      </c>
      <c r="G158" s="19">
        <v>92.707923959262288</v>
      </c>
      <c r="H158" s="20">
        <v>29.082533628318586</v>
      </c>
      <c r="I158" s="20">
        <v>47.083399999999997</v>
      </c>
      <c r="J158" s="20">
        <v>44.766228531318575</v>
      </c>
      <c r="K158" s="21">
        <v>36.21382405201534</v>
      </c>
      <c r="L158" s="22">
        <v>38.935473884995702</v>
      </c>
      <c r="M158" s="22">
        <v>48.472447212086237</v>
      </c>
      <c r="N158" s="22">
        <v>36.118336295127193</v>
      </c>
      <c r="O158" s="22">
        <v>38.722118550319152</v>
      </c>
      <c r="P158" s="22">
        <v>48.550441233841369</v>
      </c>
    </row>
    <row r="159" spans="1:16">
      <c r="A159" s="159" t="s">
        <v>35</v>
      </c>
      <c r="B159" s="159"/>
      <c r="C159" s="18">
        <v>5713.3592009324384</v>
      </c>
      <c r="D159" s="75">
        <v>1965.8316099623626</v>
      </c>
      <c r="E159" s="19">
        <v>534.83931268504989</v>
      </c>
      <c r="F159" s="19">
        <v>463.72804725058228</v>
      </c>
      <c r="G159" s="19">
        <v>661.66895349071103</v>
      </c>
      <c r="H159" s="20">
        <v>305.59529653601942</v>
      </c>
      <c r="I159" s="20">
        <v>418.83902647689041</v>
      </c>
      <c r="J159" s="20">
        <v>501.45454296079595</v>
      </c>
      <c r="K159" s="21">
        <v>390.102877799434</v>
      </c>
      <c r="L159" s="22">
        <v>563.81278473569432</v>
      </c>
      <c r="M159" s="22">
        <v>503.30449481396852</v>
      </c>
      <c r="N159" s="22">
        <v>512.62740485122481</v>
      </c>
      <c r="O159" s="22">
        <v>369.76126723827252</v>
      </c>
      <c r="P159" s="22">
        <v>487.62519209379508</v>
      </c>
    </row>
    <row r="160" spans="1:16">
      <c r="A160" s="159" t="s">
        <v>126</v>
      </c>
      <c r="B160" s="69" t="s">
        <v>37</v>
      </c>
      <c r="C160" s="18">
        <v>1601.507139330984</v>
      </c>
      <c r="D160" s="18">
        <v>1601.507139330984</v>
      </c>
      <c r="E160" s="22">
        <v>336.93417105562247</v>
      </c>
      <c r="F160" s="22">
        <v>247.4788475840887</v>
      </c>
      <c r="G160" s="22">
        <v>709.12819129323293</v>
      </c>
      <c r="H160" s="22">
        <v>307.96592939803975</v>
      </c>
      <c r="I160" s="20"/>
      <c r="J160" s="20"/>
      <c r="K160" s="21"/>
      <c r="L160" s="22"/>
      <c r="M160" s="22"/>
      <c r="N160" s="22"/>
      <c r="O160" s="22"/>
      <c r="P160" s="22"/>
    </row>
    <row r="161" spans="1:16">
      <c r="A161" s="159"/>
      <c r="B161" s="69" t="s">
        <v>68</v>
      </c>
      <c r="C161" s="18">
        <v>198.73158656454686</v>
      </c>
      <c r="D161" s="18">
        <v>198.73158656454686</v>
      </c>
      <c r="E161" s="22">
        <v>47.459625477652914</v>
      </c>
      <c r="F161" s="22">
        <v>32.568199999999997</v>
      </c>
      <c r="G161" s="22">
        <v>68.033893211444379</v>
      </c>
      <c r="H161" s="22">
        <v>50.669867875449576</v>
      </c>
      <c r="I161" s="19"/>
      <c r="J161" s="19"/>
      <c r="K161" s="19"/>
      <c r="L161" s="19"/>
      <c r="M161" s="19"/>
      <c r="N161" s="19"/>
      <c r="O161" s="19"/>
      <c r="P161" s="19"/>
    </row>
    <row r="162" spans="1:16">
      <c r="A162" s="159" t="s">
        <v>39</v>
      </c>
      <c r="B162" s="159"/>
      <c r="C162" s="18">
        <v>1800.2387258955307</v>
      </c>
      <c r="D162" s="75">
        <v>1800.2387258955307</v>
      </c>
      <c r="E162" s="19">
        <v>384.39379653327541</v>
      </c>
      <c r="F162" s="19">
        <v>280.04704758408872</v>
      </c>
      <c r="G162" s="19">
        <v>777.1620845046773</v>
      </c>
      <c r="H162" s="19">
        <v>358.63579727348935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</row>
    <row r="163" spans="1:16">
      <c r="A163" s="23" t="s">
        <v>32</v>
      </c>
      <c r="B163" s="23"/>
      <c r="C163" s="23"/>
      <c r="D163" s="54">
        <v>-8.4235538398938603E-2</v>
      </c>
      <c r="E163" s="25">
        <v>-0.28129105804974197</v>
      </c>
      <c r="F163" s="25">
        <v>-0.39609637751162119</v>
      </c>
      <c r="G163" s="25">
        <v>0.17454820934950765</v>
      </c>
      <c r="H163" s="25">
        <v>0.17356451927989092</v>
      </c>
      <c r="I163" s="25">
        <v>-1</v>
      </c>
      <c r="J163" s="25">
        <v>-1</v>
      </c>
      <c r="K163" s="25">
        <v>-1</v>
      </c>
      <c r="L163" s="25">
        <v>-1</v>
      </c>
      <c r="M163" s="25">
        <v>-1</v>
      </c>
      <c r="N163" s="25">
        <v>-1</v>
      </c>
      <c r="O163" s="25">
        <v>-1</v>
      </c>
      <c r="P163" s="25">
        <v>-1</v>
      </c>
    </row>
    <row r="164" spans="1:16">
      <c r="A164" s="159" t="s">
        <v>125</v>
      </c>
      <c r="B164" s="69" t="s">
        <v>37</v>
      </c>
      <c r="C164" s="18">
        <v>7381.3780813403991</v>
      </c>
      <c r="D164" s="18">
        <v>2630.4709949226703</v>
      </c>
      <c r="E164" s="19">
        <v>649.45641784694237</v>
      </c>
      <c r="F164" s="19">
        <v>738.75054971589054</v>
      </c>
      <c r="G164" s="19">
        <v>857.1380374719206</v>
      </c>
      <c r="H164" s="20">
        <v>385.1259898879166</v>
      </c>
      <c r="I164" s="20">
        <v>499.26599210065973</v>
      </c>
      <c r="J164" s="20">
        <v>586.31026422495643</v>
      </c>
      <c r="K164" s="21">
        <v>567.73306104252947</v>
      </c>
      <c r="L164" s="22">
        <v>644.82896242863114</v>
      </c>
      <c r="M164" s="22">
        <v>666.85261544339016</v>
      </c>
      <c r="N164" s="22">
        <v>694.04168816015942</v>
      </c>
      <c r="O164" s="22">
        <v>474.22047470707281</v>
      </c>
      <c r="P164" s="22">
        <v>617.65402831032941</v>
      </c>
    </row>
    <row r="165" spans="1:16">
      <c r="A165" s="159"/>
      <c r="B165" s="69" t="s">
        <v>68</v>
      </c>
      <c r="C165" s="18">
        <v>787.88808393982004</v>
      </c>
      <c r="D165" s="18">
        <v>386.8282729197519</v>
      </c>
      <c r="E165" s="19">
        <v>79.85564097326133</v>
      </c>
      <c r="F165" s="19">
        <v>118.44170466022867</v>
      </c>
      <c r="G165" s="19">
        <v>139.48714164299841</v>
      </c>
      <c r="H165" s="20">
        <v>49.043785643263455</v>
      </c>
      <c r="I165" s="20">
        <v>36.584952900694518</v>
      </c>
      <c r="J165" s="20">
        <v>42.408037521490854</v>
      </c>
      <c r="K165" s="21">
        <v>31.720394684216672</v>
      </c>
      <c r="L165" s="22">
        <v>73.814275033961081</v>
      </c>
      <c r="M165" s="22">
        <v>53.840301929380963</v>
      </c>
      <c r="N165" s="22">
        <v>61.125</v>
      </c>
      <c r="O165" s="22">
        <v>34.79</v>
      </c>
      <c r="P165" s="22">
        <v>66.776848950324052</v>
      </c>
    </row>
    <row r="166" spans="1:16">
      <c r="A166" s="159" t="s">
        <v>35</v>
      </c>
      <c r="B166" s="159"/>
      <c r="C166" s="18">
        <v>8169.266165280219</v>
      </c>
      <c r="D166" s="75">
        <v>3017.2992678424221</v>
      </c>
      <c r="E166" s="19">
        <v>729.31205882020367</v>
      </c>
      <c r="F166" s="19">
        <v>857.19225437611919</v>
      </c>
      <c r="G166" s="19">
        <v>996.62517911491898</v>
      </c>
      <c r="H166" s="20">
        <v>434.16977553118011</v>
      </c>
      <c r="I166" s="20">
        <v>535.85094500135426</v>
      </c>
      <c r="J166" s="20">
        <v>628.7183017464472</v>
      </c>
      <c r="K166" s="21">
        <v>599.45345572674614</v>
      </c>
      <c r="L166" s="22">
        <v>718.6432374625922</v>
      </c>
      <c r="M166" s="22">
        <v>720.69291737277103</v>
      </c>
      <c r="N166" s="22">
        <v>755.16668816015942</v>
      </c>
      <c r="O166" s="22">
        <v>509.01047470707277</v>
      </c>
      <c r="P166" s="22">
        <v>684.43087726065335</v>
      </c>
    </row>
    <row r="167" spans="1:16">
      <c r="A167" s="159" t="s">
        <v>124</v>
      </c>
      <c r="B167" s="69" t="s">
        <v>37</v>
      </c>
      <c r="C167" s="18">
        <v>1931.5820890640437</v>
      </c>
      <c r="D167" s="18">
        <v>1931.5820890640437</v>
      </c>
      <c r="E167" s="22">
        <v>390.85728515538671</v>
      </c>
      <c r="F167" s="22">
        <v>369.73532828425908</v>
      </c>
      <c r="G167" s="22">
        <v>809.8649634228284</v>
      </c>
      <c r="H167" s="22">
        <v>361.12451220156959</v>
      </c>
      <c r="I167" s="20"/>
      <c r="J167" s="20"/>
      <c r="K167" s="21"/>
      <c r="L167" s="22"/>
      <c r="M167" s="22"/>
      <c r="N167" s="22"/>
      <c r="O167" s="22"/>
      <c r="P167" s="22"/>
    </row>
    <row r="168" spans="1:16">
      <c r="A168" s="159"/>
      <c r="B168" s="69" t="s">
        <v>68</v>
      </c>
      <c r="C168" s="18">
        <v>273.67901729648281</v>
      </c>
      <c r="D168" s="18">
        <v>273.67901729648281</v>
      </c>
      <c r="E168" s="22">
        <v>51.540834635361989</v>
      </c>
      <c r="F168" s="22">
        <v>23.602699999999999</v>
      </c>
      <c r="G168" s="22">
        <v>138.3432</v>
      </c>
      <c r="H168" s="22">
        <v>60.192282661120835</v>
      </c>
      <c r="I168" s="19"/>
      <c r="J168" s="19"/>
      <c r="K168" s="19"/>
      <c r="L168" s="19"/>
      <c r="M168" s="19"/>
      <c r="N168" s="19"/>
      <c r="O168" s="19"/>
      <c r="P168" s="19"/>
    </row>
    <row r="169" spans="1:16">
      <c r="A169" s="159" t="s">
        <v>39</v>
      </c>
      <c r="B169" s="159"/>
      <c r="C169" s="18">
        <v>2205.2611063605268</v>
      </c>
      <c r="D169" s="75">
        <v>2205.2611063605268</v>
      </c>
      <c r="E169" s="19">
        <v>442.39811979074869</v>
      </c>
      <c r="F169" s="19">
        <v>393.33802828425905</v>
      </c>
      <c r="G169" s="19">
        <v>948.20816342282842</v>
      </c>
      <c r="H169" s="19">
        <v>421.31679486269041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</row>
    <row r="170" spans="1:16">
      <c r="A170" s="23" t="s">
        <v>32</v>
      </c>
      <c r="B170" s="23"/>
      <c r="C170" s="23"/>
      <c r="D170" s="54">
        <v>-0.26912748434879608</v>
      </c>
      <c r="E170" s="25">
        <v>-0.39340353084740021</v>
      </c>
      <c r="F170" s="25">
        <v>-0.54113207827509135</v>
      </c>
      <c r="G170" s="25">
        <v>-4.8580967756693294E-2</v>
      </c>
      <c r="H170" s="25">
        <v>-2.9603582268629469E-2</v>
      </c>
      <c r="I170" s="25">
        <v>-1</v>
      </c>
      <c r="J170" s="25">
        <v>-1</v>
      </c>
      <c r="K170" s="25">
        <v>-1</v>
      </c>
      <c r="L170" s="25">
        <v>-1</v>
      </c>
      <c r="M170" s="25">
        <v>-1</v>
      </c>
      <c r="N170" s="25">
        <v>-1</v>
      </c>
      <c r="O170" s="25">
        <v>-1</v>
      </c>
      <c r="P170" s="25">
        <v>-1</v>
      </c>
    </row>
    <row r="171" spans="1:16">
      <c r="A171" s="159" t="s">
        <v>123</v>
      </c>
      <c r="B171" s="69" t="s">
        <v>37</v>
      </c>
      <c r="C171" s="18">
        <v>1834.8702136632289</v>
      </c>
      <c r="D171" s="18">
        <v>637.52528664439524</v>
      </c>
      <c r="E171" s="19">
        <v>179.4422122433767</v>
      </c>
      <c r="F171" s="19">
        <v>155.45258124042138</v>
      </c>
      <c r="G171" s="19">
        <v>148.1870685213849</v>
      </c>
      <c r="H171" s="20">
        <v>154.44342463921225</v>
      </c>
      <c r="I171" s="20">
        <v>152.31989197132214</v>
      </c>
      <c r="J171" s="20">
        <v>156.10485919922638</v>
      </c>
      <c r="K171" s="21">
        <v>128.09132192659391</v>
      </c>
      <c r="L171" s="22">
        <v>179.11626270262781</v>
      </c>
      <c r="M171" s="22">
        <v>186.36324316817181</v>
      </c>
      <c r="N171" s="22">
        <v>160.55126220543082</v>
      </c>
      <c r="O171" s="22">
        <v>76.135373901885004</v>
      </c>
      <c r="P171" s="22">
        <v>158.66271194357594</v>
      </c>
    </row>
    <row r="172" spans="1:16">
      <c r="A172" s="159"/>
      <c r="B172" s="69" t="s">
        <v>68</v>
      </c>
      <c r="C172" s="18">
        <v>134.85043200205689</v>
      </c>
      <c r="D172" s="18">
        <v>52.614706122706991</v>
      </c>
      <c r="E172" s="19">
        <v>12.360720540073398</v>
      </c>
      <c r="F172" s="19">
        <v>16.085703350352006</v>
      </c>
      <c r="G172" s="19">
        <v>5.413632502898805</v>
      </c>
      <c r="H172" s="20">
        <v>18.754649729382781</v>
      </c>
      <c r="I172" s="20">
        <v>7.9311995415172261</v>
      </c>
      <c r="J172" s="20">
        <v>13.100257552971335</v>
      </c>
      <c r="K172" s="21">
        <v>9.5031456770011289</v>
      </c>
      <c r="L172" s="22">
        <v>8.6503940964270249</v>
      </c>
      <c r="M172" s="22">
        <v>15.004115801775596</v>
      </c>
      <c r="N172" s="22">
        <v>5.5576260096275005</v>
      </c>
      <c r="O172" s="22">
        <v>7.9558121423739747</v>
      </c>
      <c r="P172" s="22">
        <v>14.533175057656138</v>
      </c>
    </row>
    <row r="173" spans="1:16">
      <c r="A173" s="159" t="s">
        <v>35</v>
      </c>
      <c r="B173" s="159"/>
      <c r="C173" s="18">
        <v>1969.7206456652859</v>
      </c>
      <c r="D173" s="75">
        <v>690.13999276710217</v>
      </c>
      <c r="E173" s="19">
        <v>191.8029327834501</v>
      </c>
      <c r="F173" s="19">
        <v>171.5382845907734</v>
      </c>
      <c r="G173" s="19">
        <v>153.60070102428369</v>
      </c>
      <c r="H173" s="20">
        <v>173.19807436859503</v>
      </c>
      <c r="I173" s="20">
        <v>160.25109151283937</v>
      </c>
      <c r="J173" s="20">
        <v>169.20511675219774</v>
      </c>
      <c r="K173" s="21">
        <v>137.59446760359504</v>
      </c>
      <c r="L173" s="22">
        <v>187.76665679905483</v>
      </c>
      <c r="M173" s="22">
        <v>201.36735896994739</v>
      </c>
      <c r="N173" s="22">
        <v>166.10888821505833</v>
      </c>
      <c r="O173" s="22">
        <v>84.091186044258976</v>
      </c>
      <c r="P173" s="22">
        <v>173.19588700123208</v>
      </c>
    </row>
    <row r="174" spans="1:16">
      <c r="A174" s="159" t="s">
        <v>122</v>
      </c>
      <c r="B174" s="69" t="s">
        <v>37</v>
      </c>
      <c r="C174" s="18">
        <v>2104.5710776673427</v>
      </c>
      <c r="D174" s="18">
        <v>742.75469888980911</v>
      </c>
      <c r="E174" s="19">
        <v>204.1636533235235</v>
      </c>
      <c r="F174" s="19">
        <v>187.62398794112539</v>
      </c>
      <c r="G174" s="19">
        <v>159.01433352718249</v>
      </c>
      <c r="H174" s="19">
        <v>191.95272409797781</v>
      </c>
      <c r="I174" s="19">
        <v>168.1822910543566</v>
      </c>
      <c r="J174" s="19">
        <v>182.30537430516907</v>
      </c>
      <c r="K174" s="19">
        <v>147.09761328059616</v>
      </c>
      <c r="L174" s="19">
        <v>196.41705089548185</v>
      </c>
      <c r="M174" s="19">
        <v>216.37147477172297</v>
      </c>
      <c r="N174" s="19">
        <v>171.66651422468584</v>
      </c>
      <c r="O174" s="19">
        <v>92.046998186632948</v>
      </c>
      <c r="P174" s="19">
        <v>187.72906205888822</v>
      </c>
    </row>
    <row r="175" spans="1:16">
      <c r="A175" s="159"/>
      <c r="B175" s="69" t="s">
        <v>68</v>
      </c>
      <c r="C175" s="18">
        <v>5.0911973700642754</v>
      </c>
      <c r="D175" s="18">
        <v>5.0911973700642754</v>
      </c>
      <c r="E175" s="19"/>
      <c r="F175" s="19"/>
      <c r="G175" s="19"/>
      <c r="H175" s="22">
        <v>5.0911973700642754</v>
      </c>
      <c r="I175" s="19"/>
      <c r="J175" s="19"/>
      <c r="K175" s="19"/>
      <c r="L175" s="19"/>
      <c r="M175" s="19"/>
      <c r="N175" s="19"/>
      <c r="O175" s="19"/>
      <c r="P175" s="19"/>
    </row>
    <row r="176" spans="1:16">
      <c r="A176" s="159" t="s">
        <v>39</v>
      </c>
      <c r="B176" s="159"/>
      <c r="C176" s="18">
        <v>2109.6622750374067</v>
      </c>
      <c r="D176" s="75">
        <v>747.84589625987337</v>
      </c>
      <c r="E176" s="19">
        <v>204.1636533235235</v>
      </c>
      <c r="F176" s="19">
        <v>187.62398794112539</v>
      </c>
      <c r="G176" s="19">
        <v>159.01433352718249</v>
      </c>
      <c r="H176" s="19">
        <v>197.04392146804207</v>
      </c>
      <c r="I176" s="19">
        <v>168.1822910543566</v>
      </c>
      <c r="J176" s="19">
        <v>182.30537430516907</v>
      </c>
      <c r="K176" s="19">
        <v>147.09761328059616</v>
      </c>
      <c r="L176" s="19">
        <v>196.41705089548185</v>
      </c>
      <c r="M176" s="19">
        <v>216.37147477172297</v>
      </c>
      <c r="N176" s="19">
        <v>171.66651422468584</v>
      </c>
      <c r="O176" s="19">
        <v>92.046998186632948</v>
      </c>
      <c r="P176" s="19">
        <v>187.72906205888822</v>
      </c>
    </row>
    <row r="177" spans="1:16">
      <c r="A177" s="23" t="s">
        <v>32</v>
      </c>
      <c r="B177" s="23"/>
      <c r="C177" s="23"/>
      <c r="D177" s="54">
        <v>8.3614779751280066E-2</v>
      </c>
      <c r="E177" s="25">
        <v>6.4444898525242822E-2</v>
      </c>
      <c r="F177" s="25">
        <v>9.3773255274917311E-2</v>
      </c>
      <c r="G177" s="25">
        <v>3.5244842418023392E-2</v>
      </c>
      <c r="H177" s="25">
        <v>0.13767963175328957</v>
      </c>
      <c r="I177" s="25">
        <v>4.9492327737947317E-2</v>
      </c>
      <c r="J177" s="25">
        <v>7.7422348711574385E-2</v>
      </c>
      <c r="K177" s="25">
        <v>6.9066335605726392E-2</v>
      </c>
      <c r="L177" s="25">
        <v>4.6069915947241524E-2</v>
      </c>
      <c r="M177" s="25">
        <v>7.4511161483797661E-2</v>
      </c>
      <c r="N177" s="25">
        <v>3.3457728056262459E-2</v>
      </c>
      <c r="O177" s="25">
        <v>9.4609346313496712E-2</v>
      </c>
      <c r="P177" s="25">
        <v>8.3911779368945227E-2</v>
      </c>
    </row>
    <row r="178" spans="1:16">
      <c r="A178" s="159" t="s">
        <v>99</v>
      </c>
      <c r="B178" s="69" t="s">
        <v>37</v>
      </c>
      <c r="C178" s="18">
        <v>2094.0203576757422</v>
      </c>
      <c r="D178" s="18">
        <v>396.76016558832799</v>
      </c>
      <c r="E178" s="19">
        <v>93.2072</v>
      </c>
      <c r="F178" s="19">
        <v>99.096199999999996</v>
      </c>
      <c r="G178" s="19">
        <v>61.559158080546673</v>
      </c>
      <c r="H178" s="20">
        <v>142.89760750778132</v>
      </c>
      <c r="I178" s="20">
        <v>151.62889999999999</v>
      </c>
      <c r="J178" s="20">
        <v>218.11362547218008</v>
      </c>
      <c r="K178" s="21">
        <v>196.9987666152343</v>
      </c>
      <c r="L178" s="22">
        <v>270.74200000000002</v>
      </c>
      <c r="M178" s="22">
        <v>211.8383</v>
      </c>
      <c r="N178" s="22">
        <v>258.42520000000002</v>
      </c>
      <c r="O178" s="22">
        <v>131.98269999999999</v>
      </c>
      <c r="P178" s="22">
        <v>257.53070000000002</v>
      </c>
    </row>
    <row r="179" spans="1:16">
      <c r="A179" s="159"/>
      <c r="B179" s="69" t="s">
        <v>68</v>
      </c>
      <c r="C179" s="18">
        <v>433.29681253283928</v>
      </c>
      <c r="D179" s="18">
        <v>135.33891039421033</v>
      </c>
      <c r="E179" s="19">
        <v>44.9773</v>
      </c>
      <c r="F179" s="19">
        <v>31.6005</v>
      </c>
      <c r="G179" s="19">
        <v>38.420464376511219</v>
      </c>
      <c r="H179" s="20">
        <v>20.340646017699115</v>
      </c>
      <c r="I179" s="20">
        <v>19.701599999999999</v>
      </c>
      <c r="J179" s="20">
        <v>46.359462526350093</v>
      </c>
      <c r="K179" s="21">
        <v>30.790939612278873</v>
      </c>
      <c r="L179" s="22">
        <v>37.043900000000001</v>
      </c>
      <c r="M179" s="22">
        <v>43.356900000000003</v>
      </c>
      <c r="N179" s="22">
        <v>27.508800000000001</v>
      </c>
      <c r="O179" s="22">
        <v>17.983599999999999</v>
      </c>
      <c r="P179" s="22">
        <v>75.212699999999998</v>
      </c>
    </row>
    <row r="180" spans="1:16">
      <c r="A180" s="159" t="s">
        <v>35</v>
      </c>
      <c r="B180" s="159"/>
      <c r="C180" s="18">
        <v>2527.3171702085815</v>
      </c>
      <c r="D180" s="75">
        <v>532.09907598253835</v>
      </c>
      <c r="E180" s="19">
        <v>138.18450000000001</v>
      </c>
      <c r="F180" s="19">
        <v>130.69669999999999</v>
      </c>
      <c r="G180" s="19">
        <v>99.979622457057886</v>
      </c>
      <c r="H180" s="20">
        <v>163.23825352548042</v>
      </c>
      <c r="I180" s="20">
        <v>171.3305</v>
      </c>
      <c r="J180" s="20">
        <v>264.47308799853016</v>
      </c>
      <c r="K180" s="21">
        <v>227.78970622751316</v>
      </c>
      <c r="L180" s="22">
        <v>307.78590000000003</v>
      </c>
      <c r="M180" s="22">
        <v>255.1952</v>
      </c>
      <c r="N180" s="22">
        <v>285.93400000000003</v>
      </c>
      <c r="O180" s="22">
        <v>149.96629999999999</v>
      </c>
      <c r="P180" s="22">
        <v>332.74340000000001</v>
      </c>
    </row>
    <row r="181" spans="1:16">
      <c r="A181" s="159" t="s">
        <v>98</v>
      </c>
      <c r="B181" s="69" t="s">
        <v>37</v>
      </c>
      <c r="C181" s="18">
        <v>696.83050000000003</v>
      </c>
      <c r="D181" s="18">
        <v>696.83050000000003</v>
      </c>
      <c r="E181" s="22">
        <v>170.58709999999999</v>
      </c>
      <c r="F181" s="22">
        <v>180.7046</v>
      </c>
      <c r="G181" s="22">
        <v>179.10329999999999</v>
      </c>
      <c r="H181" s="22">
        <v>166.43549999999999</v>
      </c>
      <c r="I181" s="20"/>
      <c r="J181" s="20"/>
      <c r="K181" s="21"/>
      <c r="L181" s="22"/>
      <c r="M181" s="22"/>
      <c r="N181" s="22"/>
      <c r="O181" s="22"/>
      <c r="P181" s="22"/>
    </row>
    <row r="182" spans="1:16">
      <c r="A182" s="159"/>
      <c r="B182" s="69" t="s">
        <v>68</v>
      </c>
      <c r="C182" s="18">
        <v>278.3304</v>
      </c>
      <c r="D182" s="18">
        <v>278.3304</v>
      </c>
      <c r="E182" s="22">
        <v>49.856099999999998</v>
      </c>
      <c r="F182" s="22">
        <v>105.157</v>
      </c>
      <c r="G182" s="22">
        <v>100.9238</v>
      </c>
      <c r="H182" s="22">
        <v>22.3935</v>
      </c>
      <c r="I182" s="19"/>
      <c r="J182" s="19"/>
      <c r="K182" s="19"/>
      <c r="L182" s="19"/>
      <c r="M182" s="19"/>
      <c r="N182" s="19"/>
      <c r="O182" s="19"/>
      <c r="P182" s="19"/>
    </row>
    <row r="183" spans="1:16">
      <c r="A183" s="159" t="s">
        <v>39</v>
      </c>
      <c r="B183" s="159"/>
      <c r="C183" s="18">
        <v>975.16089999999997</v>
      </c>
      <c r="D183" s="75">
        <v>975.16089999999997</v>
      </c>
      <c r="E183" s="19">
        <v>220.44319999999999</v>
      </c>
      <c r="F183" s="19">
        <v>285.86160000000001</v>
      </c>
      <c r="G183" s="19">
        <v>280.02710000000002</v>
      </c>
      <c r="H183" s="19">
        <v>188.82899999999998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</row>
    <row r="184" spans="1:16">
      <c r="A184" s="23" t="s">
        <v>32</v>
      </c>
      <c r="B184" s="23"/>
      <c r="C184" s="23"/>
      <c r="D184" s="54">
        <v>0.83266790719253447</v>
      </c>
      <c r="E184" s="25">
        <v>0.59528167052020997</v>
      </c>
      <c r="F184" s="25">
        <v>1.1872136021797033</v>
      </c>
      <c r="G184" s="25">
        <v>1.8008417427288652</v>
      </c>
      <c r="H184" s="25">
        <v>0.15676929838339038</v>
      </c>
      <c r="I184" s="25">
        <v>-1</v>
      </c>
      <c r="J184" s="25">
        <v>-1</v>
      </c>
      <c r="K184" s="25">
        <v>-1</v>
      </c>
      <c r="L184" s="25">
        <v>-1</v>
      </c>
      <c r="M184" s="25">
        <v>-1</v>
      </c>
      <c r="N184" s="25">
        <v>-1</v>
      </c>
      <c r="O184" s="25">
        <v>-1</v>
      </c>
      <c r="P184" s="25">
        <v>-1</v>
      </c>
    </row>
    <row r="185" spans="1:16">
      <c r="A185" s="159" t="s">
        <v>101</v>
      </c>
      <c r="B185" s="69" t="s">
        <v>37</v>
      </c>
      <c r="C185" s="18">
        <v>2738.7479528974454</v>
      </c>
      <c r="D185" s="18">
        <v>669.40161285623742</v>
      </c>
      <c r="E185" s="19">
        <v>173.4233447815906</v>
      </c>
      <c r="F185" s="19">
        <v>140.33874243966517</v>
      </c>
      <c r="G185" s="19">
        <v>144.30360804208661</v>
      </c>
      <c r="H185" s="20">
        <v>211.33591759289504</v>
      </c>
      <c r="I185" s="20">
        <v>206.10650105487233</v>
      </c>
      <c r="J185" s="20">
        <v>267.30522716790136</v>
      </c>
      <c r="K185" s="21">
        <v>156.16444712063958</v>
      </c>
      <c r="L185" s="22">
        <v>313.70585543892963</v>
      </c>
      <c r="M185" s="22">
        <v>268.3005705761359</v>
      </c>
      <c r="N185" s="22">
        <v>342.00522043013262</v>
      </c>
      <c r="O185" s="22">
        <v>187.71046344014789</v>
      </c>
      <c r="P185" s="22">
        <v>328.04805481244892</v>
      </c>
    </row>
    <row r="186" spans="1:16">
      <c r="A186" s="159"/>
      <c r="B186" s="69" t="s">
        <v>68</v>
      </c>
      <c r="C186" s="18">
        <v>528.14250991851213</v>
      </c>
      <c r="D186" s="18">
        <v>159.70454185536215</v>
      </c>
      <c r="E186" s="19">
        <v>47.30523071974546</v>
      </c>
      <c r="F186" s="19">
        <v>34.2786655795217</v>
      </c>
      <c r="G186" s="19">
        <v>35.115908823470122</v>
      </c>
      <c r="H186" s="20">
        <v>43.00473673262487</v>
      </c>
      <c r="I186" s="20">
        <v>15.661561778474896</v>
      </c>
      <c r="J186" s="20">
        <v>25.153608997677814</v>
      </c>
      <c r="K186" s="21">
        <v>26.452507799358607</v>
      </c>
      <c r="L186" s="22">
        <v>36.04623671173799</v>
      </c>
      <c r="M186" s="22">
        <v>53.182430707140398</v>
      </c>
      <c r="N186" s="22">
        <v>45.95054537487902</v>
      </c>
      <c r="O186" s="22">
        <v>43.393060766872757</v>
      </c>
      <c r="P186" s="22">
        <v>122.59801592700848</v>
      </c>
    </row>
    <row r="187" spans="1:16">
      <c r="A187" s="159" t="s">
        <v>35</v>
      </c>
      <c r="B187" s="159"/>
      <c r="C187" s="18">
        <v>3266.890462815958</v>
      </c>
      <c r="D187" s="75">
        <v>829.10615471159963</v>
      </c>
      <c r="E187" s="19">
        <v>220.72857550133605</v>
      </c>
      <c r="F187" s="19">
        <v>174.61740801918685</v>
      </c>
      <c r="G187" s="19">
        <v>179.41951686555674</v>
      </c>
      <c r="H187" s="20">
        <v>254.34065432551992</v>
      </c>
      <c r="I187" s="20">
        <v>221.76806283334722</v>
      </c>
      <c r="J187" s="20">
        <v>292.45883616557916</v>
      </c>
      <c r="K187" s="21">
        <v>182.61695491999822</v>
      </c>
      <c r="L187" s="22">
        <v>349.75209215066764</v>
      </c>
      <c r="M187" s="22">
        <v>321.48300128327634</v>
      </c>
      <c r="N187" s="22">
        <v>387.95576580501159</v>
      </c>
      <c r="O187" s="22">
        <v>231.10352420702066</v>
      </c>
      <c r="P187" s="22">
        <v>450.6460707394574</v>
      </c>
    </row>
    <row r="188" spans="1:16">
      <c r="A188" s="159" t="s">
        <v>100</v>
      </c>
      <c r="B188" s="69" t="s">
        <v>37</v>
      </c>
      <c r="C188" s="18">
        <v>990.89187564144686</v>
      </c>
      <c r="D188" s="18">
        <v>990.89187564144686</v>
      </c>
      <c r="E188" s="22">
        <v>264.82970675976384</v>
      </c>
      <c r="F188" s="22">
        <v>152.13958867639258</v>
      </c>
      <c r="G188" s="22">
        <v>322.48118201689783</v>
      </c>
      <c r="H188" s="22">
        <v>251.44139818839264</v>
      </c>
      <c r="I188" s="20"/>
      <c r="J188" s="20"/>
      <c r="K188" s="21"/>
      <c r="L188" s="22"/>
      <c r="M188" s="22"/>
      <c r="N188" s="22"/>
      <c r="O188" s="22"/>
      <c r="P188" s="22"/>
    </row>
    <row r="189" spans="1:16">
      <c r="A189" s="159"/>
      <c r="B189" s="69" t="s">
        <v>68</v>
      </c>
      <c r="C189" s="18">
        <v>146.3653552462909</v>
      </c>
      <c r="D189" s="18">
        <v>146.3653552462909</v>
      </c>
      <c r="E189" s="22">
        <v>26.492374547305879</v>
      </c>
      <c r="F189" s="22">
        <v>39.018744057708524</v>
      </c>
      <c r="G189" s="22">
        <v>53.466364724558105</v>
      </c>
      <c r="H189" s="22">
        <v>27.387871916718385</v>
      </c>
      <c r="I189" s="19"/>
      <c r="J189" s="19"/>
      <c r="K189" s="19"/>
      <c r="L189" s="19"/>
      <c r="M189" s="19"/>
      <c r="N189" s="19"/>
      <c r="O189" s="19"/>
      <c r="P189" s="19"/>
    </row>
    <row r="190" spans="1:16">
      <c r="A190" s="159" t="s">
        <v>39</v>
      </c>
      <c r="B190" s="159"/>
      <c r="C190" s="18">
        <v>1137.2572308877379</v>
      </c>
      <c r="D190" s="75">
        <v>1137.2572308877379</v>
      </c>
      <c r="E190" s="19">
        <v>291.32208130706971</v>
      </c>
      <c r="F190" s="19">
        <v>191.15833273410109</v>
      </c>
      <c r="G190" s="19">
        <v>375.94754674145594</v>
      </c>
      <c r="H190" s="19">
        <v>278.82927010511105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</row>
    <row r="191" spans="1:16">
      <c r="A191" s="23" t="s">
        <v>32</v>
      </c>
      <c r="B191" s="23"/>
      <c r="C191" s="23"/>
      <c r="D191" s="54">
        <v>0.37166661280343183</v>
      </c>
      <c r="E191" s="25">
        <v>0.31982042037555014</v>
      </c>
      <c r="F191" s="25">
        <v>9.4726665013242783E-2</v>
      </c>
      <c r="G191" s="25">
        <v>1.0953548048129136</v>
      </c>
      <c r="H191" s="25">
        <v>9.6282742704000279E-2</v>
      </c>
      <c r="I191" s="25">
        <v>-1</v>
      </c>
      <c r="J191" s="25">
        <v>-1</v>
      </c>
      <c r="K191" s="25">
        <v>-1</v>
      </c>
      <c r="L191" s="25">
        <v>-1</v>
      </c>
      <c r="M191" s="25">
        <v>-1</v>
      </c>
      <c r="N191" s="25">
        <v>-1</v>
      </c>
      <c r="O191" s="25">
        <v>-1</v>
      </c>
      <c r="P191" s="25">
        <v>-1</v>
      </c>
    </row>
    <row r="192" spans="1:16">
      <c r="A192" s="159" t="s">
        <v>97</v>
      </c>
      <c r="B192" s="69" t="s">
        <v>37</v>
      </c>
      <c r="C192" s="18">
        <v>2275.2745396588612</v>
      </c>
      <c r="D192" s="18">
        <v>672.32853776193201</v>
      </c>
      <c r="E192" s="19">
        <v>119.43035467400544</v>
      </c>
      <c r="F192" s="19">
        <v>230.56360000000001</v>
      </c>
      <c r="G192" s="19">
        <v>203.00863674847335</v>
      </c>
      <c r="H192" s="20">
        <v>119.3259463394532</v>
      </c>
      <c r="I192" s="20">
        <v>157.4605</v>
      </c>
      <c r="J192" s="20">
        <v>230.57320000000001</v>
      </c>
      <c r="K192" s="21">
        <v>173.42611514032222</v>
      </c>
      <c r="L192" s="22">
        <v>182.35458675660666</v>
      </c>
      <c r="M192" s="22">
        <v>165.10210000000001</v>
      </c>
      <c r="N192" s="22">
        <v>277.77170000000001</v>
      </c>
      <c r="O192" s="22">
        <v>180.0127</v>
      </c>
      <c r="P192" s="22">
        <v>236.24510000000001</v>
      </c>
    </row>
    <row r="193" spans="1:16">
      <c r="A193" s="159"/>
      <c r="B193" s="69" t="s">
        <v>68</v>
      </c>
      <c r="C193" s="18">
        <v>466.9665356318701</v>
      </c>
      <c r="D193" s="18">
        <v>99.146035631870106</v>
      </c>
      <c r="E193" s="19">
        <v>21.367440162885707</v>
      </c>
      <c r="F193" s="19">
        <v>24.727693932875852</v>
      </c>
      <c r="G193" s="19">
        <v>43.753815695400583</v>
      </c>
      <c r="H193" s="20">
        <v>9.2970858407079646</v>
      </c>
      <c r="I193" s="20">
        <v>34.031100000000002</v>
      </c>
      <c r="J193" s="20">
        <v>26.885400000000001</v>
      </c>
      <c r="K193" s="21">
        <v>19.220199999999998</v>
      </c>
      <c r="L193" s="22">
        <v>49.926499999999997</v>
      </c>
      <c r="M193" s="22">
        <v>12.4381</v>
      </c>
      <c r="N193" s="22">
        <v>41.894799999999996</v>
      </c>
      <c r="O193" s="22">
        <v>132.07859999999999</v>
      </c>
      <c r="P193" s="22">
        <v>51.345799999999997</v>
      </c>
    </row>
    <row r="194" spans="1:16">
      <c r="A194" s="159" t="s">
        <v>35</v>
      </c>
      <c r="B194" s="159"/>
      <c r="C194" s="18">
        <v>2742.2410752907308</v>
      </c>
      <c r="D194" s="75">
        <v>771.47457339380219</v>
      </c>
      <c r="E194" s="19">
        <v>140.79779483689114</v>
      </c>
      <c r="F194" s="19">
        <v>255.29129393287585</v>
      </c>
      <c r="G194" s="19">
        <v>246.76245244387394</v>
      </c>
      <c r="H194" s="20">
        <v>128.62303218016118</v>
      </c>
      <c r="I194" s="20">
        <v>191.49160000000001</v>
      </c>
      <c r="J194" s="20">
        <v>257.45859999999999</v>
      </c>
      <c r="K194" s="21">
        <v>192.64631514032223</v>
      </c>
      <c r="L194" s="22">
        <v>232.28108675660667</v>
      </c>
      <c r="M194" s="22">
        <v>177.5402</v>
      </c>
      <c r="N194" s="22">
        <v>319.66649999999998</v>
      </c>
      <c r="O194" s="22">
        <v>312.09129999999999</v>
      </c>
      <c r="P194" s="22">
        <v>287.59089999999998</v>
      </c>
    </row>
    <row r="195" spans="1:16">
      <c r="A195" s="159" t="s">
        <v>96</v>
      </c>
      <c r="B195" s="69" t="s">
        <v>37</v>
      </c>
      <c r="C195" s="18">
        <v>933.18409999999994</v>
      </c>
      <c r="D195" s="18">
        <v>933.18409999999994</v>
      </c>
      <c r="E195" s="22">
        <v>180.9143</v>
      </c>
      <c r="F195" s="22">
        <v>173.3511</v>
      </c>
      <c r="G195" s="22">
        <v>353.34249999999997</v>
      </c>
      <c r="H195" s="22">
        <v>225.5762</v>
      </c>
      <c r="I195" s="20"/>
      <c r="J195" s="20"/>
      <c r="K195" s="21"/>
      <c r="L195" s="22"/>
      <c r="M195" s="22"/>
      <c r="N195" s="22"/>
      <c r="O195" s="22"/>
      <c r="P195" s="22"/>
    </row>
    <row r="196" spans="1:16">
      <c r="A196" s="159"/>
      <c r="B196" s="69" t="s">
        <v>68</v>
      </c>
      <c r="C196" s="18">
        <v>142.249</v>
      </c>
      <c r="D196" s="18">
        <v>142.249</v>
      </c>
      <c r="E196" s="22">
        <v>28.689699999999998</v>
      </c>
      <c r="F196" s="22">
        <v>11.487</v>
      </c>
      <c r="G196" s="22">
        <v>66.662499999999994</v>
      </c>
      <c r="H196" s="22">
        <v>35.409799999999997</v>
      </c>
      <c r="I196" s="19"/>
      <c r="J196" s="19"/>
      <c r="K196" s="19"/>
      <c r="L196" s="19"/>
      <c r="M196" s="19"/>
      <c r="N196" s="19"/>
      <c r="O196" s="19"/>
      <c r="P196" s="19"/>
    </row>
    <row r="197" spans="1:16">
      <c r="A197" s="159" t="s">
        <v>39</v>
      </c>
      <c r="B197" s="159"/>
      <c r="C197" s="18">
        <v>1075.4331</v>
      </c>
      <c r="D197" s="75">
        <v>1075.4331</v>
      </c>
      <c r="E197" s="19">
        <v>209.60399999999998</v>
      </c>
      <c r="F197" s="19">
        <v>184.8381</v>
      </c>
      <c r="G197" s="19">
        <v>420.005</v>
      </c>
      <c r="H197" s="19">
        <v>260.98599999999999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</row>
    <row r="198" spans="1:16">
      <c r="A198" s="23" t="s">
        <v>32</v>
      </c>
      <c r="B198" s="23"/>
      <c r="C198" s="23"/>
      <c r="D198" s="54">
        <v>0.39399681737928249</v>
      </c>
      <c r="E198" s="25">
        <v>0.48868808806855379</v>
      </c>
      <c r="F198" s="25">
        <v>-0.27597178441737313</v>
      </c>
      <c r="G198" s="25">
        <v>0.70206202702386422</v>
      </c>
      <c r="H198" s="25">
        <v>1.029076718036309</v>
      </c>
      <c r="I198" s="25">
        <v>-1</v>
      </c>
      <c r="J198" s="25">
        <v>-1</v>
      </c>
      <c r="K198" s="25">
        <v>-1</v>
      </c>
      <c r="L198" s="25">
        <v>-1</v>
      </c>
      <c r="M198" s="25">
        <v>-1</v>
      </c>
      <c r="N198" s="25">
        <v>-1</v>
      </c>
      <c r="O198" s="25">
        <v>-1</v>
      </c>
      <c r="P198" s="25">
        <v>-1</v>
      </c>
    </row>
    <row r="199" spans="1:16">
      <c r="A199" s="159" t="s">
        <v>103</v>
      </c>
      <c r="B199" s="69" t="s">
        <v>37</v>
      </c>
      <c r="C199" s="18">
        <v>1501.022742073523</v>
      </c>
      <c r="D199" s="18">
        <v>314.14994207352294</v>
      </c>
      <c r="E199" s="19">
        <v>76.359800000000007</v>
      </c>
      <c r="F199" s="19">
        <v>87.985200000000006</v>
      </c>
      <c r="G199" s="19">
        <v>59.462942073522925</v>
      </c>
      <c r="H199" s="20">
        <v>90.341999999999999</v>
      </c>
      <c r="I199" s="20">
        <v>115.2783</v>
      </c>
      <c r="J199" s="20">
        <v>123.7281</v>
      </c>
      <c r="K199" s="21">
        <v>142.66399999999999</v>
      </c>
      <c r="L199" s="22">
        <v>152.3022</v>
      </c>
      <c r="M199" s="22">
        <v>169.91480000000001</v>
      </c>
      <c r="N199" s="22">
        <v>188.7286</v>
      </c>
      <c r="O199" s="22">
        <v>113.25069999999999</v>
      </c>
      <c r="P199" s="22">
        <v>181.0061</v>
      </c>
    </row>
    <row r="200" spans="1:16">
      <c r="A200" s="159"/>
      <c r="B200" s="69" t="s">
        <v>68</v>
      </c>
      <c r="C200" s="18">
        <v>224.64195713986453</v>
      </c>
      <c r="D200" s="18">
        <v>74.856757139864513</v>
      </c>
      <c r="E200" s="19">
        <v>8.3971</v>
      </c>
      <c r="F200" s="19">
        <v>29.209199999999999</v>
      </c>
      <c r="G200" s="19">
        <v>16.766271299156546</v>
      </c>
      <c r="H200" s="20">
        <v>20.484185840707966</v>
      </c>
      <c r="I200" s="20">
        <v>8.8916000000000004</v>
      </c>
      <c r="J200" s="20">
        <v>16.384499999999999</v>
      </c>
      <c r="K200" s="21">
        <v>11.686400000000001</v>
      </c>
      <c r="L200" s="22">
        <v>16.804300000000001</v>
      </c>
      <c r="M200" s="22">
        <v>20.247699999999998</v>
      </c>
      <c r="N200" s="22">
        <v>12.6989</v>
      </c>
      <c r="O200" s="22">
        <v>33.7136</v>
      </c>
      <c r="P200" s="22">
        <v>29.3582</v>
      </c>
    </row>
    <row r="201" spans="1:16">
      <c r="A201" s="159" t="s">
        <v>35</v>
      </c>
      <c r="B201" s="159"/>
      <c r="C201" s="18">
        <v>1725.6646992133876</v>
      </c>
      <c r="D201" s="75">
        <v>389.00669921338744</v>
      </c>
      <c r="E201" s="19">
        <v>84.756900000000002</v>
      </c>
      <c r="F201" s="19">
        <v>117.1944</v>
      </c>
      <c r="G201" s="19">
        <v>76.229213372679467</v>
      </c>
      <c r="H201" s="20">
        <v>110.82618584070796</v>
      </c>
      <c r="I201" s="20">
        <v>124.1699</v>
      </c>
      <c r="J201" s="20">
        <v>140.11259999999999</v>
      </c>
      <c r="K201" s="21">
        <v>154.35040000000001</v>
      </c>
      <c r="L201" s="22">
        <v>169.10650000000001</v>
      </c>
      <c r="M201" s="22">
        <v>190.16249999999999</v>
      </c>
      <c r="N201" s="22">
        <v>201.42750000000001</v>
      </c>
      <c r="O201" s="22">
        <v>146.96430000000001</v>
      </c>
      <c r="P201" s="22">
        <v>210.36429999999999</v>
      </c>
    </row>
    <row r="202" spans="1:16">
      <c r="A202" s="159" t="s">
        <v>102</v>
      </c>
      <c r="B202" s="69" t="s">
        <v>37</v>
      </c>
      <c r="C202" s="18">
        <v>596.49800000000005</v>
      </c>
      <c r="D202" s="18">
        <v>596.49800000000005</v>
      </c>
      <c r="E202" s="22">
        <v>148.8424</v>
      </c>
      <c r="F202" s="22">
        <v>125.5522</v>
      </c>
      <c r="G202" s="22">
        <v>144.86179999999999</v>
      </c>
      <c r="H202" s="22">
        <v>177.24160000000001</v>
      </c>
      <c r="I202" s="20"/>
      <c r="J202" s="20"/>
      <c r="K202" s="21"/>
      <c r="L202" s="22"/>
      <c r="M202" s="22"/>
      <c r="N202" s="22"/>
      <c r="O202" s="22"/>
      <c r="P202" s="22"/>
    </row>
    <row r="203" spans="1:16">
      <c r="A203" s="159"/>
      <c r="B203" s="69" t="s">
        <v>68</v>
      </c>
      <c r="C203" s="18">
        <v>85.574600000000004</v>
      </c>
      <c r="D203" s="18">
        <v>85.574600000000004</v>
      </c>
      <c r="E203" s="22">
        <v>20.6374</v>
      </c>
      <c r="F203" s="22">
        <v>15.934900000000001</v>
      </c>
      <c r="G203" s="22">
        <v>26.735199999999999</v>
      </c>
      <c r="H203" s="22">
        <v>22.267099999999999</v>
      </c>
      <c r="I203" s="19"/>
      <c r="J203" s="19"/>
      <c r="K203" s="19"/>
      <c r="L203" s="19"/>
      <c r="M203" s="19"/>
      <c r="N203" s="19"/>
      <c r="O203" s="19"/>
      <c r="P203" s="19"/>
    </row>
    <row r="204" spans="1:16">
      <c r="A204" s="159" t="s">
        <v>39</v>
      </c>
      <c r="B204" s="159"/>
      <c r="C204" s="18">
        <v>682.07259999999997</v>
      </c>
      <c r="D204" s="75">
        <v>682.07259999999997</v>
      </c>
      <c r="E204" s="19">
        <v>169.47980000000001</v>
      </c>
      <c r="F204" s="19">
        <v>141.4871</v>
      </c>
      <c r="G204" s="19">
        <v>171.59699999999998</v>
      </c>
      <c r="H204" s="19">
        <v>199.5087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</row>
    <row r="205" spans="1:16">
      <c r="A205" s="23" t="s">
        <v>32</v>
      </c>
      <c r="B205" s="23"/>
      <c r="C205" s="23"/>
      <c r="D205" s="54">
        <v>0.7533698041170569</v>
      </c>
      <c r="E205" s="25">
        <v>0.9995988527187758</v>
      </c>
      <c r="F205" s="25">
        <v>0.20728550169632665</v>
      </c>
      <c r="G205" s="25">
        <v>1.2510661255426299</v>
      </c>
      <c r="H205" s="25">
        <v>0.80019458836882351</v>
      </c>
      <c r="I205" s="25">
        <v>-1</v>
      </c>
      <c r="J205" s="25">
        <v>-1</v>
      </c>
      <c r="K205" s="25">
        <v>-1</v>
      </c>
      <c r="L205" s="25">
        <v>-1</v>
      </c>
      <c r="M205" s="25">
        <v>-1</v>
      </c>
      <c r="N205" s="25">
        <v>-1</v>
      </c>
      <c r="O205" s="25">
        <v>-1</v>
      </c>
      <c r="P205" s="25">
        <v>-1</v>
      </c>
    </row>
  </sheetData>
  <mergeCells count="117">
    <mergeCell ref="A202:A203"/>
    <mergeCell ref="A204:B204"/>
    <mergeCell ref="A185:A186"/>
    <mergeCell ref="A131:B131"/>
    <mergeCell ref="A132:A133"/>
    <mergeCell ref="A134:B134"/>
    <mergeCell ref="A124:B124"/>
    <mergeCell ref="A125:A126"/>
    <mergeCell ref="A127:B127"/>
    <mergeCell ref="A183:B183"/>
    <mergeCell ref="A192:A193"/>
    <mergeCell ref="A194:B194"/>
    <mergeCell ref="A195:A196"/>
    <mergeCell ref="A197:B197"/>
    <mergeCell ref="A187:B187"/>
    <mergeCell ref="A188:A189"/>
    <mergeCell ref="A190:B190"/>
    <mergeCell ref="A178:A179"/>
    <mergeCell ref="A180:B180"/>
    <mergeCell ref="A181:A182"/>
    <mergeCell ref="A176:B176"/>
    <mergeCell ref="A143:A144"/>
    <mergeCell ref="A68:B68"/>
    <mergeCell ref="A69:A70"/>
    <mergeCell ref="A71:B71"/>
    <mergeCell ref="A113:B113"/>
    <mergeCell ref="A122:A123"/>
    <mergeCell ref="A96:B96"/>
    <mergeCell ref="A97:A98"/>
    <mergeCell ref="A199:A200"/>
    <mergeCell ref="A201:B201"/>
    <mergeCell ref="A174:A175"/>
    <mergeCell ref="A155:B155"/>
    <mergeCell ref="A157:A158"/>
    <mergeCell ref="A159:B159"/>
    <mergeCell ref="A160:A161"/>
    <mergeCell ref="A162:B162"/>
    <mergeCell ref="A164:A165"/>
    <mergeCell ref="A139:A140"/>
    <mergeCell ref="A108:A109"/>
    <mergeCell ref="A110:B110"/>
    <mergeCell ref="A111:A112"/>
    <mergeCell ref="A145:B145"/>
    <mergeCell ref="A146:A147"/>
    <mergeCell ref="A148:B148"/>
    <mergeCell ref="A66:A67"/>
    <mergeCell ref="A166:B166"/>
    <mergeCell ref="A167:A168"/>
    <mergeCell ref="A169:B169"/>
    <mergeCell ref="A171:A172"/>
    <mergeCell ref="A173:B173"/>
    <mergeCell ref="A92:B92"/>
    <mergeCell ref="A59:A60"/>
    <mergeCell ref="A61:B61"/>
    <mergeCell ref="A62:A63"/>
    <mergeCell ref="A64:B64"/>
    <mergeCell ref="A129:A130"/>
    <mergeCell ref="A82:B82"/>
    <mergeCell ref="A83:A84"/>
    <mergeCell ref="A85:B85"/>
    <mergeCell ref="A87:A88"/>
    <mergeCell ref="A89:B89"/>
    <mergeCell ref="A90:A91"/>
    <mergeCell ref="A99:B99"/>
    <mergeCell ref="A73:A74"/>
    <mergeCell ref="A75:B75"/>
    <mergeCell ref="A76:A77"/>
    <mergeCell ref="A78:B78"/>
    <mergeCell ref="A80:A81"/>
    <mergeCell ref="A6:A7"/>
    <mergeCell ref="A8:B8"/>
    <mergeCell ref="A150:A151"/>
    <mergeCell ref="A152:B152"/>
    <mergeCell ref="A153:A154"/>
    <mergeCell ref="A29:B29"/>
    <mergeCell ref="A31:A32"/>
    <mergeCell ref="A33:B33"/>
    <mergeCell ref="A34:A35"/>
    <mergeCell ref="A36:B36"/>
    <mergeCell ref="A47:B47"/>
    <mergeCell ref="A48:A49"/>
    <mergeCell ref="A50:B50"/>
    <mergeCell ref="A141:B141"/>
    <mergeCell ref="A52:A53"/>
    <mergeCell ref="A54:B54"/>
    <mergeCell ref="A55:A56"/>
    <mergeCell ref="A57:B57"/>
    <mergeCell ref="A103:B103"/>
    <mergeCell ref="A104:A105"/>
    <mergeCell ref="A106:B106"/>
    <mergeCell ref="A136:A137"/>
    <mergeCell ref="A138:B138"/>
    <mergeCell ref="A94:A95"/>
    <mergeCell ref="A1:F1"/>
    <mergeCell ref="A115:A116"/>
    <mergeCell ref="A117:B117"/>
    <mergeCell ref="A118:A119"/>
    <mergeCell ref="A120:B120"/>
    <mergeCell ref="A101:A102"/>
    <mergeCell ref="A3:A4"/>
    <mergeCell ref="A19:B19"/>
    <mergeCell ref="A20:A21"/>
    <mergeCell ref="A22:B22"/>
    <mergeCell ref="A24:A25"/>
    <mergeCell ref="A26:B26"/>
    <mergeCell ref="A27:A28"/>
    <mergeCell ref="A43:B43"/>
    <mergeCell ref="A45:A46"/>
    <mergeCell ref="A17:A18"/>
    <mergeCell ref="A12:B12"/>
    <mergeCell ref="A13:A14"/>
    <mergeCell ref="A15:B15"/>
    <mergeCell ref="A38:A39"/>
    <mergeCell ref="A40:B40"/>
    <mergeCell ref="A41:A42"/>
    <mergeCell ref="A10:A11"/>
    <mergeCell ref="A5:B5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7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J19"/>
  <sheetViews>
    <sheetView workbookViewId="0">
      <selection activeCell="B5" sqref="B5"/>
    </sheetView>
  </sheetViews>
  <sheetFormatPr defaultRowHeight="14.35"/>
  <cols>
    <col min="1" max="1" width="31.41015625" bestFit="1" customWidth="1"/>
    <col min="2" max="2" width="25.41015625" style="125" customWidth="1"/>
    <col min="3" max="3" width="6.234375" hidden="1" customWidth="1"/>
    <col min="4" max="4" width="7.234375" hidden="1" customWidth="1"/>
  </cols>
  <sheetData>
    <row r="1" spans="1:10">
      <c r="A1" t="s">
        <v>255</v>
      </c>
      <c r="B1" s="125" t="s">
        <v>85</v>
      </c>
      <c r="C1" t="s">
        <v>83</v>
      </c>
      <c r="D1" t="s">
        <v>84</v>
      </c>
    </row>
    <row r="2" spans="1:10">
      <c r="A2" t="s">
        <v>70</v>
      </c>
      <c r="B2" s="126">
        <v>25.584351591975331</v>
      </c>
      <c r="C2" s="39">
        <v>852.77940000039791</v>
      </c>
      <c r="D2" s="39">
        <v>21817.808000003948</v>
      </c>
    </row>
    <row r="3" spans="1:10">
      <c r="A3" t="s">
        <v>71</v>
      </c>
      <c r="B3" s="126">
        <v>21.867842132833129</v>
      </c>
      <c r="C3" s="39">
        <v>378.91350000001819</v>
      </c>
      <c r="D3" s="39">
        <v>8286.0205999996633</v>
      </c>
      <c r="G3">
        <v>306</v>
      </c>
      <c r="H3">
        <v>282</v>
      </c>
      <c r="I3">
        <v>260</v>
      </c>
      <c r="J3">
        <f>(G3+H3+I3)/3</f>
        <v>282.66666666666669</v>
      </c>
    </row>
    <row r="4" spans="1:10">
      <c r="A4" t="s">
        <v>72</v>
      </c>
      <c r="B4" s="126">
        <v>22.926739926739927</v>
      </c>
      <c r="C4" s="39">
        <v>0.1638</v>
      </c>
      <c r="D4" s="39">
        <v>3.7553999999999998</v>
      </c>
      <c r="J4">
        <f>J3/9</f>
        <v>31.407407407407408</v>
      </c>
    </row>
    <row r="5" spans="1:10">
      <c r="A5" t="s">
        <v>262</v>
      </c>
      <c r="B5" s="126">
        <v>31.407407407407408</v>
      </c>
      <c r="C5" s="39"/>
      <c r="D5" s="39"/>
    </row>
    <row r="6" spans="1:10">
      <c r="A6" t="s">
        <v>73</v>
      </c>
      <c r="B6" s="126">
        <v>19.209756876988621</v>
      </c>
      <c r="C6" s="39">
        <v>130.17690000000024</v>
      </c>
      <c r="D6" s="39">
        <v>2500.6666000000646</v>
      </c>
    </row>
    <row r="7" spans="1:10">
      <c r="A7" t="s">
        <v>74</v>
      </c>
      <c r="B7" s="126">
        <v>19.204607284400844</v>
      </c>
      <c r="C7" s="39">
        <v>60.834100000001314</v>
      </c>
      <c r="D7" s="39">
        <v>1168.2949999999946</v>
      </c>
    </row>
    <row r="8" spans="1:10">
      <c r="A8" t="s">
        <v>75</v>
      </c>
      <c r="B8" s="126">
        <v>22.835670324121278</v>
      </c>
      <c r="C8" s="39">
        <v>120.80350000000243</v>
      </c>
      <c r="D8" s="39">
        <v>2758.6289000000402</v>
      </c>
    </row>
    <row r="9" spans="1:10">
      <c r="A9" t="s">
        <v>76</v>
      </c>
      <c r="B9" s="126">
        <v>30</v>
      </c>
      <c r="C9" s="39">
        <v>4.8000000000000004E-3</v>
      </c>
      <c r="D9" s="39">
        <v>0.14400000000000002</v>
      </c>
    </row>
    <row r="10" spans="1:10">
      <c r="A10" t="s">
        <v>77</v>
      </c>
      <c r="B10" s="126">
        <v>17.317044631138778</v>
      </c>
      <c r="C10" s="39">
        <v>1817.8428000007916</v>
      </c>
      <c r="D10" s="39">
        <v>31479.664900007989</v>
      </c>
    </row>
    <row r="11" spans="1:10">
      <c r="A11" t="s">
        <v>78</v>
      </c>
      <c r="B11" s="126">
        <v>14.771711184955207</v>
      </c>
      <c r="C11" s="39">
        <v>85.103600000002075</v>
      </c>
      <c r="D11" s="39">
        <v>1257.1257999999846</v>
      </c>
    </row>
    <row r="12" spans="1:10">
      <c r="A12" t="s">
        <v>79</v>
      </c>
      <c r="B12" s="126">
        <v>18.375624759707808</v>
      </c>
      <c r="C12" s="39">
        <v>1.5605999999999995</v>
      </c>
      <c r="D12" s="39">
        <v>28.676999999999996</v>
      </c>
    </row>
    <row r="13" spans="1:10">
      <c r="A13" t="s">
        <v>80</v>
      </c>
      <c r="B13" s="126">
        <v>28.706518611302897</v>
      </c>
      <c r="C13" s="39">
        <v>70.892400000001444</v>
      </c>
      <c r="D13" s="39">
        <v>2035.073999999971</v>
      </c>
    </row>
    <row r="14" spans="1:10">
      <c r="A14" t="s">
        <v>81</v>
      </c>
      <c r="B14" s="126">
        <v>39.777777777777779</v>
      </c>
      <c r="C14" s="39">
        <v>1.89E-2</v>
      </c>
      <c r="D14" s="39">
        <v>0.75180000000000002</v>
      </c>
    </row>
    <row r="15" spans="1:10">
      <c r="A15" t="s">
        <v>82</v>
      </c>
      <c r="B15" s="126">
        <v>20.27129878275413</v>
      </c>
      <c r="C15" s="39">
        <v>3519.0943000012153</v>
      </c>
      <c r="D15" s="39">
        <v>71336.612000011635</v>
      </c>
    </row>
    <row r="16" spans="1:10">
      <c r="A16" t="s">
        <v>86</v>
      </c>
    </row>
    <row r="17" spans="1:2">
      <c r="A17" t="s">
        <v>87</v>
      </c>
      <c r="B17" s="126">
        <v>9.4444444444444446</v>
      </c>
    </row>
    <row r="18" spans="1:2">
      <c r="A18" t="s">
        <v>88</v>
      </c>
      <c r="B18" s="126">
        <v>10.555555555555555</v>
      </c>
    </row>
    <row r="19" spans="1:2">
      <c r="A19" t="s">
        <v>89</v>
      </c>
      <c r="B19" s="126">
        <v>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U126"/>
  <sheetViews>
    <sheetView showGridLines="0" zoomScale="85" zoomScaleNormal="85" workbookViewId="0">
      <selection activeCell="T49" sqref="T49"/>
    </sheetView>
  </sheetViews>
  <sheetFormatPr defaultColWidth="8.76171875" defaultRowHeight="14.35"/>
  <cols>
    <col min="1" max="1" width="8.76171875" style="41" customWidth="1"/>
    <col min="2" max="2" width="12.64453125" style="41" customWidth="1"/>
    <col min="3" max="3" width="8.1171875" style="41" bestFit="1" customWidth="1"/>
    <col min="4" max="4" width="9.41015625" style="41" bestFit="1" customWidth="1"/>
    <col min="5" max="5" width="7.76171875" style="52" bestFit="1" customWidth="1"/>
    <col min="6" max="6" width="9.41015625" style="52" bestFit="1" customWidth="1"/>
    <col min="7" max="8" width="8.76171875" style="41" customWidth="1"/>
    <col min="9" max="16384" width="8.76171875" style="41"/>
  </cols>
  <sheetData>
    <row r="1" spans="1:21" ht="19.100000000000001" customHeight="1">
      <c r="A1" s="157" t="s">
        <v>199</v>
      </c>
      <c r="B1" s="157"/>
      <c r="C1" s="157"/>
      <c r="D1" s="157"/>
      <c r="E1" s="157"/>
      <c r="F1" s="157"/>
      <c r="G1" s="157"/>
      <c r="H1" s="15">
        <v>10000</v>
      </c>
      <c r="I1" s="14"/>
      <c r="J1" s="14"/>
      <c r="K1" s="14"/>
      <c r="L1" s="14"/>
      <c r="M1" s="14"/>
      <c r="N1" s="14"/>
      <c r="O1" s="14"/>
      <c r="P1" s="14"/>
      <c r="Q1" s="14"/>
      <c r="R1" s="40" t="s">
        <v>12</v>
      </c>
      <c r="U1" s="43"/>
    </row>
    <row r="2" spans="1:21" ht="22">
      <c r="A2" s="16" t="s">
        <v>198</v>
      </c>
      <c r="B2" s="16" t="s">
        <v>38</v>
      </c>
      <c r="C2" s="16" t="s">
        <v>13</v>
      </c>
      <c r="D2" s="16" t="s">
        <v>14</v>
      </c>
      <c r="E2" s="16" t="s">
        <v>166</v>
      </c>
      <c r="F2" s="16" t="s">
        <v>167</v>
      </c>
      <c r="G2" s="16" t="s">
        <v>17</v>
      </c>
      <c r="H2" s="16" t="s">
        <v>19</v>
      </c>
      <c r="I2" s="16" t="s">
        <v>20</v>
      </c>
      <c r="J2" s="16" t="s">
        <v>21</v>
      </c>
      <c r="K2" s="16" t="s">
        <v>22</v>
      </c>
      <c r="L2" s="16" t="s">
        <v>23</v>
      </c>
      <c r="M2" s="16" t="s">
        <v>24</v>
      </c>
      <c r="N2" s="16" t="s">
        <v>25</v>
      </c>
      <c r="O2" s="16" t="s">
        <v>26</v>
      </c>
      <c r="P2" s="16" t="s">
        <v>28</v>
      </c>
      <c r="Q2" s="16" t="s">
        <v>29</v>
      </c>
      <c r="R2" s="16" t="s">
        <v>30</v>
      </c>
    </row>
    <row r="3" spans="1:21">
      <c r="A3" s="158" t="s">
        <v>222</v>
      </c>
      <c r="B3" s="90" t="s">
        <v>223</v>
      </c>
      <c r="C3" s="91"/>
      <c r="D3" s="92">
        <v>182429.99815599996</v>
      </c>
      <c r="E3" s="124">
        <f>SUM(G3:K3)</f>
        <v>71030.069369999983</v>
      </c>
      <c r="F3" s="124">
        <v>3680.1013994038176</v>
      </c>
      <c r="G3" s="93">
        <v>13911.968797999998</v>
      </c>
      <c r="H3" s="93">
        <v>18161.188777999996</v>
      </c>
      <c r="I3" s="93">
        <v>13132.193425999996</v>
      </c>
      <c r="J3" s="93">
        <v>12734.982087999997</v>
      </c>
      <c r="K3" s="93">
        <v>13089.736279999997</v>
      </c>
      <c r="L3" s="93">
        <v>16530.433595999995</v>
      </c>
      <c r="M3" s="94">
        <v>17183.703203999998</v>
      </c>
      <c r="N3" s="95">
        <v>16465.243626000007</v>
      </c>
      <c r="O3" s="95">
        <v>19286.238397999998</v>
      </c>
      <c r="P3" s="95">
        <v>15614.584853999999</v>
      </c>
      <c r="Q3" s="95">
        <v>11404.288696000001</v>
      </c>
      <c r="R3" s="95">
        <v>14915.436412000003</v>
      </c>
    </row>
    <row r="4" spans="1:21">
      <c r="A4" s="158"/>
      <c r="B4" s="90" t="s">
        <v>68</v>
      </c>
      <c r="C4" s="91"/>
      <c r="D4" s="92">
        <v>16674.371063999999</v>
      </c>
      <c r="E4" s="124">
        <f>SUM(G4:K4)</f>
        <v>7405.0117200000004</v>
      </c>
      <c r="F4" s="124">
        <v>314.0689885362051</v>
      </c>
      <c r="G4" s="93">
        <v>2084.1386640000001</v>
      </c>
      <c r="H4" s="93">
        <v>2016.3127200000004</v>
      </c>
      <c r="I4" s="93">
        <v>1476.6532320000001</v>
      </c>
      <c r="J4" s="93">
        <v>1002.9972720000001</v>
      </c>
      <c r="K4" s="93">
        <v>824.90983199999982</v>
      </c>
      <c r="L4" s="93">
        <v>1230.91104</v>
      </c>
      <c r="M4" s="94">
        <v>1124.5512959999996</v>
      </c>
      <c r="N4" s="95">
        <v>1257.9854399999997</v>
      </c>
      <c r="O4" s="95">
        <v>2029.4299919999999</v>
      </c>
      <c r="P4" s="95">
        <v>1003.6118879999997</v>
      </c>
      <c r="Q4" s="95">
        <v>1512.6391199999998</v>
      </c>
      <c r="R4" s="95">
        <v>1110.2305679999999</v>
      </c>
    </row>
    <row r="5" spans="1:21">
      <c r="A5" s="158" t="s">
        <v>222</v>
      </c>
      <c r="B5" s="158"/>
      <c r="C5" s="91"/>
      <c r="D5" s="92">
        <v>199104.36922000002</v>
      </c>
      <c r="E5" s="124">
        <f>SUM(G5:K5)</f>
        <v>78435.081089999992</v>
      </c>
      <c r="F5" s="124">
        <f>SUM(F3:F4)</f>
        <v>3994.1703879400229</v>
      </c>
      <c r="G5" s="93">
        <v>15996.107461999998</v>
      </c>
      <c r="H5" s="93">
        <v>20177.501497999998</v>
      </c>
      <c r="I5" s="93">
        <v>14608.846657999997</v>
      </c>
      <c r="J5" s="93">
        <v>13737.979359999998</v>
      </c>
      <c r="K5" s="93">
        <v>13914.646111999997</v>
      </c>
      <c r="L5" s="93">
        <v>17761.344635999994</v>
      </c>
      <c r="M5" s="94">
        <v>18308.254499999995</v>
      </c>
      <c r="N5" s="95">
        <v>17723.229066000007</v>
      </c>
      <c r="O5" s="95">
        <v>21315.668389999999</v>
      </c>
      <c r="P5" s="95">
        <v>16618.196742</v>
      </c>
      <c r="Q5" s="95">
        <v>12916.927816000001</v>
      </c>
      <c r="R5" s="95">
        <v>16025.666980000002</v>
      </c>
    </row>
    <row r="6" spans="1:21">
      <c r="A6" s="158" t="s">
        <v>36</v>
      </c>
      <c r="B6" s="90" t="s">
        <v>37</v>
      </c>
      <c r="C6" s="91">
        <v>223700</v>
      </c>
      <c r="D6" s="92">
        <f>SUM(G6:R6)</f>
        <v>99809.13674799999</v>
      </c>
      <c r="E6" s="92">
        <f>SUM(G6:R6)</f>
        <v>99809.13674799999</v>
      </c>
      <c r="F6" s="124">
        <v>2799.6576457147407</v>
      </c>
      <c r="G6" s="93">
        <v>14163.911492000001</v>
      </c>
      <c r="H6" s="93">
        <v>19732.371699999996</v>
      </c>
      <c r="I6" s="93">
        <v>14083.722503999998</v>
      </c>
      <c r="J6" s="93">
        <v>11511.836639999998</v>
      </c>
      <c r="K6" s="93">
        <v>13676.506824</v>
      </c>
      <c r="L6" s="93">
        <v>26640.787588000003</v>
      </c>
      <c r="M6" s="94"/>
      <c r="N6" s="95"/>
      <c r="O6" s="95"/>
      <c r="P6" s="95"/>
      <c r="Q6" s="95"/>
      <c r="R6" s="95"/>
    </row>
    <row r="7" spans="1:21">
      <c r="A7" s="158"/>
      <c r="B7" s="90" t="s">
        <v>68</v>
      </c>
      <c r="C7" s="91">
        <v>56999.999999999993</v>
      </c>
      <c r="D7" s="92">
        <f>SUM(G7:R7)</f>
        <v>10293.232808000001</v>
      </c>
      <c r="E7" s="92">
        <f>SUM(G7:R7)</f>
        <v>10293.232808000001</v>
      </c>
      <c r="F7" s="124">
        <v>475.73045981115627</v>
      </c>
      <c r="G7" s="93">
        <v>814.55219999999997</v>
      </c>
      <c r="H7" s="93">
        <v>685.51113599999996</v>
      </c>
      <c r="I7" s="93">
        <v>3048.7178840000001</v>
      </c>
      <c r="J7" s="93">
        <v>2105.0492720000002</v>
      </c>
      <c r="K7" s="93">
        <v>1469.2093600000001</v>
      </c>
      <c r="L7" s="93">
        <v>2170.1929559999999</v>
      </c>
      <c r="M7" s="93"/>
      <c r="N7" s="93"/>
      <c r="O7" s="93"/>
      <c r="P7" s="93"/>
      <c r="Q7" s="93"/>
      <c r="R7" s="93"/>
    </row>
    <row r="8" spans="1:21">
      <c r="A8" s="158" t="s">
        <v>39</v>
      </c>
      <c r="B8" s="158"/>
      <c r="C8" s="96">
        <f>SUM(C6:C7)</f>
        <v>280700</v>
      </c>
      <c r="D8" s="97">
        <f>SUM(G8:R8)</f>
        <v>110102.36955600001</v>
      </c>
      <c r="E8" s="92">
        <f t="shared" ref="E8" si="0">SUM(G8:J8)</f>
        <v>66145.672827999995</v>
      </c>
      <c r="F8" s="124">
        <f>SUM(F6:F7)</f>
        <v>3275.3881055258971</v>
      </c>
      <c r="G8" s="93">
        <f>G6+G7</f>
        <v>14978.463692000001</v>
      </c>
      <c r="H8" s="93">
        <f t="shared" ref="H8" si="1">H6+H7</f>
        <v>20417.882835999997</v>
      </c>
      <c r="I8" s="93">
        <f t="shared" ref="I8" si="2">I6+I7</f>
        <v>17132.440387999999</v>
      </c>
      <c r="J8" s="93">
        <f t="shared" ref="J8" si="3">J6+J7</f>
        <v>13616.885911999998</v>
      </c>
      <c r="K8" s="93">
        <f t="shared" ref="K8" si="4">K6+K7</f>
        <v>15145.716184000001</v>
      </c>
      <c r="L8" s="93">
        <f t="shared" ref="L8" si="5">L6+L7</f>
        <v>28810.980544000002</v>
      </c>
      <c r="M8" s="93">
        <f t="shared" ref="M8" si="6">M6+M7</f>
        <v>0</v>
      </c>
      <c r="N8" s="93">
        <f t="shared" ref="N8" si="7">N6+N7</f>
        <v>0</v>
      </c>
      <c r="O8" s="93">
        <f t="shared" ref="O8" si="8">O6+O7</f>
        <v>0</v>
      </c>
      <c r="P8" s="93">
        <f t="shared" ref="P8" si="9">P6+P7</f>
        <v>0</v>
      </c>
      <c r="Q8" s="93">
        <f t="shared" ref="Q8" si="10">Q6+Q7</f>
        <v>0</v>
      </c>
      <c r="R8" s="93">
        <f t="shared" ref="R8" si="11">R6+R7</f>
        <v>0</v>
      </c>
    </row>
    <row r="9" spans="1:21">
      <c r="A9" s="23" t="s">
        <v>32</v>
      </c>
      <c r="B9" s="23"/>
      <c r="C9" s="55">
        <f>D8/C8</f>
        <v>0.39224214305664412</v>
      </c>
      <c r="D9" s="57" t="s">
        <v>33</v>
      </c>
      <c r="E9" s="24">
        <f t="shared" ref="E9:R9" si="12">E8/E5-1</f>
        <v>-0.15668254677901805</v>
      </c>
      <c r="F9" s="25">
        <f>F8/F5-1</f>
        <v>-0.1799578417046036</v>
      </c>
      <c r="G9" s="25">
        <f>G8/G5-1</f>
        <v>-6.36182128944488E-2</v>
      </c>
      <c r="H9" s="25">
        <f>H8/H5-1</f>
        <v>1.1913335158162397E-2</v>
      </c>
      <c r="I9" s="25">
        <f>I8/I5-1</f>
        <v>0.17274421376844629</v>
      </c>
      <c r="J9" s="25">
        <f>J8/J5-1</f>
        <v>-8.8145021059341522E-3</v>
      </c>
      <c r="K9" s="25">
        <f t="shared" si="12"/>
        <v>8.8472970285484287E-2</v>
      </c>
      <c r="L9" s="25">
        <f t="shared" si="12"/>
        <v>0.62211708259991738</v>
      </c>
      <c r="M9" s="25">
        <f t="shared" si="12"/>
        <v>-1</v>
      </c>
      <c r="N9" s="25">
        <f t="shared" si="12"/>
        <v>-1</v>
      </c>
      <c r="O9" s="25">
        <f t="shared" si="12"/>
        <v>-1</v>
      </c>
      <c r="P9" s="25">
        <f t="shared" si="12"/>
        <v>-1</v>
      </c>
      <c r="Q9" s="25">
        <f t="shared" si="12"/>
        <v>-1</v>
      </c>
      <c r="R9" s="25">
        <f t="shared" si="12"/>
        <v>-1</v>
      </c>
    </row>
    <row r="10" spans="1:21" ht="22">
      <c r="A10" s="16" t="s">
        <v>201</v>
      </c>
      <c r="B10" s="16" t="s">
        <v>38</v>
      </c>
      <c r="C10" s="16" t="s">
        <v>34</v>
      </c>
      <c r="D10" s="16" t="s">
        <v>14</v>
      </c>
      <c r="E10" s="16" t="s">
        <v>166</v>
      </c>
      <c r="F10" s="16" t="s">
        <v>167</v>
      </c>
      <c r="G10" s="16" t="s">
        <v>16</v>
      </c>
      <c r="H10" s="16" t="s">
        <v>18</v>
      </c>
      <c r="I10" s="16" t="s">
        <v>20</v>
      </c>
      <c r="J10" s="16" t="s">
        <v>21</v>
      </c>
      <c r="K10" s="16" t="s">
        <v>22</v>
      </c>
      <c r="L10" s="16" t="s">
        <v>23</v>
      </c>
      <c r="M10" s="16" t="s">
        <v>24</v>
      </c>
      <c r="N10" s="16" t="s">
        <v>25</v>
      </c>
      <c r="O10" s="16" t="s">
        <v>26</v>
      </c>
      <c r="P10" s="16" t="s">
        <v>27</v>
      </c>
      <c r="Q10" s="16" t="s">
        <v>29</v>
      </c>
      <c r="R10" s="16" t="s">
        <v>30</v>
      </c>
    </row>
    <row r="11" spans="1:21">
      <c r="A11" s="158" t="s">
        <v>35</v>
      </c>
      <c r="B11" s="90" t="s">
        <v>37</v>
      </c>
      <c r="C11" s="91"/>
      <c r="D11" s="92">
        <v>187479.14555125151</v>
      </c>
      <c r="E11" s="124">
        <f>SUM(G11:K11)</f>
        <v>71093.617639652686</v>
      </c>
      <c r="F11" s="124">
        <v>3789.0387288605689</v>
      </c>
      <c r="G11" s="93">
        <v>13832.995093113494</v>
      </c>
      <c r="H11" s="93">
        <v>14954.113497833023</v>
      </c>
      <c r="I11" s="93">
        <v>17033.669496211634</v>
      </c>
      <c r="J11" s="93">
        <v>11101.370010701823</v>
      </c>
      <c r="K11" s="93">
        <v>14171.469541792709</v>
      </c>
      <c r="L11" s="93">
        <v>16503.195851423498</v>
      </c>
      <c r="M11" s="93">
        <v>15351.796553551805</v>
      </c>
      <c r="N11" s="93">
        <v>18739.942291208627</v>
      </c>
      <c r="O11" s="93">
        <v>17844.222001775135</v>
      </c>
      <c r="P11" s="93">
        <v>17822.319962207108</v>
      </c>
      <c r="Q11" s="93">
        <v>13139.604688873942</v>
      </c>
      <c r="R11" s="93">
        <v>16984.446562558704</v>
      </c>
    </row>
    <row r="12" spans="1:21">
      <c r="A12" s="158"/>
      <c r="B12" s="90" t="s">
        <v>68</v>
      </c>
      <c r="C12" s="91"/>
      <c r="D12" s="92">
        <v>26122.826055233581</v>
      </c>
      <c r="E12" s="124">
        <f>SUM(G12:K12)</f>
        <v>10411.311534915592</v>
      </c>
      <c r="F12" s="124">
        <v>419.58106831566732</v>
      </c>
      <c r="G12" s="93">
        <v>1776.8057220006183</v>
      </c>
      <c r="H12" s="93">
        <v>2399.1127415794017</v>
      </c>
      <c r="I12" s="93">
        <v>2831.4523714727784</v>
      </c>
      <c r="J12" s="93">
        <v>1594.6875547405627</v>
      </c>
      <c r="K12" s="93">
        <v>1809.2531451222312</v>
      </c>
      <c r="L12" s="93">
        <v>2264.211823723901</v>
      </c>
      <c r="M12" s="93">
        <v>1570.3687563258877</v>
      </c>
      <c r="N12" s="93">
        <v>2062.0630143457329</v>
      </c>
      <c r="O12" s="93">
        <v>2655.4520918427925</v>
      </c>
      <c r="P12" s="93">
        <v>1713.7483140425745</v>
      </c>
      <c r="Q12" s="93">
        <v>2288.3393467896199</v>
      </c>
      <c r="R12" s="93">
        <v>3157.3311732474781</v>
      </c>
    </row>
    <row r="13" spans="1:21">
      <c r="A13" s="158" t="s">
        <v>35</v>
      </c>
      <c r="B13" s="158"/>
      <c r="C13" s="91"/>
      <c r="D13" s="92">
        <v>213601.97160648508</v>
      </c>
      <c r="E13" s="124">
        <f>SUM(G13:K13)</f>
        <v>81504.929174568286</v>
      </c>
      <c r="F13" s="124">
        <v>4208.6197971762358</v>
      </c>
      <c r="G13" s="93">
        <v>15609.800815114111</v>
      </c>
      <c r="H13" s="93">
        <v>17353.226239412426</v>
      </c>
      <c r="I13" s="93">
        <v>19865.121867684415</v>
      </c>
      <c r="J13" s="93">
        <v>12696.057565442386</v>
      </c>
      <c r="K13" s="93">
        <v>15980.72268691494</v>
      </c>
      <c r="L13" s="93">
        <v>18767.407675147399</v>
      </c>
      <c r="M13" s="93">
        <v>16922.165309877691</v>
      </c>
      <c r="N13" s="93">
        <v>20802.005305554361</v>
      </c>
      <c r="O13" s="93">
        <v>20499.674093617927</v>
      </c>
      <c r="P13" s="93">
        <v>19536.068276249684</v>
      </c>
      <c r="Q13" s="93">
        <v>15427.944035663562</v>
      </c>
      <c r="R13" s="93">
        <v>20141.777735806183</v>
      </c>
    </row>
    <row r="14" spans="1:21">
      <c r="A14" s="158" t="s">
        <v>36</v>
      </c>
      <c r="B14" s="90" t="s">
        <v>37</v>
      </c>
      <c r="C14" s="91">
        <v>223700</v>
      </c>
      <c r="D14" s="92">
        <f>SUM(G14:R14)</f>
        <v>114024.30965402625</v>
      </c>
      <c r="E14" s="92">
        <f>SUM(G14:R14)</f>
        <v>114024.30965402625</v>
      </c>
      <c r="F14" s="124">
        <v>4644.0590885064175</v>
      </c>
      <c r="G14" s="95">
        <v>17769.042784253816</v>
      </c>
      <c r="H14" s="95">
        <v>20599.637048789202</v>
      </c>
      <c r="I14" s="95">
        <v>21830.39004166007</v>
      </c>
      <c r="J14" s="95">
        <v>13397.710714361134</v>
      </c>
      <c r="K14" s="93">
        <v>19448.124154745405</v>
      </c>
      <c r="L14" s="93">
        <v>20979.404910216617</v>
      </c>
      <c r="M14" s="93"/>
      <c r="N14" s="93"/>
      <c r="O14" s="93"/>
      <c r="P14" s="93"/>
      <c r="Q14" s="93"/>
      <c r="R14" s="93"/>
    </row>
    <row r="15" spans="1:21">
      <c r="A15" s="158"/>
      <c r="B15" s="90" t="s">
        <v>68</v>
      </c>
      <c r="C15" s="91">
        <v>56999.999999999993</v>
      </c>
      <c r="D15" s="92">
        <f>SUM(G15:R15)</f>
        <v>11965.040824726617</v>
      </c>
      <c r="E15" s="92">
        <f>SUM(G15:R15)</f>
        <v>11965.040824726617</v>
      </c>
      <c r="F15" s="124">
        <v>614.42898464627763</v>
      </c>
      <c r="G15" s="95">
        <v>1500.9756608465641</v>
      </c>
      <c r="H15" s="95">
        <v>1249.5682182170144</v>
      </c>
      <c r="I15" s="95">
        <v>2937.1435677779423</v>
      </c>
      <c r="J15" s="95">
        <v>2380.4899948924772</v>
      </c>
      <c r="K15" s="93">
        <v>1695.3902370430337</v>
      </c>
      <c r="L15" s="93">
        <v>2201.4731459495847</v>
      </c>
      <c r="M15" s="93"/>
      <c r="N15" s="93"/>
      <c r="O15" s="93"/>
      <c r="P15" s="93"/>
      <c r="Q15" s="93"/>
      <c r="R15" s="93"/>
    </row>
    <row r="16" spans="1:21">
      <c r="A16" s="158" t="s">
        <v>39</v>
      </c>
      <c r="B16" s="158"/>
      <c r="C16" s="96">
        <f>SUM(C14:C15)</f>
        <v>280700</v>
      </c>
      <c r="D16" s="97">
        <f t="shared" ref="D16" si="13">SUM(G16:R16)</f>
        <v>125989.35047875285</v>
      </c>
      <c r="E16" s="92">
        <f>SUM(G16:R16)</f>
        <v>125989.35047875285</v>
      </c>
      <c r="F16" s="124">
        <f>SUM(F14:F15)</f>
        <v>5258.4880731526955</v>
      </c>
      <c r="G16" s="93">
        <f>G14+G15</f>
        <v>19270.018445100381</v>
      </c>
      <c r="H16" s="93">
        <f t="shared" ref="H16:R16" si="14">H14+H15</f>
        <v>21849.205267006215</v>
      </c>
      <c r="I16" s="93">
        <f t="shared" si="14"/>
        <v>24767.533609438011</v>
      </c>
      <c r="J16" s="93">
        <f t="shared" si="14"/>
        <v>15778.200709253611</v>
      </c>
      <c r="K16" s="93">
        <f t="shared" si="14"/>
        <v>21143.514391788438</v>
      </c>
      <c r="L16" s="93">
        <f t="shared" si="14"/>
        <v>23180.878056166202</v>
      </c>
      <c r="M16" s="93">
        <f t="shared" si="14"/>
        <v>0</v>
      </c>
      <c r="N16" s="93">
        <f t="shared" si="14"/>
        <v>0</v>
      </c>
      <c r="O16" s="93">
        <f t="shared" si="14"/>
        <v>0</v>
      </c>
      <c r="P16" s="93">
        <f t="shared" si="14"/>
        <v>0</v>
      </c>
      <c r="Q16" s="93">
        <f t="shared" si="14"/>
        <v>0</v>
      </c>
      <c r="R16" s="93">
        <f t="shared" si="14"/>
        <v>0</v>
      </c>
    </row>
    <row r="17" spans="1:18">
      <c r="A17" s="98" t="s">
        <v>32</v>
      </c>
      <c r="B17" s="98"/>
      <c r="C17" s="99">
        <f>D16/C16</f>
        <v>0.44883986632972162</v>
      </c>
      <c r="D17" s="100" t="s">
        <v>33</v>
      </c>
      <c r="E17" s="101">
        <f>E16/E13-1</f>
        <v>0.54578811066637778</v>
      </c>
      <c r="F17" s="101">
        <f t="shared" ref="F17:R17" si="15">F16/F13-1</f>
        <v>0.24945666906781794</v>
      </c>
      <c r="G17" s="102">
        <f t="shared" si="15"/>
        <v>0.23448202019607334</v>
      </c>
      <c r="H17" s="102">
        <f t="shared" si="15"/>
        <v>0.25908606074544105</v>
      </c>
      <c r="I17" s="102">
        <f t="shared" si="15"/>
        <v>0.24678488128122655</v>
      </c>
      <c r="J17" s="102">
        <f t="shared" si="15"/>
        <v>0.24276379718067465</v>
      </c>
      <c r="K17" s="102">
        <f t="shared" si="15"/>
        <v>0.32306371908329323</v>
      </c>
      <c r="L17" s="102">
        <f t="shared" si="15"/>
        <v>0.23516675597468417</v>
      </c>
      <c r="M17" s="102">
        <f t="shared" si="15"/>
        <v>-1</v>
      </c>
      <c r="N17" s="102">
        <f t="shared" si="15"/>
        <v>-1</v>
      </c>
      <c r="O17" s="102">
        <f t="shared" si="15"/>
        <v>-1</v>
      </c>
      <c r="P17" s="102">
        <f t="shared" si="15"/>
        <v>-1</v>
      </c>
      <c r="Q17" s="102">
        <f t="shared" si="15"/>
        <v>-1</v>
      </c>
      <c r="R17" s="102">
        <f t="shared" si="15"/>
        <v>-1</v>
      </c>
    </row>
    <row r="18" spans="1:18" ht="54.45" customHeight="1">
      <c r="A18" s="161" t="s">
        <v>239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</row>
    <row r="21" spans="1:18" ht="22.5" customHeight="1">
      <c r="A21" s="157" t="s">
        <v>200</v>
      </c>
      <c r="B21" s="157"/>
      <c r="C21" s="157"/>
      <c r="D21" s="157"/>
      <c r="E21" s="157"/>
      <c r="F21" s="157"/>
      <c r="G21" s="157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8" ht="22.35" thickBot="1">
      <c r="A22" s="26"/>
      <c r="B22" s="26" t="s">
        <v>40</v>
      </c>
      <c r="C22" s="16" t="s">
        <v>34</v>
      </c>
      <c r="D22" s="27" t="s">
        <v>14</v>
      </c>
      <c r="E22" s="16" t="s">
        <v>166</v>
      </c>
      <c r="F22" s="16" t="s">
        <v>167</v>
      </c>
      <c r="G22" s="16" t="s">
        <v>16</v>
      </c>
      <c r="H22" s="16" t="s">
        <v>18</v>
      </c>
      <c r="I22" s="16" t="s">
        <v>20</v>
      </c>
      <c r="J22" s="16" t="s">
        <v>21</v>
      </c>
      <c r="K22" s="16" t="s">
        <v>22</v>
      </c>
      <c r="L22" s="16" t="s">
        <v>23</v>
      </c>
      <c r="M22" s="16" t="s">
        <v>24</v>
      </c>
      <c r="N22" s="16" t="s">
        <v>25</v>
      </c>
      <c r="O22" s="16" t="s">
        <v>26</v>
      </c>
      <c r="P22" s="16" t="s">
        <v>27</v>
      </c>
      <c r="Q22" s="16" t="s">
        <v>29</v>
      </c>
      <c r="R22" s="16" t="s">
        <v>30</v>
      </c>
    </row>
    <row r="23" spans="1:18">
      <c r="A23" s="160" t="s">
        <v>43</v>
      </c>
      <c r="B23" s="160"/>
      <c r="C23" s="28"/>
      <c r="D23" s="29">
        <f>SUM(G23:R23)</f>
        <v>752.59559341217062</v>
      </c>
      <c r="E23" s="18">
        <f t="shared" ref="E23:E24" si="16">SUM(G23:J23)</f>
        <v>0</v>
      </c>
      <c r="F23" s="18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404.65445995207858</v>
      </c>
      <c r="Q23" s="30">
        <v>313.66373346009198</v>
      </c>
      <c r="R23" s="30">
        <v>34.277400000000007</v>
      </c>
    </row>
    <row r="24" spans="1:18">
      <c r="A24" s="31"/>
      <c r="B24" s="31" t="s">
        <v>36</v>
      </c>
      <c r="C24" s="28">
        <v>54986.013400756972</v>
      </c>
      <c r="D24" s="29">
        <f>SUM(G24:R24)</f>
        <v>12746.681111999998</v>
      </c>
      <c r="E24" s="18">
        <f t="shared" si="16"/>
        <v>7985.8674959999989</v>
      </c>
      <c r="F24" s="18">
        <v>577.05457937010942</v>
      </c>
      <c r="G24" s="30">
        <v>0</v>
      </c>
      <c r="H24" s="30">
        <v>7161.7871999999998</v>
      </c>
      <c r="I24" s="30">
        <v>275.97528</v>
      </c>
      <c r="J24" s="34">
        <v>548.10501599999998</v>
      </c>
      <c r="K24" s="34">
        <v>794.40921600000001</v>
      </c>
      <c r="L24" s="34">
        <v>3966.4044000000004</v>
      </c>
      <c r="M24" s="34"/>
      <c r="N24" s="30"/>
      <c r="O24" s="30"/>
      <c r="P24" s="30"/>
      <c r="Q24" s="30"/>
      <c r="R24" s="30"/>
    </row>
    <row r="25" spans="1:18">
      <c r="A25" s="32"/>
      <c r="B25" s="32" t="s">
        <v>41</v>
      </c>
      <c r="C25" s="58">
        <f>D24/C24</f>
        <v>0.23181678982794776</v>
      </c>
      <c r="D25" s="32" t="s">
        <v>33</v>
      </c>
      <c r="E25" s="49"/>
      <c r="F25" s="49"/>
      <c r="G25" s="33"/>
      <c r="H25" s="33"/>
      <c r="I25" s="33"/>
      <c r="J25" s="33"/>
      <c r="K25" s="33"/>
      <c r="L25" s="33"/>
      <c r="M25" s="33"/>
      <c r="N25" s="33"/>
      <c r="O25" s="33"/>
      <c r="P25" s="33">
        <f t="shared" ref="P25:R25" si="17">P24/P23-1</f>
        <v>-1</v>
      </c>
      <c r="Q25" s="33">
        <f t="shared" si="17"/>
        <v>-1</v>
      </c>
      <c r="R25" s="33">
        <f t="shared" si="17"/>
        <v>-1</v>
      </c>
    </row>
    <row r="26" spans="1:18">
      <c r="A26" s="31"/>
      <c r="B26" s="31" t="s">
        <v>31</v>
      </c>
      <c r="C26" s="28"/>
      <c r="D26" s="29">
        <f>SUM(G26:R26)</f>
        <v>753.91079999999999</v>
      </c>
      <c r="E26" s="18">
        <f t="shared" ref="E26:E27" si="18">SUM(G26:J26)</f>
        <v>0</v>
      </c>
      <c r="F26" s="18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687.86339999999996</v>
      </c>
      <c r="Q26" s="30">
        <v>66.047399999999996</v>
      </c>
      <c r="R26" s="30">
        <v>0</v>
      </c>
    </row>
    <row r="27" spans="1:18">
      <c r="A27" s="31"/>
      <c r="B27" s="31" t="s">
        <v>36</v>
      </c>
      <c r="C27" s="28">
        <v>54986.013400756972</v>
      </c>
      <c r="D27" s="29">
        <f>SUM(G27:R27)</f>
        <v>22112.166020680615</v>
      </c>
      <c r="E27" s="18">
        <f t="shared" si="18"/>
        <v>12971.658120614733</v>
      </c>
      <c r="F27" s="18">
        <v>593.18418533572685</v>
      </c>
      <c r="G27" s="43">
        <v>69.687098059071985</v>
      </c>
      <c r="H27" s="43">
        <v>5417.4321051677662</v>
      </c>
      <c r="I27" s="43">
        <v>6149.546197017451</v>
      </c>
      <c r="J27" s="43">
        <v>1334.992720370444</v>
      </c>
      <c r="K27" s="34">
        <v>5639.6378523324602</v>
      </c>
      <c r="L27" s="34">
        <v>3500.8700477334228</v>
      </c>
      <c r="M27" s="34"/>
      <c r="N27" s="30"/>
      <c r="O27" s="30"/>
      <c r="P27" s="30"/>
      <c r="Q27" s="30"/>
      <c r="R27" s="30"/>
    </row>
    <row r="28" spans="1:18" ht="14.7" thickBot="1">
      <c r="A28" s="35"/>
      <c r="B28" s="35" t="s">
        <v>42</v>
      </c>
      <c r="C28" s="59">
        <f>D27/C27</f>
        <v>0.40214164754079451</v>
      </c>
      <c r="D28" s="35" t="s">
        <v>33</v>
      </c>
      <c r="E28" s="50"/>
      <c r="F28" s="50"/>
      <c r="G28" s="36"/>
      <c r="H28" s="36"/>
      <c r="I28" s="36"/>
      <c r="J28" s="36"/>
      <c r="K28" s="36"/>
      <c r="L28" s="36"/>
      <c r="M28" s="36"/>
      <c r="N28" s="36"/>
      <c r="O28" s="36"/>
      <c r="P28" s="36">
        <f t="shared" ref="P28:R28" si="19">P27/P26-1</f>
        <v>-1</v>
      </c>
      <c r="Q28" s="36">
        <f t="shared" si="19"/>
        <v>-1</v>
      </c>
      <c r="R28" s="36" t="e">
        <f t="shared" si="19"/>
        <v>#DIV/0!</v>
      </c>
    </row>
    <row r="29" spans="1:18">
      <c r="A29" s="160" t="s">
        <v>44</v>
      </c>
      <c r="B29" s="160"/>
      <c r="C29" s="28"/>
      <c r="D29" s="29">
        <f>SUM(G29:R29)</f>
        <v>120458.31036027618</v>
      </c>
      <c r="E29" s="18">
        <f t="shared" ref="E29:E30" si="20">SUM(G29:J29)</f>
        <v>37743.221472856865</v>
      </c>
      <c r="F29" s="18">
        <v>1954.171780000001</v>
      </c>
      <c r="G29" s="30">
        <v>9120.765790016414</v>
      </c>
      <c r="H29" s="30">
        <v>9598.0240532121607</v>
      </c>
      <c r="I29" s="30">
        <v>12121.365879390311</v>
      </c>
      <c r="J29" s="30">
        <v>6903.0657502379809</v>
      </c>
      <c r="K29" s="30">
        <v>9215.6029963168439</v>
      </c>
      <c r="L29" s="30">
        <v>11047.092734713475</v>
      </c>
      <c r="M29" s="30">
        <v>9823.017715569993</v>
      </c>
      <c r="N29" s="30">
        <v>12570.377459863059</v>
      </c>
      <c r="O29" s="30">
        <v>10673.271663859035</v>
      </c>
      <c r="P29" s="30">
        <v>11168.604146435069</v>
      </c>
      <c r="Q29" s="30">
        <v>8333.3398684796794</v>
      </c>
      <c r="R29" s="30">
        <v>9883.7823021821732</v>
      </c>
    </row>
    <row r="30" spans="1:18">
      <c r="A30" s="31"/>
      <c r="B30" s="31" t="s">
        <v>36</v>
      </c>
      <c r="C30" s="28">
        <v>72883.006281919734</v>
      </c>
      <c r="D30" s="29">
        <f>SUM(G30:R30)</f>
        <v>39778.909299999999</v>
      </c>
      <c r="E30" s="18">
        <f t="shared" si="20"/>
        <v>25145.028131999999</v>
      </c>
      <c r="F30" s="18">
        <v>1285.34076</v>
      </c>
      <c r="G30" s="30">
        <v>7785.3809000000001</v>
      </c>
      <c r="H30" s="30">
        <v>5848.4570319999975</v>
      </c>
      <c r="I30" s="30">
        <v>6145.0616759999994</v>
      </c>
      <c r="J30" s="34">
        <v>5366.1285239999988</v>
      </c>
      <c r="K30" s="34">
        <v>6693.3997920000002</v>
      </c>
      <c r="L30" s="34">
        <v>7940.4813760000025</v>
      </c>
      <c r="M30" s="34"/>
      <c r="N30" s="30"/>
      <c r="O30" s="30"/>
      <c r="P30" s="30"/>
      <c r="Q30" s="30"/>
      <c r="R30" s="30"/>
    </row>
    <row r="31" spans="1:18">
      <c r="A31" s="32"/>
      <c r="B31" s="32" t="s">
        <v>41</v>
      </c>
      <c r="C31" s="58">
        <f>D30/C30</f>
        <v>0.54579128015288869</v>
      </c>
      <c r="D31" s="32" t="s">
        <v>33</v>
      </c>
      <c r="E31" s="49">
        <f>E30/E29-1</f>
        <v>-0.33378691190726495</v>
      </c>
      <c r="F31" s="49">
        <f>F30/F29-1</f>
        <v>-0.34225804857339648</v>
      </c>
      <c r="G31" s="33">
        <f t="shared" ref="G31:R31" si="21">G30/G29-1</f>
        <v>-0.14641148789042757</v>
      </c>
      <c r="H31" s="33">
        <f t="shared" si="21"/>
        <v>-0.39066030679067731</v>
      </c>
      <c r="I31" s="33">
        <f t="shared" si="21"/>
        <v>-0.49303884255747854</v>
      </c>
      <c r="J31" s="33">
        <f t="shared" si="21"/>
        <v>-0.22264560151190749</v>
      </c>
      <c r="K31" s="33">
        <f t="shared" si="21"/>
        <v>-0.27368835282128368</v>
      </c>
      <c r="L31" s="33">
        <f t="shared" si="21"/>
        <v>-0.28121528743499302</v>
      </c>
      <c r="M31" s="33">
        <f t="shared" si="21"/>
        <v>-1</v>
      </c>
      <c r="N31" s="33">
        <f t="shared" si="21"/>
        <v>-1</v>
      </c>
      <c r="O31" s="33">
        <f t="shared" si="21"/>
        <v>-1</v>
      </c>
      <c r="P31" s="33">
        <f t="shared" si="21"/>
        <v>-1</v>
      </c>
      <c r="Q31" s="33">
        <f t="shared" si="21"/>
        <v>-1</v>
      </c>
      <c r="R31" s="33">
        <f t="shared" si="21"/>
        <v>-1</v>
      </c>
    </row>
    <row r="32" spans="1:18">
      <c r="A32" s="31"/>
      <c r="B32" s="31" t="s">
        <v>31</v>
      </c>
      <c r="C32" s="28"/>
      <c r="D32" s="29">
        <f>SUM(G32:R32)</f>
        <v>108202.39097199999</v>
      </c>
      <c r="E32" s="18">
        <f t="shared" ref="E32:E33" si="22">SUM(G32:J32)</f>
        <v>34253.283574000001</v>
      </c>
      <c r="F32" s="18">
        <v>2180.0178008352668</v>
      </c>
      <c r="G32" s="30">
        <v>8956.8009980000006</v>
      </c>
      <c r="H32" s="30">
        <v>9406.5760939999982</v>
      </c>
      <c r="I32" s="30">
        <v>8109.3794180000004</v>
      </c>
      <c r="J32" s="30">
        <v>7780.527063999999</v>
      </c>
      <c r="K32" s="30">
        <v>8340.7831279999991</v>
      </c>
      <c r="L32" s="30">
        <v>10914.451140000001</v>
      </c>
      <c r="M32" s="30">
        <v>10329.724235999998</v>
      </c>
      <c r="N32" s="30">
        <v>9859.325694000001</v>
      </c>
      <c r="O32" s="30">
        <v>10638.879806000001</v>
      </c>
      <c r="P32" s="30">
        <v>9036.4212299999999</v>
      </c>
      <c r="Q32" s="30">
        <v>7307.4357760000003</v>
      </c>
      <c r="R32" s="30">
        <v>7522.0863879999979</v>
      </c>
    </row>
    <row r="33" spans="1:18">
      <c r="A33" s="31"/>
      <c r="B33" s="31" t="s">
        <v>36</v>
      </c>
      <c r="C33" s="28">
        <v>72883.006281919734</v>
      </c>
      <c r="D33" s="29">
        <f>SUM(G33:R33)</f>
        <v>50539.833307609762</v>
      </c>
      <c r="E33" s="18">
        <f t="shared" si="22"/>
        <v>34911.813606572068</v>
      </c>
      <c r="F33" s="18">
        <v>2016.0376294113551</v>
      </c>
      <c r="G33" s="43">
        <v>10623.403088684019</v>
      </c>
      <c r="H33" s="43">
        <v>8641.5515801575439</v>
      </c>
      <c r="I33" s="43">
        <v>8997.3935279287089</v>
      </c>
      <c r="J33" s="43">
        <v>6649.4654098017927</v>
      </c>
      <c r="K33" s="34">
        <v>6820.4709336425603</v>
      </c>
      <c r="L33" s="34">
        <v>8807.5487673951357</v>
      </c>
      <c r="M33" s="34"/>
      <c r="N33" s="30"/>
      <c r="O33" s="30"/>
      <c r="P33" s="30"/>
      <c r="Q33" s="30"/>
      <c r="R33" s="30"/>
    </row>
    <row r="34" spans="1:18" ht="14.7" thickBot="1">
      <c r="A34" s="35"/>
      <c r="B34" s="35" t="s">
        <v>42</v>
      </c>
      <c r="C34" s="59">
        <f>D33/C33</f>
        <v>0.69343782434160239</v>
      </c>
      <c r="D34" s="35" t="s">
        <v>33</v>
      </c>
      <c r="E34" s="50">
        <f>E33/E32-1</f>
        <v>1.9225311090231623E-2</v>
      </c>
      <c r="F34" s="50">
        <f>F33/F32-1</f>
        <v>-7.5219647913463472E-2</v>
      </c>
      <c r="G34" s="36">
        <f t="shared" ref="G34:R34" si="23">G33/G32-1</f>
        <v>0.18607113087096172</v>
      </c>
      <c r="H34" s="36">
        <f t="shared" si="23"/>
        <v>-8.1328690290447647E-2</v>
      </c>
      <c r="I34" s="36">
        <f t="shared" si="23"/>
        <v>0.1095045704678248</v>
      </c>
      <c r="J34" s="36">
        <f t="shared" si="23"/>
        <v>-0.14537082705252147</v>
      </c>
      <c r="K34" s="36">
        <f t="shared" si="23"/>
        <v>-0.1822745143982647</v>
      </c>
      <c r="L34" s="36">
        <f t="shared" si="23"/>
        <v>-0.19303786746393048</v>
      </c>
      <c r="M34" s="36">
        <f t="shared" si="23"/>
        <v>-1</v>
      </c>
      <c r="N34" s="36">
        <f t="shared" si="23"/>
        <v>-1</v>
      </c>
      <c r="O34" s="36">
        <f t="shared" si="23"/>
        <v>-1</v>
      </c>
      <c r="P34" s="36">
        <f t="shared" si="23"/>
        <v>-1</v>
      </c>
      <c r="Q34" s="36">
        <f t="shared" si="23"/>
        <v>-1</v>
      </c>
      <c r="R34" s="36">
        <f t="shared" si="23"/>
        <v>-1</v>
      </c>
    </row>
    <row r="35" spans="1:18">
      <c r="A35" s="160" t="s">
        <v>45</v>
      </c>
      <c r="B35" s="160"/>
      <c r="C35" s="28"/>
      <c r="D35" s="29">
        <f>SUM(G35:R35)</f>
        <v>49316.534393919173</v>
      </c>
      <c r="E35" s="18">
        <f t="shared" ref="E35:E36" si="24">SUM(G35:J35)</f>
        <v>13122.346607284519</v>
      </c>
      <c r="F35" s="18">
        <v>491.27340000000197</v>
      </c>
      <c r="G35" s="30">
        <v>3094.1786432225695</v>
      </c>
      <c r="H35" s="30">
        <v>3558.1237134945786</v>
      </c>
      <c r="I35" s="30">
        <v>3156.7695502200554</v>
      </c>
      <c r="J35" s="30">
        <v>3313.274700347315</v>
      </c>
      <c r="K35" s="30">
        <v>3555.2042674787467</v>
      </c>
      <c r="L35" s="30">
        <v>4091.6869462620161</v>
      </c>
      <c r="M35" s="30">
        <v>4078.2984923486574</v>
      </c>
      <c r="N35" s="30">
        <v>4621.0382430256141</v>
      </c>
      <c r="O35" s="30">
        <v>5458.0326533160096</v>
      </c>
      <c r="P35" s="30">
        <v>4891.8231804066245</v>
      </c>
      <c r="Q35" s="30">
        <v>3575.1494834265782</v>
      </c>
      <c r="R35" s="30">
        <v>5922.9545203704101</v>
      </c>
    </row>
    <row r="36" spans="1:18">
      <c r="A36" s="31"/>
      <c r="B36" s="31" t="s">
        <v>36</v>
      </c>
      <c r="C36" s="28">
        <v>51531.675784202183</v>
      </c>
      <c r="D36" s="29">
        <f>SUM(G36:R36)</f>
        <v>26575.577087999998</v>
      </c>
      <c r="E36" s="18">
        <f t="shared" si="24"/>
        <v>18613.638107999999</v>
      </c>
      <c r="F36" s="18">
        <v>528.09618</v>
      </c>
      <c r="G36" s="30">
        <v>5603.9647680000007</v>
      </c>
      <c r="H36" s="30">
        <v>4121.0285160000003</v>
      </c>
      <c r="I36" s="30">
        <v>4800.3700439999984</v>
      </c>
      <c r="J36" s="34">
        <v>4088.2747799999997</v>
      </c>
      <c r="K36" s="34">
        <v>1988.7297599999997</v>
      </c>
      <c r="L36" s="34">
        <v>5973.2092199999997</v>
      </c>
      <c r="M36" s="34"/>
      <c r="N36" s="30"/>
      <c r="O36" s="30"/>
      <c r="P36" s="30"/>
      <c r="Q36" s="30"/>
      <c r="R36" s="30"/>
    </row>
    <row r="37" spans="1:18">
      <c r="A37" s="32"/>
      <c r="B37" s="32" t="s">
        <v>41</v>
      </c>
      <c r="C37" s="58">
        <f>D36/C36</f>
        <v>0.51571342642319318</v>
      </c>
      <c r="D37" s="32" t="s">
        <v>33</v>
      </c>
      <c r="E37" s="49">
        <f>E36/E35-1</f>
        <v>0.41846871333722713</v>
      </c>
      <c r="F37" s="49">
        <f>F36/F35-1</f>
        <v>7.4953742661413969E-2</v>
      </c>
      <c r="G37" s="33">
        <f t="shared" ref="G37:R37" si="25">G36/G35-1</f>
        <v>0.81113161655188182</v>
      </c>
      <c r="H37" s="33">
        <f t="shared" si="25"/>
        <v>0.158202706772264</v>
      </c>
      <c r="I37" s="33">
        <f t="shared" si="25"/>
        <v>0.52065900523697373</v>
      </c>
      <c r="J37" s="33">
        <f t="shared" si="25"/>
        <v>0.23390758380868482</v>
      </c>
      <c r="K37" s="33">
        <f t="shared" si="25"/>
        <v>-0.4406144878391608</v>
      </c>
      <c r="L37" s="33">
        <f t="shared" si="25"/>
        <v>0.45984023177942746</v>
      </c>
      <c r="M37" s="33">
        <f t="shared" si="25"/>
        <v>-1</v>
      </c>
      <c r="N37" s="33">
        <f t="shared" si="25"/>
        <v>-1</v>
      </c>
      <c r="O37" s="33">
        <f t="shared" si="25"/>
        <v>-1</v>
      </c>
      <c r="P37" s="33">
        <f t="shared" si="25"/>
        <v>-1</v>
      </c>
      <c r="Q37" s="33">
        <f t="shared" si="25"/>
        <v>-1</v>
      </c>
      <c r="R37" s="33">
        <f t="shared" si="25"/>
        <v>-1</v>
      </c>
    </row>
    <row r="38" spans="1:18">
      <c r="A38" s="31"/>
      <c r="B38" s="31" t="s">
        <v>31</v>
      </c>
      <c r="C38" s="28"/>
      <c r="D38" s="29">
        <f>SUM(G38:R38)</f>
        <v>57615.598115999986</v>
      </c>
      <c r="E38" s="18">
        <f t="shared" ref="E38:E39" si="26">SUM(G38:J38)</f>
        <v>17327.642027999995</v>
      </c>
      <c r="F38" s="18">
        <v>513.04708835188421</v>
      </c>
      <c r="G38" s="30">
        <v>3942.3913919999995</v>
      </c>
      <c r="H38" s="30">
        <v>6320.3126879999973</v>
      </c>
      <c r="I38" s="30">
        <v>4017.9968759999997</v>
      </c>
      <c r="J38" s="30">
        <v>3046.9410720000005</v>
      </c>
      <c r="K38" s="30">
        <v>3949.9634279999996</v>
      </c>
      <c r="L38" s="30">
        <v>4529.4508559999995</v>
      </c>
      <c r="M38" s="30">
        <v>5603.2004159999997</v>
      </c>
      <c r="N38" s="30">
        <v>5404.0672679999998</v>
      </c>
      <c r="O38" s="30">
        <v>5940.9361679999993</v>
      </c>
      <c r="P38" s="30">
        <v>4791.0668160000014</v>
      </c>
      <c r="Q38" s="30">
        <v>3383.1223920000002</v>
      </c>
      <c r="R38" s="30">
        <v>6686.1487440000001</v>
      </c>
    </row>
    <row r="39" spans="1:18">
      <c r="A39" s="31"/>
      <c r="B39" s="31" t="s">
        <v>36</v>
      </c>
      <c r="C39" s="28">
        <v>51531.675784202183</v>
      </c>
      <c r="D39" s="29">
        <f>SUM(G39:R39)</f>
        <v>25976.793370480955</v>
      </c>
      <c r="E39" s="18">
        <f t="shared" si="26"/>
        <v>21477.866809272888</v>
      </c>
      <c r="F39" s="18">
        <v>839.49232530129177</v>
      </c>
      <c r="G39" s="43">
        <v>5927.3922855721503</v>
      </c>
      <c r="H39" s="43">
        <v>5459.8786496271123</v>
      </c>
      <c r="I39" s="43">
        <v>5551.7448124903558</v>
      </c>
      <c r="J39" s="43">
        <v>4538.8510615832674</v>
      </c>
      <c r="K39" s="34">
        <v>4498.926561208069</v>
      </c>
      <c r="L39" s="34"/>
      <c r="M39" s="34"/>
      <c r="N39" s="30"/>
      <c r="O39" s="30"/>
      <c r="P39" s="30"/>
      <c r="Q39" s="30"/>
      <c r="R39" s="30"/>
    </row>
    <row r="40" spans="1:18" ht="14.7" thickBot="1">
      <c r="A40" s="35"/>
      <c r="B40" s="35" t="s">
        <v>42</v>
      </c>
      <c r="C40" s="59">
        <f>D39/C39</f>
        <v>0.50409370499153328</v>
      </c>
      <c r="D40" s="35" t="s">
        <v>33</v>
      </c>
      <c r="E40" s="50">
        <f>E39/E38-1</f>
        <v>0.23951468841325796</v>
      </c>
      <c r="F40" s="50">
        <f>F39/F38-1</f>
        <v>0.63628708623624064</v>
      </c>
      <c r="G40" s="36">
        <f t="shared" ref="G40:R40" si="27">G39/G38-1</f>
        <v>0.50350173186765912</v>
      </c>
      <c r="H40" s="36">
        <f t="shared" si="27"/>
        <v>-0.13613789077343275</v>
      </c>
      <c r="I40" s="36">
        <f t="shared" si="27"/>
        <v>0.38171954429622024</v>
      </c>
      <c r="J40" s="36">
        <f t="shared" si="27"/>
        <v>0.48964189143440939</v>
      </c>
      <c r="K40" s="36">
        <f t="shared" si="27"/>
        <v>0.1389792951794564</v>
      </c>
      <c r="L40" s="36">
        <f t="shared" si="27"/>
        <v>-1</v>
      </c>
      <c r="M40" s="36">
        <f t="shared" si="27"/>
        <v>-1</v>
      </c>
      <c r="N40" s="36">
        <f t="shared" si="27"/>
        <v>-1</v>
      </c>
      <c r="O40" s="36">
        <f t="shared" si="27"/>
        <v>-1</v>
      </c>
      <c r="P40" s="36">
        <f t="shared" si="27"/>
        <v>-1</v>
      </c>
      <c r="Q40" s="36">
        <f t="shared" si="27"/>
        <v>-1</v>
      </c>
      <c r="R40" s="36">
        <f t="shared" si="27"/>
        <v>-1</v>
      </c>
    </row>
    <row r="41" spans="1:18">
      <c r="A41" s="160" t="s">
        <v>46</v>
      </c>
      <c r="B41" s="160"/>
      <c r="C41" s="28"/>
      <c r="D41" s="29">
        <f>SUM(G41:R41)</f>
        <v>0</v>
      </c>
      <c r="E41" s="18">
        <f t="shared" ref="E41:E42" si="28">SUM(G41:J41)</f>
        <v>0</v>
      </c>
      <c r="F41" s="18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</row>
    <row r="42" spans="1:18">
      <c r="A42" s="31"/>
      <c r="B42" s="31" t="s">
        <v>36</v>
      </c>
      <c r="C42" s="28">
        <v>24197.217653920077</v>
      </c>
      <c r="D42" s="29">
        <f>SUM(G42:R42)</f>
        <v>6843.2003999999997</v>
      </c>
      <c r="E42" s="18">
        <f t="shared" si="28"/>
        <v>0</v>
      </c>
      <c r="F42" s="18">
        <v>0</v>
      </c>
      <c r="G42" s="30"/>
      <c r="H42" s="30"/>
      <c r="I42" s="30">
        <v>0</v>
      </c>
      <c r="J42" s="30">
        <v>0</v>
      </c>
      <c r="K42" s="30">
        <v>0</v>
      </c>
      <c r="L42" s="34">
        <v>6843.2003999999997</v>
      </c>
      <c r="M42" s="34"/>
      <c r="N42" s="30"/>
      <c r="O42" s="30"/>
      <c r="P42" s="30"/>
      <c r="Q42" s="30"/>
      <c r="R42" s="30"/>
    </row>
    <row r="43" spans="1:18">
      <c r="A43" s="32"/>
      <c r="B43" s="32" t="s">
        <v>41</v>
      </c>
      <c r="C43" s="58">
        <f>D42/C42</f>
        <v>0.28280939147114564</v>
      </c>
      <c r="D43" s="32" t="s">
        <v>33</v>
      </c>
      <c r="E43" s="49" t="e">
        <f>E42/E41-1</f>
        <v>#DIV/0!</v>
      </c>
      <c r="F43" s="49" t="e">
        <f>F42/F41-1</f>
        <v>#DIV/0!</v>
      </c>
      <c r="G43" s="33" t="e">
        <f t="shared" ref="G43:R43" si="29">G42/G41-1</f>
        <v>#DIV/0!</v>
      </c>
      <c r="H43" s="33" t="e">
        <f t="shared" si="29"/>
        <v>#DIV/0!</v>
      </c>
      <c r="I43" s="33" t="e">
        <f t="shared" si="29"/>
        <v>#DIV/0!</v>
      </c>
      <c r="J43" s="33" t="e">
        <f t="shared" si="29"/>
        <v>#DIV/0!</v>
      </c>
      <c r="K43" s="33" t="e">
        <f t="shared" si="29"/>
        <v>#DIV/0!</v>
      </c>
      <c r="L43" s="33" t="e">
        <f t="shared" si="29"/>
        <v>#DIV/0!</v>
      </c>
      <c r="M43" s="33" t="e">
        <f t="shared" si="29"/>
        <v>#DIV/0!</v>
      </c>
      <c r="N43" s="33" t="e">
        <f t="shared" si="29"/>
        <v>#DIV/0!</v>
      </c>
      <c r="O43" s="33" t="e">
        <f t="shared" si="29"/>
        <v>#DIV/0!</v>
      </c>
      <c r="P43" s="33" t="e">
        <f t="shared" si="29"/>
        <v>#DIV/0!</v>
      </c>
      <c r="Q43" s="33" t="e">
        <f t="shared" si="29"/>
        <v>#DIV/0!</v>
      </c>
      <c r="R43" s="33" t="e">
        <f t="shared" si="29"/>
        <v>#DIV/0!</v>
      </c>
    </row>
    <row r="44" spans="1:18">
      <c r="A44" s="31"/>
      <c r="B44" s="31" t="s">
        <v>31</v>
      </c>
      <c r="C44" s="28"/>
      <c r="D44" s="29">
        <f>SUM(G44:R44)</f>
        <v>0</v>
      </c>
      <c r="E44" s="18">
        <f t="shared" ref="E44:E45" si="30">SUM(G44:J44)</f>
        <v>0</v>
      </c>
      <c r="F44" s="18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</row>
    <row r="45" spans="1:18">
      <c r="A45" s="31"/>
      <c r="B45" s="31" t="s">
        <v>36</v>
      </c>
      <c r="C45" s="28">
        <v>24197.217653920077</v>
      </c>
      <c r="D45" s="29">
        <f>SUM(G45:R45)</f>
        <v>679.75927089398226</v>
      </c>
      <c r="E45" s="18">
        <f t="shared" si="30"/>
        <v>0</v>
      </c>
      <c r="F45" s="18">
        <v>0</v>
      </c>
      <c r="G45" s="30"/>
      <c r="H45" s="30"/>
      <c r="I45" s="30">
        <v>0</v>
      </c>
      <c r="J45" s="30">
        <v>0</v>
      </c>
      <c r="K45" s="30">
        <v>0</v>
      </c>
      <c r="L45" s="34">
        <v>679.75927089398226</v>
      </c>
      <c r="M45" s="34"/>
      <c r="N45" s="30"/>
      <c r="O45" s="30"/>
      <c r="P45" s="30"/>
      <c r="Q45" s="30"/>
      <c r="R45" s="30"/>
    </row>
    <row r="46" spans="1:18" ht="14.7" thickBot="1">
      <c r="A46" s="35"/>
      <c r="B46" s="35" t="s">
        <v>42</v>
      </c>
      <c r="C46" s="59">
        <f>D45/C45</f>
        <v>2.8092455943332709E-2</v>
      </c>
      <c r="D46" s="35" t="s">
        <v>33</v>
      </c>
      <c r="E46" s="50" t="e">
        <f>E45/E44-1</f>
        <v>#DIV/0!</v>
      </c>
      <c r="F46" s="50" t="e">
        <f>F45/F44-1</f>
        <v>#DIV/0!</v>
      </c>
      <c r="G46" s="36" t="e">
        <f t="shared" ref="G46:R46" si="31">G45/G44-1</f>
        <v>#DIV/0!</v>
      </c>
      <c r="H46" s="36" t="e">
        <f t="shared" si="31"/>
        <v>#DIV/0!</v>
      </c>
      <c r="I46" s="36" t="e">
        <f t="shared" si="31"/>
        <v>#DIV/0!</v>
      </c>
      <c r="J46" s="36" t="e">
        <f t="shared" si="31"/>
        <v>#DIV/0!</v>
      </c>
      <c r="K46" s="36" t="e">
        <f t="shared" si="31"/>
        <v>#DIV/0!</v>
      </c>
      <c r="L46" s="36" t="e">
        <f t="shared" si="31"/>
        <v>#DIV/0!</v>
      </c>
      <c r="M46" s="36" t="e">
        <f t="shared" si="31"/>
        <v>#DIV/0!</v>
      </c>
      <c r="N46" s="36" t="e">
        <f t="shared" si="31"/>
        <v>#DIV/0!</v>
      </c>
      <c r="O46" s="36" t="e">
        <f t="shared" si="31"/>
        <v>#DIV/0!</v>
      </c>
      <c r="P46" s="36" t="e">
        <f t="shared" si="31"/>
        <v>#DIV/0!</v>
      </c>
      <c r="Q46" s="36" t="e">
        <f t="shared" si="31"/>
        <v>#DIV/0!</v>
      </c>
      <c r="R46" s="36" t="e">
        <f t="shared" si="31"/>
        <v>#DIV/0!</v>
      </c>
    </row>
    <row r="47" spans="1:18">
      <c r="A47" s="160" t="s">
        <v>47</v>
      </c>
      <c r="B47" s="160"/>
      <c r="C47" s="28"/>
      <c r="D47" s="29">
        <f>SUM(G47:R47)</f>
        <v>0</v>
      </c>
      <c r="E47" s="18">
        <f t="shared" ref="E47:E48" si="32">SUM(G47:J47)</f>
        <v>0</v>
      </c>
      <c r="F47" s="18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</row>
    <row r="48" spans="1:18">
      <c r="A48" s="31"/>
      <c r="B48" s="31" t="s">
        <v>36</v>
      </c>
      <c r="C48" s="28">
        <v>12553.846859605805</v>
      </c>
      <c r="D48" s="29">
        <f>SUM(G48:R48)</f>
        <v>4628.2005599999993</v>
      </c>
      <c r="E48" s="18">
        <f t="shared" si="32"/>
        <v>0</v>
      </c>
      <c r="F48" s="18">
        <v>108.42659999999999</v>
      </c>
      <c r="G48" s="30">
        <v>0</v>
      </c>
      <c r="H48" s="30">
        <v>0</v>
      </c>
      <c r="I48" s="30">
        <v>0</v>
      </c>
      <c r="J48" s="43">
        <v>0</v>
      </c>
      <c r="K48" s="34">
        <v>3388.21164</v>
      </c>
      <c r="L48" s="34">
        <v>1239.9889199999998</v>
      </c>
      <c r="M48" s="34"/>
      <c r="N48" s="30"/>
      <c r="O48" s="30"/>
      <c r="P48" s="30"/>
      <c r="Q48" s="30"/>
      <c r="R48" s="30"/>
    </row>
    <row r="49" spans="1:18">
      <c r="A49" s="32"/>
      <c r="B49" s="32" t="s">
        <v>41</v>
      </c>
      <c r="C49" s="58">
        <f>D48/C48</f>
        <v>0.36866791603871185</v>
      </c>
      <c r="D49" s="32" t="s">
        <v>33</v>
      </c>
      <c r="E49" s="49" t="e">
        <f>E48/E47-1</f>
        <v>#DIV/0!</v>
      </c>
      <c r="F49" s="49" t="e">
        <f>F48/F47-1</f>
        <v>#DIV/0!</v>
      </c>
      <c r="G49" s="33" t="e">
        <f t="shared" ref="G49:R49" si="33">G48/G47-1</f>
        <v>#DIV/0!</v>
      </c>
      <c r="H49" s="33" t="e">
        <f t="shared" si="33"/>
        <v>#DIV/0!</v>
      </c>
      <c r="I49" s="33" t="e">
        <f t="shared" si="33"/>
        <v>#DIV/0!</v>
      </c>
      <c r="J49" s="33" t="e">
        <f t="shared" si="33"/>
        <v>#DIV/0!</v>
      </c>
      <c r="K49" s="33" t="e">
        <f t="shared" si="33"/>
        <v>#DIV/0!</v>
      </c>
      <c r="L49" s="33" t="e">
        <f t="shared" si="33"/>
        <v>#DIV/0!</v>
      </c>
      <c r="M49" s="33" t="e">
        <f t="shared" si="33"/>
        <v>#DIV/0!</v>
      </c>
      <c r="N49" s="33" t="e">
        <f t="shared" si="33"/>
        <v>#DIV/0!</v>
      </c>
      <c r="O49" s="33" t="e">
        <f t="shared" si="33"/>
        <v>#DIV/0!</v>
      </c>
      <c r="P49" s="33" t="e">
        <f t="shared" si="33"/>
        <v>#DIV/0!</v>
      </c>
      <c r="Q49" s="33" t="e">
        <f t="shared" si="33"/>
        <v>#DIV/0!</v>
      </c>
      <c r="R49" s="33" t="e">
        <f t="shared" si="33"/>
        <v>#DIV/0!</v>
      </c>
    </row>
    <row r="50" spans="1:18">
      <c r="A50" s="31"/>
      <c r="B50" s="31" t="s">
        <v>31</v>
      </c>
      <c r="C50" s="28"/>
      <c r="D50" s="29">
        <f>SUM(G50:R50)</f>
        <v>0</v>
      </c>
      <c r="E50" s="18">
        <f t="shared" ref="E50:E51" si="34">SUM(G50:J50)</f>
        <v>0</v>
      </c>
      <c r="F50" s="18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</row>
    <row r="51" spans="1:18">
      <c r="A51" s="31"/>
      <c r="B51" s="31" t="s">
        <v>36</v>
      </c>
      <c r="C51" s="28">
        <v>12553.846859605805</v>
      </c>
      <c r="D51" s="29">
        <f>SUM(G51:R51)</f>
        <v>3302.4053305065127</v>
      </c>
      <c r="E51" s="18">
        <f t="shared" si="34"/>
        <v>0</v>
      </c>
      <c r="F51" s="18">
        <v>0.1096861614619174</v>
      </c>
      <c r="G51" s="30"/>
      <c r="H51" s="30"/>
      <c r="I51" s="30"/>
      <c r="J51" s="34"/>
      <c r="K51" s="34">
        <v>1653.6809131521854</v>
      </c>
      <c r="L51" s="34">
        <v>1648.7244173543272</v>
      </c>
      <c r="M51" s="34"/>
      <c r="N51" s="30"/>
      <c r="O51" s="30"/>
      <c r="P51" s="30"/>
      <c r="Q51" s="30"/>
      <c r="R51" s="30"/>
    </row>
    <row r="52" spans="1:18" ht="14.7" thickBot="1">
      <c r="A52" s="35"/>
      <c r="B52" s="35" t="s">
        <v>42</v>
      </c>
      <c r="C52" s="59">
        <f>D51/C51</f>
        <v>0.2630592333520157</v>
      </c>
      <c r="D52" s="35" t="s">
        <v>33</v>
      </c>
      <c r="E52" s="50" t="e">
        <f>E51/E50-1</f>
        <v>#DIV/0!</v>
      </c>
      <c r="F52" s="50" t="e">
        <f>F51/F50-1</f>
        <v>#DIV/0!</v>
      </c>
      <c r="G52" s="36" t="e">
        <f t="shared" ref="G52:R52" si="35">G51/G50-1</f>
        <v>#DIV/0!</v>
      </c>
      <c r="H52" s="36" t="e">
        <f t="shared" si="35"/>
        <v>#DIV/0!</v>
      </c>
      <c r="I52" s="36" t="e">
        <f t="shared" si="35"/>
        <v>#DIV/0!</v>
      </c>
      <c r="J52" s="36" t="e">
        <f t="shared" si="35"/>
        <v>#DIV/0!</v>
      </c>
      <c r="K52" s="36" t="e">
        <f t="shared" si="35"/>
        <v>#DIV/0!</v>
      </c>
      <c r="L52" s="36" t="e">
        <f t="shared" si="35"/>
        <v>#DIV/0!</v>
      </c>
      <c r="M52" s="36" t="e">
        <f t="shared" si="35"/>
        <v>#DIV/0!</v>
      </c>
      <c r="N52" s="36" t="e">
        <f t="shared" si="35"/>
        <v>#DIV/0!</v>
      </c>
      <c r="O52" s="36" t="e">
        <f t="shared" si="35"/>
        <v>#DIV/0!</v>
      </c>
      <c r="P52" s="36" t="e">
        <f t="shared" si="35"/>
        <v>#DIV/0!</v>
      </c>
      <c r="Q52" s="36" t="e">
        <f t="shared" si="35"/>
        <v>#DIV/0!</v>
      </c>
      <c r="R52" s="36" t="e">
        <f t="shared" si="35"/>
        <v>#DIV/0!</v>
      </c>
    </row>
    <row r="53" spans="1:18">
      <c r="A53" s="160" t="s">
        <v>48</v>
      </c>
      <c r="B53" s="160"/>
      <c r="C53" s="28"/>
      <c r="D53" s="29">
        <f>SUM(G53:R53)</f>
        <v>8577.6184870098841</v>
      </c>
      <c r="E53" s="18">
        <f t="shared" ref="E53:E54" si="36">SUM(G53:J53)</f>
        <v>3140.5652943628515</v>
      </c>
      <c r="F53" s="18">
        <v>156.28740000000019</v>
      </c>
      <c r="G53" s="30">
        <v>812.89701442559613</v>
      </c>
      <c r="H53" s="30">
        <v>813.72357985484052</v>
      </c>
      <c r="I53" s="30">
        <v>932.95346606527755</v>
      </c>
      <c r="J53" s="30">
        <v>580.99123401713712</v>
      </c>
      <c r="K53" s="30">
        <v>726.16551752379996</v>
      </c>
      <c r="L53" s="30">
        <v>751.81338441949185</v>
      </c>
      <c r="M53" s="30">
        <v>796.7233896414715</v>
      </c>
      <c r="N53" s="30">
        <v>832.17396939535104</v>
      </c>
      <c r="O53" s="30">
        <v>737.31530559874886</v>
      </c>
      <c r="P53" s="30">
        <v>651.72110942281131</v>
      </c>
      <c r="Q53" s="30">
        <v>405.60493358361629</v>
      </c>
      <c r="R53" s="30">
        <v>535.53558306174125</v>
      </c>
    </row>
    <row r="54" spans="1:18">
      <c r="A54" s="31"/>
      <c r="B54" s="31" t="s">
        <v>36</v>
      </c>
      <c r="C54" s="28">
        <v>4698.9043830592964</v>
      </c>
      <c r="D54" s="29">
        <f>SUM(G54:R54)</f>
        <v>1421.9368080000002</v>
      </c>
      <c r="E54" s="18">
        <f t="shared" si="36"/>
        <v>889.32252000000005</v>
      </c>
      <c r="F54" s="18">
        <v>44.33802</v>
      </c>
      <c r="G54" s="30">
        <v>348.10562400000003</v>
      </c>
      <c r="H54" s="30">
        <v>218.81467199999997</v>
      </c>
      <c r="I54" s="30">
        <v>170.86310399999999</v>
      </c>
      <c r="J54" s="34">
        <v>151.53912000000003</v>
      </c>
      <c r="K54" s="34">
        <v>245.29101600000001</v>
      </c>
      <c r="L54" s="34">
        <v>287.32327200000003</v>
      </c>
      <c r="M54" s="34"/>
      <c r="N54" s="30"/>
      <c r="O54" s="30"/>
      <c r="P54" s="30"/>
      <c r="Q54" s="30"/>
      <c r="R54" s="30"/>
    </row>
    <row r="55" spans="1:18">
      <c r="A55" s="32"/>
      <c r="B55" s="32" t="s">
        <v>41</v>
      </c>
      <c r="C55" s="58">
        <f>D54/C54</f>
        <v>0.3026102878633648</v>
      </c>
      <c r="D55" s="32" t="s">
        <v>33</v>
      </c>
      <c r="E55" s="49">
        <f>E54/E53-1</f>
        <v>-0.71682724712131063</v>
      </c>
      <c r="F55" s="49">
        <f>F54/F53-1</f>
        <v>-0.7163045773363691</v>
      </c>
      <c r="G55" s="33">
        <f t="shared" ref="G55:R55" si="37">G54/G53-1</f>
        <v>-0.57177155553218983</v>
      </c>
      <c r="H55" s="33">
        <f t="shared" si="37"/>
        <v>-0.73109459106612817</v>
      </c>
      <c r="I55" s="33">
        <f t="shared" si="37"/>
        <v>-0.81685784959820817</v>
      </c>
      <c r="J55" s="33">
        <f t="shared" si="37"/>
        <v>-0.73917141752343518</v>
      </c>
      <c r="K55" s="33">
        <f t="shared" si="37"/>
        <v>-0.66221059788623104</v>
      </c>
      <c r="L55" s="33">
        <f t="shared" si="37"/>
        <v>-0.61782634101166622</v>
      </c>
      <c r="M55" s="33">
        <f t="shared" si="37"/>
        <v>-1</v>
      </c>
      <c r="N55" s="33">
        <f t="shared" si="37"/>
        <v>-1</v>
      </c>
      <c r="O55" s="33">
        <f t="shared" si="37"/>
        <v>-1</v>
      </c>
      <c r="P55" s="33">
        <f t="shared" si="37"/>
        <v>-1</v>
      </c>
      <c r="Q55" s="33">
        <f t="shared" si="37"/>
        <v>-1</v>
      </c>
      <c r="R55" s="33">
        <f t="shared" si="37"/>
        <v>-1</v>
      </c>
    </row>
    <row r="56" spans="1:18">
      <c r="A56" s="31"/>
      <c r="B56" s="31" t="s">
        <v>31</v>
      </c>
      <c r="C56" s="28"/>
      <c r="D56" s="29">
        <f>SUM(G56:R56)</f>
        <v>6004.1278920000004</v>
      </c>
      <c r="E56" s="18">
        <f t="shared" ref="E56:E57" si="38">SUM(G56:J56)</f>
        <v>2298.939312</v>
      </c>
      <c r="F56" s="18">
        <v>212.71958644596458</v>
      </c>
      <c r="G56" s="30">
        <v>567.65923199999997</v>
      </c>
      <c r="H56" s="30">
        <v>603.55119599999978</v>
      </c>
      <c r="I56" s="30">
        <v>560.02993199999992</v>
      </c>
      <c r="J56" s="30">
        <v>567.69895200000008</v>
      </c>
      <c r="K56" s="30">
        <v>503.48492400000009</v>
      </c>
      <c r="L56" s="30">
        <v>519.60840000000007</v>
      </c>
      <c r="M56" s="30">
        <v>573.6929520000001</v>
      </c>
      <c r="N56" s="30">
        <v>459.88286400000004</v>
      </c>
      <c r="O56" s="30">
        <v>569.613024</v>
      </c>
      <c r="P56" s="30">
        <v>326.79280799999998</v>
      </c>
      <c r="Q56" s="30">
        <v>400.56172799999996</v>
      </c>
      <c r="R56" s="30">
        <v>351.55187999999998</v>
      </c>
    </row>
    <row r="57" spans="1:18">
      <c r="A57" s="31"/>
      <c r="B57" s="31" t="s">
        <v>36</v>
      </c>
      <c r="C57" s="28">
        <v>4698.9043830592964</v>
      </c>
      <c r="D57" s="29">
        <f>SUM(G57:R57)</f>
        <v>2380.6016753568942</v>
      </c>
      <c r="E57" s="18">
        <f t="shared" si="38"/>
        <v>1749.0352952082926</v>
      </c>
      <c r="F57" s="18">
        <v>118.40437937817667</v>
      </c>
      <c r="G57" s="43">
        <v>499.47497000113742</v>
      </c>
      <c r="H57" s="43">
        <v>468.75941200156734</v>
      </c>
      <c r="I57" s="43">
        <v>423.11747996189092</v>
      </c>
      <c r="J57" s="43">
        <v>357.68343324369692</v>
      </c>
      <c r="K57" s="34">
        <v>278.85348448782975</v>
      </c>
      <c r="L57" s="34">
        <v>352.71289566077195</v>
      </c>
      <c r="M57" s="34"/>
      <c r="N57" s="30"/>
      <c r="O57" s="30"/>
      <c r="P57" s="30"/>
      <c r="Q57" s="30"/>
      <c r="R57" s="30"/>
    </row>
    <row r="58" spans="1:18" ht="14.7" thickBot="1">
      <c r="A58" s="35"/>
      <c r="B58" s="35" t="s">
        <v>42</v>
      </c>
      <c r="C58" s="59">
        <f>D57/C57</f>
        <v>0.50662909505874343</v>
      </c>
      <c r="D58" s="35" t="s">
        <v>33</v>
      </c>
      <c r="E58" s="50">
        <f>E57/E56-1</f>
        <v>-0.23919901405022703</v>
      </c>
      <c r="F58" s="50">
        <f>F57/F56-1</f>
        <v>-0.44337810468499583</v>
      </c>
      <c r="G58" s="36">
        <f t="shared" ref="G58:R58" si="39">G57/G56-1</f>
        <v>-0.12011477688583172</v>
      </c>
      <c r="H58" s="36">
        <f t="shared" si="39"/>
        <v>-0.223331152173597</v>
      </c>
      <c r="I58" s="36">
        <f t="shared" si="39"/>
        <v>-0.24447345439048607</v>
      </c>
      <c r="J58" s="36">
        <f t="shared" si="39"/>
        <v>-0.36994170592779807</v>
      </c>
      <c r="K58" s="36">
        <f t="shared" si="39"/>
        <v>-0.44615325862700572</v>
      </c>
      <c r="L58" s="36">
        <f t="shared" si="39"/>
        <v>-0.32119477733467761</v>
      </c>
      <c r="M58" s="36">
        <f t="shared" si="39"/>
        <v>-1</v>
      </c>
      <c r="N58" s="36">
        <f t="shared" si="39"/>
        <v>-1</v>
      </c>
      <c r="O58" s="36">
        <f t="shared" si="39"/>
        <v>-1</v>
      </c>
      <c r="P58" s="36">
        <f t="shared" si="39"/>
        <v>-1</v>
      </c>
      <c r="Q58" s="36">
        <f t="shared" si="39"/>
        <v>-1</v>
      </c>
      <c r="R58" s="36">
        <f t="shared" si="39"/>
        <v>-1</v>
      </c>
    </row>
    <row r="59" spans="1:18">
      <c r="A59" s="160" t="s">
        <v>49</v>
      </c>
      <c r="B59" s="160"/>
      <c r="C59" s="28"/>
      <c r="D59" s="29">
        <f>SUM(G59:R59)</f>
        <v>7490.9889138529325</v>
      </c>
      <c r="E59" s="18">
        <f t="shared" ref="E59:E60" si="40">SUM(G59:J59)</f>
        <v>2091.3920017977593</v>
      </c>
      <c r="F59" s="18">
        <v>130.61520000000019</v>
      </c>
      <c r="G59" s="30">
        <v>433.81794807154404</v>
      </c>
      <c r="H59" s="30">
        <v>669.70464125314686</v>
      </c>
      <c r="I59" s="30">
        <v>620.38635138226675</v>
      </c>
      <c r="J59" s="30">
        <v>367.48306109080158</v>
      </c>
      <c r="K59" s="30">
        <v>633.87394666625175</v>
      </c>
      <c r="L59" s="30">
        <v>588.29255718384036</v>
      </c>
      <c r="M59" s="30">
        <v>645.30493959456271</v>
      </c>
      <c r="N59" s="30">
        <v>729.54690369495006</v>
      </c>
      <c r="O59" s="30">
        <v>976.96306708587781</v>
      </c>
      <c r="P59" s="30">
        <v>705.51706599052613</v>
      </c>
      <c r="Q59" s="30">
        <v>512.10649496283213</v>
      </c>
      <c r="R59" s="30">
        <v>607.99193687633112</v>
      </c>
    </row>
    <row r="60" spans="1:18">
      <c r="A60" s="31"/>
      <c r="B60" s="31" t="s">
        <v>36</v>
      </c>
      <c r="C60" s="28">
        <v>2849.3356365359559</v>
      </c>
      <c r="D60" s="29">
        <f>SUM(G60:R60)</f>
        <v>3247.08</v>
      </c>
      <c r="E60" s="18">
        <f t="shared" si="40"/>
        <v>2290.4346</v>
      </c>
      <c r="F60" s="18">
        <v>134.72406000000001</v>
      </c>
      <c r="G60" s="30">
        <v>426.46019999999999</v>
      </c>
      <c r="H60" s="30">
        <v>731.72280000000001</v>
      </c>
      <c r="I60" s="30">
        <v>400.24919999999997</v>
      </c>
      <c r="J60" s="34">
        <v>732.00239999999997</v>
      </c>
      <c r="K60" s="34">
        <v>566.46540000000005</v>
      </c>
      <c r="L60" s="34">
        <v>390.18</v>
      </c>
      <c r="M60" s="34"/>
      <c r="N60" s="30"/>
      <c r="O60" s="30"/>
      <c r="P60" s="30"/>
      <c r="Q60" s="30"/>
      <c r="R60" s="30"/>
    </row>
    <row r="61" spans="1:18">
      <c r="A61" s="32"/>
      <c r="B61" s="32" t="s">
        <v>41</v>
      </c>
      <c r="C61" s="58">
        <f>D60/C60</f>
        <v>1.1395919660583043</v>
      </c>
      <c r="D61" s="32" t="s">
        <v>33</v>
      </c>
      <c r="E61" s="49">
        <f>E60/E59-1</f>
        <v>9.5172305350285313E-2</v>
      </c>
      <c r="F61" s="49">
        <f>F60/F59-1</f>
        <v>3.14577476434581E-2</v>
      </c>
      <c r="G61" s="33">
        <f t="shared" ref="G61:R61" si="41">G60/G59-1</f>
        <v>-1.696045104692312E-2</v>
      </c>
      <c r="H61" s="33">
        <f t="shared" si="41"/>
        <v>9.2605239573680054E-2</v>
      </c>
      <c r="I61" s="33">
        <f t="shared" si="41"/>
        <v>-0.35483880470900897</v>
      </c>
      <c r="J61" s="33">
        <f t="shared" si="41"/>
        <v>0.99193507811542125</v>
      </c>
      <c r="K61" s="33">
        <f t="shared" si="41"/>
        <v>-0.10634377232377989</v>
      </c>
      <c r="L61" s="33">
        <f t="shared" si="41"/>
        <v>-0.33675856470495946</v>
      </c>
      <c r="M61" s="33">
        <f t="shared" si="41"/>
        <v>-1</v>
      </c>
      <c r="N61" s="33">
        <f t="shared" si="41"/>
        <v>-1</v>
      </c>
      <c r="O61" s="33">
        <f t="shared" si="41"/>
        <v>-1</v>
      </c>
      <c r="P61" s="33">
        <f t="shared" si="41"/>
        <v>-1</v>
      </c>
      <c r="Q61" s="33">
        <f t="shared" si="41"/>
        <v>-1</v>
      </c>
      <c r="R61" s="33">
        <f t="shared" si="41"/>
        <v>-1</v>
      </c>
    </row>
    <row r="62" spans="1:18">
      <c r="A62" s="31"/>
      <c r="B62" s="31" t="s">
        <v>31</v>
      </c>
      <c r="C62" s="28"/>
      <c r="D62" s="29">
        <f>SUM(G62:R62)</f>
        <v>8829.1146000000008</v>
      </c>
      <c r="E62" s="18">
        <f>SUM(G62:J62)</f>
        <v>3124.7543999999998</v>
      </c>
      <c r="F62" s="18">
        <v>108.88177373568301</v>
      </c>
      <c r="G62" s="30">
        <v>265.28460000000001</v>
      </c>
      <c r="H62" s="30">
        <v>1198.8072</v>
      </c>
      <c r="I62" s="30">
        <v>342.97199999999998</v>
      </c>
      <c r="J62" s="30">
        <v>1317.6905999999999</v>
      </c>
      <c r="K62" s="30">
        <v>206.36279999999999</v>
      </c>
      <c r="L62" s="30">
        <v>566.92319999999995</v>
      </c>
      <c r="M62" s="30">
        <v>677.0856</v>
      </c>
      <c r="N62" s="30">
        <v>741.96780000000001</v>
      </c>
      <c r="O62" s="30">
        <v>2136.8094000000001</v>
      </c>
      <c r="P62" s="30">
        <v>772.44060000000002</v>
      </c>
      <c r="Q62" s="30">
        <v>247.12139999999999</v>
      </c>
      <c r="R62" s="30">
        <v>355.64940000000001</v>
      </c>
    </row>
    <row r="63" spans="1:18">
      <c r="A63" s="31"/>
      <c r="B63" s="31" t="s">
        <v>36</v>
      </c>
      <c r="C63" s="28">
        <v>2849.3356365359559</v>
      </c>
      <c r="D63" s="29">
        <f>SUM(G63:R63)</f>
        <v>3042.2134733953767</v>
      </c>
      <c r="E63" s="18">
        <f t="shared" ref="E63" si="42">SUM(G63:J63)</f>
        <v>2483.2872301165362</v>
      </c>
      <c r="F63" s="18">
        <v>129.27218423525608</v>
      </c>
      <c r="G63" s="43">
        <v>648.48056075514364</v>
      </c>
      <c r="H63" s="43">
        <v>612.01530183519742</v>
      </c>
      <c r="I63" s="43">
        <v>708.58802426165869</v>
      </c>
      <c r="J63" s="43">
        <v>514.20334326453678</v>
      </c>
      <c r="K63" s="34">
        <v>555.16184327884059</v>
      </c>
      <c r="L63" s="34">
        <v>3.7644000000000002</v>
      </c>
      <c r="M63" s="34"/>
      <c r="N63" s="30"/>
      <c r="O63" s="30"/>
      <c r="P63" s="30"/>
      <c r="Q63" s="30"/>
      <c r="R63" s="30"/>
    </row>
    <row r="64" spans="1:18" ht="14.7" thickBot="1">
      <c r="A64" s="35"/>
      <c r="B64" s="35" t="s">
        <v>42</v>
      </c>
      <c r="C64" s="59">
        <f>D63/C63</f>
        <v>1.0676922137168472</v>
      </c>
      <c r="D64" s="35" t="s">
        <v>33</v>
      </c>
      <c r="E64" s="50">
        <f>E63/E62-1</f>
        <v>-0.20528562817079754</v>
      </c>
      <c r="F64" s="50">
        <f>F63/F62-1</f>
        <v>0.18727110883656239</v>
      </c>
      <c r="G64" s="36">
        <f t="shared" ref="G64:R64" si="43">G63/G62-1</f>
        <v>1.4444711858703583</v>
      </c>
      <c r="H64" s="36">
        <f t="shared" si="43"/>
        <v>-0.48947979138330378</v>
      </c>
      <c r="I64" s="36">
        <f t="shared" si="43"/>
        <v>1.0660229530738916</v>
      </c>
      <c r="J64" s="36">
        <f t="shared" si="43"/>
        <v>-0.60976928630701566</v>
      </c>
      <c r="K64" s="36">
        <f t="shared" si="43"/>
        <v>1.6902224784643387</v>
      </c>
      <c r="L64" s="36">
        <f t="shared" si="43"/>
        <v>-0.99335994716744702</v>
      </c>
      <c r="M64" s="36">
        <f t="shared" si="43"/>
        <v>-1</v>
      </c>
      <c r="N64" s="36">
        <f t="shared" si="43"/>
        <v>-1</v>
      </c>
      <c r="O64" s="36">
        <f t="shared" si="43"/>
        <v>-1</v>
      </c>
      <c r="P64" s="36">
        <f t="shared" si="43"/>
        <v>-1</v>
      </c>
      <c r="Q64" s="36">
        <f t="shared" si="43"/>
        <v>-1</v>
      </c>
      <c r="R64" s="36">
        <f t="shared" si="43"/>
        <v>-1</v>
      </c>
    </row>
    <row r="65" spans="1:18" ht="20.7" customHeight="1">
      <c r="A65" s="160" t="s">
        <v>50</v>
      </c>
      <c r="B65" s="160"/>
      <c r="C65" s="28"/>
      <c r="D65" s="29">
        <f>SUM(G65:R65)</f>
        <v>13726.870101681281</v>
      </c>
      <c r="E65" s="18">
        <f t="shared" ref="E65:E66" si="44">SUM(G65:J65)</f>
        <v>4454.3379213726703</v>
      </c>
      <c r="F65" s="18">
        <v>13.248000000000006</v>
      </c>
      <c r="G65" s="30">
        <v>591.24205696723402</v>
      </c>
      <c r="H65" s="30">
        <v>1316.1593782396967</v>
      </c>
      <c r="I65" s="30">
        <v>1621.1159564307868</v>
      </c>
      <c r="J65" s="30">
        <v>925.82052973495252</v>
      </c>
      <c r="K65" s="30">
        <v>912.15972810878043</v>
      </c>
      <c r="L65" s="30">
        <v>1260.083242892681</v>
      </c>
      <c r="M65" s="30">
        <v>521.30424141753861</v>
      </c>
      <c r="N65" s="30">
        <v>1012.3433616732251</v>
      </c>
      <c r="O65" s="30">
        <v>1440.3512529906886</v>
      </c>
      <c r="P65" s="30">
        <v>644.93472361662691</v>
      </c>
      <c r="Q65" s="30">
        <v>1403.896283212546</v>
      </c>
      <c r="R65" s="30">
        <v>2077.4593463965239</v>
      </c>
    </row>
    <row r="66" spans="1:18" ht="21.35" customHeight="1">
      <c r="A66" s="31"/>
      <c r="B66" s="31" t="s">
        <v>36</v>
      </c>
      <c r="C66" s="28">
        <v>22479.302820888952</v>
      </c>
      <c r="D66" s="29">
        <f>SUM(G66:R66)</f>
        <v>3930.7566960000004</v>
      </c>
      <c r="E66" s="18">
        <f t="shared" si="44"/>
        <v>2193.9775680000002</v>
      </c>
      <c r="F66" s="18">
        <v>103.97504000000001</v>
      </c>
      <c r="G66" s="30">
        <v>77.966279999999998</v>
      </c>
      <c r="H66" s="30">
        <v>164.73036000000002</v>
      </c>
      <c r="I66" s="30">
        <v>1260.40308</v>
      </c>
      <c r="J66" s="34">
        <v>690.87784799999997</v>
      </c>
      <c r="K66" s="34">
        <v>619.693848</v>
      </c>
      <c r="L66" s="34">
        <v>1117.08528</v>
      </c>
      <c r="M66" s="34"/>
      <c r="N66" s="30"/>
      <c r="O66" s="30"/>
      <c r="P66" s="30"/>
      <c r="Q66" s="30"/>
      <c r="R66" s="30"/>
    </row>
    <row r="67" spans="1:18">
      <c r="A67" s="32"/>
      <c r="B67" s="32" t="s">
        <v>41</v>
      </c>
      <c r="C67" s="58">
        <f>D66/C66</f>
        <v>0.17486114793325949</v>
      </c>
      <c r="D67" s="32" t="s">
        <v>33</v>
      </c>
      <c r="E67" s="49">
        <f>E66/E65-1</f>
        <v>-0.50745147612781616</v>
      </c>
      <c r="F67" s="49">
        <f>F66/F65-1</f>
        <v>6.8483574879227023</v>
      </c>
      <c r="G67" s="33">
        <f t="shared" ref="G67:R67" si="45">G66/G65-1</f>
        <v>-0.86813137008566899</v>
      </c>
      <c r="H67" s="33">
        <f t="shared" si="45"/>
        <v>-0.87484011228159964</v>
      </c>
      <c r="I67" s="33">
        <f t="shared" si="45"/>
        <v>-0.22250899141414215</v>
      </c>
      <c r="J67" s="33">
        <f t="shared" si="45"/>
        <v>-0.25376698203291392</v>
      </c>
      <c r="K67" s="33">
        <f t="shared" si="45"/>
        <v>-0.32063011673970998</v>
      </c>
      <c r="L67" s="33">
        <f t="shared" si="45"/>
        <v>-0.11348294939976433</v>
      </c>
      <c r="M67" s="33">
        <f t="shared" si="45"/>
        <v>-1</v>
      </c>
      <c r="N67" s="33">
        <f t="shared" si="45"/>
        <v>-1</v>
      </c>
      <c r="O67" s="33">
        <f t="shared" si="45"/>
        <v>-1</v>
      </c>
      <c r="P67" s="33">
        <f t="shared" si="45"/>
        <v>-1</v>
      </c>
      <c r="Q67" s="33">
        <f t="shared" si="45"/>
        <v>-1</v>
      </c>
      <c r="R67" s="33">
        <f t="shared" si="45"/>
        <v>-1</v>
      </c>
    </row>
    <row r="68" spans="1:18">
      <c r="A68" s="31"/>
      <c r="B68" s="31" t="s">
        <v>31</v>
      </c>
      <c r="C68" s="28"/>
      <c r="D68" s="29">
        <f>SUM(G68:R68)</f>
        <v>4375.1612640000003</v>
      </c>
      <c r="E68" s="18">
        <f t="shared" ref="E68:E69" si="46">SUM(G68:J68)</f>
        <v>2248.3246079999999</v>
      </c>
      <c r="F68" s="18">
        <v>155.18298330936423</v>
      </c>
      <c r="G68" s="30">
        <v>946.14</v>
      </c>
      <c r="H68" s="30">
        <v>660.55132800000001</v>
      </c>
      <c r="I68" s="30">
        <v>296.512992</v>
      </c>
      <c r="J68" s="30">
        <v>345.1202879999999</v>
      </c>
      <c r="K68" s="30">
        <v>236.300544</v>
      </c>
      <c r="L68" s="30">
        <v>360.17635199999995</v>
      </c>
      <c r="M68" s="30">
        <v>129.00103199999998</v>
      </c>
      <c r="N68" s="30">
        <v>233.60484</v>
      </c>
      <c r="O68" s="30">
        <v>217.96454400000005</v>
      </c>
      <c r="P68" s="30">
        <v>79.191168000000005</v>
      </c>
      <c r="Q68" s="30">
        <v>602.8566239999999</v>
      </c>
      <c r="R68" s="30">
        <v>267.74155200000001</v>
      </c>
    </row>
    <row r="69" spans="1:18">
      <c r="A69" s="31"/>
      <c r="B69" s="31" t="s">
        <v>36</v>
      </c>
      <c r="C69" s="28">
        <v>22479.302820888952</v>
      </c>
      <c r="D69" s="29">
        <f>SUM(G69:R69)</f>
        <v>4234.5100141274106</v>
      </c>
      <c r="E69" s="18">
        <f t="shared" si="46"/>
        <v>2410.9758622752079</v>
      </c>
      <c r="F69" s="18">
        <v>120.34471883674149</v>
      </c>
      <c r="G69" s="43">
        <v>324.48369331393656</v>
      </c>
      <c r="H69" s="43">
        <v>194.1438358602943</v>
      </c>
      <c r="I69" s="43">
        <v>1241.5555366269541</v>
      </c>
      <c r="J69" s="43">
        <v>650.79279647402302</v>
      </c>
      <c r="K69" s="34">
        <v>688.63701873095215</v>
      </c>
      <c r="L69" s="34">
        <v>1134.8971331212501</v>
      </c>
      <c r="M69" s="34"/>
      <c r="N69" s="30"/>
      <c r="O69" s="30"/>
      <c r="P69" s="30"/>
      <c r="Q69" s="30"/>
      <c r="R69" s="30"/>
    </row>
    <row r="70" spans="1:18" ht="14.7" thickBot="1">
      <c r="A70" s="35"/>
      <c r="B70" s="35" t="s">
        <v>42</v>
      </c>
      <c r="C70" s="59">
        <f>D69/C69</f>
        <v>0.18837372528264004</v>
      </c>
      <c r="D70" s="35" t="s">
        <v>33</v>
      </c>
      <c r="E70" s="50">
        <f>E69/E68-1</f>
        <v>7.2343314526942093E-2</v>
      </c>
      <c r="F70" s="50">
        <f>F69/F68-1</f>
        <v>-0.22449796833181834</v>
      </c>
      <c r="G70" s="36">
        <f t="shared" ref="G70:R70" si="47">G69/G68-1</f>
        <v>-0.65704473617653147</v>
      </c>
      <c r="H70" s="36">
        <f t="shared" si="47"/>
        <v>-0.70608819083277319</v>
      </c>
      <c r="I70" s="36">
        <f t="shared" si="47"/>
        <v>3.1871876448063166</v>
      </c>
      <c r="J70" s="36">
        <f t="shared" si="47"/>
        <v>0.88569846254307483</v>
      </c>
      <c r="K70" s="36">
        <f t="shared" si="47"/>
        <v>1.9142422064460085</v>
      </c>
      <c r="L70" s="36">
        <f t="shared" si="47"/>
        <v>2.1509484918133945</v>
      </c>
      <c r="M70" s="36">
        <f t="shared" si="47"/>
        <v>-1</v>
      </c>
      <c r="N70" s="36">
        <f t="shared" si="47"/>
        <v>-1</v>
      </c>
      <c r="O70" s="36">
        <f t="shared" si="47"/>
        <v>-1</v>
      </c>
      <c r="P70" s="36">
        <f t="shared" si="47"/>
        <v>-1</v>
      </c>
      <c r="Q70" s="36">
        <f t="shared" si="47"/>
        <v>-1</v>
      </c>
      <c r="R70" s="36">
        <f t="shared" si="47"/>
        <v>-1</v>
      </c>
    </row>
    <row r="71" spans="1:18">
      <c r="A71" s="160" t="s">
        <v>51</v>
      </c>
      <c r="B71" s="160"/>
      <c r="C71" s="28"/>
      <c r="D71" s="29">
        <f>SUM(G71:R71)</f>
        <v>8979.5211313147574</v>
      </c>
      <c r="E71" s="18">
        <f t="shared" ref="E71:E75" si="48">SUM(G71:J71)</f>
        <v>3022.1675684703187</v>
      </c>
      <c r="F71" s="18">
        <v>106.6463999999997</v>
      </c>
      <c r="G71" s="30">
        <v>823.11539009928049</v>
      </c>
      <c r="H71" s="30">
        <v>793.93743365120281</v>
      </c>
      <c r="I71" s="30">
        <v>802.5110118767069</v>
      </c>
      <c r="J71" s="30">
        <v>602.60373284312868</v>
      </c>
      <c r="K71" s="30">
        <v>607.20796638283116</v>
      </c>
      <c r="L71" s="30">
        <v>762.90957219989298</v>
      </c>
      <c r="M71" s="30">
        <v>716.93812669130284</v>
      </c>
      <c r="N71" s="30">
        <v>776.98077897355756</v>
      </c>
      <c r="O71" s="30">
        <v>776.95514689488107</v>
      </c>
      <c r="P71" s="30">
        <v>821.55053247327692</v>
      </c>
      <c r="Q71" s="30">
        <v>640.38680436864922</v>
      </c>
      <c r="R71" s="30">
        <v>854.42463486004658</v>
      </c>
    </row>
    <row r="72" spans="1:18">
      <c r="A72" s="31"/>
      <c r="B72" s="31" t="s">
        <v>36</v>
      </c>
      <c r="C72" s="28">
        <v>20989.914517449724</v>
      </c>
      <c r="D72" s="29">
        <f>SUM(G72:R72)</f>
        <v>2968.9173119999996</v>
      </c>
      <c r="E72" s="18">
        <f t="shared" si="48"/>
        <v>2489.8466239999998</v>
      </c>
      <c r="F72" s="18">
        <v>123.18198947368421</v>
      </c>
      <c r="G72" s="30">
        <v>564.27372000000003</v>
      </c>
      <c r="H72" s="30">
        <v>455.97177599999998</v>
      </c>
      <c r="I72" s="30">
        <v>951.78350399999999</v>
      </c>
      <c r="J72" s="34">
        <v>517.81762400000002</v>
      </c>
      <c r="K72" s="34">
        <v>348.551512</v>
      </c>
      <c r="L72" s="34">
        <v>130.51917599999999</v>
      </c>
      <c r="M72" s="34"/>
      <c r="N72" s="30"/>
      <c r="O72" s="30"/>
      <c r="P72" s="30"/>
      <c r="Q72" s="30"/>
      <c r="R72" s="30"/>
    </row>
    <row r="73" spans="1:18">
      <c r="A73" s="32"/>
      <c r="B73" s="32" t="s">
        <v>41</v>
      </c>
      <c r="C73" s="58">
        <f>D72/C72</f>
        <v>0.14144494535848748</v>
      </c>
      <c r="D73" s="32" t="s">
        <v>33</v>
      </c>
      <c r="E73" s="49">
        <f t="shared" ref="E73:R73" si="49">E72/E71-1</f>
        <v>-0.17613879191343285</v>
      </c>
      <c r="F73" s="49">
        <f>F72/F71-1</f>
        <v>0.15505061093186967</v>
      </c>
      <c r="G73" s="33">
        <f t="shared" si="49"/>
        <v>-0.31446583700501596</v>
      </c>
      <c r="H73" s="33">
        <f t="shared" si="49"/>
        <v>-0.42568298624861145</v>
      </c>
      <c r="I73" s="33">
        <f t="shared" si="49"/>
        <v>0.1860067836006547</v>
      </c>
      <c r="J73" s="33">
        <f t="shared" si="49"/>
        <v>-0.14069960775566648</v>
      </c>
      <c r="K73" s="33">
        <f t="shared" si="49"/>
        <v>-0.42597671424448014</v>
      </c>
      <c r="L73" s="33">
        <f t="shared" si="49"/>
        <v>-0.82891920516393502</v>
      </c>
      <c r="M73" s="33">
        <f t="shared" si="49"/>
        <v>-1</v>
      </c>
      <c r="N73" s="33">
        <f t="shared" si="49"/>
        <v>-1</v>
      </c>
      <c r="O73" s="33">
        <f t="shared" si="49"/>
        <v>-1</v>
      </c>
      <c r="P73" s="33">
        <f t="shared" si="49"/>
        <v>-1</v>
      </c>
      <c r="Q73" s="33">
        <f t="shared" si="49"/>
        <v>-1</v>
      </c>
      <c r="R73" s="33">
        <f t="shared" si="49"/>
        <v>-1</v>
      </c>
    </row>
    <row r="74" spans="1:18">
      <c r="A74" s="31"/>
      <c r="B74" s="31" t="s">
        <v>31</v>
      </c>
      <c r="C74" s="28"/>
      <c r="D74" s="29">
        <f>SUM(G74:R74)</f>
        <v>8568.4619999999995</v>
      </c>
      <c r="E74" s="18">
        <f t="shared" si="48"/>
        <v>2995.1482800000003</v>
      </c>
      <c r="F74" s="18">
        <v>132.36725700485465</v>
      </c>
      <c r="G74" s="30">
        <v>720.42386399999998</v>
      </c>
      <c r="H74" s="30">
        <v>1205.1793920000002</v>
      </c>
      <c r="I74" s="30">
        <v>478.92204000000004</v>
      </c>
      <c r="J74" s="30">
        <v>590.62298399999986</v>
      </c>
      <c r="K74" s="30">
        <v>470.23228799999987</v>
      </c>
      <c r="L74" s="30">
        <v>603.26608799999985</v>
      </c>
      <c r="M74" s="30">
        <v>666.06206399999985</v>
      </c>
      <c r="N74" s="30">
        <v>743.45699999999988</v>
      </c>
      <c r="O74" s="30">
        <v>969.46504800000002</v>
      </c>
      <c r="P74" s="30">
        <v>578.70251999999982</v>
      </c>
      <c r="Q74" s="30">
        <v>799.7784959999999</v>
      </c>
      <c r="R74" s="30">
        <v>742.35021600000016</v>
      </c>
    </row>
    <row r="75" spans="1:18">
      <c r="A75" s="31"/>
      <c r="B75" s="31" t="s">
        <v>36</v>
      </c>
      <c r="C75" s="28">
        <v>20989.914517449724</v>
      </c>
      <c r="D75" s="29">
        <f>SUM(G75:R75)</f>
        <v>3981.1616150468453</v>
      </c>
      <c r="E75" s="18">
        <f t="shared" si="48"/>
        <v>3243.2651850570192</v>
      </c>
      <c r="F75" s="18">
        <v>164.5387225893225</v>
      </c>
      <c r="G75" s="43">
        <v>826.65237675017272</v>
      </c>
      <c r="H75" s="43">
        <v>781.00103003341565</v>
      </c>
      <c r="I75" s="43">
        <v>906.87873300621436</v>
      </c>
      <c r="J75" s="43">
        <v>728.73304526721654</v>
      </c>
      <c r="K75" s="34">
        <v>584.13335608376565</v>
      </c>
      <c r="L75" s="34">
        <v>153.76307390606064</v>
      </c>
      <c r="M75" s="34"/>
      <c r="N75" s="30"/>
      <c r="O75" s="30"/>
      <c r="P75" s="30"/>
      <c r="Q75" s="30"/>
      <c r="R75" s="30"/>
    </row>
    <row r="76" spans="1:18" ht="14.7" thickBot="1">
      <c r="A76" s="35"/>
      <c r="B76" s="35" t="s">
        <v>42</v>
      </c>
      <c r="C76" s="59">
        <f>D75/C75</f>
        <v>0.18967021574752732</v>
      </c>
      <c r="D76" s="35" t="s">
        <v>33</v>
      </c>
      <c r="E76" s="50">
        <f>E75/E74-1</f>
        <v>8.2839606544294009E-2</v>
      </c>
      <c r="F76" s="50">
        <f>F75/F74-1</f>
        <v>0.2430470065817556</v>
      </c>
      <c r="G76" s="36">
        <f t="shared" ref="G76:R76" si="50">G75/G74-1</f>
        <v>0.14745279558114799</v>
      </c>
      <c r="H76" s="36">
        <f t="shared" si="50"/>
        <v>-0.35196284037238545</v>
      </c>
      <c r="I76" s="36">
        <f t="shared" si="50"/>
        <v>0.89358320825288029</v>
      </c>
      <c r="J76" s="36">
        <f t="shared" si="50"/>
        <v>0.23383793893672222</v>
      </c>
      <c r="K76" s="36">
        <f t="shared" si="50"/>
        <v>0.24222298423660305</v>
      </c>
      <c r="L76" s="36">
        <f t="shared" si="50"/>
        <v>-0.74511566792055328</v>
      </c>
      <c r="M76" s="36">
        <f t="shared" si="50"/>
        <v>-1</v>
      </c>
      <c r="N76" s="36">
        <f t="shared" si="50"/>
        <v>-1</v>
      </c>
      <c r="O76" s="36">
        <f t="shared" si="50"/>
        <v>-1</v>
      </c>
      <c r="P76" s="36">
        <f t="shared" si="50"/>
        <v>-1</v>
      </c>
      <c r="Q76" s="36">
        <f t="shared" si="50"/>
        <v>-1</v>
      </c>
      <c r="R76" s="36">
        <f t="shared" si="50"/>
        <v>-1</v>
      </c>
    </row>
    <row r="77" spans="1:18">
      <c r="A77" s="160" t="s">
        <v>52</v>
      </c>
      <c r="B77" s="160"/>
      <c r="C77" s="28"/>
      <c r="D77" s="29">
        <f>SUM(G77:R77)</f>
        <v>3416.4348222375415</v>
      </c>
      <c r="E77" s="18">
        <f t="shared" ref="E77:E78" si="51">SUM(G77:J77)</f>
        <v>1125.5528999503715</v>
      </c>
      <c r="F77" s="18">
        <v>54.345000000000041</v>
      </c>
      <c r="G77" s="30">
        <v>362.44827493410418</v>
      </c>
      <c r="H77" s="30">
        <v>289.01592968850451</v>
      </c>
      <c r="I77" s="30">
        <v>407.82540316528349</v>
      </c>
      <c r="J77" s="30">
        <v>66.263292162479246</v>
      </c>
      <c r="K77" s="30">
        <v>289.88545063062145</v>
      </c>
      <c r="L77" s="30">
        <v>241.21900863132649</v>
      </c>
      <c r="M77" s="30">
        <v>332.12638821704593</v>
      </c>
      <c r="N77" s="30">
        <v>272.738873698953</v>
      </c>
      <c r="O77" s="30">
        <v>438.1456919572197</v>
      </c>
      <c r="P77" s="30">
        <v>247.26305795267047</v>
      </c>
      <c r="Q77" s="30">
        <v>244.0562592084261</v>
      </c>
      <c r="R77" s="30">
        <v>225.44719199090736</v>
      </c>
    </row>
    <row r="78" spans="1:18">
      <c r="A78" s="31"/>
      <c r="B78" s="31" t="s">
        <v>36</v>
      </c>
      <c r="C78" s="28">
        <v>13530.782661661317</v>
      </c>
      <c r="D78" s="29">
        <f>SUM(G78:R78)</f>
        <v>3081.5248000000001</v>
      </c>
      <c r="E78" s="18">
        <f t="shared" si="51"/>
        <v>1970.0063</v>
      </c>
      <c r="F78" s="18">
        <v>177.82663411764705</v>
      </c>
      <c r="G78" s="30">
        <v>172.31219999999999</v>
      </c>
      <c r="H78" s="30">
        <v>64.808999999999997</v>
      </c>
      <c r="I78" s="30">
        <v>836.5313000000001</v>
      </c>
      <c r="J78" s="34">
        <v>896.35379999999998</v>
      </c>
      <c r="K78" s="34">
        <v>500.964</v>
      </c>
      <c r="L78" s="34">
        <v>610.55449999999996</v>
      </c>
      <c r="M78" s="34"/>
      <c r="N78" s="30"/>
      <c r="O78" s="30"/>
      <c r="P78" s="30"/>
      <c r="Q78" s="30"/>
      <c r="R78" s="30"/>
    </row>
    <row r="79" spans="1:18">
      <c r="A79" s="32"/>
      <c r="B79" s="32" t="s">
        <v>41</v>
      </c>
      <c r="C79" s="58">
        <f>D78/C78</f>
        <v>0.22774180009049447</v>
      </c>
      <c r="D79" s="32" t="s">
        <v>33</v>
      </c>
      <c r="E79" s="49">
        <f>E78/E77-1</f>
        <v>0.75025651845138741</v>
      </c>
      <c r="F79" s="49">
        <f>F78/F77-1</f>
        <v>2.2721802211362023</v>
      </c>
      <c r="G79" s="33">
        <f t="shared" ref="G79:R79" si="52">G78/G77-1</f>
        <v>-0.52458816356257276</v>
      </c>
      <c r="H79" s="33">
        <f t="shared" si="52"/>
        <v>-0.77575976497264421</v>
      </c>
      <c r="I79" s="33">
        <f t="shared" si="52"/>
        <v>1.0511995905781539</v>
      </c>
      <c r="J79" s="33">
        <f t="shared" si="52"/>
        <v>12.527154639436237</v>
      </c>
      <c r="K79" s="33">
        <f t="shared" si="52"/>
        <v>0.72814468235709962</v>
      </c>
      <c r="L79" s="33">
        <f t="shared" si="52"/>
        <v>1.5311210068571222</v>
      </c>
      <c r="M79" s="33">
        <f t="shared" si="52"/>
        <v>-1</v>
      </c>
      <c r="N79" s="33">
        <f t="shared" si="52"/>
        <v>-1</v>
      </c>
      <c r="O79" s="33">
        <f t="shared" si="52"/>
        <v>-1</v>
      </c>
      <c r="P79" s="33">
        <f t="shared" si="52"/>
        <v>-1</v>
      </c>
      <c r="Q79" s="33">
        <f t="shared" si="52"/>
        <v>-1</v>
      </c>
      <c r="R79" s="33">
        <f t="shared" si="52"/>
        <v>-1</v>
      </c>
    </row>
    <row r="80" spans="1:18">
      <c r="A80" s="31"/>
      <c r="B80" s="31" t="s">
        <v>31</v>
      </c>
      <c r="C80" s="28"/>
      <c r="D80" s="29">
        <f>SUM(G80:R80)</f>
        <v>3730.7477999999996</v>
      </c>
      <c r="E80" s="18">
        <f t="shared" ref="E80:E81" si="53">SUM(G80:J80)</f>
        <v>1336.6289999999999</v>
      </c>
      <c r="F80" s="18">
        <v>58.620605112024258</v>
      </c>
      <c r="G80" s="30">
        <v>417.57479999999998</v>
      </c>
      <c r="H80" s="30">
        <v>150.58199999999999</v>
      </c>
      <c r="I80" s="30">
        <v>701.21820000000002</v>
      </c>
      <c r="J80" s="30">
        <v>67.254000000000005</v>
      </c>
      <c r="K80" s="30">
        <v>118.377</v>
      </c>
      <c r="L80" s="30">
        <v>267.46859999999998</v>
      </c>
      <c r="M80" s="30">
        <v>329.48820000000001</v>
      </c>
      <c r="N80" s="30">
        <v>280.92360000000002</v>
      </c>
      <c r="O80" s="30">
        <v>842.00040000000001</v>
      </c>
      <c r="P80" s="30">
        <v>345.71820000000002</v>
      </c>
      <c r="Q80" s="30">
        <v>110.004</v>
      </c>
      <c r="R80" s="30">
        <v>100.1388</v>
      </c>
    </row>
    <row r="81" spans="1:18">
      <c r="A81" s="31"/>
      <c r="B81" s="31" t="s">
        <v>36</v>
      </c>
      <c r="C81" s="28">
        <v>13530.782661661317</v>
      </c>
      <c r="D81" s="29">
        <f>SUM(G81:R81)</f>
        <v>3527.4486955523594</v>
      </c>
      <c r="E81" s="18">
        <f t="shared" si="53"/>
        <v>2413.9363944017687</v>
      </c>
      <c r="F81" s="18">
        <v>193.51910584940333</v>
      </c>
      <c r="G81" s="43">
        <v>349.83959078245556</v>
      </c>
      <c r="H81" s="43">
        <v>274.42335232330345</v>
      </c>
      <c r="I81" s="43">
        <v>788.70929814477222</v>
      </c>
      <c r="J81" s="43">
        <v>1000.9641531512373</v>
      </c>
      <c r="K81" s="34">
        <v>519.93986222831609</v>
      </c>
      <c r="L81" s="34">
        <v>593.57243892227461</v>
      </c>
      <c r="M81" s="34"/>
      <c r="N81" s="30"/>
      <c r="O81" s="30"/>
      <c r="P81" s="30"/>
      <c r="Q81" s="30"/>
      <c r="R81" s="30"/>
    </row>
    <row r="82" spans="1:18" ht="14.7" thickBot="1">
      <c r="A82" s="35"/>
      <c r="B82" s="35" t="s">
        <v>42</v>
      </c>
      <c r="C82" s="59">
        <f>D81/C81</f>
        <v>0.26069805300673254</v>
      </c>
      <c r="D82" s="35" t="s">
        <v>33</v>
      </c>
      <c r="E82" s="50">
        <f>E81/E80-1</f>
        <v>0.80598834411176834</v>
      </c>
      <c r="F82" s="50">
        <f>F81/F80-1</f>
        <v>2.3012130372859065</v>
      </c>
      <c r="G82" s="36">
        <f t="shared" ref="G82:R82" si="54">G81/G80-1</f>
        <v>-0.1622109600903705</v>
      </c>
      <c r="H82" s="36">
        <f t="shared" si="54"/>
        <v>0.82241803351863751</v>
      </c>
      <c r="I82" s="36">
        <f t="shared" si="54"/>
        <v>0.12477014735894221</v>
      </c>
      <c r="J82" s="36">
        <f t="shared" si="54"/>
        <v>13.883340071240925</v>
      </c>
      <c r="K82" s="36">
        <f t="shared" si="54"/>
        <v>3.3922371932750117</v>
      </c>
      <c r="L82" s="36">
        <f t="shared" si="54"/>
        <v>1.2192228879288058</v>
      </c>
      <c r="M82" s="36">
        <f t="shared" si="54"/>
        <v>-1</v>
      </c>
      <c r="N82" s="36">
        <f t="shared" si="54"/>
        <v>-1</v>
      </c>
      <c r="O82" s="36">
        <f t="shared" si="54"/>
        <v>-1</v>
      </c>
      <c r="P82" s="36">
        <f t="shared" si="54"/>
        <v>-1</v>
      </c>
      <c r="Q82" s="36">
        <f t="shared" si="54"/>
        <v>-1</v>
      </c>
      <c r="R82" s="36">
        <f t="shared" si="54"/>
        <v>-1</v>
      </c>
    </row>
    <row r="85" spans="1:18" s="14" customFormat="1" ht="21.45" customHeight="1">
      <c r="A85" s="157" t="s">
        <v>256</v>
      </c>
      <c r="B85" s="157"/>
      <c r="C85" s="157"/>
      <c r="D85" s="157"/>
      <c r="E85" s="157"/>
      <c r="F85" s="157"/>
      <c r="G85" s="157"/>
    </row>
    <row r="86" spans="1:18" s="14" customFormat="1" ht="27.45" customHeight="1">
      <c r="A86" s="26" t="s">
        <v>53</v>
      </c>
      <c r="B86" s="26"/>
      <c r="C86" s="27" t="s">
        <v>54</v>
      </c>
      <c r="D86" s="27" t="s">
        <v>14</v>
      </c>
      <c r="E86" s="16" t="s">
        <v>166</v>
      </c>
      <c r="F86" s="16" t="s">
        <v>167</v>
      </c>
      <c r="G86" s="16" t="s">
        <v>55</v>
      </c>
      <c r="H86" s="16" t="s">
        <v>56</v>
      </c>
      <c r="I86" s="16" t="s">
        <v>20</v>
      </c>
      <c r="J86" s="16" t="s">
        <v>21</v>
      </c>
      <c r="K86" s="16" t="s">
        <v>22</v>
      </c>
      <c r="L86" s="16" t="s">
        <v>23</v>
      </c>
      <c r="M86" s="16" t="s">
        <v>24</v>
      </c>
      <c r="N86" s="16" t="s">
        <v>25</v>
      </c>
      <c r="O86" s="16" t="s">
        <v>26</v>
      </c>
      <c r="P86" s="16" t="s">
        <v>57</v>
      </c>
      <c r="Q86" s="16" t="s">
        <v>29</v>
      </c>
      <c r="R86" s="16" t="s">
        <v>30</v>
      </c>
    </row>
    <row r="87" spans="1:18">
      <c r="A87" s="159" t="s">
        <v>58</v>
      </c>
      <c r="B87" s="38" t="s">
        <v>37</v>
      </c>
      <c r="C87" s="17"/>
      <c r="D87" s="18">
        <f>SUM(G87:R87)</f>
        <v>58332.096965111698</v>
      </c>
      <c r="E87" s="18">
        <f>SUM(G87:K87)</f>
        <v>22079.301503321629</v>
      </c>
      <c r="F87" s="18">
        <v>1018.2019789161814</v>
      </c>
      <c r="G87" s="19">
        <v>4458.8175545273843</v>
      </c>
      <c r="H87" s="19">
        <v>4664.4403848418815</v>
      </c>
      <c r="I87" s="19">
        <v>4375.4454314563745</v>
      </c>
      <c r="J87" s="20">
        <v>3995.1675918206183</v>
      </c>
      <c r="K87" s="20">
        <v>4585.430540675372</v>
      </c>
      <c r="L87" s="20">
        <v>5195.6582059901384</v>
      </c>
      <c r="M87" s="21">
        <v>4763.2077005952206</v>
      </c>
      <c r="N87" s="22">
        <v>5310.6284712630259</v>
      </c>
      <c r="O87" s="22">
        <v>5833.1337457790105</v>
      </c>
      <c r="P87" s="22">
        <v>5141.2250817400227</v>
      </c>
      <c r="Q87" s="22">
        <v>4522.683176309456</v>
      </c>
      <c r="R87" s="22">
        <v>5486.2590801132073</v>
      </c>
    </row>
    <row r="88" spans="1:18">
      <c r="A88" s="159"/>
      <c r="B88" s="38" t="s">
        <v>68</v>
      </c>
      <c r="C88" s="17"/>
      <c r="D88" s="18">
        <f>SUM(G88:R88)</f>
        <v>10536.423475376814</v>
      </c>
      <c r="E88" s="18">
        <f>SUM(G88:K88)</f>
        <v>3946.6468132465957</v>
      </c>
      <c r="F88" s="18">
        <v>131.65008419059529</v>
      </c>
      <c r="G88" s="19">
        <v>672.50434852567275</v>
      </c>
      <c r="H88" s="19">
        <v>906.90143402531555</v>
      </c>
      <c r="I88" s="19">
        <v>875.22715689652819</v>
      </c>
      <c r="J88" s="20">
        <v>683.47757613575072</v>
      </c>
      <c r="K88" s="20">
        <v>808.53629766332824</v>
      </c>
      <c r="L88" s="20">
        <v>970.41312254569755</v>
      </c>
      <c r="M88" s="21">
        <v>592.68943754388761</v>
      </c>
      <c r="N88" s="22">
        <v>829.28092521887459</v>
      </c>
      <c r="O88" s="22">
        <v>1109.9182806283379</v>
      </c>
      <c r="P88" s="22">
        <v>851.59918598164802</v>
      </c>
      <c r="Q88" s="22">
        <v>994.09373611747401</v>
      </c>
      <c r="R88" s="22">
        <v>1241.7819740942982</v>
      </c>
    </row>
    <row r="89" spans="1:18">
      <c r="A89" s="159" t="s">
        <v>35</v>
      </c>
      <c r="B89" s="159"/>
      <c r="C89" s="17"/>
      <c r="D89" s="18">
        <f t="shared" ref="D89" si="55">SUM(G89:R89)</f>
        <v>68868.52044048853</v>
      </c>
      <c r="E89" s="18">
        <f>SUM(G89:K89)</f>
        <v>26025.948316568225</v>
      </c>
      <c r="F89" s="18">
        <f>SUM(F87:F88)</f>
        <v>1149.8520631067768</v>
      </c>
      <c r="G89" s="19">
        <v>5131.3219030530572</v>
      </c>
      <c r="H89" s="19">
        <v>5571.3418188671976</v>
      </c>
      <c r="I89" s="19">
        <v>5250.6725883529025</v>
      </c>
      <c r="J89" s="20">
        <v>4678.6451679563697</v>
      </c>
      <c r="K89" s="20">
        <v>5393.9668383386997</v>
      </c>
      <c r="L89" s="20">
        <v>6166.0713285358361</v>
      </c>
      <c r="M89" s="21">
        <v>5355.8971381391084</v>
      </c>
      <c r="N89" s="22">
        <v>6139.9093964819003</v>
      </c>
      <c r="O89" s="22">
        <v>6943.0520264073493</v>
      </c>
      <c r="P89" s="22">
        <v>5992.8242677216713</v>
      </c>
      <c r="Q89" s="22">
        <v>5516.7769124269298</v>
      </c>
      <c r="R89" s="22">
        <v>6728.0410542075051</v>
      </c>
    </row>
    <row r="90" spans="1:18">
      <c r="A90" s="159" t="s">
        <v>59</v>
      </c>
      <c r="B90" s="38" t="s">
        <v>37</v>
      </c>
      <c r="C90" s="17">
        <v>74500</v>
      </c>
      <c r="D90" s="18">
        <f>SUM(G90:R90)</f>
        <v>39451.335560842992</v>
      </c>
      <c r="E90" s="18">
        <f t="shared" ref="E90:E92" si="56">SUM(G90:J90)</f>
        <v>24837.559623415327</v>
      </c>
      <c r="F90" s="18">
        <v>1219.6460941669955</v>
      </c>
      <c r="G90" s="22">
        <v>6323.5683484036463</v>
      </c>
      <c r="H90" s="22">
        <v>6305.0783788814824</v>
      </c>
      <c r="I90" s="22">
        <v>6950.4540777912407</v>
      </c>
      <c r="J90" s="22">
        <v>5258.458818338956</v>
      </c>
      <c r="K90" s="19">
        <v>6575.373243118036</v>
      </c>
      <c r="L90" s="19">
        <v>8038.4026943096269</v>
      </c>
      <c r="M90" s="42"/>
      <c r="N90" s="43"/>
      <c r="O90" s="43"/>
      <c r="P90" s="43"/>
      <c r="Q90" s="43"/>
      <c r="R90" s="43"/>
    </row>
    <row r="91" spans="1:18">
      <c r="A91" s="159"/>
      <c r="B91" s="38" t="s">
        <v>68</v>
      </c>
      <c r="C91" s="17">
        <v>13255.457356916468</v>
      </c>
      <c r="D91" s="18">
        <f>SUM(G91:R91)</f>
        <v>3878.248535145543</v>
      </c>
      <c r="E91" s="18">
        <f t="shared" si="56"/>
        <v>2689.4970507801695</v>
      </c>
      <c r="F91" s="18">
        <v>121.13424838851907</v>
      </c>
      <c r="G91" s="22">
        <v>652.47082560629906</v>
      </c>
      <c r="H91" s="22">
        <v>615.35664674656778</v>
      </c>
      <c r="I91" s="22">
        <v>894.59358232069235</v>
      </c>
      <c r="J91" s="22">
        <v>527.07599610661021</v>
      </c>
      <c r="K91" s="19">
        <v>524.55209800790715</v>
      </c>
      <c r="L91" s="19">
        <v>664.19938635746632</v>
      </c>
      <c r="M91" s="19"/>
      <c r="N91" s="19"/>
      <c r="O91" s="19"/>
      <c r="P91" s="19"/>
      <c r="Q91" s="19"/>
      <c r="R91" s="19"/>
    </row>
    <row r="92" spans="1:18">
      <c r="A92" s="159" t="s">
        <v>39</v>
      </c>
      <c r="B92" s="159"/>
      <c r="C92" s="53">
        <f>SUM(C90:C91)</f>
        <v>87755.457356916464</v>
      </c>
      <c r="D92" s="56">
        <f>SUM(G92:R92)</f>
        <v>43329.584095988532</v>
      </c>
      <c r="E92" s="18">
        <f t="shared" si="56"/>
        <v>27527.056674195497</v>
      </c>
      <c r="F92" s="18">
        <f>SUM(F90:F91)</f>
        <v>1340.7803425555146</v>
      </c>
      <c r="G92" s="19">
        <f>SUM(G90:G91)</f>
        <v>6976.0391740099458</v>
      </c>
      <c r="H92" s="19">
        <f t="shared" ref="H92" si="57">SUM(H90:H91)</f>
        <v>6920.4350256280504</v>
      </c>
      <c r="I92" s="19">
        <f t="shared" ref="I92" si="58">SUM(I90:I91)</f>
        <v>7845.0476601119335</v>
      </c>
      <c r="J92" s="19">
        <f t="shared" ref="J92" si="59">SUM(J90:J91)</f>
        <v>5785.5348144455666</v>
      </c>
      <c r="K92" s="19">
        <f t="shared" ref="K92" si="60">SUM(K90:K91)</f>
        <v>7099.9253411259433</v>
      </c>
      <c r="L92" s="19">
        <f t="shared" ref="L92" si="61">SUM(L90:L91)</f>
        <v>8702.6020806670931</v>
      </c>
      <c r="M92" s="19">
        <f t="shared" ref="M92" si="62">SUM(M90:M91)</f>
        <v>0</v>
      </c>
      <c r="N92" s="19">
        <f t="shared" ref="N92" si="63">SUM(N90:N91)</f>
        <v>0</v>
      </c>
      <c r="O92" s="19">
        <f t="shared" ref="O92" si="64">SUM(O90:O91)</f>
        <v>0</v>
      </c>
      <c r="P92" s="19">
        <f t="shared" ref="P92" si="65">SUM(P90:P91)</f>
        <v>0</v>
      </c>
      <c r="Q92" s="19">
        <f t="shared" ref="Q92" si="66">SUM(Q90:Q91)</f>
        <v>0</v>
      </c>
      <c r="R92" s="19">
        <f t="shared" ref="R92" si="67">SUM(R90:R91)</f>
        <v>0</v>
      </c>
    </row>
    <row r="93" spans="1:18">
      <c r="A93" s="23" t="s">
        <v>32</v>
      </c>
      <c r="B93" s="23"/>
      <c r="C93" s="54">
        <f>D92/C92</f>
        <v>0.49375372656038585</v>
      </c>
      <c r="D93" s="57" t="s">
        <v>33</v>
      </c>
      <c r="E93" s="24">
        <f t="shared" ref="E93:F93" si="68">E92/E89-1</f>
        <v>5.7677374110193691E-2</v>
      </c>
      <c r="F93" s="24">
        <f t="shared" si="68"/>
        <v>0.16604595110511</v>
      </c>
      <c r="G93" s="25">
        <f t="shared" ref="G93" si="69">G92/G89-1</f>
        <v>0.35950137329316845</v>
      </c>
      <c r="H93" s="25">
        <f t="shared" ref="H93" si="70">H92/H89-1</f>
        <v>0.24214870503765984</v>
      </c>
      <c r="I93" s="25">
        <f t="shared" ref="I93" si="71">I92/I89-1</f>
        <v>0.49410337972965612</v>
      </c>
      <c r="J93" s="25">
        <f t="shared" ref="J93" si="72">J92/J89-1</f>
        <v>0.23658337120117312</v>
      </c>
      <c r="K93" s="25">
        <f t="shared" ref="K93" si="73">K92/K89-1</f>
        <v>0.31627159638094215</v>
      </c>
      <c r="L93" s="25">
        <f t="shared" ref="L93" si="74">L92/L89-1</f>
        <v>0.41136902526451458</v>
      </c>
      <c r="M93" s="25">
        <f t="shared" ref="M93" si="75">M92/M89-1</f>
        <v>-1</v>
      </c>
      <c r="N93" s="25">
        <f t="shared" ref="N93" si="76">N92/N89-1</f>
        <v>-1</v>
      </c>
      <c r="O93" s="25">
        <f t="shared" ref="O93" si="77">O92/O89-1</f>
        <v>-1</v>
      </c>
      <c r="P93" s="25">
        <f t="shared" ref="P93" si="78">P92/P89-1</f>
        <v>-1</v>
      </c>
      <c r="Q93" s="25">
        <f t="shared" ref="Q93" si="79">Q92/Q89-1</f>
        <v>-1</v>
      </c>
      <c r="R93" s="25">
        <f t="shared" ref="R93" si="80">R92/R89-1</f>
        <v>-1</v>
      </c>
    </row>
    <row r="94" spans="1:18">
      <c r="A94" s="159" t="s">
        <v>60</v>
      </c>
      <c r="B94" s="38" t="s">
        <v>37</v>
      </c>
      <c r="C94" s="17"/>
      <c r="D94" s="18">
        <f>SUM(G94:R94)</f>
        <v>52994.657178266629</v>
      </c>
      <c r="E94" s="18">
        <f>SUM(G94:K94)</f>
        <v>22179.788942648171</v>
      </c>
      <c r="F94" s="18">
        <v>967.72976796927173</v>
      </c>
      <c r="G94" s="19">
        <v>4449.5361878808053</v>
      </c>
      <c r="H94" s="19">
        <v>5043.0598117193504</v>
      </c>
      <c r="I94" s="19">
        <v>5792.5992382136728</v>
      </c>
      <c r="J94" s="20">
        <v>3061.8382777907655</v>
      </c>
      <c r="K94" s="20">
        <v>3832.755427043578</v>
      </c>
      <c r="L94" s="20">
        <v>4363.044371628077</v>
      </c>
      <c r="M94" s="21">
        <v>4304.8348637828858</v>
      </c>
      <c r="N94" s="22">
        <v>4462.91044257467</v>
      </c>
      <c r="O94" s="22">
        <v>5010.5749490808639</v>
      </c>
      <c r="P94" s="22">
        <v>4568.949888199526</v>
      </c>
      <c r="Q94" s="22">
        <v>3757.0573538052954</v>
      </c>
      <c r="R94" s="22">
        <v>4347.4963665471332</v>
      </c>
    </row>
    <row r="95" spans="1:18">
      <c r="A95" s="159"/>
      <c r="B95" s="38" t="s">
        <v>68</v>
      </c>
      <c r="C95" s="17"/>
      <c r="D95" s="18">
        <f>SUM(G95:R95)</f>
        <v>7185.4971399102833</v>
      </c>
      <c r="E95" s="18">
        <f>SUM(G95:K95)</f>
        <v>2977.9095592418771</v>
      </c>
      <c r="F95" s="18">
        <v>99.377813184735572</v>
      </c>
      <c r="G95" s="19">
        <v>433.24762660253208</v>
      </c>
      <c r="H95" s="19">
        <v>658.86953663311829</v>
      </c>
      <c r="I95" s="19">
        <v>947.02641274640337</v>
      </c>
      <c r="J95" s="20">
        <v>452.76250728023632</v>
      </c>
      <c r="K95" s="20">
        <v>486.00347597958705</v>
      </c>
      <c r="L95" s="20">
        <v>604.70126364487533</v>
      </c>
      <c r="M95" s="21">
        <v>389.76956718039361</v>
      </c>
      <c r="N95" s="22">
        <v>533.46079591859893</v>
      </c>
      <c r="O95" s="22">
        <v>855.75971667607837</v>
      </c>
      <c r="P95" s="22">
        <v>307.97352928899954</v>
      </c>
      <c r="Q95" s="22">
        <v>617.06596467024406</v>
      </c>
      <c r="R95" s="22">
        <v>898.85674328921607</v>
      </c>
    </row>
    <row r="96" spans="1:18">
      <c r="A96" s="159" t="s">
        <v>35</v>
      </c>
      <c r="B96" s="159"/>
      <c r="C96" s="17"/>
      <c r="D96" s="18">
        <f t="shared" ref="D96" si="81">SUM(G96:R96)</f>
        <v>60180.154318176908</v>
      </c>
      <c r="E96" s="18">
        <f>SUM(G96:K96)</f>
        <v>25157.698501890049</v>
      </c>
      <c r="F96" s="18">
        <f>SUM(F94:F95)</f>
        <v>1067.1075811540072</v>
      </c>
      <c r="G96" s="19">
        <v>4882.7838144833368</v>
      </c>
      <c r="H96" s="19">
        <v>5701.9293483524689</v>
      </c>
      <c r="I96" s="19">
        <v>6739.6256509600762</v>
      </c>
      <c r="J96" s="20">
        <v>3514.6007850710021</v>
      </c>
      <c r="K96" s="20">
        <v>4318.7589030231657</v>
      </c>
      <c r="L96" s="20">
        <v>4967.7456352729523</v>
      </c>
      <c r="M96" s="21">
        <v>4694.6044309632789</v>
      </c>
      <c r="N96" s="22">
        <v>4996.3712384932687</v>
      </c>
      <c r="O96" s="22">
        <v>5866.3346657569427</v>
      </c>
      <c r="P96" s="22">
        <v>4876.923417488526</v>
      </c>
      <c r="Q96" s="22">
        <v>4374.1233184755392</v>
      </c>
      <c r="R96" s="22">
        <v>5246.3531098363492</v>
      </c>
    </row>
    <row r="97" spans="1:18">
      <c r="A97" s="159" t="s">
        <v>61</v>
      </c>
      <c r="B97" s="38" t="s">
        <v>37</v>
      </c>
      <c r="C97" s="17">
        <v>59000</v>
      </c>
      <c r="D97" s="18">
        <f>SUM(G97:R97)</f>
        <v>35352.532666850224</v>
      </c>
      <c r="E97" s="18">
        <f t="shared" ref="E97:E99" si="82">SUM(G97:J97)</f>
        <v>21674.678238426804</v>
      </c>
      <c r="F97" s="18">
        <v>1073.1102325495162</v>
      </c>
      <c r="G97" s="22">
        <v>5080.9122204633995</v>
      </c>
      <c r="H97" s="22">
        <v>6966.7622318094909</v>
      </c>
      <c r="I97" s="22">
        <v>6339.2336340832289</v>
      </c>
      <c r="J97" s="22">
        <v>3287.7701520706837</v>
      </c>
      <c r="K97" s="19">
        <v>7324.1603139635745</v>
      </c>
      <c r="L97" s="19">
        <v>6353.6941144598477</v>
      </c>
      <c r="M97" s="42"/>
      <c r="N97" s="43"/>
      <c r="O97" s="43"/>
      <c r="P97" s="43"/>
      <c r="Q97" s="43"/>
      <c r="R97" s="43"/>
    </row>
    <row r="98" spans="1:18">
      <c r="A98" s="159"/>
      <c r="B98" s="38" t="s">
        <v>68</v>
      </c>
      <c r="C98" s="17">
        <v>18791.397786233749</v>
      </c>
      <c r="D98" s="18">
        <f t="shared" ref="D98:D99" si="83">SUM(G98:R98)</f>
        <v>3933.5080703719723</v>
      </c>
      <c r="E98" s="18">
        <f t="shared" si="82"/>
        <v>2608.7897684930413</v>
      </c>
      <c r="F98" s="18">
        <v>182.5091913129088</v>
      </c>
      <c r="G98" s="22">
        <v>323.90725449040985</v>
      </c>
      <c r="H98" s="22">
        <v>241.74379751278326</v>
      </c>
      <c r="I98" s="22">
        <v>1135.7888447173727</v>
      </c>
      <c r="J98" s="22">
        <v>907.34987177247513</v>
      </c>
      <c r="K98" s="19">
        <v>636.41544571483678</v>
      </c>
      <c r="L98" s="19">
        <v>688.30285616409412</v>
      </c>
      <c r="M98" s="19"/>
      <c r="N98" s="19"/>
      <c r="O98" s="19"/>
      <c r="P98" s="19"/>
      <c r="Q98" s="19"/>
      <c r="R98" s="19"/>
    </row>
    <row r="99" spans="1:18">
      <c r="A99" s="159" t="s">
        <v>39</v>
      </c>
      <c r="B99" s="159"/>
      <c r="C99" s="53">
        <f>SUM(C97:C98)</f>
        <v>77791.397786233749</v>
      </c>
      <c r="D99" s="18">
        <f t="shared" si="83"/>
        <v>39286.040737222196</v>
      </c>
      <c r="E99" s="18">
        <f t="shared" si="82"/>
        <v>24283.468006919844</v>
      </c>
      <c r="F99" s="18">
        <f>SUM(F97:F98)</f>
        <v>1255.619423862425</v>
      </c>
      <c r="G99" s="19">
        <f>SUM(G97:G98)</f>
        <v>5404.8194749538097</v>
      </c>
      <c r="H99" s="19">
        <f t="shared" ref="H99" si="84">SUM(H97:H98)</f>
        <v>7208.5060293222741</v>
      </c>
      <c r="I99" s="19">
        <f t="shared" ref="I99" si="85">SUM(I97:I98)</f>
        <v>7475.0224788006017</v>
      </c>
      <c r="J99" s="19">
        <f t="shared" ref="J99" si="86">SUM(J97:J98)</f>
        <v>4195.1200238431593</v>
      </c>
      <c r="K99" s="19">
        <f t="shared" ref="K99" si="87">SUM(K97:K98)</f>
        <v>7960.5757596784115</v>
      </c>
      <c r="L99" s="19">
        <f t="shared" ref="L99" si="88">SUM(L97:L98)</f>
        <v>7041.9969706239417</v>
      </c>
      <c r="M99" s="19">
        <f t="shared" ref="M99" si="89">SUM(M97:M98)</f>
        <v>0</v>
      </c>
      <c r="N99" s="19">
        <f t="shared" ref="N99" si="90">SUM(N97:N98)</f>
        <v>0</v>
      </c>
      <c r="O99" s="19">
        <f t="shared" ref="O99" si="91">SUM(O97:O98)</f>
        <v>0</v>
      </c>
      <c r="P99" s="19">
        <f t="shared" ref="P99" si="92">SUM(P97:P98)</f>
        <v>0</v>
      </c>
      <c r="Q99" s="19">
        <f t="shared" ref="Q99" si="93">SUM(Q97:Q98)</f>
        <v>0</v>
      </c>
      <c r="R99" s="19">
        <f t="shared" ref="R99" si="94">SUM(R97:R98)</f>
        <v>0</v>
      </c>
    </row>
    <row r="100" spans="1:18">
      <c r="A100" s="23" t="s">
        <v>32</v>
      </c>
      <c r="B100" s="23"/>
      <c r="C100" s="54">
        <f>D99/C99</f>
        <v>0.50501780216339542</v>
      </c>
      <c r="D100" s="57" t="s">
        <v>33</v>
      </c>
      <c r="E100" s="24">
        <f t="shared" ref="E100:F100" si="95">E99/E96-1</f>
        <v>-3.475001876282624E-2</v>
      </c>
      <c r="F100" s="24">
        <f t="shared" si="95"/>
        <v>0.17665683014317501</v>
      </c>
      <c r="G100" s="25">
        <f t="shared" ref="G100" si="96">G99/G96-1</f>
        <v>0.10691353135930548</v>
      </c>
      <c r="H100" s="25">
        <f t="shared" ref="H100" si="97">H99/H96-1</f>
        <v>0.26422226389127745</v>
      </c>
      <c r="I100" s="25">
        <f t="shared" ref="I100" si="98">I99/I96-1</f>
        <v>0.10911538205920479</v>
      </c>
      <c r="J100" s="25">
        <f t="shared" ref="J100" si="99">J99/J96-1</f>
        <v>0.19362632639894817</v>
      </c>
      <c r="K100" s="25">
        <f t="shared" ref="K100" si="100">K99/K96-1</f>
        <v>0.84325542092797656</v>
      </c>
      <c r="L100" s="25">
        <f t="shared" ref="L100" si="101">L99/L96-1</f>
        <v>0.41754378900219602</v>
      </c>
      <c r="M100" s="25">
        <f t="shared" ref="M100" si="102">M99/M96-1</f>
        <v>-1</v>
      </c>
      <c r="N100" s="25">
        <f t="shared" ref="N100" si="103">N99/N96-1</f>
        <v>-1</v>
      </c>
      <c r="O100" s="25">
        <f t="shared" ref="O100" si="104">O99/O96-1</f>
        <v>-1</v>
      </c>
      <c r="P100" s="25">
        <f t="shared" ref="P100" si="105">P99/P96-1</f>
        <v>-1</v>
      </c>
      <c r="Q100" s="25">
        <f t="shared" ref="Q100" si="106">Q99/Q96-1</f>
        <v>-1</v>
      </c>
      <c r="R100" s="25">
        <f t="shared" ref="R100" si="107">R99/R96-1</f>
        <v>-1</v>
      </c>
    </row>
    <row r="101" spans="1:18">
      <c r="A101" s="159" t="s">
        <v>62</v>
      </c>
      <c r="B101" s="38" t="s">
        <v>37</v>
      </c>
      <c r="C101" s="17"/>
      <c r="D101" s="18">
        <f>SUM(G101:R101)</f>
        <v>30919.504363394604</v>
      </c>
      <c r="E101" s="18">
        <f>SUM(G101:K101)</f>
        <v>10962.769977049844</v>
      </c>
      <c r="F101" s="18">
        <v>471.91464315190308</v>
      </c>
      <c r="G101" s="19">
        <v>1898.0422801553834</v>
      </c>
      <c r="H101" s="19">
        <v>2135.6200099726457</v>
      </c>
      <c r="I101" s="19">
        <v>3237.1611405353246</v>
      </c>
      <c r="J101" s="20">
        <v>1436.9901955353939</v>
      </c>
      <c r="K101" s="20">
        <v>2254.9563508510969</v>
      </c>
      <c r="L101" s="20">
        <v>2659.5149285871571</v>
      </c>
      <c r="M101" s="21">
        <v>2560.1022768211874</v>
      </c>
      <c r="N101" s="22">
        <v>3123.9702340517069</v>
      </c>
      <c r="O101" s="22">
        <v>3078.8624779071924</v>
      </c>
      <c r="P101" s="22">
        <v>3574.9978326277837</v>
      </c>
      <c r="Q101" s="22">
        <v>1969.5123133190498</v>
      </c>
      <c r="R101" s="22">
        <v>2989.7743230306792</v>
      </c>
    </row>
    <row r="102" spans="1:18">
      <c r="A102" s="159"/>
      <c r="B102" s="38" t="s">
        <v>68</v>
      </c>
      <c r="C102" s="17"/>
      <c r="D102" s="18">
        <f>SUM(G102:R102)</f>
        <v>3623.3736887262971</v>
      </c>
      <c r="E102" s="18">
        <f>SUM(G102:K102)</f>
        <v>1492.7130832163843</v>
      </c>
      <c r="F102" s="18">
        <v>51.841950977192134</v>
      </c>
      <c r="G102" s="19">
        <v>266.95582268661781</v>
      </c>
      <c r="H102" s="19">
        <v>362.93313916529979</v>
      </c>
      <c r="I102" s="19">
        <v>478.39920537727016</v>
      </c>
      <c r="J102" s="20">
        <v>147.53178147311414</v>
      </c>
      <c r="K102" s="20">
        <v>236.89313451408242</v>
      </c>
      <c r="L102" s="20">
        <v>347.38360908200809</v>
      </c>
      <c r="M102" s="21">
        <v>284.48056186229718</v>
      </c>
      <c r="N102" s="22">
        <v>245.23401406183754</v>
      </c>
      <c r="O102" s="22">
        <v>283.04099205403713</v>
      </c>
      <c r="P102" s="22">
        <v>231.93869271651815</v>
      </c>
      <c r="Q102" s="22">
        <v>272.20306317675858</v>
      </c>
      <c r="R102" s="22">
        <v>466.37967255645606</v>
      </c>
    </row>
    <row r="103" spans="1:18">
      <c r="A103" s="159" t="s">
        <v>35</v>
      </c>
      <c r="B103" s="159"/>
      <c r="C103" s="17"/>
      <c r="D103" s="18">
        <f t="shared" ref="D103" si="108">SUM(G103:R103)</f>
        <v>34542.878052120897</v>
      </c>
      <c r="E103" s="18">
        <f>SUM(G103:K103)</f>
        <v>12455.483060266228</v>
      </c>
      <c r="F103" s="18">
        <f>SUM(F101:F102)</f>
        <v>523.75659412909522</v>
      </c>
      <c r="G103" s="19">
        <v>2164.9981028420011</v>
      </c>
      <c r="H103" s="19">
        <v>2498.5531491379456</v>
      </c>
      <c r="I103" s="19">
        <v>3715.560345912595</v>
      </c>
      <c r="J103" s="20">
        <v>1584.5219770085082</v>
      </c>
      <c r="K103" s="20">
        <v>2491.8494853651791</v>
      </c>
      <c r="L103" s="20">
        <v>3006.8985376691649</v>
      </c>
      <c r="M103" s="21">
        <v>2844.5828386834846</v>
      </c>
      <c r="N103" s="22">
        <v>3369.2042481135445</v>
      </c>
      <c r="O103" s="22">
        <v>3361.9034699612298</v>
      </c>
      <c r="P103" s="22">
        <v>3806.9365253443016</v>
      </c>
      <c r="Q103" s="22">
        <v>2241.7153764958084</v>
      </c>
      <c r="R103" s="22">
        <v>3456.1539955871349</v>
      </c>
    </row>
    <row r="104" spans="1:18">
      <c r="A104" s="159" t="s">
        <v>63</v>
      </c>
      <c r="B104" s="38" t="s">
        <v>37</v>
      </c>
      <c r="C104" s="17">
        <v>33000</v>
      </c>
      <c r="D104" s="18">
        <f>SUM(G104:R104)</f>
        <v>17192.841884738915</v>
      </c>
      <c r="E104" s="51">
        <f>(SUM(G104:J104))</f>
        <v>11811.810443965254</v>
      </c>
      <c r="F104" s="51">
        <v>728.6936120682409</v>
      </c>
      <c r="G104" s="22">
        <v>2661.3846373329261</v>
      </c>
      <c r="H104" s="22">
        <v>4016.6459311563221</v>
      </c>
      <c r="I104" s="22">
        <v>3531.8020516728529</v>
      </c>
      <c r="J104" s="22">
        <v>1601.977823803152</v>
      </c>
      <c r="K104" s="19">
        <v>2287.295151552411</v>
      </c>
      <c r="L104" s="19">
        <v>3093.7362892212504</v>
      </c>
      <c r="M104" s="42"/>
      <c r="N104" s="43"/>
      <c r="O104" s="43"/>
      <c r="P104" s="43"/>
      <c r="Q104" s="43"/>
      <c r="R104" s="43"/>
    </row>
    <row r="105" spans="1:18">
      <c r="A105" s="159"/>
      <c r="B105" s="38" t="s">
        <v>68</v>
      </c>
      <c r="C105" s="17">
        <v>11183.691215416769</v>
      </c>
      <c r="D105" s="18">
        <f t="shared" ref="D105:D106" si="109">SUM(G105:R105)</f>
        <v>2105.9941012158606</v>
      </c>
      <c r="E105" s="51">
        <f>(SUM(G105:J105))</f>
        <v>1299.1418188014177</v>
      </c>
      <c r="F105" s="51">
        <v>92.215782737936124</v>
      </c>
      <c r="G105" s="22">
        <v>197.12694111067145</v>
      </c>
      <c r="H105" s="22">
        <v>112.08056318200985</v>
      </c>
      <c r="I105" s="22">
        <v>329.93620265194988</v>
      </c>
      <c r="J105" s="22">
        <v>659.99811185678652</v>
      </c>
      <c r="K105" s="19">
        <v>263.84708420481502</v>
      </c>
      <c r="L105" s="19">
        <v>543.00519820962768</v>
      </c>
      <c r="M105" s="19"/>
      <c r="N105" s="19"/>
      <c r="O105" s="19"/>
      <c r="P105" s="19"/>
      <c r="Q105" s="19"/>
      <c r="R105" s="19"/>
    </row>
    <row r="106" spans="1:18">
      <c r="A106" s="159" t="s">
        <v>39</v>
      </c>
      <c r="B106" s="159"/>
      <c r="C106" s="53">
        <f>SUM(C104:C105)</f>
        <v>44183.691215416766</v>
      </c>
      <c r="D106" s="18">
        <f t="shared" si="109"/>
        <v>19298.835985954775</v>
      </c>
      <c r="E106" s="18">
        <f>SUM(G106:J106)</f>
        <v>13110.95226276667</v>
      </c>
      <c r="F106" s="18">
        <f>SUM(F104:F105)</f>
        <v>820.90939480617703</v>
      </c>
      <c r="G106" s="19">
        <f>SUM(G104:G105)</f>
        <v>2858.5115784435975</v>
      </c>
      <c r="H106" s="19">
        <f t="shared" ref="H106" si="110">SUM(H104:H105)</f>
        <v>4128.7264943383316</v>
      </c>
      <c r="I106" s="19">
        <f t="shared" ref="I106" si="111">SUM(I104:I105)</f>
        <v>3861.7382543248027</v>
      </c>
      <c r="J106" s="19">
        <f t="shared" ref="J106" si="112">SUM(J104:J105)</f>
        <v>2261.9759356599384</v>
      </c>
      <c r="K106" s="19">
        <f t="shared" ref="K106" si="113">SUM(K104:K105)</f>
        <v>2551.142235757226</v>
      </c>
      <c r="L106" s="19">
        <f t="shared" ref="L106" si="114">SUM(L104:L105)</f>
        <v>3636.7414874308779</v>
      </c>
      <c r="M106" s="19">
        <f t="shared" ref="M106" si="115">SUM(M104:M105)</f>
        <v>0</v>
      </c>
      <c r="N106" s="19">
        <f t="shared" ref="N106" si="116">SUM(N104:N105)</f>
        <v>0</v>
      </c>
      <c r="O106" s="19">
        <f t="shared" ref="O106" si="117">SUM(O104:O105)</f>
        <v>0</v>
      </c>
      <c r="P106" s="19">
        <f t="shared" ref="P106" si="118">SUM(P104:P105)</f>
        <v>0</v>
      </c>
      <c r="Q106" s="19">
        <f t="shared" ref="Q106" si="119">SUM(Q104:Q105)</f>
        <v>0</v>
      </c>
      <c r="R106" s="19">
        <f t="shared" ref="R106" si="120">SUM(R104:R105)</f>
        <v>0</v>
      </c>
    </row>
    <row r="107" spans="1:18">
      <c r="A107" s="23" t="s">
        <v>32</v>
      </c>
      <c r="B107" s="23"/>
      <c r="C107" s="54">
        <f>D106/C106</f>
        <v>0.43678641270290564</v>
      </c>
      <c r="D107" s="57" t="s">
        <v>33</v>
      </c>
      <c r="E107" s="24">
        <f t="shared" ref="E107:F107" si="121">E106/E103-1</f>
        <v>5.2624952346603804E-2</v>
      </c>
      <c r="F107" s="24">
        <f t="shared" si="121"/>
        <v>0.5673490396262959</v>
      </c>
      <c r="G107" s="25">
        <f t="shared" ref="G107" si="122">G106/G103-1</f>
        <v>0.32032983063182296</v>
      </c>
      <c r="H107" s="25">
        <f t="shared" ref="H107" si="123">H106/H103-1</f>
        <v>0.65244693544455146</v>
      </c>
      <c r="I107" s="25">
        <f t="shared" ref="I107" si="124">I106/I103-1</f>
        <v>3.9342089699341054E-2</v>
      </c>
      <c r="J107" s="25">
        <f t="shared" ref="J107" si="125">J106/J103-1</f>
        <v>0.42754469075299717</v>
      </c>
      <c r="K107" s="25">
        <f t="shared" ref="K107" si="126">K106/K103-1</f>
        <v>2.3794675697821122E-2</v>
      </c>
      <c r="L107" s="25">
        <f t="shared" ref="L107" si="127">L106/L103-1</f>
        <v>0.20946598026880681</v>
      </c>
      <c r="M107" s="25">
        <f t="shared" ref="M107" si="128">M106/M103-1</f>
        <v>-1</v>
      </c>
      <c r="N107" s="25">
        <f t="shared" ref="N107" si="129">N106/N103-1</f>
        <v>-1</v>
      </c>
      <c r="O107" s="25">
        <f t="shared" ref="O107" si="130">O106/O103-1</f>
        <v>-1</v>
      </c>
      <c r="P107" s="25">
        <f t="shared" ref="P107" si="131">P106/P103-1</f>
        <v>-1</v>
      </c>
      <c r="Q107" s="25">
        <f t="shared" ref="Q107" si="132">Q106/Q103-1</f>
        <v>-1</v>
      </c>
      <c r="R107" s="25">
        <f t="shared" ref="R107" si="133">R106/R103-1</f>
        <v>-1</v>
      </c>
    </row>
    <row r="108" spans="1:18">
      <c r="A108" s="159" t="s">
        <v>64</v>
      </c>
      <c r="B108" s="38" t="s">
        <v>37</v>
      </c>
      <c r="C108" s="17"/>
      <c r="D108" s="18">
        <f>SUM(G108:R108)</f>
        <v>21024.754132172984</v>
      </c>
      <c r="E108" s="18">
        <f>SUM(G108:K108)</f>
        <v>8568.5799502981536</v>
      </c>
      <c r="F108" s="18">
        <v>383.13304721258459</v>
      </c>
      <c r="G108" s="19">
        <v>1787.9624240943172</v>
      </c>
      <c r="H108" s="19">
        <v>1778.197303859451</v>
      </c>
      <c r="I108" s="19">
        <v>2061.0854610616907</v>
      </c>
      <c r="J108" s="20">
        <v>1353.3209111149113</v>
      </c>
      <c r="K108" s="20">
        <v>1588.0138501677836</v>
      </c>
      <c r="L108" s="20">
        <v>1772.8881615780597</v>
      </c>
      <c r="M108" s="21">
        <v>1537.5075414763342</v>
      </c>
      <c r="N108" s="22">
        <v>2077.0674111236744</v>
      </c>
      <c r="O108" s="22">
        <v>1990.7695884319023</v>
      </c>
      <c r="P108" s="22">
        <v>1989.2454812096487</v>
      </c>
      <c r="Q108" s="22">
        <v>1262.5456569999901</v>
      </c>
      <c r="R108" s="22">
        <v>1826.1503410552207</v>
      </c>
    </row>
    <row r="109" spans="1:18">
      <c r="A109" s="159"/>
      <c r="B109" s="38" t="s">
        <v>68</v>
      </c>
      <c r="C109" s="17"/>
      <c r="D109" s="18">
        <f>SUM(G109:R109)</f>
        <v>2204.5107819970958</v>
      </c>
      <c r="E109" s="18">
        <f>SUM(G109:K109)</f>
        <v>1084.9679984109519</v>
      </c>
      <c r="F109" s="18">
        <v>38.492235504157584</v>
      </c>
      <c r="G109" s="19">
        <v>212.74011930316527</v>
      </c>
      <c r="H109" s="19">
        <v>273.03811424327228</v>
      </c>
      <c r="I109" s="19">
        <v>282.7160702580365</v>
      </c>
      <c r="J109" s="20">
        <v>168.2317354197184</v>
      </c>
      <c r="K109" s="20">
        <v>148.24195918675943</v>
      </c>
      <c r="L109" s="20">
        <v>149.90678092729158</v>
      </c>
      <c r="M109" s="21">
        <v>120.87045032767186</v>
      </c>
      <c r="N109" s="22">
        <v>194.45081843468608</v>
      </c>
      <c r="O109" s="22">
        <v>179.54102777719567</v>
      </c>
      <c r="P109" s="22">
        <v>149.81632068052915</v>
      </c>
      <c r="Q109" s="22">
        <v>109.6127960582712</v>
      </c>
      <c r="R109" s="22">
        <v>215.34458938049866</v>
      </c>
    </row>
    <row r="110" spans="1:18">
      <c r="A110" s="159" t="s">
        <v>35</v>
      </c>
      <c r="B110" s="159"/>
      <c r="C110" s="17"/>
      <c r="D110" s="18">
        <f t="shared" ref="D110" si="134">SUM(G110:R110)</f>
        <v>23229.264914170079</v>
      </c>
      <c r="E110" s="18">
        <f>SUM(G110:K110)</f>
        <v>9653.547948709107</v>
      </c>
      <c r="F110" s="18">
        <f>SUM(F108:F109)</f>
        <v>421.62528271674216</v>
      </c>
      <c r="G110" s="19">
        <v>2000.7025433974825</v>
      </c>
      <c r="H110" s="19">
        <v>2051.2354181027235</v>
      </c>
      <c r="I110" s="19">
        <v>2343.8015313197275</v>
      </c>
      <c r="J110" s="20">
        <v>1521.5526465346297</v>
      </c>
      <c r="K110" s="20">
        <v>1736.2558093545433</v>
      </c>
      <c r="L110" s="20">
        <v>1922.7949425053512</v>
      </c>
      <c r="M110" s="21">
        <v>1658.3779918040061</v>
      </c>
      <c r="N110" s="22">
        <v>2271.5182295583604</v>
      </c>
      <c r="O110" s="22">
        <v>2170.310616209098</v>
      </c>
      <c r="P110" s="22">
        <v>2139.0618018901782</v>
      </c>
      <c r="Q110" s="22">
        <v>1372.1584530582613</v>
      </c>
      <c r="R110" s="22">
        <v>2041.4949304357194</v>
      </c>
    </row>
    <row r="111" spans="1:18">
      <c r="A111" s="159" t="s">
        <v>65</v>
      </c>
      <c r="B111" s="38" t="s">
        <v>37</v>
      </c>
      <c r="C111" s="17">
        <v>23000</v>
      </c>
      <c r="D111" s="18">
        <f>SUM(G111:R111)</f>
        <v>10783.858517232537</v>
      </c>
      <c r="E111" s="51">
        <f>(SUM(G111:J111))</f>
        <v>7115.1273836153778</v>
      </c>
      <c r="F111" s="51">
        <v>428.77095963886376</v>
      </c>
      <c r="G111" s="22">
        <v>1530.7359752940911</v>
      </c>
      <c r="H111" s="22">
        <v>1448.2363902655065</v>
      </c>
      <c r="I111" s="22">
        <v>2635.4372960958244</v>
      </c>
      <c r="J111" s="22">
        <v>1500.717721959956</v>
      </c>
      <c r="K111" s="19">
        <v>1773.3740993898539</v>
      </c>
      <c r="L111" s="19">
        <v>1895.3570342273051</v>
      </c>
      <c r="M111" s="42"/>
      <c r="N111" s="43"/>
      <c r="O111" s="43"/>
      <c r="P111" s="43"/>
      <c r="Q111" s="43"/>
      <c r="R111" s="43"/>
    </row>
    <row r="112" spans="1:18">
      <c r="A112" s="159"/>
      <c r="B112" s="38" t="s">
        <v>68</v>
      </c>
      <c r="C112" s="17">
        <v>8741.142840616707</v>
      </c>
      <c r="D112" s="18">
        <f t="shared" ref="D112:D113" si="135">SUM(G112:R112)</f>
        <v>1000.6716525050838</v>
      </c>
      <c r="E112" s="51">
        <f>(SUM(G112:J112))</f>
        <v>706.96875841307508</v>
      </c>
      <c r="F112" s="51">
        <v>44.632792934594839</v>
      </c>
      <c r="G112" s="22">
        <v>156.36776909187839</v>
      </c>
      <c r="H112" s="22">
        <v>83.087972717943387</v>
      </c>
      <c r="I112" s="22">
        <v>298.70177336336678</v>
      </c>
      <c r="J112" s="22">
        <v>168.81124323988647</v>
      </c>
      <c r="K112" s="19">
        <v>120.87482759320118</v>
      </c>
      <c r="L112" s="19">
        <v>172.82806649880754</v>
      </c>
      <c r="M112" s="19"/>
      <c r="N112" s="19"/>
      <c r="O112" s="19"/>
      <c r="P112" s="19"/>
      <c r="Q112" s="19"/>
      <c r="R112" s="19"/>
    </row>
    <row r="113" spans="1:19">
      <c r="A113" s="159" t="s">
        <v>39</v>
      </c>
      <c r="B113" s="159"/>
      <c r="C113" s="53">
        <f>SUM(C111:C112)</f>
        <v>31741.142840616707</v>
      </c>
      <c r="D113" s="18">
        <f t="shared" si="135"/>
        <v>11784.53016973762</v>
      </c>
      <c r="E113" s="18">
        <f t="shared" ref="E113" si="136">SUM(G113:J113)</f>
        <v>7822.096142028453</v>
      </c>
      <c r="F113" s="18">
        <f>SUM(F111:F112)</f>
        <v>473.40375257345858</v>
      </c>
      <c r="G113" s="19">
        <f>SUM(G111:G112)</f>
        <v>1687.1037443859695</v>
      </c>
      <c r="H113" s="19">
        <f t="shared" ref="H113" si="137">SUM(H111:H112)</f>
        <v>1531.3243629834499</v>
      </c>
      <c r="I113" s="19">
        <f t="shared" ref="I113" si="138">SUM(I111:I112)</f>
        <v>2934.139069459191</v>
      </c>
      <c r="J113" s="19">
        <f t="shared" ref="J113" si="139">SUM(J111:J112)</f>
        <v>1669.5289651998423</v>
      </c>
      <c r="K113" s="19">
        <f t="shared" ref="K113" si="140">SUM(K111:K112)</f>
        <v>1894.2489269830551</v>
      </c>
      <c r="L113" s="19">
        <f t="shared" ref="L113" si="141">SUM(L111:L112)</f>
        <v>2068.1851007261125</v>
      </c>
      <c r="M113" s="19">
        <f t="shared" ref="M113" si="142">SUM(M111:M112)</f>
        <v>0</v>
      </c>
      <c r="N113" s="19">
        <f t="shared" ref="N113" si="143">SUM(N111:N112)</f>
        <v>0</v>
      </c>
      <c r="O113" s="19">
        <f t="shared" ref="O113" si="144">SUM(O111:O112)</f>
        <v>0</v>
      </c>
      <c r="P113" s="19">
        <f t="shared" ref="P113" si="145">SUM(P111:P112)</f>
        <v>0</v>
      </c>
      <c r="Q113" s="19">
        <f t="shared" ref="Q113" si="146">SUM(Q111:Q112)</f>
        <v>0</v>
      </c>
      <c r="R113" s="19">
        <f t="shared" ref="R113" si="147">SUM(R111:R112)</f>
        <v>0</v>
      </c>
    </row>
    <row r="114" spans="1:19">
      <c r="A114" s="23" t="s">
        <v>32</v>
      </c>
      <c r="B114" s="23"/>
      <c r="C114" s="54">
        <f>D113/C113</f>
        <v>0.37126987610092793</v>
      </c>
      <c r="D114" s="57" t="s">
        <v>33</v>
      </c>
      <c r="E114" s="24">
        <f t="shared" ref="E114:F114" si="148">E113/E110-1</f>
        <v>-0.18971799968379088</v>
      </c>
      <c r="F114" s="24">
        <f t="shared" si="148"/>
        <v>0.12280684289870347</v>
      </c>
      <c r="G114" s="25">
        <f t="shared" ref="G114" si="149">G113/G110-1</f>
        <v>-0.15674433965529766</v>
      </c>
      <c r="H114" s="25">
        <f t="shared" ref="H114" si="150">H113/H110-1</f>
        <v>-0.25346240150248667</v>
      </c>
      <c r="I114" s="25">
        <f t="shared" ref="I114" si="151">I113/I110-1</f>
        <v>0.25187181177710949</v>
      </c>
      <c r="J114" s="25">
        <f t="shared" ref="J114" si="152">J113/J110-1</f>
        <v>9.7253498919167791E-2</v>
      </c>
      <c r="K114" s="25">
        <f t="shared" ref="K114" si="153">K113/K110-1</f>
        <v>9.0996451546645041E-2</v>
      </c>
      <c r="L114" s="25">
        <f t="shared" ref="L114" si="154">L113/L110-1</f>
        <v>7.5613969543378179E-2</v>
      </c>
      <c r="M114" s="25">
        <f t="shared" ref="M114" si="155">M113/M110-1</f>
        <v>-1</v>
      </c>
      <c r="N114" s="25">
        <f t="shared" ref="N114" si="156">N113/N110-1</f>
        <v>-1</v>
      </c>
      <c r="O114" s="25">
        <f t="shared" ref="O114" si="157">O113/O110-1</f>
        <v>-1</v>
      </c>
      <c r="P114" s="25">
        <f t="shared" ref="P114" si="158">P113/P110-1</f>
        <v>-1</v>
      </c>
      <c r="Q114" s="25">
        <f t="shared" ref="Q114" si="159">Q113/Q110-1</f>
        <v>-1</v>
      </c>
      <c r="R114" s="25">
        <f t="shared" ref="R114" si="160">R113/R110-1</f>
        <v>-1</v>
      </c>
    </row>
    <row r="115" spans="1:19">
      <c r="A115" s="159" t="s">
        <v>66</v>
      </c>
      <c r="B115" s="38" t="s">
        <v>37</v>
      </c>
      <c r="C115" s="17"/>
      <c r="D115" s="18">
        <f>SUM(G115:R115)</f>
        <v>14666.126824305571</v>
      </c>
      <c r="E115" s="18">
        <f>SUM(G115:K115)</f>
        <v>4728.6420003348931</v>
      </c>
      <c r="F115" s="18">
        <v>194.45391946709509</v>
      </c>
      <c r="G115" s="19">
        <v>801.97226845559612</v>
      </c>
      <c r="H115" s="19">
        <v>942.45334243966511</v>
      </c>
      <c r="I115" s="19">
        <v>894.88744494462981</v>
      </c>
      <c r="J115" s="20">
        <v>951.3308714401295</v>
      </c>
      <c r="K115" s="20">
        <v>1137.9980730548721</v>
      </c>
      <c r="L115" s="20">
        <v>1455.9131526400815</v>
      </c>
      <c r="M115" s="21">
        <v>1002.5992598761951</v>
      </c>
      <c r="N115" s="22">
        <v>1801.792407195536</v>
      </c>
      <c r="O115" s="22">
        <v>1254.0149705761357</v>
      </c>
      <c r="P115" s="22">
        <v>1624.6390204301326</v>
      </c>
      <c r="Q115" s="22">
        <v>1214.8937634401475</v>
      </c>
      <c r="R115" s="22">
        <v>1583.6322498124487</v>
      </c>
    </row>
    <row r="116" spans="1:19">
      <c r="A116" s="159"/>
      <c r="B116" s="38" t="s">
        <v>68</v>
      </c>
      <c r="C116" s="17"/>
      <c r="D116" s="18">
        <f>SUM(G116:R116)</f>
        <v>2065.4536152230862</v>
      </c>
      <c r="E116" s="18">
        <f t="shared" ref="E116:E117" si="161">SUM(G116:K116)</f>
        <v>727.76710679978214</v>
      </c>
      <c r="F116" s="18">
        <v>24.808761569553035</v>
      </c>
      <c r="G116" s="19">
        <v>168.33527088263116</v>
      </c>
      <c r="H116" s="19">
        <v>145.87705951239752</v>
      </c>
      <c r="I116" s="19">
        <v>187.80206019453854</v>
      </c>
      <c r="J116" s="20">
        <v>110.66945443173992</v>
      </c>
      <c r="K116" s="20">
        <v>115.08326177847488</v>
      </c>
      <c r="L116" s="20">
        <v>142.13217152402785</v>
      </c>
      <c r="M116" s="21">
        <v>120.03224741163746</v>
      </c>
      <c r="N116" s="22">
        <v>184.65833671173797</v>
      </c>
      <c r="O116" s="22">
        <v>189.82393070714036</v>
      </c>
      <c r="P116" s="22">
        <v>132.60704537487902</v>
      </c>
      <c r="Q116" s="22">
        <v>269.07826076687275</v>
      </c>
      <c r="R116" s="22">
        <v>299.35451592700855</v>
      </c>
    </row>
    <row r="117" spans="1:19">
      <c r="A117" s="159" t="s">
        <v>35</v>
      </c>
      <c r="B117" s="159"/>
      <c r="C117" s="17"/>
      <c r="D117" s="18">
        <f t="shared" ref="D117" si="162">SUM(G117:R117)</f>
        <v>16731.580439528654</v>
      </c>
      <c r="E117" s="18">
        <f t="shared" si="161"/>
        <v>5456.4091071346747</v>
      </c>
      <c r="F117" s="18">
        <f>SUM(F115:F116)</f>
        <v>219.26268103664813</v>
      </c>
      <c r="G117" s="19">
        <v>970.30753933822734</v>
      </c>
      <c r="H117" s="19">
        <v>1088.3304019520626</v>
      </c>
      <c r="I117" s="19">
        <v>1082.6895051391684</v>
      </c>
      <c r="J117" s="20">
        <v>1062.0003258718696</v>
      </c>
      <c r="K117" s="20">
        <v>1253.081334833347</v>
      </c>
      <c r="L117" s="20">
        <v>1598.0453241641094</v>
      </c>
      <c r="M117" s="21">
        <v>1122.6315072878326</v>
      </c>
      <c r="N117" s="22">
        <v>1986.450743907274</v>
      </c>
      <c r="O117" s="22">
        <v>1443.8389012832761</v>
      </c>
      <c r="P117" s="22">
        <v>1757.2460658050115</v>
      </c>
      <c r="Q117" s="22">
        <v>1483.9720242070205</v>
      </c>
      <c r="R117" s="22">
        <v>1882.9867657394573</v>
      </c>
    </row>
    <row r="118" spans="1:19">
      <c r="A118" s="159" t="s">
        <v>67</v>
      </c>
      <c r="B118" s="38" t="s">
        <v>37</v>
      </c>
      <c r="C118" s="17">
        <v>15700</v>
      </c>
      <c r="D118" s="18">
        <f>SUM(G118:R118)</f>
        <v>6313.2899093615606</v>
      </c>
      <c r="E118" s="18">
        <f>SUM(G118:U118)</f>
        <v>6313.2899093615606</v>
      </c>
      <c r="F118" s="18">
        <v>247.06166284741894</v>
      </c>
      <c r="G118" s="22">
        <v>1096.0118067597639</v>
      </c>
      <c r="H118" s="22">
        <v>953.46835267639233</v>
      </c>
      <c r="I118" s="22">
        <v>1358.0276820168976</v>
      </c>
      <c r="J118" s="22">
        <v>1105.0908981883929</v>
      </c>
      <c r="K118" s="19">
        <v>886.31089172152508</v>
      </c>
      <c r="L118" s="19">
        <v>914.38027799858878</v>
      </c>
      <c r="M118" s="42"/>
      <c r="N118" s="43"/>
      <c r="O118" s="43"/>
      <c r="P118" s="43"/>
      <c r="Q118" s="43"/>
      <c r="R118" s="43"/>
    </row>
    <row r="119" spans="1:19">
      <c r="A119" s="159"/>
      <c r="B119" s="38" t="s">
        <v>68</v>
      </c>
      <c r="C119" s="17">
        <v>4989.4823608163078</v>
      </c>
      <c r="D119" s="18">
        <f t="shared" ref="D119:D120" si="163">SUM(G119:R119)</f>
        <v>949.368019488154</v>
      </c>
      <c r="E119" s="18">
        <f>SUM(G119:P119)</f>
        <v>949.368019488154</v>
      </c>
      <c r="F119" s="18">
        <v>34.271639097131128</v>
      </c>
      <c r="G119" s="22">
        <v>139.89737454730584</v>
      </c>
      <c r="H119" s="22">
        <v>181.39917805770855</v>
      </c>
      <c r="I119" s="22">
        <v>249.52066472455803</v>
      </c>
      <c r="J119" s="22">
        <v>108.85027191671836</v>
      </c>
      <c r="K119" s="19">
        <v>143.76939152227351</v>
      </c>
      <c r="L119" s="19">
        <v>125.93113871958963</v>
      </c>
      <c r="M119" s="19"/>
      <c r="N119" s="19"/>
      <c r="O119" s="19"/>
      <c r="P119" s="19"/>
      <c r="Q119" s="19"/>
      <c r="R119" s="19"/>
    </row>
    <row r="120" spans="1:19">
      <c r="A120" s="159" t="s">
        <v>39</v>
      </c>
      <c r="B120" s="159"/>
      <c r="C120" s="53">
        <f>SUM(C118:C119)</f>
        <v>20689.482360816306</v>
      </c>
      <c r="D120" s="18">
        <f t="shared" si="163"/>
        <v>7262.6579288497151</v>
      </c>
      <c r="E120" s="18">
        <f t="shared" ref="E120" si="164">SUM(G120:J120)</f>
        <v>5192.2662288877382</v>
      </c>
      <c r="F120" s="18">
        <f>SUM(F118:F119)</f>
        <v>281.33330194455004</v>
      </c>
      <c r="G120" s="19">
        <f>SUM(G118:G119)</f>
        <v>1235.9091813070697</v>
      </c>
      <c r="H120" s="19">
        <f t="shared" ref="H120:R120" si="165">SUM(H118:H119)</f>
        <v>1134.8675307341009</v>
      </c>
      <c r="I120" s="19">
        <f t="shared" si="165"/>
        <v>1607.5483467414556</v>
      </c>
      <c r="J120" s="19">
        <f t="shared" si="165"/>
        <v>1213.9411701051113</v>
      </c>
      <c r="K120" s="19">
        <f t="shared" si="165"/>
        <v>1030.0802832437985</v>
      </c>
      <c r="L120" s="19">
        <f t="shared" si="165"/>
        <v>1040.3114167181784</v>
      </c>
      <c r="M120" s="19">
        <f t="shared" si="165"/>
        <v>0</v>
      </c>
      <c r="N120" s="19">
        <f t="shared" si="165"/>
        <v>0</v>
      </c>
      <c r="O120" s="19">
        <f t="shared" si="165"/>
        <v>0</v>
      </c>
      <c r="P120" s="19">
        <f t="shared" si="165"/>
        <v>0</v>
      </c>
      <c r="Q120" s="19">
        <f t="shared" si="165"/>
        <v>0</v>
      </c>
      <c r="R120" s="19">
        <f t="shared" si="165"/>
        <v>0</v>
      </c>
    </row>
    <row r="121" spans="1:19">
      <c r="A121" s="23" t="s">
        <v>32</v>
      </c>
      <c r="B121" s="23"/>
      <c r="C121" s="54">
        <f>D120/C120</f>
        <v>0.35103139857207938</v>
      </c>
      <c r="D121" s="57" t="s">
        <v>33</v>
      </c>
      <c r="E121" s="24">
        <f t="shared" ref="E121:F121" si="166">E120/E117-1</f>
        <v>-4.8409654236070687E-2</v>
      </c>
      <c r="F121" s="24">
        <f t="shared" si="166"/>
        <v>0.28308794097764078</v>
      </c>
      <c r="G121" s="25">
        <f t="shared" ref="G121" si="167">G120/G117-1</f>
        <v>0.2737293396174052</v>
      </c>
      <c r="H121" s="25">
        <f t="shared" ref="H121" si="168">H120/H117-1</f>
        <v>4.276011099071364E-2</v>
      </c>
      <c r="I121" s="25">
        <f t="shared" ref="I121" si="169">I120/I117-1</f>
        <v>0.48477318669014169</v>
      </c>
      <c r="J121" s="25">
        <f t="shared" ref="J121" si="170">J120/J117-1</f>
        <v>0.14307043089511584</v>
      </c>
      <c r="K121" s="25">
        <f t="shared" ref="K121" si="171">K120/K117-1</f>
        <v>-0.17796215248805569</v>
      </c>
      <c r="L121" s="25">
        <f t="shared" ref="L121" si="172">L120/L117-1</f>
        <v>-0.34901006812035529</v>
      </c>
      <c r="M121" s="25">
        <f t="shared" ref="M121" si="173">M120/M117-1</f>
        <v>-1</v>
      </c>
      <c r="N121" s="25">
        <f t="shared" ref="N121" si="174">N120/N117-1</f>
        <v>-1</v>
      </c>
      <c r="O121" s="25">
        <f t="shared" ref="O121" si="175">O120/O117-1</f>
        <v>-1</v>
      </c>
      <c r="P121" s="25">
        <f t="shared" ref="P121" si="176">P120/P117-1</f>
        <v>-1</v>
      </c>
      <c r="Q121" s="25">
        <f t="shared" ref="Q121" si="177">Q120/Q117-1</f>
        <v>-1</v>
      </c>
      <c r="R121" s="25">
        <f t="shared" ref="R121" si="178">R120/R117-1</f>
        <v>-1</v>
      </c>
    </row>
    <row r="126" spans="1:19">
      <c r="S126" s="22"/>
    </row>
  </sheetData>
  <mergeCells count="42">
    <mergeCell ref="A120:B120"/>
    <mergeCell ref="A110:B110"/>
    <mergeCell ref="A111:A112"/>
    <mergeCell ref="A113:B113"/>
    <mergeCell ref="A115:A116"/>
    <mergeCell ref="A117:B117"/>
    <mergeCell ref="A118:A119"/>
    <mergeCell ref="A108:A109"/>
    <mergeCell ref="A89:B89"/>
    <mergeCell ref="A90:A91"/>
    <mergeCell ref="A92:B92"/>
    <mergeCell ref="A94:A95"/>
    <mergeCell ref="A96:B96"/>
    <mergeCell ref="A97:A98"/>
    <mergeCell ref="A99:B99"/>
    <mergeCell ref="A101:A102"/>
    <mergeCell ref="A103:B103"/>
    <mergeCell ref="A104:A105"/>
    <mergeCell ref="A106:B106"/>
    <mergeCell ref="A87:A88"/>
    <mergeCell ref="A16:B16"/>
    <mergeCell ref="A23:B23"/>
    <mergeCell ref="A29:B29"/>
    <mergeCell ref="A35:B35"/>
    <mergeCell ref="A41:B41"/>
    <mergeCell ref="A47:B47"/>
    <mergeCell ref="A53:B53"/>
    <mergeCell ref="A59:B59"/>
    <mergeCell ref="A65:B65"/>
    <mergeCell ref="A71:B71"/>
    <mergeCell ref="A77:B77"/>
    <mergeCell ref="A21:G21"/>
    <mergeCell ref="A18:R18"/>
    <mergeCell ref="A85:G85"/>
    <mergeCell ref="A1:G1"/>
    <mergeCell ref="A6:A7"/>
    <mergeCell ref="A14:A15"/>
    <mergeCell ref="A11:A12"/>
    <mergeCell ref="A3:A4"/>
    <mergeCell ref="A5:B5"/>
    <mergeCell ref="A8:B8"/>
    <mergeCell ref="A13:B13"/>
  </mergeCells>
  <phoneticPr fontId="1" type="noConversion"/>
  <pageMargins left="0.7" right="0.7" top="0.75" bottom="0.75" header="0.3" footer="0.3"/>
  <pageSetup paperSize="8" scale="84" fitToHeight="0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R205"/>
  <sheetViews>
    <sheetView showGridLines="0" zoomScale="70" zoomScaleNormal="70" workbookViewId="0">
      <selection activeCell="U100" sqref="U100"/>
    </sheetView>
  </sheetViews>
  <sheetFormatPr defaultRowHeight="14.35"/>
  <cols>
    <col min="1" max="1" width="12" bestFit="1" customWidth="1"/>
    <col min="2" max="2" width="12.87890625" customWidth="1"/>
    <col min="3" max="3" width="8.87890625" hidden="1" customWidth="1"/>
    <col min="4" max="4" width="0" hidden="1" customWidth="1"/>
    <col min="5" max="5" width="8.87890625" style="74" customWidth="1"/>
    <col min="6" max="7" width="8.87890625" customWidth="1"/>
  </cols>
  <sheetData>
    <row r="1" spans="1:18" ht="25.95" customHeight="1">
      <c r="A1" s="162" t="s">
        <v>202</v>
      </c>
      <c r="B1" s="162"/>
      <c r="C1" s="162"/>
      <c r="D1" s="162"/>
      <c r="E1" s="162"/>
      <c r="F1" s="162"/>
      <c r="G1" s="162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18">
      <c r="A2" s="116" t="s">
        <v>53</v>
      </c>
      <c r="B2" s="116"/>
      <c r="C2" s="117" t="s">
        <v>54</v>
      </c>
      <c r="D2" s="118" t="s">
        <v>14</v>
      </c>
      <c r="E2" s="117" t="s">
        <v>15</v>
      </c>
      <c r="F2" s="117" t="s">
        <v>55</v>
      </c>
      <c r="G2" s="117" t="s">
        <v>56</v>
      </c>
      <c r="H2" s="117" t="s">
        <v>20</v>
      </c>
      <c r="I2" s="117" t="s">
        <v>21</v>
      </c>
      <c r="J2" s="117" t="s">
        <v>22</v>
      </c>
      <c r="K2" s="117" t="s">
        <v>23</v>
      </c>
      <c r="L2" s="117" t="s">
        <v>24</v>
      </c>
      <c r="M2" s="117" t="s">
        <v>25</v>
      </c>
      <c r="N2" s="117" t="s">
        <v>26</v>
      </c>
      <c r="O2" s="117" t="s">
        <v>57</v>
      </c>
      <c r="P2" s="117" t="s">
        <v>29</v>
      </c>
      <c r="Q2" s="117" t="s">
        <v>30</v>
      </c>
      <c r="R2" s="22"/>
    </row>
    <row r="3" spans="1:18">
      <c r="A3" s="158" t="s">
        <v>93</v>
      </c>
      <c r="B3" s="112" t="s">
        <v>37</v>
      </c>
      <c r="C3" s="91"/>
      <c r="D3" s="92">
        <f>SUM(F3:Q3)</f>
        <v>5497.2608046723144</v>
      </c>
      <c r="E3" s="92">
        <f t="shared" ref="E3:E8" si="0">SUM(F3:J3)</f>
        <v>2004.3889305474072</v>
      </c>
      <c r="F3" s="93">
        <v>374.51822922759686</v>
      </c>
      <c r="G3" s="93">
        <v>423.09820219648776</v>
      </c>
      <c r="H3" s="93">
        <v>490.57024398331299</v>
      </c>
      <c r="I3" s="119">
        <v>283.7184802692563</v>
      </c>
      <c r="J3" s="119">
        <v>432.48377487075328</v>
      </c>
      <c r="K3" s="119">
        <v>345.72451497960384</v>
      </c>
      <c r="L3" s="120">
        <v>525.69269037194283</v>
      </c>
      <c r="M3" s="121">
        <v>482.48839641593202</v>
      </c>
      <c r="N3" s="121">
        <v>663.94953593171351</v>
      </c>
      <c r="O3" s="121">
        <v>569.54323037881773</v>
      </c>
      <c r="P3" s="121">
        <v>321.83184044166057</v>
      </c>
      <c r="Q3" s="121">
        <v>583.64166560523677</v>
      </c>
    </row>
    <row r="4" spans="1:18">
      <c r="A4" s="158"/>
      <c r="B4" s="112" t="s">
        <v>68</v>
      </c>
      <c r="C4" s="91"/>
      <c r="D4" s="92">
        <f>SUM(F4:Q4)</f>
        <v>392.46142407117378</v>
      </c>
      <c r="E4" s="92">
        <f t="shared" si="0"/>
        <v>174.9950754822523</v>
      </c>
      <c r="F4" s="93">
        <v>18.24387968502095</v>
      </c>
      <c r="G4" s="93">
        <v>39.433334791348003</v>
      </c>
      <c r="H4" s="93">
        <v>64.728684278133315</v>
      </c>
      <c r="I4" s="119">
        <v>16.769835449716918</v>
      </c>
      <c r="J4" s="119">
        <v>35.819341278033129</v>
      </c>
      <c r="K4" s="119">
        <v>82.460014495574796</v>
      </c>
      <c r="L4" s="120">
        <v>22.054366108061327</v>
      </c>
      <c r="M4" s="121">
        <v>20.19334201618398</v>
      </c>
      <c r="N4" s="121">
        <v>24.469050293126227</v>
      </c>
      <c r="O4" s="121">
        <v>7.1951920183488811</v>
      </c>
      <c r="P4" s="121">
        <v>28.799105440322595</v>
      </c>
      <c r="Q4" s="121">
        <v>32.295278217303611</v>
      </c>
    </row>
    <row r="5" spans="1:18">
      <c r="A5" s="158" t="s">
        <v>35</v>
      </c>
      <c r="B5" s="158"/>
      <c r="C5" s="91"/>
      <c r="D5" s="92">
        <f t="shared" ref="D5" si="1">SUM(F5:Q5)</f>
        <v>5889.7222287434888</v>
      </c>
      <c r="E5" s="122">
        <f t="shared" si="0"/>
        <v>2179.3840060296593</v>
      </c>
      <c r="F5" s="93">
        <v>392.7621089126178</v>
      </c>
      <c r="G5" s="93">
        <v>462.53153698783581</v>
      </c>
      <c r="H5" s="93">
        <v>555.29892826144635</v>
      </c>
      <c r="I5" s="119">
        <v>300.48831571897318</v>
      </c>
      <c r="J5" s="119">
        <v>468.30311614878644</v>
      </c>
      <c r="K5" s="119">
        <v>428.18452947517864</v>
      </c>
      <c r="L5" s="120">
        <v>547.74705648000406</v>
      </c>
      <c r="M5" s="121">
        <v>502.68173843211599</v>
      </c>
      <c r="N5" s="121">
        <v>688.41858622483971</v>
      </c>
      <c r="O5" s="121">
        <v>576.73842239716657</v>
      </c>
      <c r="P5" s="121">
        <v>350.63094588198317</v>
      </c>
      <c r="Q5" s="121">
        <v>615.93694382254034</v>
      </c>
    </row>
    <row r="6" spans="1:18">
      <c r="A6" s="158" t="s">
        <v>252</v>
      </c>
      <c r="B6" s="112" t="s">
        <v>253</v>
      </c>
      <c r="C6" s="91"/>
      <c r="D6" s="92">
        <f>SUM(F6:Q6)</f>
        <v>2945.6247010942548</v>
      </c>
      <c r="E6" s="92">
        <f t="shared" si="0"/>
        <v>2410.8015157025766</v>
      </c>
      <c r="F6" s="121">
        <v>346.51854398157997</v>
      </c>
      <c r="G6" s="121">
        <v>992.19695569256544</v>
      </c>
      <c r="H6" s="121">
        <v>370.62992341213919</v>
      </c>
      <c r="I6" s="121">
        <v>260.25341655733854</v>
      </c>
      <c r="J6" s="121">
        <v>441.20267605895333</v>
      </c>
      <c r="K6" s="119">
        <v>534.82318539167807</v>
      </c>
      <c r="L6" s="120"/>
      <c r="M6" s="121"/>
      <c r="N6" s="121"/>
      <c r="O6" s="121"/>
      <c r="P6" s="121"/>
      <c r="Q6" s="121"/>
    </row>
    <row r="7" spans="1:18">
      <c r="A7" s="158"/>
      <c r="B7" s="112" t="s">
        <v>254</v>
      </c>
      <c r="C7" s="112"/>
      <c r="D7" s="92">
        <f>SUM(F7:Q7)</f>
        <v>284.64806046092713</v>
      </c>
      <c r="E7" s="92">
        <f t="shared" si="0"/>
        <v>153.49100038214408</v>
      </c>
      <c r="F7" s="121">
        <v>2.0711891714313855</v>
      </c>
      <c r="G7" s="121">
        <v>4.3672241314794036</v>
      </c>
      <c r="H7" s="121">
        <v>42.298820487415725</v>
      </c>
      <c r="I7" s="121">
        <v>28.999663262183034</v>
      </c>
      <c r="J7" s="121">
        <v>75.754103329634532</v>
      </c>
      <c r="K7" s="93">
        <v>131.15706007878302</v>
      </c>
      <c r="L7" s="93"/>
      <c r="M7" s="93"/>
      <c r="N7" s="93"/>
      <c r="O7" s="93"/>
      <c r="P7" s="93"/>
      <c r="Q7" s="93"/>
    </row>
    <row r="8" spans="1:18">
      <c r="A8" s="158" t="s">
        <v>39</v>
      </c>
      <c r="B8" s="158"/>
      <c r="C8" s="112"/>
      <c r="D8" s="92">
        <f t="shared" ref="D8" si="2">SUM(F8:Q8)</f>
        <v>3230.2727615551821</v>
      </c>
      <c r="E8" s="122">
        <f t="shared" si="0"/>
        <v>2564.2925160847208</v>
      </c>
      <c r="F8" s="93">
        <f>F7+F6</f>
        <v>348.58973315301137</v>
      </c>
      <c r="G8" s="93">
        <f t="shared" ref="G8:Q8" si="3">G7+G6</f>
        <v>996.5641798240448</v>
      </c>
      <c r="H8" s="93">
        <f t="shared" si="3"/>
        <v>412.92874389955489</v>
      </c>
      <c r="I8" s="93">
        <f t="shared" si="3"/>
        <v>289.25307981952159</v>
      </c>
      <c r="J8" s="93">
        <f t="shared" si="3"/>
        <v>516.95677938858785</v>
      </c>
      <c r="K8" s="93">
        <f t="shared" si="3"/>
        <v>665.98024547046111</v>
      </c>
      <c r="L8" s="93">
        <f t="shared" si="3"/>
        <v>0</v>
      </c>
      <c r="M8" s="93">
        <f t="shared" si="3"/>
        <v>0</v>
      </c>
      <c r="N8" s="93">
        <f t="shared" si="3"/>
        <v>0</v>
      </c>
      <c r="O8" s="93">
        <f t="shared" si="3"/>
        <v>0</v>
      </c>
      <c r="P8" s="93">
        <f t="shared" si="3"/>
        <v>0</v>
      </c>
      <c r="Q8" s="93">
        <f t="shared" si="3"/>
        <v>0</v>
      </c>
    </row>
    <row r="9" spans="1:18">
      <c r="A9" s="98" t="s">
        <v>32</v>
      </c>
      <c r="B9" s="98"/>
      <c r="C9" s="101" t="e">
        <f>D8/C8</f>
        <v>#DIV/0!</v>
      </c>
      <c r="D9" s="98" t="s">
        <v>33</v>
      </c>
      <c r="E9" s="123">
        <f>E8/E5-1</f>
        <v>0.17661344168358695</v>
      </c>
      <c r="F9" s="102">
        <f t="shared" ref="F9:Q9" si="4">F8/F5-1</f>
        <v>-0.11246598069732328</v>
      </c>
      <c r="G9" s="102">
        <f t="shared" si="4"/>
        <v>1.154586444664969</v>
      </c>
      <c r="H9" s="102">
        <f t="shared" si="4"/>
        <v>-0.25638476344197192</v>
      </c>
      <c r="I9" s="102">
        <f t="shared" si="4"/>
        <v>-3.7389926036123011E-2</v>
      </c>
      <c r="J9" s="102">
        <f t="shared" si="4"/>
        <v>0.103893528704053</v>
      </c>
      <c r="K9" s="102">
        <f t="shared" si="4"/>
        <v>0.55535802820047286</v>
      </c>
      <c r="L9" s="102">
        <f t="shared" si="4"/>
        <v>-1</v>
      </c>
      <c r="M9" s="102">
        <f t="shared" si="4"/>
        <v>-1</v>
      </c>
      <c r="N9" s="102">
        <f t="shared" si="4"/>
        <v>-1</v>
      </c>
      <c r="O9" s="102">
        <f t="shared" si="4"/>
        <v>-1</v>
      </c>
      <c r="P9" s="102">
        <f t="shared" si="4"/>
        <v>-1</v>
      </c>
      <c r="Q9" s="102">
        <f t="shared" si="4"/>
        <v>-1</v>
      </c>
    </row>
    <row r="10" spans="1:18">
      <c r="A10" s="158" t="s">
        <v>149</v>
      </c>
      <c r="B10" s="112" t="s">
        <v>37</v>
      </c>
      <c r="C10" s="91"/>
      <c r="D10" s="92">
        <f>SUM(F10:Q10)</f>
        <v>7709.4671163935145</v>
      </c>
      <c r="E10" s="92">
        <f t="shared" ref="E10:E15" si="5">SUM(F10:J10)</f>
        <v>2458.4413931379495</v>
      </c>
      <c r="F10" s="93">
        <v>329.61637667354614</v>
      </c>
      <c r="G10" s="93">
        <v>502.53443328421469</v>
      </c>
      <c r="H10" s="93">
        <v>793.31313560006754</v>
      </c>
      <c r="I10" s="119">
        <v>260.46603082037404</v>
      </c>
      <c r="J10" s="119">
        <v>572.51141675974668</v>
      </c>
      <c r="K10" s="119">
        <v>824.89662207885533</v>
      </c>
      <c r="L10" s="120">
        <v>558.90224231250465</v>
      </c>
      <c r="M10" s="121">
        <v>863.34379569506495</v>
      </c>
      <c r="N10" s="121">
        <v>773.12801602452259</v>
      </c>
      <c r="O10" s="121">
        <v>984.39713574552206</v>
      </c>
      <c r="P10" s="121">
        <v>789.86527439676411</v>
      </c>
      <c r="Q10" s="121">
        <v>456.49263700233104</v>
      </c>
    </row>
    <row r="11" spans="1:18">
      <c r="A11" s="158"/>
      <c r="B11" s="112" t="s">
        <v>68</v>
      </c>
      <c r="C11" s="91"/>
      <c r="D11" s="92">
        <f>SUM(F11:Q11)</f>
        <v>616.79163048965484</v>
      </c>
      <c r="E11" s="92">
        <f t="shared" si="5"/>
        <v>215.94593566659609</v>
      </c>
      <c r="F11" s="93">
        <v>27.701146140793014</v>
      </c>
      <c r="G11" s="93">
        <v>35.447977797706351</v>
      </c>
      <c r="H11" s="93">
        <v>88.536960785852557</v>
      </c>
      <c r="I11" s="119">
        <v>30.070730769840825</v>
      </c>
      <c r="J11" s="119">
        <v>34.189120172403328</v>
      </c>
      <c r="K11" s="119">
        <v>63.759048812245695</v>
      </c>
      <c r="L11" s="120">
        <v>67.453747142017534</v>
      </c>
      <c r="M11" s="121">
        <v>44.454446556111378</v>
      </c>
      <c r="N11" s="121">
        <v>63.756288940391386</v>
      </c>
      <c r="O11" s="121">
        <v>43.174524159240804</v>
      </c>
      <c r="P11" s="121">
        <v>55.875478233541429</v>
      </c>
      <c r="Q11" s="121">
        <v>62.372160979510404</v>
      </c>
    </row>
    <row r="12" spans="1:18">
      <c r="A12" s="158" t="s">
        <v>35</v>
      </c>
      <c r="B12" s="158"/>
      <c r="C12" s="91"/>
      <c r="D12" s="92">
        <f t="shared" ref="D12" si="6">SUM(F12:Q12)</f>
        <v>8326.2587468831698</v>
      </c>
      <c r="E12" s="122">
        <f t="shared" si="5"/>
        <v>2674.3873288045452</v>
      </c>
      <c r="F12" s="93">
        <v>357.31752281433916</v>
      </c>
      <c r="G12" s="93">
        <v>537.98241108192099</v>
      </c>
      <c r="H12" s="93">
        <v>881.8500963859201</v>
      </c>
      <c r="I12" s="119">
        <v>290.53676159021484</v>
      </c>
      <c r="J12" s="119">
        <v>606.70053693215004</v>
      </c>
      <c r="K12" s="119">
        <v>888.65567089110107</v>
      </c>
      <c r="L12" s="120">
        <v>626.35598945452216</v>
      </c>
      <c r="M12" s="121">
        <v>907.79824225117636</v>
      </c>
      <c r="N12" s="121">
        <v>836.88430496491401</v>
      </c>
      <c r="O12" s="121">
        <v>1027.5716599047628</v>
      </c>
      <c r="P12" s="121">
        <v>845.74075263030545</v>
      </c>
      <c r="Q12" s="121">
        <v>518.86479798184143</v>
      </c>
    </row>
    <row r="13" spans="1:18">
      <c r="A13" s="158" t="s">
        <v>148</v>
      </c>
      <c r="B13" s="112" t="s">
        <v>37</v>
      </c>
      <c r="C13" s="91"/>
      <c r="D13" s="92">
        <f>SUM(F13:Q13)</f>
        <v>4315.8829769205622</v>
      </c>
      <c r="E13" s="92">
        <f t="shared" si="5"/>
        <v>3318.340188289751</v>
      </c>
      <c r="F13" s="121">
        <v>943.6934305169234</v>
      </c>
      <c r="G13" s="121">
        <v>628.74774082430065</v>
      </c>
      <c r="H13" s="121">
        <v>798.87684387324714</v>
      </c>
      <c r="I13" s="121">
        <v>488.15102578758552</v>
      </c>
      <c r="J13" s="119">
        <v>458.87114728769393</v>
      </c>
      <c r="K13" s="119">
        <v>997.54278863081151</v>
      </c>
      <c r="L13" s="120"/>
      <c r="M13" s="121"/>
      <c r="N13" s="121"/>
      <c r="O13" s="121"/>
      <c r="P13" s="121"/>
      <c r="Q13" s="121"/>
    </row>
    <row r="14" spans="1:18">
      <c r="A14" s="158"/>
      <c r="B14" s="112" t="s">
        <v>68</v>
      </c>
      <c r="C14" s="112"/>
      <c r="D14" s="92">
        <f>SUM(F14:Q14)</f>
        <v>362.8780382323655</v>
      </c>
      <c r="E14" s="92">
        <f t="shared" si="5"/>
        <v>284.61151086973462</v>
      </c>
      <c r="F14" s="121">
        <v>48.251479375228108</v>
      </c>
      <c r="G14" s="121">
        <v>29.489225403507415</v>
      </c>
      <c r="H14" s="121">
        <v>50.528324395498025</v>
      </c>
      <c r="I14" s="121">
        <v>109.55255404225862</v>
      </c>
      <c r="J14" s="121">
        <v>46.789927653242437</v>
      </c>
      <c r="K14" s="93">
        <v>78.266527362630882</v>
      </c>
      <c r="L14" s="93"/>
      <c r="M14" s="93"/>
      <c r="N14" s="93"/>
      <c r="O14" s="93"/>
      <c r="P14" s="93"/>
      <c r="Q14" s="93"/>
    </row>
    <row r="15" spans="1:18">
      <c r="A15" s="158" t="s">
        <v>39</v>
      </c>
      <c r="B15" s="158"/>
      <c r="C15" s="112"/>
      <c r="D15" s="92">
        <f t="shared" ref="D15" si="7">SUM(F15:Q15)</f>
        <v>4678.7610151529279</v>
      </c>
      <c r="E15" s="122">
        <f t="shared" si="5"/>
        <v>3602.9516991594855</v>
      </c>
      <c r="F15" s="93">
        <f>F14+F13</f>
        <v>991.94490989215149</v>
      </c>
      <c r="G15" s="93">
        <f t="shared" ref="G15" si="8">G14+G13</f>
        <v>658.23696622780801</v>
      </c>
      <c r="H15" s="93">
        <f t="shared" ref="H15" si="9">H14+H13</f>
        <v>849.40516826874511</v>
      </c>
      <c r="I15" s="93">
        <f t="shared" ref="I15" si="10">I14+I13</f>
        <v>597.7035798298441</v>
      </c>
      <c r="J15" s="121">
        <f t="shared" ref="J15" si="11">J14+J13</f>
        <v>505.66107494093637</v>
      </c>
      <c r="K15" s="93">
        <f t="shared" ref="K15" si="12">K14+K13</f>
        <v>1075.8093159934424</v>
      </c>
      <c r="L15" s="93">
        <f t="shared" ref="L15" si="13">L14+L13</f>
        <v>0</v>
      </c>
      <c r="M15" s="93">
        <f t="shared" ref="M15" si="14">M14+M13</f>
        <v>0</v>
      </c>
      <c r="N15" s="93">
        <f t="shared" ref="N15" si="15">N14+N13</f>
        <v>0</v>
      </c>
      <c r="O15" s="93">
        <f t="shared" ref="O15" si="16">O14+O13</f>
        <v>0</v>
      </c>
      <c r="P15" s="93">
        <f t="shared" ref="P15" si="17">P14+P13</f>
        <v>0</v>
      </c>
      <c r="Q15" s="93">
        <f t="shared" ref="Q15" si="18">Q14+Q13</f>
        <v>0</v>
      </c>
    </row>
    <row r="16" spans="1:18">
      <c r="A16" s="98" t="s">
        <v>32</v>
      </c>
      <c r="B16" s="98"/>
      <c r="C16" s="101" t="e">
        <f>D15/C15</f>
        <v>#DIV/0!</v>
      </c>
      <c r="D16" s="98" t="s">
        <v>33</v>
      </c>
      <c r="E16" s="123">
        <f>E15/E12-1</f>
        <v>0.34720639017161736</v>
      </c>
      <c r="F16" s="102">
        <f t="shared" ref="F16:Q16" si="19">F15/F12-1</f>
        <v>1.7760880632981504</v>
      </c>
      <c r="G16" s="102">
        <f t="shared" si="19"/>
        <v>0.22352878582786095</v>
      </c>
      <c r="H16" s="102">
        <f t="shared" si="19"/>
        <v>-3.6791885888705744E-2</v>
      </c>
      <c r="I16" s="102">
        <f t="shared" si="19"/>
        <v>1.0572390790011976</v>
      </c>
      <c r="J16" s="102">
        <f t="shared" si="19"/>
        <v>-0.16653926581659406</v>
      </c>
      <c r="K16" s="102">
        <f t="shared" si="19"/>
        <v>0.21060310672937321</v>
      </c>
      <c r="L16" s="102">
        <f t="shared" si="19"/>
        <v>-1</v>
      </c>
      <c r="M16" s="102">
        <f t="shared" si="19"/>
        <v>-1</v>
      </c>
      <c r="N16" s="102">
        <f t="shared" si="19"/>
        <v>-1</v>
      </c>
      <c r="O16" s="102">
        <f t="shared" si="19"/>
        <v>-1</v>
      </c>
      <c r="P16" s="102">
        <f t="shared" si="19"/>
        <v>-1</v>
      </c>
      <c r="Q16" s="102">
        <f t="shared" si="19"/>
        <v>-1</v>
      </c>
    </row>
    <row r="17" spans="1:17">
      <c r="A17" s="158" t="s">
        <v>147</v>
      </c>
      <c r="B17" s="112" t="s">
        <v>37</v>
      </c>
      <c r="C17" s="91"/>
      <c r="D17" s="92">
        <f>SUM(F17:Q17)</f>
        <v>3707.3382646648715</v>
      </c>
      <c r="E17" s="92">
        <f t="shared" ref="E17:E22" si="20">SUM(F17:J17)</f>
        <v>1073.5048948525248</v>
      </c>
      <c r="F17" s="93">
        <v>116.28818465001031</v>
      </c>
      <c r="G17" s="93">
        <v>198.11098070440559</v>
      </c>
      <c r="H17" s="93">
        <v>386.43514984560295</v>
      </c>
      <c r="I17" s="119">
        <v>125.12257147387655</v>
      </c>
      <c r="J17" s="119">
        <v>247.54800817862932</v>
      </c>
      <c r="K17" s="119">
        <v>379.63247558013779</v>
      </c>
      <c r="L17" s="120">
        <v>440.08561163813806</v>
      </c>
      <c r="M17" s="121">
        <v>381.85199999999998</v>
      </c>
      <c r="N17" s="121">
        <v>316.47490997170013</v>
      </c>
      <c r="O17" s="121">
        <v>394.70299999999997</v>
      </c>
      <c r="P17" s="121">
        <v>187.89787262237078</v>
      </c>
      <c r="Q17" s="121">
        <v>533.1875</v>
      </c>
    </row>
    <row r="18" spans="1:17">
      <c r="A18" s="158"/>
      <c r="B18" s="112" t="s">
        <v>68</v>
      </c>
      <c r="C18" s="91"/>
      <c r="D18" s="92">
        <f>SUM(F18:Q18)</f>
        <v>418.21561291730978</v>
      </c>
      <c r="E18" s="92">
        <f t="shared" si="20"/>
        <v>182.79220771711232</v>
      </c>
      <c r="F18" s="93">
        <v>27.625930926269515</v>
      </c>
      <c r="G18" s="93">
        <v>34.140125807924314</v>
      </c>
      <c r="H18" s="93">
        <v>58.518507157185653</v>
      </c>
      <c r="I18" s="119">
        <v>26.127462831858409</v>
      </c>
      <c r="J18" s="119">
        <v>36.380180993874447</v>
      </c>
      <c r="K18" s="119">
        <v>37.393300000000004</v>
      </c>
      <c r="L18" s="120">
        <v>39.230305200197449</v>
      </c>
      <c r="M18" s="121">
        <v>31.425000000000001</v>
      </c>
      <c r="N18" s="121">
        <v>44.304000000000002</v>
      </c>
      <c r="O18" s="121">
        <v>23.372</v>
      </c>
      <c r="P18" s="121">
        <v>13.3057</v>
      </c>
      <c r="Q18" s="121">
        <v>46.393099999999997</v>
      </c>
    </row>
    <row r="19" spans="1:17">
      <c r="A19" s="158" t="s">
        <v>35</v>
      </c>
      <c r="B19" s="158"/>
      <c r="C19" s="91"/>
      <c r="D19" s="92">
        <f t="shared" ref="D19" si="21">SUM(F19:Q19)</f>
        <v>4125.5538775821815</v>
      </c>
      <c r="E19" s="122">
        <f t="shared" si="20"/>
        <v>1256.2971025696372</v>
      </c>
      <c r="F19" s="93">
        <v>143.91411557627981</v>
      </c>
      <c r="G19" s="93">
        <v>232.25110651232993</v>
      </c>
      <c r="H19" s="93">
        <v>444.95365700278859</v>
      </c>
      <c r="I19" s="119">
        <v>151.25003430573494</v>
      </c>
      <c r="J19" s="119">
        <v>283.92818917250378</v>
      </c>
      <c r="K19" s="119">
        <v>417.0257755801378</v>
      </c>
      <c r="L19" s="120">
        <v>479.31591683833551</v>
      </c>
      <c r="M19" s="121">
        <v>413.27699999999999</v>
      </c>
      <c r="N19" s="121">
        <v>360.77890997170016</v>
      </c>
      <c r="O19" s="121">
        <v>418.07499999999999</v>
      </c>
      <c r="P19" s="121">
        <v>201.20357262237079</v>
      </c>
      <c r="Q19" s="121">
        <v>579.5806</v>
      </c>
    </row>
    <row r="20" spans="1:17">
      <c r="A20" s="158" t="s">
        <v>146</v>
      </c>
      <c r="B20" s="112" t="s">
        <v>37</v>
      </c>
      <c r="C20" s="91"/>
      <c r="D20" s="92">
        <f>SUM(F20:Q20)</f>
        <v>1808.5026386562497</v>
      </c>
      <c r="E20" s="92">
        <f t="shared" si="20"/>
        <v>1630.5861386562497</v>
      </c>
      <c r="F20" s="121">
        <v>271.34123130587164</v>
      </c>
      <c r="G20" s="121">
        <v>213.20400000000001</v>
      </c>
      <c r="H20" s="121">
        <v>857.6114</v>
      </c>
      <c r="I20" s="121">
        <v>80.354523339868848</v>
      </c>
      <c r="J20" s="121">
        <v>208.07498401050938</v>
      </c>
      <c r="K20" s="119">
        <v>177.91650000000001</v>
      </c>
      <c r="L20" s="120"/>
      <c r="M20" s="121"/>
      <c r="N20" s="121"/>
      <c r="O20" s="121"/>
      <c r="P20" s="121"/>
      <c r="Q20" s="121"/>
    </row>
    <row r="21" spans="1:17">
      <c r="A21" s="158"/>
      <c r="B21" s="112" t="s">
        <v>68</v>
      </c>
      <c r="C21" s="112"/>
      <c r="D21" s="92">
        <f>SUM(F21:Q21)</f>
        <v>214.64160085752917</v>
      </c>
      <c r="E21" s="92">
        <f t="shared" si="20"/>
        <v>178.25160085752918</v>
      </c>
      <c r="F21" s="121">
        <v>36.158005263699629</v>
      </c>
      <c r="G21" s="121">
        <v>29.776700000000002</v>
      </c>
      <c r="H21" s="121">
        <v>48.019100000000002</v>
      </c>
      <c r="I21" s="121">
        <v>30.716336506198488</v>
      </c>
      <c r="J21" s="121">
        <v>33.581459087631075</v>
      </c>
      <c r="K21" s="93">
        <v>36.39</v>
      </c>
      <c r="L21" s="93"/>
      <c r="M21" s="93"/>
      <c r="N21" s="93"/>
      <c r="O21" s="93"/>
      <c r="P21" s="93"/>
      <c r="Q21" s="93"/>
    </row>
    <row r="22" spans="1:17">
      <c r="A22" s="158" t="s">
        <v>39</v>
      </c>
      <c r="B22" s="158"/>
      <c r="C22" s="112"/>
      <c r="D22" s="92">
        <f t="shared" ref="D22" si="22">SUM(F22:Q22)</f>
        <v>2023.1442395137792</v>
      </c>
      <c r="E22" s="122">
        <f t="shared" si="20"/>
        <v>1808.8377395137791</v>
      </c>
      <c r="F22" s="93">
        <f>F21+F20</f>
        <v>307.49923656957128</v>
      </c>
      <c r="G22" s="93">
        <f t="shared" ref="G22" si="23">G21+G20</f>
        <v>242.98070000000001</v>
      </c>
      <c r="H22" s="93">
        <f t="shared" ref="H22" si="24">H21+H20</f>
        <v>905.63049999999998</v>
      </c>
      <c r="I22" s="93">
        <f t="shared" ref="I22" si="25">I21+I20</f>
        <v>111.07085984606734</v>
      </c>
      <c r="J22" s="93">
        <f t="shared" ref="J22" si="26">J21+J20</f>
        <v>241.65644309814047</v>
      </c>
      <c r="K22" s="93">
        <f t="shared" ref="K22" si="27">K21+K20</f>
        <v>214.30650000000003</v>
      </c>
      <c r="L22" s="93">
        <f t="shared" ref="L22" si="28">L21+L20</f>
        <v>0</v>
      </c>
      <c r="M22" s="93">
        <f t="shared" ref="M22" si="29">M21+M20</f>
        <v>0</v>
      </c>
      <c r="N22" s="93">
        <f t="shared" ref="N22" si="30">N21+N20</f>
        <v>0</v>
      </c>
      <c r="O22" s="93">
        <f t="shared" ref="O22" si="31">O21+O20</f>
        <v>0</v>
      </c>
      <c r="P22" s="93">
        <f t="shared" ref="P22" si="32">P21+P20</f>
        <v>0</v>
      </c>
      <c r="Q22" s="93">
        <f t="shared" ref="Q22" si="33">Q21+Q20</f>
        <v>0</v>
      </c>
    </row>
    <row r="23" spans="1:17">
      <c r="A23" s="98" t="s">
        <v>32</v>
      </c>
      <c r="B23" s="98"/>
      <c r="C23" s="101" t="e">
        <f>D22/C22</f>
        <v>#DIV/0!</v>
      </c>
      <c r="D23" s="98" t="s">
        <v>33</v>
      </c>
      <c r="E23" s="123">
        <f>E22/E19-1</f>
        <v>0.43981685209173227</v>
      </c>
      <c r="F23" s="102">
        <f t="shared" ref="F23:Q23" si="34">F22/F19-1</f>
        <v>1.1366857263322809</v>
      </c>
      <c r="G23" s="102">
        <f t="shared" si="34"/>
        <v>4.6198244860032434E-2</v>
      </c>
      <c r="H23" s="102">
        <f t="shared" si="34"/>
        <v>1.0353366822521122</v>
      </c>
      <c r="I23" s="102">
        <f t="shared" si="34"/>
        <v>-0.26564737419133355</v>
      </c>
      <c r="J23" s="102">
        <f t="shared" si="34"/>
        <v>-0.14888182183517051</v>
      </c>
      <c r="K23" s="102">
        <f t="shared" si="34"/>
        <v>-0.48610730427424675</v>
      </c>
      <c r="L23" s="102">
        <f t="shared" si="34"/>
        <v>-1</v>
      </c>
      <c r="M23" s="102">
        <f t="shared" si="34"/>
        <v>-1</v>
      </c>
      <c r="N23" s="102">
        <f t="shared" si="34"/>
        <v>-1</v>
      </c>
      <c r="O23" s="102">
        <f t="shared" si="34"/>
        <v>-1</v>
      </c>
      <c r="P23" s="102">
        <f t="shared" si="34"/>
        <v>-1</v>
      </c>
      <c r="Q23" s="102">
        <f t="shared" si="34"/>
        <v>-1</v>
      </c>
    </row>
    <row r="24" spans="1:17">
      <c r="A24" s="158" t="s">
        <v>145</v>
      </c>
      <c r="B24" s="112" t="s">
        <v>37</v>
      </c>
      <c r="C24" s="91"/>
      <c r="D24" s="92">
        <f>SUM(F24:Q24)</f>
        <v>11406.412308786443</v>
      </c>
      <c r="E24" s="92">
        <f t="shared" ref="E24:E29" si="35">SUM(F24:J24)</f>
        <v>4181.5000977227237</v>
      </c>
      <c r="F24" s="93">
        <v>827.74144680086613</v>
      </c>
      <c r="G24" s="93">
        <v>919.39475923211467</v>
      </c>
      <c r="H24" s="93">
        <v>677.66338707397972</v>
      </c>
      <c r="I24" s="119">
        <v>769.15036270789597</v>
      </c>
      <c r="J24" s="119">
        <v>987.55014190786756</v>
      </c>
      <c r="K24" s="119">
        <v>982.67577805792337</v>
      </c>
      <c r="L24" s="120">
        <v>898.35308518262877</v>
      </c>
      <c r="M24" s="121">
        <v>1107.1681719805567</v>
      </c>
      <c r="N24" s="121">
        <v>1124.442577094346</v>
      </c>
      <c r="O24" s="121">
        <v>1095.3037893608914</v>
      </c>
      <c r="P24" s="121">
        <v>943.03175921617594</v>
      </c>
      <c r="Q24" s="121">
        <v>1073.9370501711978</v>
      </c>
    </row>
    <row r="25" spans="1:17">
      <c r="A25" s="158"/>
      <c r="B25" s="112" t="s">
        <v>68</v>
      </c>
      <c r="C25" s="91"/>
      <c r="D25" s="92">
        <f>SUM(F25:Q25)</f>
        <v>1638.6803480779679</v>
      </c>
      <c r="E25" s="92">
        <f t="shared" si="35"/>
        <v>578.78881997711824</v>
      </c>
      <c r="F25" s="93">
        <v>120.96041545335081</v>
      </c>
      <c r="G25" s="93">
        <v>147.75487746623142</v>
      </c>
      <c r="H25" s="93">
        <v>86.911734814775002</v>
      </c>
      <c r="I25" s="119">
        <v>74.031760506391478</v>
      </c>
      <c r="J25" s="119">
        <v>149.13003173636949</v>
      </c>
      <c r="K25" s="119">
        <v>165.78612767996034</v>
      </c>
      <c r="L25" s="120">
        <v>107.78849830902745</v>
      </c>
      <c r="M25" s="121">
        <v>138.73430523448297</v>
      </c>
      <c r="N25" s="121">
        <v>191.24846914394476</v>
      </c>
      <c r="O25" s="121">
        <v>152.10731630654587</v>
      </c>
      <c r="P25" s="121">
        <v>143.59438122148441</v>
      </c>
      <c r="Q25" s="121">
        <v>160.63243020540389</v>
      </c>
    </row>
    <row r="26" spans="1:17">
      <c r="A26" s="158" t="s">
        <v>35</v>
      </c>
      <c r="B26" s="158"/>
      <c r="C26" s="91"/>
      <c r="D26" s="92">
        <f t="shared" ref="D26" si="36">SUM(F26:Q26)</f>
        <v>13045.092656864412</v>
      </c>
      <c r="E26" s="122">
        <f t="shared" si="35"/>
        <v>4760.2889176998415</v>
      </c>
      <c r="F26" s="93">
        <v>948.70186225421685</v>
      </c>
      <c r="G26" s="93">
        <v>1067.1496366983461</v>
      </c>
      <c r="H26" s="93">
        <v>764.57512188875467</v>
      </c>
      <c r="I26" s="119">
        <v>843.18212321428746</v>
      </c>
      <c r="J26" s="119">
        <v>1136.6801736442371</v>
      </c>
      <c r="K26" s="119">
        <v>1148.4619057378836</v>
      </c>
      <c r="L26" s="120">
        <v>1006.1415834916562</v>
      </c>
      <c r="M26" s="121">
        <v>1245.9024772150397</v>
      </c>
      <c r="N26" s="121">
        <v>1315.6910462382909</v>
      </c>
      <c r="O26" s="121">
        <v>1247.4111056674371</v>
      </c>
      <c r="P26" s="121">
        <v>1086.6261404376603</v>
      </c>
      <c r="Q26" s="121">
        <v>1234.5694803766016</v>
      </c>
    </row>
    <row r="27" spans="1:17">
      <c r="A27" s="158" t="s">
        <v>144</v>
      </c>
      <c r="B27" s="112" t="s">
        <v>37</v>
      </c>
      <c r="C27" s="91"/>
      <c r="D27" s="92">
        <f>SUM(F27:Q27)</f>
        <v>7513.2349917677338</v>
      </c>
      <c r="E27" s="92">
        <f t="shared" si="35"/>
        <v>6147.2014208199062</v>
      </c>
      <c r="F27" s="121">
        <v>1396.8974280088446</v>
      </c>
      <c r="G27" s="121">
        <v>1191.0237984718126</v>
      </c>
      <c r="H27" s="121">
        <v>1287.1585702721709</v>
      </c>
      <c r="I27" s="121">
        <v>1035.8455906531844</v>
      </c>
      <c r="J27" s="121">
        <v>1236.2760334138941</v>
      </c>
      <c r="K27" s="119">
        <v>1366.0335709478275</v>
      </c>
      <c r="L27" s="120"/>
      <c r="M27" s="121"/>
      <c r="N27" s="121"/>
      <c r="O27" s="121"/>
      <c r="P27" s="121"/>
      <c r="Q27" s="121"/>
    </row>
    <row r="28" spans="1:17">
      <c r="A28" s="158"/>
      <c r="B28" s="112" t="s">
        <v>68</v>
      </c>
      <c r="C28" s="112"/>
      <c r="D28" s="92">
        <f>SUM(F28:Q28)</f>
        <v>682.42716144821259</v>
      </c>
      <c r="E28" s="92">
        <f t="shared" si="35"/>
        <v>579.86463874236063</v>
      </c>
      <c r="F28" s="121">
        <v>107.92791855752331</v>
      </c>
      <c r="G28" s="121">
        <v>90.159824137444588</v>
      </c>
      <c r="H28" s="121">
        <v>136.13726115324681</v>
      </c>
      <c r="I28" s="121">
        <v>104.07303292139865</v>
      </c>
      <c r="J28" s="121">
        <v>141.56660197274726</v>
      </c>
      <c r="K28" s="93">
        <v>102.56252270585198</v>
      </c>
      <c r="L28" s="93"/>
      <c r="M28" s="93"/>
      <c r="N28" s="93"/>
      <c r="O28" s="93"/>
      <c r="P28" s="93"/>
      <c r="Q28" s="93"/>
    </row>
    <row r="29" spans="1:17">
      <c r="A29" s="158" t="s">
        <v>39</v>
      </c>
      <c r="B29" s="158"/>
      <c r="C29" s="112"/>
      <c r="D29" s="92">
        <f t="shared" ref="D29" si="37">SUM(F29:Q29)</f>
        <v>8195.6621532159461</v>
      </c>
      <c r="E29" s="122">
        <f t="shared" si="35"/>
        <v>6727.0660595622667</v>
      </c>
      <c r="F29" s="93">
        <f>F28+F27</f>
        <v>1504.8253465663679</v>
      </c>
      <c r="G29" s="93">
        <f t="shared" ref="G29" si="38">G28+G27</f>
        <v>1281.1836226092571</v>
      </c>
      <c r="H29" s="93">
        <f t="shared" ref="H29" si="39">H28+H27</f>
        <v>1423.2958314254176</v>
      </c>
      <c r="I29" s="93">
        <f t="shared" ref="I29" si="40">I28+I27</f>
        <v>1139.9186235745831</v>
      </c>
      <c r="J29" s="93">
        <f t="shared" ref="J29" si="41">J28+J27</f>
        <v>1377.8426353866414</v>
      </c>
      <c r="K29" s="93">
        <f t="shared" ref="K29" si="42">K28+K27</f>
        <v>1468.5960936536794</v>
      </c>
      <c r="L29" s="93">
        <f t="shared" ref="L29" si="43">L28+L27</f>
        <v>0</v>
      </c>
      <c r="M29" s="93">
        <f t="shared" ref="M29" si="44">M28+M27</f>
        <v>0</v>
      </c>
      <c r="N29" s="93">
        <f t="shared" ref="N29" si="45">N28+N27</f>
        <v>0</v>
      </c>
      <c r="O29" s="93">
        <f t="shared" ref="O29" si="46">O28+O27</f>
        <v>0</v>
      </c>
      <c r="P29" s="93">
        <f t="shared" ref="P29" si="47">P28+P27</f>
        <v>0</v>
      </c>
      <c r="Q29" s="93">
        <f t="shared" ref="Q29" si="48">Q28+Q27</f>
        <v>0</v>
      </c>
    </row>
    <row r="30" spans="1:17">
      <c r="A30" s="98" t="s">
        <v>32</v>
      </c>
      <c r="B30" s="98"/>
      <c r="C30" s="101" t="e">
        <f>D29/C29</f>
        <v>#DIV/0!</v>
      </c>
      <c r="D30" s="98" t="s">
        <v>33</v>
      </c>
      <c r="E30" s="123">
        <f>E29/E26-1</f>
        <v>0.41316339740419927</v>
      </c>
      <c r="F30" s="102">
        <f t="shared" ref="F30:Q30" si="49">F29/F26-1</f>
        <v>0.58619415270329744</v>
      </c>
      <c r="G30" s="102">
        <f t="shared" si="49"/>
        <v>0.20056604861255511</v>
      </c>
      <c r="H30" s="102">
        <f t="shared" si="49"/>
        <v>0.86155132527645395</v>
      </c>
      <c r="I30" s="102">
        <f t="shared" si="49"/>
        <v>0.35192456314077081</v>
      </c>
      <c r="J30" s="102">
        <f t="shared" si="49"/>
        <v>0.21216386749249683</v>
      </c>
      <c r="K30" s="102">
        <f t="shared" si="49"/>
        <v>0.27875037588653018</v>
      </c>
      <c r="L30" s="102">
        <f t="shared" si="49"/>
        <v>-1</v>
      </c>
      <c r="M30" s="102">
        <f t="shared" si="49"/>
        <v>-1</v>
      </c>
      <c r="N30" s="102">
        <f t="shared" si="49"/>
        <v>-1</v>
      </c>
      <c r="O30" s="102">
        <f t="shared" si="49"/>
        <v>-1</v>
      </c>
      <c r="P30" s="102">
        <f t="shared" si="49"/>
        <v>-1</v>
      </c>
      <c r="Q30" s="102">
        <f t="shared" si="49"/>
        <v>-1</v>
      </c>
    </row>
    <row r="31" spans="1:17">
      <c r="A31" s="158" t="s">
        <v>143</v>
      </c>
      <c r="B31" s="112" t="s">
        <v>37</v>
      </c>
      <c r="C31" s="91"/>
      <c r="D31" s="92">
        <f>SUM(F31:Q31)</f>
        <v>6383.2820532656342</v>
      </c>
      <c r="E31" s="92">
        <f t="shared" ref="E31:E36" si="50">SUM(F31:J31)</f>
        <v>2372.838706205534</v>
      </c>
      <c r="F31" s="93">
        <v>485.15514352153184</v>
      </c>
      <c r="G31" s="93">
        <v>552.63390000000004</v>
      </c>
      <c r="H31" s="93">
        <v>371.86617104507576</v>
      </c>
      <c r="I31" s="119">
        <v>448.10359999999997</v>
      </c>
      <c r="J31" s="119">
        <v>515.07989163892637</v>
      </c>
      <c r="K31" s="119">
        <v>643.4252154005892</v>
      </c>
      <c r="L31" s="120">
        <v>460.70794358528366</v>
      </c>
      <c r="M31" s="121">
        <v>545.42067301180123</v>
      </c>
      <c r="N31" s="121">
        <v>665.43394021054257</v>
      </c>
      <c r="O31" s="121">
        <v>520.33029999999997</v>
      </c>
      <c r="P31" s="121">
        <v>506.83252999246719</v>
      </c>
      <c r="Q31" s="121">
        <v>668.29274485941653</v>
      </c>
    </row>
    <row r="32" spans="1:17">
      <c r="A32" s="158"/>
      <c r="B32" s="112" t="s">
        <v>68</v>
      </c>
      <c r="C32" s="91"/>
      <c r="D32" s="92">
        <f>SUM(F32:Q32)</f>
        <v>1238.543901329439</v>
      </c>
      <c r="E32" s="92">
        <f t="shared" si="50"/>
        <v>398.2496013294392</v>
      </c>
      <c r="F32" s="93">
        <v>54.537727336349548</v>
      </c>
      <c r="G32" s="93">
        <v>124.83629999999999</v>
      </c>
      <c r="H32" s="93">
        <v>87.256474878045424</v>
      </c>
      <c r="I32" s="119">
        <v>45.165199115044253</v>
      </c>
      <c r="J32" s="119">
        <v>86.453900000000004</v>
      </c>
      <c r="K32" s="119">
        <v>77.534000000000006</v>
      </c>
      <c r="L32" s="120">
        <v>42.175400000000003</v>
      </c>
      <c r="M32" s="121">
        <v>126.10550000000001</v>
      </c>
      <c r="N32" s="121">
        <v>239.46449999999999</v>
      </c>
      <c r="O32" s="121">
        <v>133.26390000000001</v>
      </c>
      <c r="P32" s="121">
        <v>44.853099999999998</v>
      </c>
      <c r="Q32" s="121">
        <v>176.89789999999999</v>
      </c>
    </row>
    <row r="33" spans="1:17">
      <c r="A33" s="158" t="s">
        <v>35</v>
      </c>
      <c r="B33" s="158"/>
      <c r="C33" s="91"/>
      <c r="D33" s="92">
        <f t="shared" ref="D33" si="51">SUM(F33:Q33)</f>
        <v>7621.8259545950732</v>
      </c>
      <c r="E33" s="122">
        <f t="shared" si="50"/>
        <v>2771.088307534973</v>
      </c>
      <c r="F33" s="93">
        <v>539.69287085788142</v>
      </c>
      <c r="G33" s="93">
        <v>677.47019999999998</v>
      </c>
      <c r="H33" s="93">
        <v>459.12264592312118</v>
      </c>
      <c r="I33" s="119">
        <v>493.26879911504426</v>
      </c>
      <c r="J33" s="119">
        <v>601.53379163892646</v>
      </c>
      <c r="K33" s="119">
        <v>720.95921540058919</v>
      </c>
      <c r="L33" s="120">
        <v>502.88334358528368</v>
      </c>
      <c r="M33" s="121">
        <v>671.52617301180123</v>
      </c>
      <c r="N33" s="121">
        <v>904.8984402105425</v>
      </c>
      <c r="O33" s="121">
        <v>653.5942</v>
      </c>
      <c r="P33" s="121">
        <v>551.68562999246717</v>
      </c>
      <c r="Q33" s="121">
        <v>845.19064485941647</v>
      </c>
    </row>
    <row r="34" spans="1:17">
      <c r="A34" s="158" t="s">
        <v>142</v>
      </c>
      <c r="B34" s="112" t="s">
        <v>37</v>
      </c>
      <c r="C34" s="91"/>
      <c r="D34" s="92">
        <f>SUM(F34:Q34)</f>
        <v>4337.4908041388862</v>
      </c>
      <c r="E34" s="92">
        <f t="shared" si="50"/>
        <v>3198.552122363094</v>
      </c>
      <c r="F34" s="121">
        <v>691.96359622225282</v>
      </c>
      <c r="G34" s="121">
        <v>548.54445569942254</v>
      </c>
      <c r="H34" s="121">
        <v>911.49500833141576</v>
      </c>
      <c r="I34" s="121">
        <v>511.44391405415109</v>
      </c>
      <c r="J34" s="121">
        <v>535.10514805585183</v>
      </c>
      <c r="K34" s="119">
        <v>1138.9386817757918</v>
      </c>
      <c r="L34" s="120"/>
      <c r="M34" s="121"/>
      <c r="N34" s="121"/>
      <c r="O34" s="121"/>
      <c r="P34" s="121"/>
      <c r="Q34" s="121"/>
    </row>
    <row r="35" spans="1:17">
      <c r="A35" s="158"/>
      <c r="B35" s="112" t="s">
        <v>68</v>
      </c>
      <c r="C35" s="112"/>
      <c r="D35" s="92">
        <f>SUM(F35:Q35)</f>
        <v>235.642</v>
      </c>
      <c r="E35" s="92">
        <f t="shared" si="50"/>
        <v>219.6035</v>
      </c>
      <c r="F35" s="121">
        <v>32.149000000000001</v>
      </c>
      <c r="G35" s="121">
        <v>26.205500000000001</v>
      </c>
      <c r="H35" s="121">
        <v>67.700999999999993</v>
      </c>
      <c r="I35" s="121">
        <v>49.343000000000004</v>
      </c>
      <c r="J35" s="121">
        <v>44.204999999999998</v>
      </c>
      <c r="K35" s="93">
        <v>16.038499999999999</v>
      </c>
      <c r="L35" s="93"/>
      <c r="M35" s="93"/>
      <c r="N35" s="93"/>
      <c r="O35" s="93"/>
      <c r="P35" s="93"/>
      <c r="Q35" s="93"/>
    </row>
    <row r="36" spans="1:17">
      <c r="A36" s="158" t="s">
        <v>39</v>
      </c>
      <c r="B36" s="158"/>
      <c r="C36" s="112"/>
      <c r="D36" s="92">
        <f t="shared" ref="D36" si="52">SUM(F36:Q36)</f>
        <v>4573.1328041388861</v>
      </c>
      <c r="E36" s="122">
        <f t="shared" si="50"/>
        <v>3418.1556223630942</v>
      </c>
      <c r="F36" s="93">
        <f>F35+F34</f>
        <v>724.11259622225282</v>
      </c>
      <c r="G36" s="93">
        <f t="shared" ref="G36" si="53">G35+G34</f>
        <v>574.74995569942257</v>
      </c>
      <c r="H36" s="93">
        <f t="shared" ref="H36" si="54">H35+H34</f>
        <v>979.19600833141578</v>
      </c>
      <c r="I36" s="93">
        <f t="shared" ref="I36" si="55">I35+I34</f>
        <v>560.78691405415111</v>
      </c>
      <c r="J36" s="93">
        <f t="shared" ref="J36" si="56">J35+J34</f>
        <v>579.31014805585187</v>
      </c>
      <c r="K36" s="93">
        <f t="shared" ref="K36" si="57">K35+K34</f>
        <v>1154.9771817757919</v>
      </c>
      <c r="L36" s="93">
        <f t="shared" ref="L36" si="58">L35+L34</f>
        <v>0</v>
      </c>
      <c r="M36" s="93">
        <f t="shared" ref="M36" si="59">M35+M34</f>
        <v>0</v>
      </c>
      <c r="N36" s="93">
        <f t="shared" ref="N36" si="60">N35+N34</f>
        <v>0</v>
      </c>
      <c r="O36" s="93">
        <f t="shared" ref="O36" si="61">O35+O34</f>
        <v>0</v>
      </c>
      <c r="P36" s="93">
        <f t="shared" ref="P36" si="62">P35+P34</f>
        <v>0</v>
      </c>
      <c r="Q36" s="93">
        <f t="shared" ref="Q36" si="63">Q35+Q34</f>
        <v>0</v>
      </c>
    </row>
    <row r="37" spans="1:17">
      <c r="A37" s="98" t="s">
        <v>32</v>
      </c>
      <c r="B37" s="98"/>
      <c r="C37" s="101" t="e">
        <f>D36/C36</f>
        <v>#DIV/0!</v>
      </c>
      <c r="D37" s="98" t="s">
        <v>33</v>
      </c>
      <c r="E37" s="123">
        <f>E36/E33-1</f>
        <v>0.23350656601908204</v>
      </c>
      <c r="F37" s="102">
        <f t="shared" ref="F37:Q37" si="64">F36/F33-1</f>
        <v>0.34171236146073736</v>
      </c>
      <c r="G37" s="102">
        <f t="shared" si="64"/>
        <v>-0.15162326593933939</v>
      </c>
      <c r="H37" s="102">
        <f t="shared" si="64"/>
        <v>1.1327547595972414</v>
      </c>
      <c r="I37" s="102">
        <f t="shared" si="64"/>
        <v>0.13687894928736344</v>
      </c>
      <c r="J37" s="102">
        <f t="shared" si="64"/>
        <v>-3.6944962846600093E-2</v>
      </c>
      <c r="K37" s="102">
        <f t="shared" si="64"/>
        <v>0.60200071946378797</v>
      </c>
      <c r="L37" s="102">
        <f t="shared" si="64"/>
        <v>-1</v>
      </c>
      <c r="M37" s="102">
        <f t="shared" si="64"/>
        <v>-1</v>
      </c>
      <c r="N37" s="102">
        <f t="shared" si="64"/>
        <v>-1</v>
      </c>
      <c r="O37" s="102">
        <f t="shared" si="64"/>
        <v>-1</v>
      </c>
      <c r="P37" s="102">
        <f t="shared" si="64"/>
        <v>-1</v>
      </c>
      <c r="Q37" s="102">
        <f t="shared" si="64"/>
        <v>-1</v>
      </c>
    </row>
    <row r="38" spans="1:17">
      <c r="A38" s="158" t="s">
        <v>141</v>
      </c>
      <c r="B38" s="112" t="s">
        <v>37</v>
      </c>
      <c r="C38" s="91"/>
      <c r="D38" s="92">
        <f>SUM(F38:Q38)</f>
        <v>9381.5009235724556</v>
      </c>
      <c r="E38" s="92">
        <f t="shared" ref="E38:E43" si="65">SUM(F38:J38)</f>
        <v>3512.9604469291976</v>
      </c>
      <c r="F38" s="93">
        <v>666.98319692532925</v>
      </c>
      <c r="G38" s="93">
        <v>751.38818273939364</v>
      </c>
      <c r="H38" s="93">
        <v>715.74846342123919</v>
      </c>
      <c r="I38" s="119">
        <v>693.28755283618887</v>
      </c>
      <c r="J38" s="119">
        <v>685.55305100704675</v>
      </c>
      <c r="K38" s="119">
        <v>751.10865849012305</v>
      </c>
      <c r="L38" s="120">
        <v>775.14093004124049</v>
      </c>
      <c r="M38" s="121">
        <v>824.81519663626568</v>
      </c>
      <c r="N38" s="121">
        <v>962.24191041275276</v>
      </c>
      <c r="O38" s="121">
        <v>758.1225214553242</v>
      </c>
      <c r="P38" s="121">
        <v>833.75596215864982</v>
      </c>
      <c r="Q38" s="121">
        <v>963.35529744890164</v>
      </c>
    </row>
    <row r="39" spans="1:17">
      <c r="A39" s="158"/>
      <c r="B39" s="112" t="s">
        <v>68</v>
      </c>
      <c r="C39" s="91"/>
      <c r="D39" s="92">
        <f>SUM(F39:Q39)</f>
        <v>1998.3531737307308</v>
      </c>
      <c r="E39" s="92">
        <f t="shared" si="65"/>
        <v>739.54408982860411</v>
      </c>
      <c r="F39" s="93">
        <v>130.06942797835444</v>
      </c>
      <c r="G39" s="93">
        <v>181.62039041886641</v>
      </c>
      <c r="H39" s="93">
        <v>134.5915473277708</v>
      </c>
      <c r="I39" s="119">
        <v>131.19981242442208</v>
      </c>
      <c r="J39" s="119">
        <v>162.06291167919039</v>
      </c>
      <c r="K39" s="119">
        <v>147.0713223824778</v>
      </c>
      <c r="L39" s="120">
        <v>117.09853447075325</v>
      </c>
      <c r="M39" s="121">
        <v>213.64423104919615</v>
      </c>
      <c r="N39" s="121">
        <v>224.48891567773671</v>
      </c>
      <c r="O39" s="121">
        <v>126.38267521547226</v>
      </c>
      <c r="P39" s="121">
        <v>201.81246742576585</v>
      </c>
      <c r="Q39" s="121">
        <v>228.31093768072449</v>
      </c>
    </row>
    <row r="40" spans="1:17">
      <c r="A40" s="158" t="s">
        <v>35</v>
      </c>
      <c r="B40" s="158"/>
      <c r="C40" s="91"/>
      <c r="D40" s="92">
        <f t="shared" ref="D40" si="66">SUM(F40:Q40)</f>
        <v>11379.854097303185</v>
      </c>
      <c r="E40" s="122">
        <f t="shared" si="65"/>
        <v>4252.5045367578023</v>
      </c>
      <c r="F40" s="93">
        <v>797.05262490368364</v>
      </c>
      <c r="G40" s="93">
        <v>933.00857315826011</v>
      </c>
      <c r="H40" s="93">
        <v>850.34001074901005</v>
      </c>
      <c r="I40" s="119">
        <v>824.48736526061089</v>
      </c>
      <c r="J40" s="119">
        <v>847.61596268623714</v>
      </c>
      <c r="K40" s="119">
        <v>898.17998087260094</v>
      </c>
      <c r="L40" s="120">
        <v>892.23946451199367</v>
      </c>
      <c r="M40" s="121">
        <v>1038.4594276854618</v>
      </c>
      <c r="N40" s="121">
        <v>1186.7308260904895</v>
      </c>
      <c r="O40" s="121">
        <v>884.50519667079652</v>
      </c>
      <c r="P40" s="121">
        <v>1035.5684295844155</v>
      </c>
      <c r="Q40" s="121">
        <v>1191.6662351296261</v>
      </c>
    </row>
    <row r="41" spans="1:17">
      <c r="A41" s="158" t="s">
        <v>140</v>
      </c>
      <c r="B41" s="112" t="s">
        <v>37</v>
      </c>
      <c r="C41" s="91"/>
      <c r="D41" s="92">
        <f>SUM(F41:Q41)</f>
        <v>5867.6485894118596</v>
      </c>
      <c r="E41" s="92">
        <f t="shared" si="65"/>
        <v>4707.059076498701</v>
      </c>
      <c r="F41" s="121">
        <v>830.14877989565139</v>
      </c>
      <c r="G41" s="121">
        <v>1181.2347317319793</v>
      </c>
      <c r="H41" s="121">
        <v>913.28321147494273</v>
      </c>
      <c r="I41" s="121">
        <v>703.64360691174807</v>
      </c>
      <c r="J41" s="121">
        <v>1078.7487464843791</v>
      </c>
      <c r="K41" s="119">
        <v>1160.5895129131591</v>
      </c>
      <c r="L41" s="120"/>
      <c r="M41" s="121"/>
      <c r="N41" s="121"/>
      <c r="O41" s="121"/>
      <c r="P41" s="121"/>
      <c r="Q41" s="121"/>
    </row>
    <row r="42" spans="1:17">
      <c r="A42" s="158"/>
      <c r="B42" s="112" t="s">
        <v>68</v>
      </c>
      <c r="C42" s="112"/>
      <c r="D42" s="92">
        <f>SUM(F42:Q42)</f>
        <v>872.72472900474497</v>
      </c>
      <c r="E42" s="92">
        <f t="shared" si="65"/>
        <v>757.71978547061758</v>
      </c>
      <c r="F42" s="121">
        <v>152.4356923637221</v>
      </c>
      <c r="G42" s="121">
        <v>74.304861855146655</v>
      </c>
      <c r="H42" s="121">
        <v>245.98355083514619</v>
      </c>
      <c r="I42" s="121">
        <v>169.88486514793084</v>
      </c>
      <c r="J42" s="121">
        <v>115.11081526867174</v>
      </c>
      <c r="K42" s="93">
        <v>115.00494353412736</v>
      </c>
      <c r="L42" s="93"/>
      <c r="M42" s="93"/>
      <c r="N42" s="93"/>
      <c r="O42" s="93"/>
      <c r="P42" s="93"/>
      <c r="Q42" s="93"/>
    </row>
    <row r="43" spans="1:17">
      <c r="A43" s="158" t="s">
        <v>39</v>
      </c>
      <c r="B43" s="158"/>
      <c r="C43" s="112"/>
      <c r="D43" s="92">
        <f t="shared" ref="D43" si="67">SUM(F43:Q43)</f>
        <v>6740.3733184166049</v>
      </c>
      <c r="E43" s="122">
        <f t="shared" si="65"/>
        <v>5464.7788619693183</v>
      </c>
      <c r="F43" s="93">
        <f>F42+F41</f>
        <v>982.58447225937346</v>
      </c>
      <c r="G43" s="93">
        <f t="shared" ref="G43" si="68">G42+G41</f>
        <v>1255.5395935871259</v>
      </c>
      <c r="H43" s="93">
        <f t="shared" ref="H43" si="69">H42+H41</f>
        <v>1159.266762310089</v>
      </c>
      <c r="I43" s="93">
        <f t="shared" ref="I43" si="70">I42+I41</f>
        <v>873.52847205967896</v>
      </c>
      <c r="J43" s="93">
        <f t="shared" ref="J43" si="71">J42+J41</f>
        <v>1193.8595617530509</v>
      </c>
      <c r="K43" s="93">
        <f t="shared" ref="K43" si="72">K42+K41</f>
        <v>1275.5944564472863</v>
      </c>
      <c r="L43" s="93">
        <f t="shared" ref="L43" si="73">L42+L41</f>
        <v>0</v>
      </c>
      <c r="M43" s="93">
        <f t="shared" ref="M43" si="74">M42+M41</f>
        <v>0</v>
      </c>
      <c r="N43" s="93">
        <f t="shared" ref="N43" si="75">N42+N41</f>
        <v>0</v>
      </c>
      <c r="O43" s="93">
        <f t="shared" ref="O43" si="76">O42+O41</f>
        <v>0</v>
      </c>
      <c r="P43" s="93">
        <f t="shared" ref="P43" si="77">P42+P41</f>
        <v>0</v>
      </c>
      <c r="Q43" s="93">
        <f t="shared" ref="Q43" si="78">Q42+Q41</f>
        <v>0</v>
      </c>
    </row>
    <row r="44" spans="1:17">
      <c r="A44" s="98" t="s">
        <v>32</v>
      </c>
      <c r="B44" s="98"/>
      <c r="C44" s="101" t="e">
        <f>D43/C43</f>
        <v>#DIV/0!</v>
      </c>
      <c r="D44" s="98" t="s">
        <v>33</v>
      </c>
      <c r="E44" s="123">
        <f>E43/E40-1</f>
        <v>0.28507302337548568</v>
      </c>
      <c r="F44" s="102">
        <f t="shared" ref="F44:Q44" si="79">F43/F40-1</f>
        <v>0.23277239363976698</v>
      </c>
      <c r="G44" s="102">
        <f t="shared" si="79"/>
        <v>0.34568923556306586</v>
      </c>
      <c r="H44" s="102">
        <f t="shared" si="79"/>
        <v>0.36329791337110562</v>
      </c>
      <c r="I44" s="102">
        <f t="shared" si="79"/>
        <v>5.9480725679242896E-2</v>
      </c>
      <c r="J44" s="102">
        <f t="shared" si="79"/>
        <v>0.40849112606316407</v>
      </c>
      <c r="K44" s="102">
        <f t="shared" si="79"/>
        <v>0.42019916231935972</v>
      </c>
      <c r="L44" s="102">
        <f t="shared" si="79"/>
        <v>-1</v>
      </c>
      <c r="M44" s="102">
        <f t="shared" si="79"/>
        <v>-1</v>
      </c>
      <c r="N44" s="102">
        <f t="shared" si="79"/>
        <v>-1</v>
      </c>
      <c r="O44" s="102">
        <f t="shared" si="79"/>
        <v>-1</v>
      </c>
      <c r="P44" s="102">
        <f t="shared" si="79"/>
        <v>-1</v>
      </c>
      <c r="Q44" s="102">
        <f t="shared" si="79"/>
        <v>-1</v>
      </c>
    </row>
    <row r="45" spans="1:17">
      <c r="A45" s="158" t="s">
        <v>139</v>
      </c>
      <c r="B45" s="112" t="s">
        <v>37</v>
      </c>
      <c r="C45" s="91"/>
      <c r="D45" s="92">
        <f>SUM(F45:Q45)</f>
        <v>9740.4778041657046</v>
      </c>
      <c r="E45" s="92">
        <f t="shared" ref="E45:E50" si="80">SUM(F45:J45)</f>
        <v>3776.5245178825016</v>
      </c>
      <c r="F45" s="93">
        <v>778.10723693247019</v>
      </c>
      <c r="G45" s="93">
        <v>757.41964257009352</v>
      </c>
      <c r="H45" s="93">
        <v>778.62319681602651</v>
      </c>
      <c r="I45" s="119">
        <v>671.79670060888714</v>
      </c>
      <c r="J45" s="119">
        <v>790.57774095502475</v>
      </c>
      <c r="K45" s="119">
        <v>893.54526257296152</v>
      </c>
      <c r="L45" s="120">
        <v>823.93571700604571</v>
      </c>
      <c r="M45" s="121">
        <v>863.41284238276069</v>
      </c>
      <c r="N45" s="121">
        <v>831.07774641795936</v>
      </c>
      <c r="O45" s="121">
        <v>948.27612943979489</v>
      </c>
      <c r="P45" s="121">
        <v>773.4213648604682</v>
      </c>
      <c r="Q45" s="121">
        <v>830.28422360321224</v>
      </c>
    </row>
    <row r="46" spans="1:17">
      <c r="A46" s="158"/>
      <c r="B46" s="112" t="s">
        <v>68</v>
      </c>
      <c r="C46" s="91"/>
      <c r="D46" s="92">
        <f>SUM(F46:Q46)</f>
        <v>1902.727671513705</v>
      </c>
      <c r="E46" s="92">
        <f t="shared" si="80"/>
        <v>757.96361126833426</v>
      </c>
      <c r="F46" s="93">
        <v>98.96650005954011</v>
      </c>
      <c r="G46" s="93">
        <v>121.64294783211807</v>
      </c>
      <c r="H46" s="93">
        <v>261.87273391154253</v>
      </c>
      <c r="I46" s="119">
        <v>143.87427009388645</v>
      </c>
      <c r="J46" s="119">
        <v>131.60715937124709</v>
      </c>
      <c r="K46" s="119">
        <v>223.9094373016749</v>
      </c>
      <c r="L46" s="120">
        <v>70.168232887381379</v>
      </c>
      <c r="M46" s="121">
        <v>103.76324976550019</v>
      </c>
      <c r="N46" s="121">
        <v>143.55356076923422</v>
      </c>
      <c r="O46" s="121">
        <v>88.730131460498257</v>
      </c>
      <c r="P46" s="121">
        <v>280.68398846218633</v>
      </c>
      <c r="Q46" s="121">
        <v>233.9554595988952</v>
      </c>
    </row>
    <row r="47" spans="1:17">
      <c r="A47" s="158" t="s">
        <v>35</v>
      </c>
      <c r="B47" s="158"/>
      <c r="C47" s="91"/>
      <c r="D47" s="92">
        <f t="shared" ref="D47" si="81">SUM(F47:Q47)</f>
        <v>11643.20547567941</v>
      </c>
      <c r="E47" s="122">
        <f t="shared" si="80"/>
        <v>4534.4881291508364</v>
      </c>
      <c r="F47" s="93">
        <v>877.07373699201025</v>
      </c>
      <c r="G47" s="93">
        <v>879.06259040221164</v>
      </c>
      <c r="H47" s="93">
        <v>1040.495930727569</v>
      </c>
      <c r="I47" s="119">
        <v>815.67097070277362</v>
      </c>
      <c r="J47" s="119">
        <v>922.18490032627187</v>
      </c>
      <c r="K47" s="119">
        <v>1117.4546998746364</v>
      </c>
      <c r="L47" s="120">
        <v>894.10394989342706</v>
      </c>
      <c r="M47" s="121">
        <v>967.17609214826098</v>
      </c>
      <c r="N47" s="121">
        <v>974.63130718719367</v>
      </c>
      <c r="O47" s="121">
        <v>1037.006260900293</v>
      </c>
      <c r="P47" s="121">
        <v>1054.1053533226545</v>
      </c>
      <c r="Q47" s="121">
        <v>1064.2396832021075</v>
      </c>
    </row>
    <row r="48" spans="1:17">
      <c r="A48" s="158" t="s">
        <v>138</v>
      </c>
      <c r="B48" s="112" t="s">
        <v>37</v>
      </c>
      <c r="C48" s="91"/>
      <c r="D48" s="92">
        <f>SUM(F48:Q48)</f>
        <v>7594.6338043612359</v>
      </c>
      <c r="E48" s="92">
        <f t="shared" si="80"/>
        <v>6136.4370056488351</v>
      </c>
      <c r="F48" s="121">
        <v>1145.9257405134524</v>
      </c>
      <c r="G48" s="121">
        <v>1207.1703436229247</v>
      </c>
      <c r="H48" s="121">
        <v>1380.4198797912829</v>
      </c>
      <c r="I48" s="121">
        <v>951.55216888677307</v>
      </c>
      <c r="J48" s="121">
        <v>1451.3688728344025</v>
      </c>
      <c r="K48" s="119">
        <v>1458.196798712401</v>
      </c>
      <c r="L48" s="120"/>
      <c r="M48" s="121"/>
      <c r="N48" s="121"/>
      <c r="O48" s="121"/>
      <c r="P48" s="121"/>
      <c r="Q48" s="121"/>
    </row>
    <row r="49" spans="1:17">
      <c r="A49" s="158"/>
      <c r="B49" s="112" t="s">
        <v>68</v>
      </c>
      <c r="C49" s="112"/>
      <c r="D49" s="92">
        <f>SUM(F49:Q49)</f>
        <v>755.84013040044317</v>
      </c>
      <c r="E49" s="92">
        <f t="shared" si="80"/>
        <v>540.67040170224152</v>
      </c>
      <c r="F49" s="121">
        <v>86.545104982417257</v>
      </c>
      <c r="G49" s="121">
        <v>102.76016534348854</v>
      </c>
      <c r="H49" s="121">
        <v>173.26591238322899</v>
      </c>
      <c r="I49" s="121">
        <v>114.52805760131297</v>
      </c>
      <c r="J49" s="121">
        <v>63.57116139179378</v>
      </c>
      <c r="K49" s="93">
        <v>215.16972869820165</v>
      </c>
      <c r="L49" s="93"/>
      <c r="M49" s="93"/>
      <c r="N49" s="93"/>
      <c r="O49" s="93"/>
      <c r="P49" s="93"/>
      <c r="Q49" s="93"/>
    </row>
    <row r="50" spans="1:17">
      <c r="A50" s="158" t="s">
        <v>39</v>
      </c>
      <c r="B50" s="158"/>
      <c r="C50" s="112"/>
      <c r="D50" s="92">
        <f t="shared" ref="D50" si="82">SUM(F50:Q50)</f>
        <v>8350.4739347616796</v>
      </c>
      <c r="E50" s="122">
        <f t="shared" si="80"/>
        <v>6677.1074073510772</v>
      </c>
      <c r="F50" s="93">
        <f>F49+F48</f>
        <v>1232.4708454958698</v>
      </c>
      <c r="G50" s="93">
        <f t="shared" ref="G50" si="83">G49+G48</f>
        <v>1309.9305089664133</v>
      </c>
      <c r="H50" s="93">
        <f t="shared" ref="H50" si="84">H49+H48</f>
        <v>1553.685792174512</v>
      </c>
      <c r="I50" s="93">
        <f t="shared" ref="I50" si="85">I49+I48</f>
        <v>1066.0802264880861</v>
      </c>
      <c r="J50" s="93">
        <f t="shared" ref="J50" si="86">J49+J48</f>
        <v>1514.9400342261963</v>
      </c>
      <c r="K50" s="93">
        <f t="shared" ref="K50" si="87">K49+K48</f>
        <v>1673.3665274106027</v>
      </c>
      <c r="L50" s="93">
        <f t="shared" ref="L50" si="88">L49+L48</f>
        <v>0</v>
      </c>
      <c r="M50" s="93">
        <f t="shared" ref="M50" si="89">M49+M48</f>
        <v>0</v>
      </c>
      <c r="N50" s="93">
        <f t="shared" ref="N50" si="90">N49+N48</f>
        <v>0</v>
      </c>
      <c r="O50" s="93">
        <f t="shared" ref="O50" si="91">O49+O48</f>
        <v>0</v>
      </c>
      <c r="P50" s="93">
        <f t="shared" ref="P50" si="92">P49+P48</f>
        <v>0</v>
      </c>
      <c r="Q50" s="93">
        <f t="shared" ref="Q50" si="93">Q49+Q48</f>
        <v>0</v>
      </c>
    </row>
    <row r="51" spans="1:17">
      <c r="A51" s="98" t="s">
        <v>32</v>
      </c>
      <c r="B51" s="98"/>
      <c r="C51" s="101" t="e">
        <f>D50/C50</f>
        <v>#DIV/0!</v>
      </c>
      <c r="D51" s="98" t="s">
        <v>33</v>
      </c>
      <c r="E51" s="123">
        <f>E50/E47-1</f>
        <v>0.47251623935808706</v>
      </c>
      <c r="F51" s="102">
        <f t="shared" ref="F51:Q51" si="94">F50/F47-1</f>
        <v>0.40520778757179565</v>
      </c>
      <c r="G51" s="102">
        <f t="shared" si="94"/>
        <v>0.49014475563914028</v>
      </c>
      <c r="H51" s="102">
        <f t="shared" si="94"/>
        <v>0.49321659632834303</v>
      </c>
      <c r="I51" s="102">
        <f t="shared" si="94"/>
        <v>0.30699787632452136</v>
      </c>
      <c r="J51" s="102">
        <f t="shared" si="94"/>
        <v>0.64277254343484236</v>
      </c>
      <c r="K51" s="102">
        <f t="shared" si="94"/>
        <v>0.49748041473030824</v>
      </c>
      <c r="L51" s="102">
        <f t="shared" si="94"/>
        <v>-1</v>
      </c>
      <c r="M51" s="102">
        <f t="shared" si="94"/>
        <v>-1</v>
      </c>
      <c r="N51" s="102">
        <f t="shared" si="94"/>
        <v>-1</v>
      </c>
      <c r="O51" s="102">
        <f t="shared" si="94"/>
        <v>-1</v>
      </c>
      <c r="P51" s="102">
        <f t="shared" si="94"/>
        <v>-1</v>
      </c>
      <c r="Q51" s="102">
        <f t="shared" si="94"/>
        <v>-1</v>
      </c>
    </row>
    <row r="52" spans="1:17">
      <c r="A52" s="158" t="s">
        <v>137</v>
      </c>
      <c r="B52" s="112" t="s">
        <v>37</v>
      </c>
      <c r="C52" s="91"/>
      <c r="D52" s="92">
        <f>SUM(F52:Q52)</f>
        <v>7396.9701045216807</v>
      </c>
      <c r="E52" s="92">
        <f t="shared" ref="E52:E57" si="95">SUM(F52:J52)</f>
        <v>2910.1484100686071</v>
      </c>
      <c r="F52" s="93">
        <v>596.50545895441701</v>
      </c>
      <c r="G52" s="93">
        <v>620.02478354407037</v>
      </c>
      <c r="H52" s="93">
        <v>537.77769123943847</v>
      </c>
      <c r="I52" s="119">
        <v>527.23712175733078</v>
      </c>
      <c r="J52" s="119">
        <v>628.6033545733502</v>
      </c>
      <c r="K52" s="119">
        <v>715.30089888019631</v>
      </c>
      <c r="L52" s="120">
        <v>576.95409276397845</v>
      </c>
      <c r="M52" s="121">
        <v>653.32134504493035</v>
      </c>
      <c r="N52" s="121">
        <v>850.09675806646567</v>
      </c>
      <c r="O52" s="121">
        <v>667.84651010263212</v>
      </c>
      <c r="P52" s="121">
        <v>370.80580328608903</v>
      </c>
      <c r="Q52" s="121">
        <v>652.49628630878203</v>
      </c>
    </row>
    <row r="53" spans="1:17">
      <c r="A53" s="158"/>
      <c r="B53" s="112" t="s">
        <v>68</v>
      </c>
      <c r="C53" s="91"/>
      <c r="D53" s="92">
        <f>SUM(F53:Q53)</f>
        <v>1323.4281467024791</v>
      </c>
      <c r="E53" s="92">
        <f t="shared" si="95"/>
        <v>520.74612133935898</v>
      </c>
      <c r="F53" s="93">
        <v>114.11118531899187</v>
      </c>
      <c r="G53" s="93">
        <v>110.2068939256505</v>
      </c>
      <c r="H53" s="93">
        <v>104.02138489099454</v>
      </c>
      <c r="I53" s="119">
        <v>83.990056267123023</v>
      </c>
      <c r="J53" s="119">
        <v>108.41660093659898</v>
      </c>
      <c r="K53" s="119">
        <v>134.71823937751702</v>
      </c>
      <c r="L53" s="120">
        <v>93.827401608531659</v>
      </c>
      <c r="M53" s="121">
        <v>98.659836665823008</v>
      </c>
      <c r="N53" s="121">
        <v>149.19579216573177</v>
      </c>
      <c r="O53" s="121">
        <v>111.97926299913219</v>
      </c>
      <c r="P53" s="121">
        <v>68.18678780559685</v>
      </c>
      <c r="Q53" s="121">
        <v>146.1147047407876</v>
      </c>
    </row>
    <row r="54" spans="1:17">
      <c r="A54" s="158" t="s">
        <v>35</v>
      </c>
      <c r="B54" s="158"/>
      <c r="C54" s="91"/>
      <c r="D54" s="92">
        <f t="shared" ref="D54" si="96">SUM(F54:Q54)</f>
        <v>8720.39825122416</v>
      </c>
      <c r="E54" s="122">
        <f t="shared" si="95"/>
        <v>3430.894531407966</v>
      </c>
      <c r="F54" s="93">
        <v>710.61664427340884</v>
      </c>
      <c r="G54" s="93">
        <v>730.23167746972092</v>
      </c>
      <c r="H54" s="93">
        <v>641.79907613043304</v>
      </c>
      <c r="I54" s="119">
        <v>611.22717802445379</v>
      </c>
      <c r="J54" s="119">
        <v>737.01995550994923</v>
      </c>
      <c r="K54" s="119">
        <v>850.01913825771339</v>
      </c>
      <c r="L54" s="120">
        <v>670.78149437251011</v>
      </c>
      <c r="M54" s="121">
        <v>751.98118171075339</v>
      </c>
      <c r="N54" s="121">
        <v>999.29255023219753</v>
      </c>
      <c r="O54" s="121">
        <v>779.8257731017643</v>
      </c>
      <c r="P54" s="121">
        <v>438.99259109168582</v>
      </c>
      <c r="Q54" s="121">
        <v>798.61099104956952</v>
      </c>
    </row>
    <row r="55" spans="1:17">
      <c r="A55" s="158" t="s">
        <v>136</v>
      </c>
      <c r="B55" s="112" t="s">
        <v>37</v>
      </c>
      <c r="C55" s="91"/>
      <c r="D55" s="92">
        <f>SUM(F55:Q55)</f>
        <v>4662.2059343281244</v>
      </c>
      <c r="E55" s="92">
        <f t="shared" si="95"/>
        <v>3613.4041818957357</v>
      </c>
      <c r="F55" s="121">
        <v>704.90701991417143</v>
      </c>
      <c r="G55" s="121">
        <v>816.55540667501941</v>
      </c>
      <c r="H55" s="121">
        <v>675.40332294481288</v>
      </c>
      <c r="I55" s="121">
        <v>640.45371548849528</v>
      </c>
      <c r="J55" s="121">
        <v>776.08471687323708</v>
      </c>
      <c r="K55" s="119">
        <v>1048.8017524323884</v>
      </c>
      <c r="L55" s="120"/>
      <c r="M55" s="121"/>
      <c r="N55" s="121"/>
      <c r="O55" s="121"/>
      <c r="P55" s="121"/>
      <c r="Q55" s="121"/>
    </row>
    <row r="56" spans="1:17">
      <c r="A56" s="158"/>
      <c r="B56" s="112" t="s">
        <v>68</v>
      </c>
      <c r="C56" s="112"/>
      <c r="D56" s="92">
        <f>SUM(F56:Q56)</f>
        <v>607.6820871338067</v>
      </c>
      <c r="E56" s="92">
        <f t="shared" si="95"/>
        <v>495.33517603324162</v>
      </c>
      <c r="F56" s="121">
        <v>108.8657492841148</v>
      </c>
      <c r="G56" s="121">
        <v>131.33381886593068</v>
      </c>
      <c r="H56" s="121">
        <v>85.184026365086865</v>
      </c>
      <c r="I56" s="121">
        <v>51.470608429722986</v>
      </c>
      <c r="J56" s="121">
        <v>118.48097308838626</v>
      </c>
      <c r="K56" s="93">
        <v>112.34691110056511</v>
      </c>
      <c r="L56" s="93"/>
      <c r="M56" s="93"/>
      <c r="N56" s="93"/>
      <c r="O56" s="93"/>
      <c r="P56" s="93"/>
      <c r="Q56" s="93"/>
    </row>
    <row r="57" spans="1:17">
      <c r="A57" s="158" t="s">
        <v>39</v>
      </c>
      <c r="B57" s="158"/>
      <c r="C57" s="112"/>
      <c r="D57" s="92">
        <f t="shared" ref="D57" si="97">SUM(F57:Q57)</f>
        <v>5269.8880214619321</v>
      </c>
      <c r="E57" s="122">
        <f t="shared" si="95"/>
        <v>4108.7393579289783</v>
      </c>
      <c r="F57" s="93">
        <f>F56+F55</f>
        <v>813.77276919828626</v>
      </c>
      <c r="G57" s="93">
        <f t="shared" ref="G57" si="98">G56+G55</f>
        <v>947.88922554095006</v>
      </c>
      <c r="H57" s="93">
        <f t="shared" ref="H57" si="99">H56+H55</f>
        <v>760.58734930989976</v>
      </c>
      <c r="I57" s="93">
        <f t="shared" ref="I57" si="100">I56+I55</f>
        <v>691.92432391821831</v>
      </c>
      <c r="J57" s="93">
        <f t="shared" ref="J57" si="101">J56+J55</f>
        <v>894.56568996162332</v>
      </c>
      <c r="K57" s="93">
        <f t="shared" ref="K57" si="102">K56+K55</f>
        <v>1161.1486635329536</v>
      </c>
      <c r="L57" s="93">
        <f t="shared" ref="L57" si="103">L56+L55</f>
        <v>0</v>
      </c>
      <c r="M57" s="93">
        <f t="shared" ref="M57" si="104">M56+M55</f>
        <v>0</v>
      </c>
      <c r="N57" s="93">
        <f t="shared" ref="N57" si="105">N56+N55</f>
        <v>0</v>
      </c>
      <c r="O57" s="93">
        <f t="shared" ref="O57" si="106">O56+O55</f>
        <v>0</v>
      </c>
      <c r="P57" s="93">
        <f t="shared" ref="P57" si="107">P56+P55</f>
        <v>0</v>
      </c>
      <c r="Q57" s="93">
        <f t="shared" ref="Q57" si="108">Q56+Q55</f>
        <v>0</v>
      </c>
    </row>
    <row r="58" spans="1:17">
      <c r="A58" s="98" t="s">
        <v>32</v>
      </c>
      <c r="B58" s="98"/>
      <c r="C58" s="101" t="e">
        <f>D57/C57</f>
        <v>#DIV/0!</v>
      </c>
      <c r="D58" s="98" t="s">
        <v>33</v>
      </c>
      <c r="E58" s="123">
        <f>E57/E54-1</f>
        <v>0.19757087264435347</v>
      </c>
      <c r="F58" s="102">
        <f t="shared" ref="F58:Q58" si="109">F57/F54-1</f>
        <v>0.14516423975736248</v>
      </c>
      <c r="G58" s="102">
        <f t="shared" si="109"/>
        <v>0.29806642848666942</v>
      </c>
      <c r="H58" s="102">
        <f t="shared" si="109"/>
        <v>0.18508638855585602</v>
      </c>
      <c r="I58" s="102">
        <f t="shared" si="109"/>
        <v>0.13202479993541116</v>
      </c>
      <c r="J58" s="102">
        <f t="shared" si="109"/>
        <v>0.21376047320546032</v>
      </c>
      <c r="K58" s="102">
        <f t="shared" si="109"/>
        <v>0.36602649431277889</v>
      </c>
      <c r="L58" s="102">
        <f t="shared" si="109"/>
        <v>-1</v>
      </c>
      <c r="M58" s="102">
        <f t="shared" si="109"/>
        <v>-1</v>
      </c>
      <c r="N58" s="102">
        <f t="shared" si="109"/>
        <v>-1</v>
      </c>
      <c r="O58" s="102">
        <f t="shared" si="109"/>
        <v>-1</v>
      </c>
      <c r="P58" s="102">
        <f t="shared" si="109"/>
        <v>-1</v>
      </c>
      <c r="Q58" s="102">
        <f t="shared" si="109"/>
        <v>-1</v>
      </c>
    </row>
    <row r="59" spans="1:17">
      <c r="A59" s="158" t="s">
        <v>135</v>
      </c>
      <c r="B59" s="112" t="s">
        <v>37</v>
      </c>
      <c r="C59" s="91"/>
      <c r="D59" s="92">
        <f>SUM(F59:Q59)</f>
        <v>1531.8250280437758</v>
      </c>
      <c r="E59" s="92">
        <f t="shared" ref="E59:E64" si="110">SUM(F59:J59)</f>
        <v>588.03507563024459</v>
      </c>
      <c r="F59" s="93">
        <v>111.3815</v>
      </c>
      <c r="G59" s="93">
        <v>123.0946</v>
      </c>
      <c r="H59" s="93">
        <v>141.62157563024459</v>
      </c>
      <c r="I59" s="119">
        <v>85.221400000000003</v>
      </c>
      <c r="J59" s="119">
        <v>126.71599999999999</v>
      </c>
      <c r="K59" s="119">
        <v>123.0834</v>
      </c>
      <c r="L59" s="120">
        <v>147.37715241353123</v>
      </c>
      <c r="M59" s="121">
        <v>155.85059999999999</v>
      </c>
      <c r="N59" s="121">
        <v>123.2809</v>
      </c>
      <c r="O59" s="121">
        <v>151.03210000000001</v>
      </c>
      <c r="P59" s="121">
        <v>124.2984</v>
      </c>
      <c r="Q59" s="121">
        <v>118.8674</v>
      </c>
    </row>
    <row r="60" spans="1:17">
      <c r="A60" s="158"/>
      <c r="B60" s="112" t="s">
        <v>68</v>
      </c>
      <c r="C60" s="91"/>
      <c r="D60" s="92">
        <f>SUM(F60:Q60)</f>
        <v>134.23964325756478</v>
      </c>
      <c r="E60" s="92">
        <f t="shared" si="110"/>
        <v>55.834343257564768</v>
      </c>
      <c r="F60" s="93">
        <v>11.529400000000001</v>
      </c>
      <c r="G60" s="93">
        <v>9.1950000000000003</v>
      </c>
      <c r="H60" s="93">
        <v>13.39420166464441</v>
      </c>
      <c r="I60" s="119">
        <v>9.369741592920354</v>
      </c>
      <c r="J60" s="119">
        <v>12.346</v>
      </c>
      <c r="K60" s="119">
        <v>12.438000000000001</v>
      </c>
      <c r="L60" s="120">
        <v>7.2454999999999998</v>
      </c>
      <c r="M60" s="121">
        <v>13.9283</v>
      </c>
      <c r="N60" s="121">
        <v>13.006</v>
      </c>
      <c r="O60" s="121">
        <v>11.359500000000001</v>
      </c>
      <c r="P60" s="121">
        <v>12.2385</v>
      </c>
      <c r="Q60" s="121">
        <v>8.1895000000000007</v>
      </c>
    </row>
    <row r="61" spans="1:17">
      <c r="A61" s="158" t="s">
        <v>35</v>
      </c>
      <c r="B61" s="158"/>
      <c r="C61" s="91"/>
      <c r="D61" s="92">
        <f t="shared" ref="D61" si="111">SUM(F61:Q61)</f>
        <v>1666.0646713013407</v>
      </c>
      <c r="E61" s="122">
        <f t="shared" si="110"/>
        <v>643.86941888780939</v>
      </c>
      <c r="F61" s="93">
        <v>122.9109</v>
      </c>
      <c r="G61" s="93">
        <v>132.28960000000001</v>
      </c>
      <c r="H61" s="93">
        <v>155.01577729488901</v>
      </c>
      <c r="I61" s="119">
        <v>94.591141592920351</v>
      </c>
      <c r="J61" s="119">
        <v>139.06200000000001</v>
      </c>
      <c r="K61" s="119">
        <v>135.5214</v>
      </c>
      <c r="L61" s="120">
        <v>154.62265241353123</v>
      </c>
      <c r="M61" s="121">
        <v>169.77889999999999</v>
      </c>
      <c r="N61" s="121">
        <v>136.2869</v>
      </c>
      <c r="O61" s="121">
        <v>162.39160000000001</v>
      </c>
      <c r="P61" s="121">
        <v>136.5369</v>
      </c>
      <c r="Q61" s="121">
        <v>127.0569</v>
      </c>
    </row>
    <row r="62" spans="1:17">
      <c r="A62" s="158" t="s">
        <v>134</v>
      </c>
      <c r="B62" s="112" t="s">
        <v>37</v>
      </c>
      <c r="C62" s="91"/>
      <c r="D62" s="92">
        <f>SUM(F62:Q62)</f>
        <v>663.52150000000006</v>
      </c>
      <c r="E62" s="92">
        <f t="shared" si="110"/>
        <v>555.4067</v>
      </c>
      <c r="F62" s="121">
        <v>123.5099</v>
      </c>
      <c r="G62" s="121">
        <v>122.3638</v>
      </c>
      <c r="H62" s="121">
        <v>113.99420000000001</v>
      </c>
      <c r="I62" s="121">
        <v>96.889300000000006</v>
      </c>
      <c r="J62" s="121">
        <v>98.649500000000003</v>
      </c>
      <c r="K62" s="119">
        <v>108.1148</v>
      </c>
      <c r="L62" s="120"/>
      <c r="M62" s="121"/>
      <c r="N62" s="121"/>
      <c r="O62" s="121"/>
      <c r="P62" s="121"/>
      <c r="Q62" s="121"/>
    </row>
    <row r="63" spans="1:17">
      <c r="A63" s="158"/>
      <c r="B63" s="112" t="s">
        <v>68</v>
      </c>
      <c r="C63" s="112"/>
      <c r="D63" s="92">
        <f>SUM(F63:Q63)</f>
        <v>41.116</v>
      </c>
      <c r="E63" s="92">
        <f t="shared" si="110"/>
        <v>37.483499999999999</v>
      </c>
      <c r="F63" s="121">
        <v>10.826000000000001</v>
      </c>
      <c r="G63" s="121">
        <v>8.4824999999999999</v>
      </c>
      <c r="H63" s="121">
        <v>6.2065000000000001</v>
      </c>
      <c r="I63" s="121">
        <v>4.7759999999999998</v>
      </c>
      <c r="J63" s="121">
        <v>7.1924999999999999</v>
      </c>
      <c r="K63" s="93">
        <v>3.6324999999999998</v>
      </c>
      <c r="L63" s="93"/>
      <c r="M63" s="93"/>
      <c r="N63" s="93"/>
      <c r="O63" s="93"/>
      <c r="P63" s="93"/>
      <c r="Q63" s="93"/>
    </row>
    <row r="64" spans="1:17">
      <c r="A64" s="158" t="s">
        <v>39</v>
      </c>
      <c r="B64" s="158"/>
      <c r="C64" s="112"/>
      <c r="D64" s="92">
        <f t="shared" ref="D64" si="112">SUM(F64:Q64)</f>
        <v>704.63749999999993</v>
      </c>
      <c r="E64" s="122">
        <f t="shared" si="110"/>
        <v>592.89019999999994</v>
      </c>
      <c r="F64" s="93">
        <f>F63+F62</f>
        <v>134.33590000000001</v>
      </c>
      <c r="G64" s="93">
        <f t="shared" ref="G64" si="113">G63+G62</f>
        <v>130.84629999999999</v>
      </c>
      <c r="H64" s="93">
        <f t="shared" ref="H64" si="114">H63+H62</f>
        <v>120.20070000000001</v>
      </c>
      <c r="I64" s="93">
        <f t="shared" ref="I64" si="115">I63+I62</f>
        <v>101.6653</v>
      </c>
      <c r="J64" s="93">
        <f t="shared" ref="J64" si="116">J63+J62</f>
        <v>105.842</v>
      </c>
      <c r="K64" s="93">
        <f t="shared" ref="K64" si="117">K63+K62</f>
        <v>111.7473</v>
      </c>
      <c r="L64" s="93">
        <f t="shared" ref="L64" si="118">L63+L62</f>
        <v>0</v>
      </c>
      <c r="M64" s="93">
        <f t="shared" ref="M64" si="119">M63+M62</f>
        <v>0</v>
      </c>
      <c r="N64" s="93">
        <f t="shared" ref="N64" si="120">N63+N62</f>
        <v>0</v>
      </c>
      <c r="O64" s="93">
        <f t="shared" ref="O64" si="121">O63+O62</f>
        <v>0</v>
      </c>
      <c r="P64" s="93">
        <f t="shared" ref="P64" si="122">P63+P62</f>
        <v>0</v>
      </c>
      <c r="Q64" s="93">
        <f t="shared" ref="Q64" si="123">Q63+Q62</f>
        <v>0</v>
      </c>
    </row>
    <row r="65" spans="1:17">
      <c r="A65" s="98" t="s">
        <v>32</v>
      </c>
      <c r="B65" s="98"/>
      <c r="C65" s="101" t="e">
        <f>D64/C64</f>
        <v>#DIV/0!</v>
      </c>
      <c r="D65" s="98" t="s">
        <v>33</v>
      </c>
      <c r="E65" s="123">
        <f>E64/E61-1</f>
        <v>-7.9176332020658213E-2</v>
      </c>
      <c r="F65" s="102">
        <f t="shared" ref="F65:Q65" si="124">F64/F61-1</f>
        <v>9.2953513480090066E-2</v>
      </c>
      <c r="G65" s="102">
        <f t="shared" si="124"/>
        <v>-1.0910154690920715E-2</v>
      </c>
      <c r="H65" s="102">
        <f t="shared" si="124"/>
        <v>-0.22459054105608689</v>
      </c>
      <c r="I65" s="102">
        <f t="shared" si="124"/>
        <v>7.478669025397533E-2</v>
      </c>
      <c r="J65" s="102">
        <f t="shared" si="124"/>
        <v>-0.2388862521752888</v>
      </c>
      <c r="K65" s="102">
        <f t="shared" si="124"/>
        <v>-0.17542690674683115</v>
      </c>
      <c r="L65" s="102">
        <f t="shared" si="124"/>
        <v>-1</v>
      </c>
      <c r="M65" s="102">
        <f t="shared" si="124"/>
        <v>-1</v>
      </c>
      <c r="N65" s="102">
        <f t="shared" si="124"/>
        <v>-1</v>
      </c>
      <c r="O65" s="102">
        <f t="shared" si="124"/>
        <v>-1</v>
      </c>
      <c r="P65" s="102">
        <f t="shared" si="124"/>
        <v>-1</v>
      </c>
      <c r="Q65" s="102">
        <f t="shared" si="124"/>
        <v>-1</v>
      </c>
    </row>
    <row r="66" spans="1:17">
      <c r="A66" s="158" t="s">
        <v>133</v>
      </c>
      <c r="B66" s="112" t="s">
        <v>37</v>
      </c>
      <c r="C66" s="91"/>
      <c r="D66" s="92">
        <f>SUM(F66:Q66)</f>
        <v>1159.3606777095472</v>
      </c>
      <c r="E66" s="92">
        <f t="shared" ref="E66:E71" si="125">SUM(F66:J66)</f>
        <v>296.46609999999998</v>
      </c>
      <c r="F66" s="93">
        <v>46.628500000000003</v>
      </c>
      <c r="G66" s="93">
        <v>68.707999999999998</v>
      </c>
      <c r="H66" s="93">
        <v>73.847800000000007</v>
      </c>
      <c r="I66" s="119">
        <v>54.9694</v>
      </c>
      <c r="J66" s="119">
        <v>52.312399999999997</v>
      </c>
      <c r="K66" s="119">
        <v>81.179033331020207</v>
      </c>
      <c r="L66" s="120">
        <v>67.311413165393347</v>
      </c>
      <c r="M66" s="121">
        <v>259.69760699247678</v>
      </c>
      <c r="N66" s="121">
        <v>229.99752422065689</v>
      </c>
      <c r="O66" s="121">
        <v>73.875900000000001</v>
      </c>
      <c r="P66" s="121">
        <v>71.286799999999999</v>
      </c>
      <c r="Q66" s="121">
        <v>79.546300000000002</v>
      </c>
    </row>
    <row r="67" spans="1:17">
      <c r="A67" s="158"/>
      <c r="B67" s="112" t="s">
        <v>68</v>
      </c>
      <c r="C67" s="91"/>
      <c r="D67" s="92">
        <f>SUM(F67:Q67)</f>
        <v>149.81910418080406</v>
      </c>
      <c r="E67" s="92">
        <f t="shared" si="125"/>
        <v>55.413992920353984</v>
      </c>
      <c r="F67" s="93">
        <v>7.1990999999999996</v>
      </c>
      <c r="G67" s="93">
        <v>12.735200000000001</v>
      </c>
      <c r="H67" s="93">
        <v>9.6342999999999996</v>
      </c>
      <c r="I67" s="119">
        <v>13.025392920353983</v>
      </c>
      <c r="J67" s="119">
        <v>12.82</v>
      </c>
      <c r="K67" s="119">
        <v>11.550159387668735</v>
      </c>
      <c r="L67" s="120">
        <v>5.8813894826285971</v>
      </c>
      <c r="M67" s="121">
        <v>10.922762390152771</v>
      </c>
      <c r="N67" s="121">
        <v>20.377199999999998</v>
      </c>
      <c r="O67" s="121">
        <v>6.9114000000000004</v>
      </c>
      <c r="P67" s="121">
        <v>19.186299999999999</v>
      </c>
      <c r="Q67" s="121">
        <v>19.575900000000001</v>
      </c>
    </row>
    <row r="68" spans="1:17">
      <c r="A68" s="158" t="s">
        <v>35</v>
      </c>
      <c r="B68" s="158"/>
      <c r="C68" s="91"/>
      <c r="D68" s="92">
        <f t="shared" ref="D68" si="126">SUM(F68:Q68)</f>
        <v>1309.1797818903513</v>
      </c>
      <c r="E68" s="122">
        <f t="shared" si="125"/>
        <v>351.880092920354</v>
      </c>
      <c r="F68" s="93">
        <v>53.827599999999997</v>
      </c>
      <c r="G68" s="93">
        <v>81.443200000000004</v>
      </c>
      <c r="H68" s="93">
        <v>83.482100000000003</v>
      </c>
      <c r="I68" s="119">
        <v>67.994792920353987</v>
      </c>
      <c r="J68" s="119">
        <v>65.132400000000004</v>
      </c>
      <c r="K68" s="119">
        <v>92.72919271868895</v>
      </c>
      <c r="L68" s="120">
        <v>73.192802648021939</v>
      </c>
      <c r="M68" s="121">
        <v>270.62036938262952</v>
      </c>
      <c r="N68" s="121">
        <v>250.37472422065687</v>
      </c>
      <c r="O68" s="121">
        <v>80.787300000000002</v>
      </c>
      <c r="P68" s="121">
        <v>90.473100000000002</v>
      </c>
      <c r="Q68" s="121">
        <v>99.122200000000007</v>
      </c>
    </row>
    <row r="69" spans="1:17">
      <c r="A69" s="158" t="s">
        <v>132</v>
      </c>
      <c r="B69" s="112" t="s">
        <v>37</v>
      </c>
      <c r="C69" s="91"/>
      <c r="D69" s="92">
        <f>SUM(F69:Q69)</f>
        <v>426.96719999999993</v>
      </c>
      <c r="E69" s="92">
        <f t="shared" si="125"/>
        <v>347.35319999999996</v>
      </c>
      <c r="F69" s="121">
        <v>70.162499999999994</v>
      </c>
      <c r="G69" s="121">
        <v>67.150899999999993</v>
      </c>
      <c r="H69" s="121">
        <v>58.915999999999997</v>
      </c>
      <c r="I69" s="121">
        <v>64.790199999999999</v>
      </c>
      <c r="J69" s="121">
        <v>86.333600000000004</v>
      </c>
      <c r="K69" s="119">
        <v>79.614000000000004</v>
      </c>
      <c r="L69" s="120"/>
      <c r="M69" s="121"/>
      <c r="N69" s="121"/>
      <c r="O69" s="121"/>
      <c r="P69" s="121"/>
      <c r="Q69" s="121"/>
    </row>
    <row r="70" spans="1:17">
      <c r="A70" s="158"/>
      <c r="B70" s="112" t="s">
        <v>68</v>
      </c>
      <c r="C70" s="112"/>
      <c r="D70" s="92">
        <f>SUM(F70:Q70)</f>
        <v>76.739000000000004</v>
      </c>
      <c r="E70" s="92">
        <f t="shared" si="125"/>
        <v>38.420500000000004</v>
      </c>
      <c r="F70" s="121">
        <v>8.6906999999999996</v>
      </c>
      <c r="G70" s="121">
        <v>7.5174000000000003</v>
      </c>
      <c r="H70" s="121">
        <v>3.8622000000000001</v>
      </c>
      <c r="I70" s="121">
        <v>11.9267</v>
      </c>
      <c r="J70" s="121">
        <v>6.4235000000000007</v>
      </c>
      <c r="K70" s="93">
        <v>38.3185</v>
      </c>
      <c r="L70" s="93"/>
      <c r="M70" s="93"/>
      <c r="N70" s="93"/>
      <c r="O70" s="93"/>
      <c r="P70" s="93"/>
      <c r="Q70" s="93"/>
    </row>
    <row r="71" spans="1:17">
      <c r="A71" s="158" t="s">
        <v>39</v>
      </c>
      <c r="B71" s="158"/>
      <c r="C71" s="112"/>
      <c r="D71" s="92">
        <f t="shared" ref="D71" si="127">SUM(F71:Q71)</f>
        <v>503.70619999999997</v>
      </c>
      <c r="E71" s="122">
        <f t="shared" si="125"/>
        <v>385.77369999999996</v>
      </c>
      <c r="F71" s="93">
        <f>F70+F69</f>
        <v>78.853199999999987</v>
      </c>
      <c r="G71" s="93">
        <f t="shared" ref="G71" si="128">G70+G69</f>
        <v>74.668299999999988</v>
      </c>
      <c r="H71" s="93">
        <f t="shared" ref="H71" si="129">H70+H69</f>
        <v>62.778199999999998</v>
      </c>
      <c r="I71" s="93">
        <f t="shared" ref="I71" si="130">I70+I69</f>
        <v>76.716899999999995</v>
      </c>
      <c r="J71" s="93">
        <f t="shared" ref="J71" si="131">J70+J69</f>
        <v>92.757100000000008</v>
      </c>
      <c r="K71" s="93">
        <f t="shared" ref="K71" si="132">K70+K69</f>
        <v>117.9325</v>
      </c>
      <c r="L71" s="93">
        <f t="shared" ref="L71" si="133">L70+L69</f>
        <v>0</v>
      </c>
      <c r="M71" s="93">
        <f t="shared" ref="M71" si="134">M70+M69</f>
        <v>0</v>
      </c>
      <c r="N71" s="93">
        <f t="shared" ref="N71" si="135">N70+N69</f>
        <v>0</v>
      </c>
      <c r="O71" s="93">
        <f t="shared" ref="O71" si="136">O70+O69</f>
        <v>0</v>
      </c>
      <c r="P71" s="93">
        <f t="shared" ref="P71" si="137">P70+P69</f>
        <v>0</v>
      </c>
      <c r="Q71" s="93">
        <f t="shared" ref="Q71" si="138">Q70+Q69</f>
        <v>0</v>
      </c>
    </row>
    <row r="72" spans="1:17">
      <c r="A72" s="98" t="s">
        <v>32</v>
      </c>
      <c r="B72" s="98"/>
      <c r="C72" s="101" t="e">
        <f>D71/C71</f>
        <v>#DIV/0!</v>
      </c>
      <c r="D72" s="98" t="s">
        <v>33</v>
      </c>
      <c r="E72" s="123">
        <f>E71/E68-1</f>
        <v>9.6321467913553116E-2</v>
      </c>
      <c r="F72" s="102">
        <f t="shared" ref="F72:Q72" si="139">F71/F68-1</f>
        <v>0.46492134146794561</v>
      </c>
      <c r="G72" s="102">
        <f t="shared" si="139"/>
        <v>-8.3185582098935451E-2</v>
      </c>
      <c r="H72" s="102">
        <f t="shared" si="139"/>
        <v>-0.24800406314647094</v>
      </c>
      <c r="I72" s="102">
        <f t="shared" si="139"/>
        <v>0.12827610328724282</v>
      </c>
      <c r="J72" s="102">
        <f t="shared" si="139"/>
        <v>0.42413146145390002</v>
      </c>
      <c r="K72" s="102">
        <f t="shared" si="139"/>
        <v>0.2717947449167375</v>
      </c>
      <c r="L72" s="102">
        <f t="shared" si="139"/>
        <v>-1</v>
      </c>
      <c r="M72" s="102">
        <f t="shared" si="139"/>
        <v>-1</v>
      </c>
      <c r="N72" s="102">
        <f t="shared" si="139"/>
        <v>-1</v>
      </c>
      <c r="O72" s="102">
        <f t="shared" si="139"/>
        <v>-1</v>
      </c>
      <c r="P72" s="102">
        <f t="shared" si="139"/>
        <v>-1</v>
      </c>
      <c r="Q72" s="102">
        <f t="shared" si="139"/>
        <v>-1</v>
      </c>
    </row>
    <row r="73" spans="1:17">
      <c r="A73" s="158" t="s">
        <v>131</v>
      </c>
      <c r="B73" s="112" t="s">
        <v>37</v>
      </c>
      <c r="C73" s="91"/>
      <c r="D73" s="92">
        <f>SUM(F73:Q73)</f>
        <v>11075.518465046473</v>
      </c>
      <c r="E73" s="92">
        <f t="shared" ref="E73:E78" si="140">SUM(F73:J73)</f>
        <v>4333.4613488828145</v>
      </c>
      <c r="F73" s="93">
        <v>932.66307139277592</v>
      </c>
      <c r="G73" s="93">
        <v>853.87171675621141</v>
      </c>
      <c r="H73" s="93">
        <v>1061.932746230362</v>
      </c>
      <c r="I73" s="119">
        <v>708.45425391031722</v>
      </c>
      <c r="J73" s="119">
        <v>776.53956059314783</v>
      </c>
      <c r="K73" s="119">
        <v>990.63935925733017</v>
      </c>
      <c r="L73" s="120">
        <v>979.05056643712032</v>
      </c>
      <c r="M73" s="121">
        <v>865.60903521423563</v>
      </c>
      <c r="N73" s="121">
        <v>1020.3513893562869</v>
      </c>
      <c r="O73" s="121">
        <v>919.51163138138406</v>
      </c>
      <c r="P73" s="121">
        <v>883.47855679560473</v>
      </c>
      <c r="Q73" s="121">
        <v>1083.4165777216972</v>
      </c>
    </row>
    <row r="74" spans="1:17">
      <c r="A74" s="158"/>
      <c r="B74" s="112" t="s">
        <v>68</v>
      </c>
      <c r="C74" s="91"/>
      <c r="D74" s="92">
        <f>SUM(F74:Q74)</f>
        <v>2108.6974865841244</v>
      </c>
      <c r="E74" s="92">
        <f t="shared" si="140"/>
        <v>819.98223332582177</v>
      </c>
      <c r="F74" s="93">
        <v>133.28259237908594</v>
      </c>
      <c r="G74" s="93">
        <v>194.85982438244898</v>
      </c>
      <c r="H74" s="93">
        <v>175.32477940875509</v>
      </c>
      <c r="I74" s="119">
        <v>174.75734321560975</v>
      </c>
      <c r="J74" s="119">
        <v>141.75769393992195</v>
      </c>
      <c r="K74" s="119">
        <v>195.26383641639919</v>
      </c>
      <c r="L74" s="120">
        <v>146.08648078556541</v>
      </c>
      <c r="M74" s="121">
        <v>113.02274011371937</v>
      </c>
      <c r="N74" s="121">
        <v>124.49184287168998</v>
      </c>
      <c r="O74" s="121">
        <v>220.86500000000001</v>
      </c>
      <c r="P74" s="121">
        <v>222.12221120244106</v>
      </c>
      <c r="Q74" s="121">
        <v>266.86314186848745</v>
      </c>
    </row>
    <row r="75" spans="1:17">
      <c r="A75" s="158" t="s">
        <v>35</v>
      </c>
      <c r="B75" s="158"/>
      <c r="C75" s="91"/>
      <c r="D75" s="92">
        <f t="shared" ref="D75" si="141">SUM(F75:Q75)</f>
        <v>13184.215951630598</v>
      </c>
      <c r="E75" s="122">
        <f t="shared" si="140"/>
        <v>5153.4435822086361</v>
      </c>
      <c r="F75" s="93">
        <v>1065.9456637718617</v>
      </c>
      <c r="G75" s="93">
        <v>1048.7315411386603</v>
      </c>
      <c r="H75" s="93">
        <v>1237.2575256391171</v>
      </c>
      <c r="I75" s="119">
        <v>883.21159712592703</v>
      </c>
      <c r="J75" s="119">
        <v>918.2972545330698</v>
      </c>
      <c r="K75" s="119">
        <v>1185.9031956737292</v>
      </c>
      <c r="L75" s="120">
        <v>1125.1370472226859</v>
      </c>
      <c r="M75" s="121">
        <v>978.63177532795498</v>
      </c>
      <c r="N75" s="121">
        <v>1144.8432322279768</v>
      </c>
      <c r="O75" s="121">
        <v>1140.3766313813842</v>
      </c>
      <c r="P75" s="121">
        <v>1105.6007679980457</v>
      </c>
      <c r="Q75" s="121">
        <v>1350.2797195901844</v>
      </c>
    </row>
    <row r="76" spans="1:17">
      <c r="A76" s="158" t="s">
        <v>130</v>
      </c>
      <c r="B76" s="112" t="s">
        <v>37</v>
      </c>
      <c r="C76" s="91"/>
      <c r="D76" s="92">
        <f>SUM(F76:Q76)</f>
        <v>7853.0563368351432</v>
      </c>
      <c r="E76" s="92">
        <f t="shared" si="140"/>
        <v>6174.9427593070777</v>
      </c>
      <c r="F76" s="121">
        <v>1192.9207838492687</v>
      </c>
      <c r="G76" s="121">
        <v>1051.5276426803207</v>
      </c>
      <c r="H76" s="121">
        <v>1481.454684976615</v>
      </c>
      <c r="I76" s="121">
        <v>1136.2330223446013</v>
      </c>
      <c r="J76" s="121">
        <v>1312.8066254562714</v>
      </c>
      <c r="K76" s="119">
        <v>1678.113577528065</v>
      </c>
      <c r="L76" s="120"/>
      <c r="M76" s="121"/>
      <c r="N76" s="121"/>
      <c r="O76" s="121"/>
      <c r="P76" s="121"/>
      <c r="Q76" s="121"/>
    </row>
    <row r="77" spans="1:17">
      <c r="A77" s="158"/>
      <c r="B77" s="112" t="s">
        <v>68</v>
      </c>
      <c r="C77" s="112"/>
      <c r="D77" s="92">
        <f>SUM(F77:Q77)</f>
        <v>512.04542715833679</v>
      </c>
      <c r="E77" s="92">
        <f t="shared" si="140"/>
        <v>450.91964683961663</v>
      </c>
      <c r="F77" s="121">
        <v>110.68516041852152</v>
      </c>
      <c r="G77" s="121">
        <v>133.52807654455799</v>
      </c>
      <c r="H77" s="121">
        <v>169.17363158398402</v>
      </c>
      <c r="I77" s="121">
        <v>9.5312320062449523</v>
      </c>
      <c r="J77" s="121">
        <v>28.001546286308148</v>
      </c>
      <c r="K77" s="93">
        <v>61.125780318720125</v>
      </c>
      <c r="L77" s="93"/>
      <c r="M77" s="93"/>
      <c r="N77" s="93"/>
      <c r="O77" s="93"/>
      <c r="P77" s="93"/>
      <c r="Q77" s="93"/>
    </row>
    <row r="78" spans="1:17">
      <c r="A78" s="158" t="s">
        <v>39</v>
      </c>
      <c r="B78" s="158"/>
      <c r="C78" s="112"/>
      <c r="D78" s="92">
        <f t="shared" ref="D78" si="142">SUM(F78:Q78)</f>
        <v>8365.101763993478</v>
      </c>
      <c r="E78" s="122">
        <f t="shared" si="140"/>
        <v>6625.8624061466935</v>
      </c>
      <c r="F78" s="93">
        <f>F77+F76</f>
        <v>1303.6059442677902</v>
      </c>
      <c r="G78" s="93">
        <f t="shared" ref="G78" si="143">G77+G76</f>
        <v>1185.0557192248787</v>
      </c>
      <c r="H78" s="93">
        <f t="shared" ref="H78" si="144">H77+H76</f>
        <v>1650.6283165605989</v>
      </c>
      <c r="I78" s="93">
        <f t="shared" ref="I78" si="145">I77+I76</f>
        <v>1145.7642543508462</v>
      </c>
      <c r="J78" s="93">
        <f t="shared" ref="J78" si="146">J77+J76</f>
        <v>1340.8081717425796</v>
      </c>
      <c r="K78" s="93">
        <f t="shared" ref="K78" si="147">K77+K76</f>
        <v>1739.2393578467852</v>
      </c>
      <c r="L78" s="93">
        <f t="shared" ref="L78" si="148">L77+L76</f>
        <v>0</v>
      </c>
      <c r="M78" s="93">
        <f t="shared" ref="M78" si="149">M77+M76</f>
        <v>0</v>
      </c>
      <c r="N78" s="93">
        <f t="shared" ref="N78" si="150">N77+N76</f>
        <v>0</v>
      </c>
      <c r="O78" s="93">
        <f t="shared" ref="O78" si="151">O77+O76</f>
        <v>0</v>
      </c>
      <c r="P78" s="93">
        <f t="shared" ref="P78" si="152">P77+P76</f>
        <v>0</v>
      </c>
      <c r="Q78" s="93">
        <f t="shared" ref="Q78" si="153">Q77+Q76</f>
        <v>0</v>
      </c>
    </row>
    <row r="79" spans="1:17">
      <c r="A79" s="98" t="s">
        <v>32</v>
      </c>
      <c r="B79" s="98"/>
      <c r="C79" s="101" t="e">
        <f>D78/C78</f>
        <v>#DIV/0!</v>
      </c>
      <c r="D79" s="98" t="s">
        <v>33</v>
      </c>
      <c r="E79" s="123">
        <f>E78/E75-1</f>
        <v>0.28571552214548857</v>
      </c>
      <c r="F79" s="102">
        <f t="shared" ref="F79:Q79" si="154">F78/F75-1</f>
        <v>0.22295721871503704</v>
      </c>
      <c r="G79" s="102">
        <f t="shared" si="154"/>
        <v>0.12998958526431315</v>
      </c>
      <c r="H79" s="102">
        <f t="shared" si="154"/>
        <v>0.33410246642706909</v>
      </c>
      <c r="I79" s="102">
        <f t="shared" si="154"/>
        <v>0.29727039146598155</v>
      </c>
      <c r="J79" s="102">
        <f t="shared" si="154"/>
        <v>0.46010255951853574</v>
      </c>
      <c r="K79" s="102">
        <f t="shared" si="154"/>
        <v>0.46659471379423811</v>
      </c>
      <c r="L79" s="102">
        <f t="shared" si="154"/>
        <v>-1</v>
      </c>
      <c r="M79" s="102">
        <f t="shared" si="154"/>
        <v>-1</v>
      </c>
      <c r="N79" s="102">
        <f t="shared" si="154"/>
        <v>-1</v>
      </c>
      <c r="O79" s="102">
        <f t="shared" si="154"/>
        <v>-1</v>
      </c>
      <c r="P79" s="102">
        <f t="shared" si="154"/>
        <v>-1</v>
      </c>
      <c r="Q79" s="102">
        <f t="shared" si="154"/>
        <v>-1</v>
      </c>
    </row>
    <row r="80" spans="1:17">
      <c r="A80" s="158" t="s">
        <v>129</v>
      </c>
      <c r="B80" s="112" t="s">
        <v>37</v>
      </c>
      <c r="C80" s="91"/>
      <c r="D80" s="92">
        <f>SUM(F80:Q80)</f>
        <v>344.17113927694601</v>
      </c>
      <c r="E80" s="92">
        <f t="shared" ref="E80:E85" si="155">SUM(F80:J80)</f>
        <v>163.54754556693112</v>
      </c>
      <c r="F80" s="93">
        <v>29.183987130261986</v>
      </c>
      <c r="G80" s="93">
        <v>35.842007734657294</v>
      </c>
      <c r="H80" s="93">
        <v>25.666430244624078</v>
      </c>
      <c r="I80" s="119">
        <v>31.794179711010418</v>
      </c>
      <c r="J80" s="119">
        <v>41.060940746377348</v>
      </c>
      <c r="K80" s="119">
        <v>21.163617495282587</v>
      </c>
      <c r="L80" s="120">
        <v>24.683827339598949</v>
      </c>
      <c r="M80" s="121">
        <v>40.150353372767512</v>
      </c>
      <c r="N80" s="121">
        <v>36.218153094496174</v>
      </c>
      <c r="O80" s="121">
        <v>22.804058375774424</v>
      </c>
      <c r="P80" s="121">
        <v>10.018570964998453</v>
      </c>
      <c r="Q80" s="121">
        <v>25.585013067096789</v>
      </c>
    </row>
    <row r="81" spans="1:17">
      <c r="A81" s="158"/>
      <c r="B81" s="112" t="s">
        <v>68</v>
      </c>
      <c r="C81" s="91"/>
      <c r="D81" s="92">
        <f>SUM(F81:Q81)</f>
        <v>3293.3557123646788</v>
      </c>
      <c r="E81" s="92">
        <f t="shared" si="155"/>
        <v>1372.3563238082343</v>
      </c>
      <c r="F81" s="93">
        <v>256.02190059131999</v>
      </c>
      <c r="G81" s="93">
        <v>249.51340910087359</v>
      </c>
      <c r="H81" s="93">
        <v>290.2650302376037</v>
      </c>
      <c r="I81" s="119">
        <v>309.33053446889556</v>
      </c>
      <c r="J81" s="119">
        <v>267.22544940954145</v>
      </c>
      <c r="K81" s="119">
        <v>270.27844926488484</v>
      </c>
      <c r="L81" s="120">
        <v>223.76431843346475</v>
      </c>
      <c r="M81" s="121">
        <v>347.57427159493113</v>
      </c>
      <c r="N81" s="121">
        <v>325.67270813789003</v>
      </c>
      <c r="O81" s="121">
        <v>297.25026228795957</v>
      </c>
      <c r="P81" s="121">
        <v>156.04227518401339</v>
      </c>
      <c r="Q81" s="121">
        <v>300.41710365330067</v>
      </c>
    </row>
    <row r="82" spans="1:17">
      <c r="A82" s="158" t="s">
        <v>35</v>
      </c>
      <c r="B82" s="158"/>
      <c r="C82" s="91"/>
      <c r="D82" s="92">
        <f t="shared" ref="D82" si="156">SUM(F82:Q82)</f>
        <v>3637.5268516416245</v>
      </c>
      <c r="E82" s="122">
        <f t="shared" si="155"/>
        <v>1535.9038693751654</v>
      </c>
      <c r="F82" s="93">
        <v>285.20588772158197</v>
      </c>
      <c r="G82" s="93">
        <v>285.35541683553089</v>
      </c>
      <c r="H82" s="93">
        <v>315.93146048222781</v>
      </c>
      <c r="I82" s="119">
        <v>341.12471417990599</v>
      </c>
      <c r="J82" s="119">
        <v>308.28639015591881</v>
      </c>
      <c r="K82" s="119">
        <v>291.44206676016745</v>
      </c>
      <c r="L82" s="120">
        <v>248.44814577306369</v>
      </c>
      <c r="M82" s="121">
        <v>387.72462496769867</v>
      </c>
      <c r="N82" s="121">
        <v>361.89086123238621</v>
      </c>
      <c r="O82" s="121">
        <v>320.05432066373402</v>
      </c>
      <c r="P82" s="121">
        <v>166.06084614901184</v>
      </c>
      <c r="Q82" s="121">
        <v>326.00211672039745</v>
      </c>
    </row>
    <row r="83" spans="1:17">
      <c r="A83" s="158" t="s">
        <v>128</v>
      </c>
      <c r="B83" s="112" t="s">
        <v>37</v>
      </c>
      <c r="C83" s="91"/>
      <c r="D83" s="92">
        <f>SUM(F83:Q83)</f>
        <v>2006.6755467335981</v>
      </c>
      <c r="E83" s="92">
        <f t="shared" si="155"/>
        <v>1624.2402561619624</v>
      </c>
      <c r="F83" s="121">
        <v>307.9288125091241</v>
      </c>
      <c r="G83" s="121">
        <v>324.65155116507702</v>
      </c>
      <c r="H83" s="121">
        <v>391.11336530319187</v>
      </c>
      <c r="I83" s="121">
        <v>278.73582088590132</v>
      </c>
      <c r="J83" s="121">
        <v>321.81070629866798</v>
      </c>
      <c r="K83" s="119">
        <v>382.43529057163568</v>
      </c>
      <c r="L83" s="120"/>
      <c r="M83" s="121"/>
      <c r="N83" s="121"/>
      <c r="O83" s="121"/>
      <c r="P83" s="121"/>
      <c r="Q83" s="121"/>
    </row>
    <row r="84" spans="1:17">
      <c r="A84" s="158"/>
      <c r="B84" s="112" t="s">
        <v>68</v>
      </c>
      <c r="C84" s="112"/>
      <c r="D84" s="92">
        <f>SUM(F84:Q84)</f>
        <v>99.939822339699006</v>
      </c>
      <c r="E84" s="92">
        <f t="shared" si="155"/>
        <v>76.775240310084698</v>
      </c>
      <c r="F84" s="121">
        <v>19.313527313508715</v>
      </c>
      <c r="G84" s="121">
        <v>9.9516994344293046</v>
      </c>
      <c r="H84" s="121">
        <v>16.192874292764671</v>
      </c>
      <c r="I84" s="121">
        <v>19.820031044480704</v>
      </c>
      <c r="J84" s="121">
        <v>11.497108224901307</v>
      </c>
      <c r="K84" s="93">
        <v>23.164582029614305</v>
      </c>
      <c r="L84" s="93"/>
      <c r="M84" s="93"/>
      <c r="N84" s="93"/>
      <c r="O84" s="93"/>
      <c r="P84" s="93"/>
      <c r="Q84" s="93"/>
    </row>
    <row r="85" spans="1:17">
      <c r="A85" s="158" t="s">
        <v>39</v>
      </c>
      <c r="B85" s="158"/>
      <c r="C85" s="112"/>
      <c r="D85" s="92">
        <f t="shared" ref="D85" si="157">SUM(F85:Q85)</f>
        <v>2106.6153690732967</v>
      </c>
      <c r="E85" s="122">
        <f t="shared" si="155"/>
        <v>1701.0154964720468</v>
      </c>
      <c r="F85" s="93">
        <f>F84+F83</f>
        <v>327.2423398226328</v>
      </c>
      <c r="G85" s="93">
        <f t="shared" ref="G85" si="158">G84+G83</f>
        <v>334.60325059950634</v>
      </c>
      <c r="H85" s="93">
        <f t="shared" ref="H85" si="159">H84+H83</f>
        <v>407.30623959595653</v>
      </c>
      <c r="I85" s="93">
        <f t="shared" ref="I85" si="160">I84+I83</f>
        <v>298.555851930382</v>
      </c>
      <c r="J85" s="93">
        <f t="shared" ref="J85" si="161">J84+J83</f>
        <v>333.30781452356928</v>
      </c>
      <c r="K85" s="93">
        <f t="shared" ref="K85" si="162">K84+K83</f>
        <v>405.59987260124996</v>
      </c>
      <c r="L85" s="93">
        <f t="shared" ref="L85" si="163">L84+L83</f>
        <v>0</v>
      </c>
      <c r="M85" s="93">
        <f t="shared" ref="M85" si="164">M84+M83</f>
        <v>0</v>
      </c>
      <c r="N85" s="93">
        <f t="shared" ref="N85" si="165">N84+N83</f>
        <v>0</v>
      </c>
      <c r="O85" s="93">
        <f t="shared" ref="O85" si="166">O84+O83</f>
        <v>0</v>
      </c>
      <c r="P85" s="93">
        <f t="shared" ref="P85" si="167">P84+P83</f>
        <v>0</v>
      </c>
      <c r="Q85" s="93">
        <f t="shared" ref="Q85" si="168">Q84+Q83</f>
        <v>0</v>
      </c>
    </row>
    <row r="86" spans="1:17">
      <c r="A86" s="98" t="s">
        <v>32</v>
      </c>
      <c r="B86" s="98"/>
      <c r="C86" s="101" t="e">
        <f>D85/C85</f>
        <v>#DIV/0!</v>
      </c>
      <c r="D86" s="98" t="s">
        <v>33</v>
      </c>
      <c r="E86" s="123">
        <f>E85/E82-1</f>
        <v>0.10750127686314892</v>
      </c>
      <c r="F86" s="102">
        <f t="shared" ref="F86:Q86" si="169">F85/F82-1</f>
        <v>0.14738984681160172</v>
      </c>
      <c r="G86" s="102">
        <f t="shared" si="169"/>
        <v>0.17258419100682509</v>
      </c>
      <c r="H86" s="102">
        <f t="shared" si="169"/>
        <v>0.28922342515131971</v>
      </c>
      <c r="I86" s="102">
        <f t="shared" si="169"/>
        <v>-0.12478973372499058</v>
      </c>
      <c r="J86" s="102">
        <f t="shared" si="169"/>
        <v>8.1162922420920491E-2</v>
      </c>
      <c r="K86" s="102">
        <f t="shared" si="169"/>
        <v>0.39169982257580149</v>
      </c>
      <c r="L86" s="102">
        <f t="shared" si="169"/>
        <v>-1</v>
      </c>
      <c r="M86" s="102">
        <f t="shared" si="169"/>
        <v>-1</v>
      </c>
      <c r="N86" s="102">
        <f t="shared" si="169"/>
        <v>-1</v>
      </c>
      <c r="O86" s="102">
        <f t="shared" si="169"/>
        <v>-1</v>
      </c>
      <c r="P86" s="102">
        <f t="shared" si="169"/>
        <v>-1</v>
      </c>
      <c r="Q86" s="102">
        <f t="shared" si="169"/>
        <v>-1</v>
      </c>
    </row>
    <row r="87" spans="1:17">
      <c r="A87" s="158" t="s">
        <v>127</v>
      </c>
      <c r="B87" s="112" t="s">
        <v>37</v>
      </c>
      <c r="C87" s="91"/>
      <c r="D87" s="92">
        <f>SUM(F87:Q87)</f>
        <v>5117.7401735851536</v>
      </c>
      <c r="E87" s="92">
        <f t="shared" ref="E87:E92" si="170">SUM(F87:J87)</f>
        <v>2080.8304788516721</v>
      </c>
      <c r="F87" s="93">
        <v>463.39071268504989</v>
      </c>
      <c r="G87" s="93">
        <v>400.21034725058223</v>
      </c>
      <c r="H87" s="93">
        <v>568.96102953144873</v>
      </c>
      <c r="I87" s="119">
        <v>276.51276290770085</v>
      </c>
      <c r="J87" s="119">
        <v>371.75562647689043</v>
      </c>
      <c r="K87" s="119">
        <v>456.68831442947732</v>
      </c>
      <c r="L87" s="120">
        <v>353.88905374741864</v>
      </c>
      <c r="M87" s="121">
        <v>524.87731085069868</v>
      </c>
      <c r="N87" s="121">
        <v>454.83204760188227</v>
      </c>
      <c r="O87" s="121">
        <v>476.50906855609759</v>
      </c>
      <c r="P87" s="121">
        <v>331.0391486879534</v>
      </c>
      <c r="Q87" s="121">
        <v>439.07475085995372</v>
      </c>
    </row>
    <row r="88" spans="1:17">
      <c r="A88" s="158"/>
      <c r="B88" s="112" t="s">
        <v>68</v>
      </c>
      <c r="C88" s="91"/>
      <c r="D88" s="92">
        <f>SUM(F88:Q88)</f>
        <v>595.61902734728449</v>
      </c>
      <c r="E88" s="92">
        <f t="shared" si="170"/>
        <v>303.84015758758085</v>
      </c>
      <c r="F88" s="93">
        <v>71.448599999999999</v>
      </c>
      <c r="G88" s="93">
        <v>63.517699999999998</v>
      </c>
      <c r="H88" s="93">
        <v>92.707923959262288</v>
      </c>
      <c r="I88" s="119">
        <v>29.082533628318586</v>
      </c>
      <c r="J88" s="119">
        <v>47.083399999999997</v>
      </c>
      <c r="K88" s="119">
        <v>44.766228531318575</v>
      </c>
      <c r="L88" s="120">
        <v>36.21382405201534</v>
      </c>
      <c r="M88" s="121">
        <v>38.935473884995702</v>
      </c>
      <c r="N88" s="121">
        <v>48.472447212086237</v>
      </c>
      <c r="O88" s="121">
        <v>36.118336295127193</v>
      </c>
      <c r="P88" s="121">
        <v>38.722118550319152</v>
      </c>
      <c r="Q88" s="121">
        <v>48.550441233841369</v>
      </c>
    </row>
    <row r="89" spans="1:17">
      <c r="A89" s="158" t="s">
        <v>35</v>
      </c>
      <c r="B89" s="158"/>
      <c r="C89" s="91"/>
      <c r="D89" s="92">
        <f t="shared" ref="D89" si="171">SUM(F89:Q89)</f>
        <v>5713.3592009324384</v>
      </c>
      <c r="E89" s="122">
        <f t="shared" si="170"/>
        <v>2384.670636439253</v>
      </c>
      <c r="F89" s="93">
        <v>534.83931268504989</v>
      </c>
      <c r="G89" s="93">
        <v>463.72804725058228</v>
      </c>
      <c r="H89" s="93">
        <v>661.66895349071103</v>
      </c>
      <c r="I89" s="119">
        <v>305.59529653601942</v>
      </c>
      <c r="J89" s="119">
        <v>418.83902647689041</v>
      </c>
      <c r="K89" s="119">
        <v>501.45454296079595</v>
      </c>
      <c r="L89" s="120">
        <v>390.102877799434</v>
      </c>
      <c r="M89" s="121">
        <v>563.81278473569432</v>
      </c>
      <c r="N89" s="121">
        <v>503.30449481396852</v>
      </c>
      <c r="O89" s="121">
        <v>512.62740485122481</v>
      </c>
      <c r="P89" s="121">
        <v>369.76126723827252</v>
      </c>
      <c r="Q89" s="121">
        <v>487.62519209379508</v>
      </c>
    </row>
    <row r="90" spans="1:17">
      <c r="A90" s="158" t="s">
        <v>126</v>
      </c>
      <c r="B90" s="112" t="s">
        <v>37</v>
      </c>
      <c r="C90" s="91"/>
      <c r="D90" s="92">
        <f>SUM(F90:Q90)</f>
        <v>2350.7343000687215</v>
      </c>
      <c r="E90" s="92">
        <f t="shared" si="170"/>
        <v>1994.3113779062669</v>
      </c>
      <c r="F90" s="121">
        <v>336.93417105562247</v>
      </c>
      <c r="G90" s="121">
        <v>247.4788475840887</v>
      </c>
      <c r="H90" s="121">
        <v>709.12819129323293</v>
      </c>
      <c r="I90" s="121">
        <v>307.96592939803975</v>
      </c>
      <c r="J90" s="121">
        <v>392.80423857528285</v>
      </c>
      <c r="K90" s="119">
        <v>356.42292216245448</v>
      </c>
      <c r="L90" s="120"/>
      <c r="M90" s="121"/>
      <c r="N90" s="121"/>
      <c r="O90" s="121"/>
      <c r="P90" s="121"/>
      <c r="Q90" s="121"/>
    </row>
    <row r="91" spans="1:17">
      <c r="A91" s="158"/>
      <c r="B91" s="112" t="s">
        <v>68</v>
      </c>
      <c r="C91" s="112"/>
      <c r="D91" s="92">
        <f>SUM(F91:Q91)</f>
        <v>281.62538656454683</v>
      </c>
      <c r="E91" s="92">
        <f t="shared" si="170"/>
        <v>230.40518656454685</v>
      </c>
      <c r="F91" s="121">
        <v>47.459625477652914</v>
      </c>
      <c r="G91" s="121">
        <v>32.568199999999997</v>
      </c>
      <c r="H91" s="121">
        <v>68.033893211444379</v>
      </c>
      <c r="I91" s="121">
        <v>50.669867875449576</v>
      </c>
      <c r="J91" s="121">
        <v>31.6736</v>
      </c>
      <c r="K91" s="93">
        <v>51.220199999999998</v>
      </c>
      <c r="L91" s="93"/>
      <c r="M91" s="93"/>
      <c r="N91" s="93"/>
      <c r="O91" s="93"/>
      <c r="P91" s="93"/>
      <c r="Q91" s="93"/>
    </row>
    <row r="92" spans="1:17">
      <c r="A92" s="158" t="s">
        <v>39</v>
      </c>
      <c r="B92" s="158"/>
      <c r="C92" s="112"/>
      <c r="D92" s="92">
        <f t="shared" ref="D92" si="172">SUM(F92:Q92)</f>
        <v>2632.3596866332678</v>
      </c>
      <c r="E92" s="122">
        <f t="shared" si="170"/>
        <v>2224.7165644708134</v>
      </c>
      <c r="F92" s="93">
        <f>F91+F90</f>
        <v>384.39379653327541</v>
      </c>
      <c r="G92" s="93">
        <f t="shared" ref="G92" si="173">G91+G90</f>
        <v>280.04704758408872</v>
      </c>
      <c r="H92" s="93">
        <f t="shared" ref="H92" si="174">H91+H90</f>
        <v>777.1620845046773</v>
      </c>
      <c r="I92" s="93">
        <f t="shared" ref="I92" si="175">I91+I90</f>
        <v>358.63579727348935</v>
      </c>
      <c r="J92" s="93">
        <f t="shared" ref="J92" si="176">J91+J90</f>
        <v>424.47783857528287</v>
      </c>
      <c r="K92" s="93">
        <f t="shared" ref="K92" si="177">K91+K90</f>
        <v>407.64312216245446</v>
      </c>
      <c r="L92" s="93">
        <f t="shared" ref="L92" si="178">L91+L90</f>
        <v>0</v>
      </c>
      <c r="M92" s="93">
        <f t="shared" ref="M92" si="179">M91+M90</f>
        <v>0</v>
      </c>
      <c r="N92" s="93">
        <f t="shared" ref="N92" si="180">N91+N90</f>
        <v>0</v>
      </c>
      <c r="O92" s="93">
        <f t="shared" ref="O92" si="181">O91+O90</f>
        <v>0</v>
      </c>
      <c r="P92" s="93">
        <f t="shared" ref="P92" si="182">P91+P90</f>
        <v>0</v>
      </c>
      <c r="Q92" s="93">
        <f t="shared" ref="Q92" si="183">Q91+Q90</f>
        <v>0</v>
      </c>
    </row>
    <row r="93" spans="1:17">
      <c r="A93" s="98" t="s">
        <v>32</v>
      </c>
      <c r="B93" s="98"/>
      <c r="C93" s="101" t="e">
        <f>D92/C92</f>
        <v>#DIV/0!</v>
      </c>
      <c r="D93" s="98" t="s">
        <v>33</v>
      </c>
      <c r="E93" s="123">
        <f>E92/E89-1</f>
        <v>-6.7075959893262316E-2</v>
      </c>
      <c r="F93" s="102">
        <f t="shared" ref="F93:Q93" si="184">F92/F89-1</f>
        <v>-0.28129105804974197</v>
      </c>
      <c r="G93" s="102">
        <f t="shared" si="184"/>
        <v>-0.39609637751162119</v>
      </c>
      <c r="H93" s="102">
        <f t="shared" si="184"/>
        <v>0.17454820934950765</v>
      </c>
      <c r="I93" s="102">
        <f t="shared" si="184"/>
        <v>0.17356451927989092</v>
      </c>
      <c r="J93" s="102">
        <f t="shared" si="184"/>
        <v>1.3462957704357015E-2</v>
      </c>
      <c r="K93" s="102">
        <f t="shared" si="184"/>
        <v>-0.18707861383494484</v>
      </c>
      <c r="L93" s="102">
        <f t="shared" si="184"/>
        <v>-1</v>
      </c>
      <c r="M93" s="102">
        <f t="shared" si="184"/>
        <v>-1</v>
      </c>
      <c r="N93" s="102">
        <f t="shared" si="184"/>
        <v>-1</v>
      </c>
      <c r="O93" s="102">
        <f t="shared" si="184"/>
        <v>-1</v>
      </c>
      <c r="P93" s="102">
        <f t="shared" si="184"/>
        <v>-1</v>
      </c>
      <c r="Q93" s="102">
        <f t="shared" si="184"/>
        <v>-1</v>
      </c>
    </row>
    <row r="94" spans="1:17">
      <c r="A94" s="158" t="s">
        <v>125</v>
      </c>
      <c r="B94" s="112" t="s">
        <v>37</v>
      </c>
      <c r="C94" s="91"/>
      <c r="D94" s="92">
        <f>SUM(F94:Q94)</f>
        <v>7381.3780813403991</v>
      </c>
      <c r="E94" s="92">
        <f t="shared" ref="E94:E99" si="185">SUM(F94:J94)</f>
        <v>3129.7369870233301</v>
      </c>
      <c r="F94" s="93">
        <v>649.45641784694237</v>
      </c>
      <c r="G94" s="93">
        <v>738.75054971589054</v>
      </c>
      <c r="H94" s="93">
        <v>857.1380374719206</v>
      </c>
      <c r="I94" s="119">
        <v>385.1259898879166</v>
      </c>
      <c r="J94" s="119">
        <v>499.26599210065973</v>
      </c>
      <c r="K94" s="119">
        <v>586.31026422495643</v>
      </c>
      <c r="L94" s="120">
        <v>567.73306104252947</v>
      </c>
      <c r="M94" s="121">
        <v>644.82896242863114</v>
      </c>
      <c r="N94" s="121">
        <v>666.85261544339016</v>
      </c>
      <c r="O94" s="121">
        <v>694.04168816015942</v>
      </c>
      <c r="P94" s="121">
        <v>474.22047470707281</v>
      </c>
      <c r="Q94" s="121">
        <v>617.65402831032941</v>
      </c>
    </row>
    <row r="95" spans="1:17">
      <c r="A95" s="158"/>
      <c r="B95" s="112" t="s">
        <v>68</v>
      </c>
      <c r="C95" s="91"/>
      <c r="D95" s="92">
        <f>SUM(F95:Q95)</f>
        <v>787.88808393982004</v>
      </c>
      <c r="E95" s="92">
        <f t="shared" si="185"/>
        <v>423.41322582044643</v>
      </c>
      <c r="F95" s="93">
        <v>79.85564097326133</v>
      </c>
      <c r="G95" s="93">
        <v>118.44170466022867</v>
      </c>
      <c r="H95" s="93">
        <v>139.48714164299841</v>
      </c>
      <c r="I95" s="119">
        <v>49.043785643263455</v>
      </c>
      <c r="J95" s="119">
        <v>36.584952900694518</v>
      </c>
      <c r="K95" s="119">
        <v>42.408037521490854</v>
      </c>
      <c r="L95" s="120">
        <v>31.720394684216672</v>
      </c>
      <c r="M95" s="121">
        <v>73.814275033961081</v>
      </c>
      <c r="N95" s="121">
        <v>53.840301929380963</v>
      </c>
      <c r="O95" s="121">
        <v>61.125</v>
      </c>
      <c r="P95" s="121">
        <v>34.79</v>
      </c>
      <c r="Q95" s="121">
        <v>66.776848950324052</v>
      </c>
    </row>
    <row r="96" spans="1:17">
      <c r="A96" s="158" t="s">
        <v>35</v>
      </c>
      <c r="B96" s="158"/>
      <c r="C96" s="91"/>
      <c r="D96" s="92">
        <f t="shared" ref="D96" si="186">SUM(F96:Q96)</f>
        <v>8169.266165280219</v>
      </c>
      <c r="E96" s="122">
        <f t="shared" si="185"/>
        <v>3553.1502128437764</v>
      </c>
      <c r="F96" s="93">
        <v>729.31205882020367</v>
      </c>
      <c r="G96" s="93">
        <v>857.19225437611919</v>
      </c>
      <c r="H96" s="93">
        <v>996.62517911491898</v>
      </c>
      <c r="I96" s="119">
        <v>434.16977553118011</v>
      </c>
      <c r="J96" s="119">
        <v>535.85094500135426</v>
      </c>
      <c r="K96" s="119">
        <v>628.7183017464472</v>
      </c>
      <c r="L96" s="120">
        <v>599.45345572674614</v>
      </c>
      <c r="M96" s="121">
        <v>718.6432374625922</v>
      </c>
      <c r="N96" s="121">
        <v>720.69291737277103</v>
      </c>
      <c r="O96" s="121">
        <v>755.16668816015942</v>
      </c>
      <c r="P96" s="121">
        <v>509.01047470707277</v>
      </c>
      <c r="Q96" s="121">
        <v>684.43087726065335</v>
      </c>
    </row>
    <row r="97" spans="1:17">
      <c r="A97" s="158" t="s">
        <v>124</v>
      </c>
      <c r="B97" s="112" t="s">
        <v>37</v>
      </c>
      <c r="C97" s="91"/>
      <c r="D97" s="92">
        <f>SUM(F97:Q97)</f>
        <v>3049.3025038407304</v>
      </c>
      <c r="E97" s="92">
        <f t="shared" si="185"/>
        <v>2471.2175038407304</v>
      </c>
      <c r="F97" s="121">
        <v>390.85728515538671</v>
      </c>
      <c r="G97" s="121">
        <v>369.73532828425908</v>
      </c>
      <c r="H97" s="121">
        <v>809.8649634228284</v>
      </c>
      <c r="I97" s="121">
        <v>361.12451220156959</v>
      </c>
      <c r="J97" s="121">
        <v>539.63541477668696</v>
      </c>
      <c r="K97" s="119">
        <v>578.08500000000004</v>
      </c>
      <c r="L97" s="120"/>
      <c r="M97" s="121"/>
      <c r="N97" s="121"/>
      <c r="O97" s="121"/>
      <c r="P97" s="121"/>
      <c r="Q97" s="121"/>
    </row>
    <row r="98" spans="1:17">
      <c r="A98" s="158"/>
      <c r="B98" s="112" t="s">
        <v>68</v>
      </c>
      <c r="C98" s="112"/>
      <c r="D98" s="92">
        <f>SUM(F98:Q98)</f>
        <v>378.35213696647713</v>
      </c>
      <c r="E98" s="92">
        <f t="shared" si="185"/>
        <v>320.79293696647716</v>
      </c>
      <c r="F98" s="121">
        <v>51.540834635361989</v>
      </c>
      <c r="G98" s="121">
        <v>23.602699999999999</v>
      </c>
      <c r="H98" s="121">
        <v>138.3432</v>
      </c>
      <c r="I98" s="121">
        <v>60.192282661120835</v>
      </c>
      <c r="J98" s="121">
        <v>47.113919669994324</v>
      </c>
      <c r="K98" s="93">
        <v>57.559199999999997</v>
      </c>
      <c r="L98" s="93"/>
      <c r="M98" s="93"/>
      <c r="N98" s="93"/>
      <c r="O98" s="93"/>
      <c r="P98" s="93"/>
      <c r="Q98" s="93"/>
    </row>
    <row r="99" spans="1:17">
      <c r="A99" s="158" t="s">
        <v>39</v>
      </c>
      <c r="B99" s="158"/>
      <c r="C99" s="112"/>
      <c r="D99" s="92">
        <f t="shared" ref="D99" si="187">SUM(F99:Q99)</f>
        <v>3427.6546408072081</v>
      </c>
      <c r="E99" s="122">
        <f t="shared" si="185"/>
        <v>2792.0104408072079</v>
      </c>
      <c r="F99" s="93">
        <f>F98+F97</f>
        <v>442.39811979074869</v>
      </c>
      <c r="G99" s="93">
        <f t="shared" ref="G99" si="188">G98+G97</f>
        <v>393.33802828425905</v>
      </c>
      <c r="H99" s="93">
        <f t="shared" ref="H99" si="189">H98+H97</f>
        <v>948.20816342282842</v>
      </c>
      <c r="I99" s="93">
        <f t="shared" ref="I99" si="190">I98+I97</f>
        <v>421.31679486269041</v>
      </c>
      <c r="J99" s="93">
        <f t="shared" ref="J99" si="191">J98+J97</f>
        <v>586.74933444668125</v>
      </c>
      <c r="K99" s="93">
        <f t="shared" ref="K99" si="192">K98+K97</f>
        <v>635.64420000000007</v>
      </c>
      <c r="L99" s="93">
        <f t="shared" ref="L99" si="193">L98+L97</f>
        <v>0</v>
      </c>
      <c r="M99" s="93">
        <f t="shared" ref="M99" si="194">M98+M97</f>
        <v>0</v>
      </c>
      <c r="N99" s="93">
        <f t="shared" ref="N99" si="195">N98+N97</f>
        <v>0</v>
      </c>
      <c r="O99" s="93">
        <f t="shared" ref="O99" si="196">O98+O97</f>
        <v>0</v>
      </c>
      <c r="P99" s="93">
        <f t="shared" ref="P99" si="197">P98+P97</f>
        <v>0</v>
      </c>
      <c r="Q99" s="93">
        <f t="shared" ref="Q99" si="198">Q98+Q97</f>
        <v>0</v>
      </c>
    </row>
    <row r="100" spans="1:17">
      <c r="A100" s="98" t="s">
        <v>32</v>
      </c>
      <c r="B100" s="98"/>
      <c r="C100" s="101" t="e">
        <f>D99/C99</f>
        <v>#DIV/0!</v>
      </c>
      <c r="D100" s="98" t="s">
        <v>33</v>
      </c>
      <c r="E100" s="123">
        <f>E99/E96-1</f>
        <v>-0.21421547822133524</v>
      </c>
      <c r="F100" s="102">
        <f t="shared" ref="F100:Q100" si="199">F99/F96-1</f>
        <v>-0.39340353084740021</v>
      </c>
      <c r="G100" s="102">
        <f t="shared" si="199"/>
        <v>-0.54113207827509135</v>
      </c>
      <c r="H100" s="102">
        <f t="shared" si="199"/>
        <v>-4.8580967756693294E-2</v>
      </c>
      <c r="I100" s="102">
        <f t="shared" si="199"/>
        <v>-2.9603582268629469E-2</v>
      </c>
      <c r="J100" s="102">
        <f t="shared" si="199"/>
        <v>9.498609626450949E-2</v>
      </c>
      <c r="K100" s="102">
        <f t="shared" si="199"/>
        <v>1.1015900498385633E-2</v>
      </c>
      <c r="L100" s="102">
        <f t="shared" si="199"/>
        <v>-1</v>
      </c>
      <c r="M100" s="102">
        <f t="shared" si="199"/>
        <v>-1</v>
      </c>
      <c r="N100" s="102">
        <f t="shared" si="199"/>
        <v>-1</v>
      </c>
      <c r="O100" s="102">
        <f t="shared" si="199"/>
        <v>-1</v>
      </c>
      <c r="P100" s="102">
        <f t="shared" si="199"/>
        <v>-1</v>
      </c>
      <c r="Q100" s="102">
        <f t="shared" si="199"/>
        <v>-1</v>
      </c>
    </row>
    <row r="101" spans="1:17">
      <c r="A101" s="158" t="s">
        <v>123</v>
      </c>
      <c r="B101" s="112" t="s">
        <v>37</v>
      </c>
      <c r="C101" s="91"/>
      <c r="D101" s="92">
        <f>SUM(F101:Q101)</f>
        <v>1834.8702136632289</v>
      </c>
      <c r="E101" s="92">
        <f t="shared" ref="E101:E106" si="200">SUM(F101:J101)</f>
        <v>789.84517861571737</v>
      </c>
      <c r="F101" s="93">
        <v>179.4422122433767</v>
      </c>
      <c r="G101" s="93">
        <v>155.45258124042138</v>
      </c>
      <c r="H101" s="93">
        <v>148.1870685213849</v>
      </c>
      <c r="I101" s="119">
        <v>154.44342463921225</v>
      </c>
      <c r="J101" s="119">
        <v>152.31989197132214</v>
      </c>
      <c r="K101" s="119">
        <v>156.10485919922638</v>
      </c>
      <c r="L101" s="120">
        <v>128.09132192659391</v>
      </c>
      <c r="M101" s="121">
        <v>179.11626270262781</v>
      </c>
      <c r="N101" s="121">
        <v>186.36324316817181</v>
      </c>
      <c r="O101" s="121">
        <v>160.55126220543082</v>
      </c>
      <c r="P101" s="121">
        <v>76.135373901885004</v>
      </c>
      <c r="Q101" s="121">
        <v>158.66271194357594</v>
      </c>
    </row>
    <row r="102" spans="1:17">
      <c r="A102" s="158"/>
      <c r="B102" s="112" t="s">
        <v>68</v>
      </c>
      <c r="C102" s="91"/>
      <c r="D102" s="92">
        <f>SUM(F102:Q102)</f>
        <v>134.85043200205689</v>
      </c>
      <c r="E102" s="92">
        <f t="shared" si="200"/>
        <v>60.545905664224215</v>
      </c>
      <c r="F102" s="93">
        <v>12.360720540073398</v>
      </c>
      <c r="G102" s="93">
        <v>16.085703350352006</v>
      </c>
      <c r="H102" s="93">
        <v>5.413632502898805</v>
      </c>
      <c r="I102" s="119">
        <v>18.754649729382781</v>
      </c>
      <c r="J102" s="119">
        <v>7.9311995415172261</v>
      </c>
      <c r="K102" s="119">
        <v>13.100257552971335</v>
      </c>
      <c r="L102" s="120">
        <v>9.5031456770011289</v>
      </c>
      <c r="M102" s="121">
        <v>8.6503940964270249</v>
      </c>
      <c r="N102" s="121">
        <v>15.004115801775596</v>
      </c>
      <c r="O102" s="121">
        <v>5.5576260096275005</v>
      </c>
      <c r="P102" s="121">
        <v>7.9558121423739747</v>
      </c>
      <c r="Q102" s="121">
        <v>14.533175057656138</v>
      </c>
    </row>
    <row r="103" spans="1:17">
      <c r="A103" s="158" t="s">
        <v>35</v>
      </c>
      <c r="B103" s="158"/>
      <c r="C103" s="91"/>
      <c r="D103" s="92">
        <f t="shared" ref="D103" si="201">SUM(F103:Q103)</f>
        <v>1969.7206456652859</v>
      </c>
      <c r="E103" s="122">
        <f t="shared" si="200"/>
        <v>850.39108427994154</v>
      </c>
      <c r="F103" s="93">
        <v>191.8029327834501</v>
      </c>
      <c r="G103" s="93">
        <v>171.5382845907734</v>
      </c>
      <c r="H103" s="93">
        <v>153.60070102428369</v>
      </c>
      <c r="I103" s="119">
        <v>173.19807436859503</v>
      </c>
      <c r="J103" s="119">
        <v>160.25109151283937</v>
      </c>
      <c r="K103" s="119">
        <v>169.20511675219774</v>
      </c>
      <c r="L103" s="120">
        <v>137.59446760359504</v>
      </c>
      <c r="M103" s="121">
        <v>187.76665679905483</v>
      </c>
      <c r="N103" s="121">
        <v>201.36735896994739</v>
      </c>
      <c r="O103" s="121">
        <v>166.10888821505833</v>
      </c>
      <c r="P103" s="121">
        <v>84.091186044258976</v>
      </c>
      <c r="Q103" s="121">
        <v>173.19588700123208</v>
      </c>
    </row>
    <row r="104" spans="1:17">
      <c r="A104" s="158" t="s">
        <v>122</v>
      </c>
      <c r="B104" s="112" t="s">
        <v>37</v>
      </c>
      <c r="C104" s="91"/>
      <c r="D104" s="92">
        <f>SUM(F104:Q104)</f>
        <v>1103.2508691776043</v>
      </c>
      <c r="E104" s="92">
        <f t="shared" si="200"/>
        <v>896.38634095171005</v>
      </c>
      <c r="F104" s="93">
        <f>F103+F102</f>
        <v>204.1636533235235</v>
      </c>
      <c r="G104" s="93">
        <f t="shared" ref="G104" si="202">G103+G102</f>
        <v>187.62398794112539</v>
      </c>
      <c r="H104" s="93">
        <f t="shared" ref="H104" si="203">H103+H102</f>
        <v>159.01433352718249</v>
      </c>
      <c r="I104" s="93">
        <f t="shared" ref="I104" si="204">I103+I102</f>
        <v>191.95272409797781</v>
      </c>
      <c r="J104" s="121">
        <v>153.63164206190089</v>
      </c>
      <c r="K104" s="93">
        <v>206.86452822589428</v>
      </c>
      <c r="L104" s="93"/>
      <c r="M104" s="93"/>
      <c r="N104" s="93"/>
      <c r="O104" s="93"/>
      <c r="P104" s="93"/>
      <c r="Q104" s="93"/>
    </row>
    <row r="105" spans="1:17">
      <c r="A105" s="158"/>
      <c r="B105" s="112" t="s">
        <v>68</v>
      </c>
      <c r="C105" s="112"/>
      <c r="D105" s="92">
        <f>SUM(F105:Q105)</f>
        <v>10.959577842559229</v>
      </c>
      <c r="E105" s="92">
        <f t="shared" si="200"/>
        <v>7.959601079726597</v>
      </c>
      <c r="F105" s="93"/>
      <c r="G105" s="93"/>
      <c r="H105" s="93"/>
      <c r="I105" s="121">
        <v>5.0911973700642754</v>
      </c>
      <c r="J105" s="121">
        <v>2.8684037096623216</v>
      </c>
      <c r="K105" s="93">
        <v>2.9999767628326324</v>
      </c>
      <c r="L105" s="93"/>
      <c r="M105" s="93"/>
      <c r="N105" s="93"/>
      <c r="O105" s="93"/>
      <c r="P105" s="93"/>
      <c r="Q105" s="93"/>
    </row>
    <row r="106" spans="1:17">
      <c r="A106" s="158" t="s">
        <v>39</v>
      </c>
      <c r="B106" s="158"/>
      <c r="C106" s="112"/>
      <c r="D106" s="92">
        <f t="shared" ref="D106" si="205">SUM(F106:Q106)</f>
        <v>1114.2104470201634</v>
      </c>
      <c r="E106" s="122">
        <f t="shared" si="200"/>
        <v>904.34594203143661</v>
      </c>
      <c r="F106" s="93">
        <f>F105+F104</f>
        <v>204.1636533235235</v>
      </c>
      <c r="G106" s="93">
        <f t="shared" ref="G106" si="206">G105+G104</f>
        <v>187.62398794112539</v>
      </c>
      <c r="H106" s="93">
        <f t="shared" ref="H106" si="207">H105+H104</f>
        <v>159.01433352718249</v>
      </c>
      <c r="I106" s="93">
        <f t="shared" ref="I106" si="208">I105+I104</f>
        <v>197.04392146804207</v>
      </c>
      <c r="J106" s="93">
        <f t="shared" ref="J106" si="209">J105+J104</f>
        <v>156.50004577156321</v>
      </c>
      <c r="K106" s="93">
        <f t="shared" ref="K106" si="210">K105+K104</f>
        <v>209.86450498872691</v>
      </c>
      <c r="L106" s="93">
        <f t="shared" ref="L106" si="211">L105+L104</f>
        <v>0</v>
      </c>
      <c r="M106" s="93">
        <f t="shared" ref="M106" si="212">M105+M104</f>
        <v>0</v>
      </c>
      <c r="N106" s="93">
        <f t="shared" ref="N106" si="213">N105+N104</f>
        <v>0</v>
      </c>
      <c r="O106" s="93">
        <f t="shared" ref="O106" si="214">O105+O104</f>
        <v>0</v>
      </c>
      <c r="P106" s="93">
        <f t="shared" ref="P106" si="215">P105+P104</f>
        <v>0</v>
      </c>
      <c r="Q106" s="93">
        <f t="shared" ref="Q106" si="216">Q105+Q104</f>
        <v>0</v>
      </c>
    </row>
    <row r="107" spans="1:17">
      <c r="A107" s="98" t="s">
        <v>32</v>
      </c>
      <c r="B107" s="98"/>
      <c r="C107" s="101" t="e">
        <f>D106/C106</f>
        <v>#DIV/0!</v>
      </c>
      <c r="D107" s="98" t="s">
        <v>33</v>
      </c>
      <c r="E107" s="123">
        <f>E106/E103-1</f>
        <v>6.3447111274903323E-2</v>
      </c>
      <c r="F107" s="102">
        <f t="shared" ref="F107:Q107" si="217">F106/F103-1</f>
        <v>6.4444898525242822E-2</v>
      </c>
      <c r="G107" s="102">
        <f t="shared" si="217"/>
        <v>9.3773255274917311E-2</v>
      </c>
      <c r="H107" s="102">
        <f t="shared" si="217"/>
        <v>3.5244842418023392E-2</v>
      </c>
      <c r="I107" s="102">
        <f t="shared" si="217"/>
        <v>0.13767963175328957</v>
      </c>
      <c r="J107" s="102">
        <f t="shared" si="217"/>
        <v>-2.3407302289579879E-2</v>
      </c>
      <c r="K107" s="102">
        <f t="shared" si="217"/>
        <v>0.24029644621252899</v>
      </c>
      <c r="L107" s="102">
        <f t="shared" si="217"/>
        <v>-1</v>
      </c>
      <c r="M107" s="102">
        <f t="shared" si="217"/>
        <v>-1</v>
      </c>
      <c r="N107" s="102">
        <f t="shared" si="217"/>
        <v>-1</v>
      </c>
      <c r="O107" s="102">
        <f t="shared" si="217"/>
        <v>-1</v>
      </c>
      <c r="P107" s="102">
        <f t="shared" si="217"/>
        <v>-1</v>
      </c>
      <c r="Q107" s="102">
        <f t="shared" si="217"/>
        <v>-1</v>
      </c>
    </row>
    <row r="108" spans="1:17">
      <c r="A108" s="158" t="s">
        <v>121</v>
      </c>
      <c r="B108" s="112" t="s">
        <v>37</v>
      </c>
      <c r="C108" s="91"/>
      <c r="D108" s="92">
        <f>SUM(F108:Q108)</f>
        <v>2565.7410525443302</v>
      </c>
      <c r="E108" s="92">
        <f t="shared" ref="E108:E113" si="218">SUM(F108:J108)</f>
        <v>995.84340589866395</v>
      </c>
      <c r="F108" s="93">
        <v>205.24691172762905</v>
      </c>
      <c r="G108" s="93">
        <v>198.98861655168204</v>
      </c>
      <c r="H108" s="93">
        <v>173.93649529933393</v>
      </c>
      <c r="I108" s="119">
        <v>199.96919921118845</v>
      </c>
      <c r="J108" s="119">
        <v>217.70218310883044</v>
      </c>
      <c r="K108" s="119">
        <v>235.50471833802533</v>
      </c>
      <c r="L108" s="120">
        <v>204.22404538986788</v>
      </c>
      <c r="M108" s="121">
        <v>247.37131561800075</v>
      </c>
      <c r="N108" s="121">
        <v>234.01837287529287</v>
      </c>
      <c r="O108" s="121">
        <v>260.00299999999999</v>
      </c>
      <c r="P108" s="121">
        <v>167.41349869755484</v>
      </c>
      <c r="Q108" s="121">
        <v>221.36269572692458</v>
      </c>
    </row>
    <row r="109" spans="1:17">
      <c r="A109" s="158"/>
      <c r="B109" s="112" t="s">
        <v>68</v>
      </c>
      <c r="C109" s="91"/>
      <c r="D109" s="92">
        <f>SUM(F109:Q109)</f>
        <v>313.9169633127832</v>
      </c>
      <c r="E109" s="92">
        <f t="shared" si="218"/>
        <v>124.7384460896287</v>
      </c>
      <c r="F109" s="93">
        <v>17.745570659568489</v>
      </c>
      <c r="G109" s="93">
        <v>36.767798498034431</v>
      </c>
      <c r="H109" s="93">
        <v>19.44094190825313</v>
      </c>
      <c r="I109" s="119">
        <v>38.548586707743205</v>
      </c>
      <c r="J109" s="119">
        <v>12.235548316029455</v>
      </c>
      <c r="K109" s="119">
        <v>26.546342852495062</v>
      </c>
      <c r="L109" s="120">
        <v>17.498892393608074</v>
      </c>
      <c r="M109" s="121">
        <v>29.616050366470223</v>
      </c>
      <c r="N109" s="121">
        <v>21.206108769305548</v>
      </c>
      <c r="O109" s="121">
        <v>21.274799999999999</v>
      </c>
      <c r="P109" s="121">
        <v>16.2665160761956</v>
      </c>
      <c r="Q109" s="121">
        <v>56.769806765079998</v>
      </c>
    </row>
    <row r="110" spans="1:17">
      <c r="A110" s="158" t="s">
        <v>35</v>
      </c>
      <c r="B110" s="158"/>
      <c r="C110" s="91"/>
      <c r="D110" s="92">
        <f t="shared" ref="D110" si="219">SUM(F110:Q110)</f>
        <v>2879.6580158571132</v>
      </c>
      <c r="E110" s="122">
        <f t="shared" si="218"/>
        <v>1120.5818519882926</v>
      </c>
      <c r="F110" s="93">
        <v>222.99248238719758</v>
      </c>
      <c r="G110" s="93">
        <v>235.75641504971645</v>
      </c>
      <c r="H110" s="93">
        <v>193.37743720758706</v>
      </c>
      <c r="I110" s="119">
        <v>238.51778591893165</v>
      </c>
      <c r="J110" s="119">
        <v>229.93773142485992</v>
      </c>
      <c r="K110" s="119">
        <v>262.05106119052039</v>
      </c>
      <c r="L110" s="120">
        <v>221.72293778347597</v>
      </c>
      <c r="M110" s="121">
        <v>276.98736598447096</v>
      </c>
      <c r="N110" s="121">
        <v>255.22448164459843</v>
      </c>
      <c r="O110" s="121">
        <v>281.27780000000001</v>
      </c>
      <c r="P110" s="121">
        <v>183.68001477375046</v>
      </c>
      <c r="Q110" s="121">
        <v>278.13250249200456</v>
      </c>
    </row>
    <row r="111" spans="1:17">
      <c r="A111" s="158" t="s">
        <v>120</v>
      </c>
      <c r="B111" s="112" t="s">
        <v>37</v>
      </c>
      <c r="C111" s="91"/>
      <c r="D111" s="92">
        <f>SUM(F111:Q111)</f>
        <v>2543.4814971318901</v>
      </c>
      <c r="E111" s="92">
        <f t="shared" si="218"/>
        <v>2171.9322038645701</v>
      </c>
      <c r="F111" s="121">
        <v>440.87844557395829</v>
      </c>
      <c r="G111" s="121">
        <v>464.48326323208147</v>
      </c>
      <c r="H111" s="121">
        <v>655.12217607657271</v>
      </c>
      <c r="I111" s="121">
        <v>301.85351034291602</v>
      </c>
      <c r="J111" s="121">
        <v>309.5948086390415</v>
      </c>
      <c r="K111" s="119">
        <v>371.54929326732025</v>
      </c>
      <c r="L111" s="120"/>
      <c r="M111" s="121"/>
      <c r="N111" s="121"/>
      <c r="O111" s="121"/>
      <c r="P111" s="121"/>
      <c r="Q111" s="121"/>
    </row>
    <row r="112" spans="1:17">
      <c r="A112" s="158"/>
      <c r="B112" s="112" t="s">
        <v>68</v>
      </c>
      <c r="C112" s="112"/>
      <c r="D112" s="92">
        <f>SUM(F112:Q112)</f>
        <v>226.76232203525694</v>
      </c>
      <c r="E112" s="92">
        <f t="shared" si="218"/>
        <v>188.87821432889632</v>
      </c>
      <c r="F112" s="121">
        <v>36.772781665354799</v>
      </c>
      <c r="G112" s="121">
        <v>17.469373283514098</v>
      </c>
      <c r="H112" s="121">
        <v>75.477805859157826</v>
      </c>
      <c r="I112" s="121">
        <v>32.347864288771078</v>
      </c>
      <c r="J112" s="121">
        <v>26.810389232098558</v>
      </c>
      <c r="K112" s="93">
        <v>37.884107706360609</v>
      </c>
      <c r="L112" s="93"/>
      <c r="M112" s="93"/>
      <c r="N112" s="93"/>
      <c r="O112" s="93"/>
      <c r="P112" s="93"/>
      <c r="Q112" s="93"/>
    </row>
    <row r="113" spans="1:17">
      <c r="A113" s="158" t="s">
        <v>39</v>
      </c>
      <c r="B113" s="158"/>
      <c r="C113" s="112"/>
      <c r="D113" s="92">
        <f t="shared" ref="D113" si="220">SUM(F113:Q113)</f>
        <v>2770.2438191671472</v>
      </c>
      <c r="E113" s="122">
        <f t="shared" si="218"/>
        <v>2360.8104181934664</v>
      </c>
      <c r="F113" s="93">
        <f>F112+F111</f>
        <v>477.65122723931307</v>
      </c>
      <c r="G113" s="93">
        <f t="shared" ref="G113" si="221">G112+G111</f>
        <v>481.95263651559554</v>
      </c>
      <c r="H113" s="93">
        <f t="shared" ref="H113" si="222">H112+H111</f>
        <v>730.59998193573051</v>
      </c>
      <c r="I113" s="93">
        <f t="shared" ref="I113" si="223">I112+I111</f>
        <v>334.20137463168709</v>
      </c>
      <c r="J113" s="93">
        <f t="shared" ref="J113" si="224">J112+J111</f>
        <v>336.40519787114005</v>
      </c>
      <c r="K113" s="93">
        <f t="shared" ref="K113" si="225">K112+K111</f>
        <v>409.43340097368088</v>
      </c>
      <c r="L113" s="93">
        <f t="shared" ref="L113" si="226">L112+L111</f>
        <v>0</v>
      </c>
      <c r="M113" s="93">
        <f t="shared" ref="M113" si="227">M112+M111</f>
        <v>0</v>
      </c>
      <c r="N113" s="93">
        <f t="shared" ref="N113" si="228">N112+N111</f>
        <v>0</v>
      </c>
      <c r="O113" s="93">
        <f t="shared" ref="O113" si="229">O112+O111</f>
        <v>0</v>
      </c>
      <c r="P113" s="93">
        <f t="shared" ref="P113" si="230">P112+P111</f>
        <v>0</v>
      </c>
      <c r="Q113" s="93">
        <f t="shared" ref="Q113" si="231">Q112+Q111</f>
        <v>0</v>
      </c>
    </row>
    <row r="114" spans="1:17">
      <c r="A114" s="98" t="s">
        <v>32</v>
      </c>
      <c r="B114" s="98"/>
      <c r="C114" s="101" t="e">
        <f>D113/C113</f>
        <v>#DIV/0!</v>
      </c>
      <c r="D114" s="98" t="s">
        <v>33</v>
      </c>
      <c r="E114" s="123">
        <f>E113/E110-1</f>
        <v>1.1067719542348358</v>
      </c>
      <c r="F114" s="102">
        <f t="shared" ref="F114:Q114" si="232">F113/F110-1</f>
        <v>1.1420059641738662</v>
      </c>
      <c r="G114" s="102">
        <f t="shared" si="232"/>
        <v>1.0442821732505605</v>
      </c>
      <c r="H114" s="102">
        <f t="shared" si="232"/>
        <v>2.7781035496475481</v>
      </c>
      <c r="I114" s="102">
        <f t="shared" si="232"/>
        <v>0.40115913513165324</v>
      </c>
      <c r="J114" s="102">
        <f t="shared" si="232"/>
        <v>0.46302738479035588</v>
      </c>
      <c r="K114" s="102">
        <f t="shared" si="232"/>
        <v>0.56241840469406967</v>
      </c>
      <c r="L114" s="102">
        <f t="shared" si="232"/>
        <v>-1</v>
      </c>
      <c r="M114" s="102">
        <f t="shared" si="232"/>
        <v>-1</v>
      </c>
      <c r="N114" s="102">
        <f t="shared" si="232"/>
        <v>-1</v>
      </c>
      <c r="O114" s="102">
        <f t="shared" si="232"/>
        <v>-1</v>
      </c>
      <c r="P114" s="102">
        <f t="shared" si="232"/>
        <v>-1</v>
      </c>
      <c r="Q114" s="102">
        <f t="shared" si="232"/>
        <v>-1</v>
      </c>
    </row>
    <row r="115" spans="1:17">
      <c r="A115" s="158" t="s">
        <v>119</v>
      </c>
      <c r="B115" s="112" t="s">
        <v>37</v>
      </c>
      <c r="C115" s="91"/>
      <c r="D115" s="92">
        <f>SUM(F115:Q115)</f>
        <v>13319.734616983187</v>
      </c>
      <c r="E115" s="92">
        <f t="shared" ref="E115:E120" si="233">SUM(F115:J115)</f>
        <v>5381.3145172890881</v>
      </c>
      <c r="F115" s="93">
        <v>1077.6102000000001</v>
      </c>
      <c r="G115" s="93">
        <v>1374.0702000000001</v>
      </c>
      <c r="H115" s="93">
        <v>1306.461917289088</v>
      </c>
      <c r="I115" s="119">
        <v>721.29769999999996</v>
      </c>
      <c r="J115" s="119">
        <v>901.87450000000001</v>
      </c>
      <c r="K115" s="119">
        <v>1002.3837</v>
      </c>
      <c r="L115" s="120">
        <v>1025.8465996940993</v>
      </c>
      <c r="M115" s="121">
        <v>1042.7883999999999</v>
      </c>
      <c r="N115" s="121">
        <v>1263.3055999999999</v>
      </c>
      <c r="O115" s="121">
        <v>1239.1449</v>
      </c>
      <c r="P115" s="121">
        <v>1322.5657000000001</v>
      </c>
      <c r="Q115" s="121">
        <v>1042.3851999999999</v>
      </c>
    </row>
    <row r="116" spans="1:17">
      <c r="A116" s="158"/>
      <c r="B116" s="112" t="s">
        <v>68</v>
      </c>
      <c r="C116" s="91"/>
      <c r="D116" s="92">
        <f>SUM(F116:Q116)</f>
        <v>1804.9053702644537</v>
      </c>
      <c r="E116" s="92">
        <f t="shared" si="233"/>
        <v>769.92758924792633</v>
      </c>
      <c r="F116" s="93">
        <v>132.88720000000001</v>
      </c>
      <c r="G116" s="93">
        <v>138.51400000000001</v>
      </c>
      <c r="H116" s="93">
        <v>186.78066889394398</v>
      </c>
      <c r="I116" s="119">
        <v>170.80432035398232</v>
      </c>
      <c r="J116" s="119">
        <v>140.94139999999999</v>
      </c>
      <c r="K116" s="119">
        <v>147.85429999999999</v>
      </c>
      <c r="L116" s="120">
        <v>109.66588101652754</v>
      </c>
      <c r="M116" s="121">
        <v>134.5326</v>
      </c>
      <c r="N116" s="121">
        <v>259.48110000000003</v>
      </c>
      <c r="O116" s="121">
        <v>71.923599999999993</v>
      </c>
      <c r="P116" s="121">
        <v>118.6879</v>
      </c>
      <c r="Q116" s="121">
        <v>192.83240000000001</v>
      </c>
    </row>
    <row r="117" spans="1:17">
      <c r="A117" s="158" t="s">
        <v>35</v>
      </c>
      <c r="B117" s="158"/>
      <c r="C117" s="91"/>
      <c r="D117" s="92">
        <f t="shared" ref="D117" si="234">SUM(F117:Q117)</f>
        <v>15124.639987247641</v>
      </c>
      <c r="E117" s="122">
        <f t="shared" si="233"/>
        <v>6151.2421065370145</v>
      </c>
      <c r="F117" s="93">
        <v>1210.4974</v>
      </c>
      <c r="G117" s="93">
        <v>1512.5842</v>
      </c>
      <c r="H117" s="93">
        <v>1493.2425861830318</v>
      </c>
      <c r="I117" s="119">
        <v>892.1020203539822</v>
      </c>
      <c r="J117" s="119">
        <v>1042.8159000000001</v>
      </c>
      <c r="K117" s="119">
        <v>1150.2380000000001</v>
      </c>
      <c r="L117" s="120">
        <v>1135.5124807106267</v>
      </c>
      <c r="M117" s="121">
        <v>1177.3209999999999</v>
      </c>
      <c r="N117" s="121">
        <v>1522.7867000000001</v>
      </c>
      <c r="O117" s="121">
        <v>1311.0685000000001</v>
      </c>
      <c r="P117" s="121">
        <v>1441.2536</v>
      </c>
      <c r="Q117" s="121">
        <v>1235.2175999999999</v>
      </c>
    </row>
    <row r="118" spans="1:17">
      <c r="A118" s="158" t="s">
        <v>118</v>
      </c>
      <c r="B118" s="112" t="s">
        <v>37</v>
      </c>
      <c r="C118" s="91"/>
      <c r="D118" s="92">
        <f>SUM(F118:Q118)</f>
        <v>8709.3938537600461</v>
      </c>
      <c r="E118" s="92">
        <f t="shared" si="233"/>
        <v>6938.8707537600458</v>
      </c>
      <c r="F118" s="121">
        <v>1056.0862255606226</v>
      </c>
      <c r="G118" s="121">
        <v>1761.9271000000001</v>
      </c>
      <c r="H118" s="121">
        <v>1457.8835999999999</v>
      </c>
      <c r="I118" s="121">
        <v>668.85417296807555</v>
      </c>
      <c r="J118" s="121">
        <v>1994.1196552313477</v>
      </c>
      <c r="K118" s="119">
        <v>1770.5231000000001</v>
      </c>
      <c r="L118" s="120"/>
      <c r="M118" s="121"/>
      <c r="N118" s="121"/>
      <c r="O118" s="121"/>
      <c r="P118" s="121"/>
      <c r="Q118" s="121"/>
    </row>
    <row r="119" spans="1:17">
      <c r="A119" s="158"/>
      <c r="B119" s="112" t="s">
        <v>68</v>
      </c>
      <c r="C119" s="112"/>
      <c r="D119" s="92">
        <f>SUM(F119:Q119)</f>
        <v>1094.2967904661773</v>
      </c>
      <c r="E119" s="92">
        <f t="shared" si="233"/>
        <v>869.1757904661772</v>
      </c>
      <c r="F119" s="121">
        <v>64.646354821648075</v>
      </c>
      <c r="G119" s="121">
        <v>43.804699999999997</v>
      </c>
      <c r="H119" s="121">
        <v>387.92160000000001</v>
      </c>
      <c r="I119" s="121">
        <v>220.13713564452905</v>
      </c>
      <c r="J119" s="121">
        <v>152.66600000000003</v>
      </c>
      <c r="K119" s="93">
        <v>225.12100000000001</v>
      </c>
      <c r="L119" s="93"/>
      <c r="M119" s="93"/>
      <c r="N119" s="93"/>
      <c r="O119" s="93"/>
      <c r="P119" s="93"/>
      <c r="Q119" s="93"/>
    </row>
    <row r="120" spans="1:17">
      <c r="A120" s="158" t="s">
        <v>39</v>
      </c>
      <c r="B120" s="158"/>
      <c r="C120" s="112"/>
      <c r="D120" s="92">
        <f t="shared" ref="D120" si="235">SUM(F120:Q120)</f>
        <v>9803.6906442262225</v>
      </c>
      <c r="E120" s="122">
        <f t="shared" si="233"/>
        <v>7808.046544226223</v>
      </c>
      <c r="F120" s="93">
        <f>F119+F118</f>
        <v>1120.7325803822707</v>
      </c>
      <c r="G120" s="93">
        <f t="shared" ref="G120" si="236">G119+G118</f>
        <v>1805.7318</v>
      </c>
      <c r="H120" s="93">
        <f t="shared" ref="H120" si="237">H119+H118</f>
        <v>1845.8051999999998</v>
      </c>
      <c r="I120" s="93">
        <f t="shared" ref="I120" si="238">I119+I118</f>
        <v>888.9913086126046</v>
      </c>
      <c r="J120" s="93">
        <f t="shared" ref="J120" si="239">J119+J118</f>
        <v>2146.7856552313478</v>
      </c>
      <c r="K120" s="93">
        <f t="shared" ref="K120" si="240">K119+K118</f>
        <v>1995.6441000000002</v>
      </c>
      <c r="L120" s="93">
        <f t="shared" ref="L120" si="241">L119+L118</f>
        <v>0</v>
      </c>
      <c r="M120" s="93">
        <f t="shared" ref="M120" si="242">M119+M118</f>
        <v>0</v>
      </c>
      <c r="N120" s="93">
        <f t="shared" ref="N120" si="243">N119+N118</f>
        <v>0</v>
      </c>
      <c r="O120" s="93">
        <f t="shared" ref="O120" si="244">O119+O118</f>
        <v>0</v>
      </c>
      <c r="P120" s="93">
        <f t="shared" ref="P120" si="245">P119+P118</f>
        <v>0</v>
      </c>
      <c r="Q120" s="93">
        <f t="shared" ref="Q120" si="246">Q119+Q118</f>
        <v>0</v>
      </c>
    </row>
    <row r="121" spans="1:17">
      <c r="A121" s="98" t="s">
        <v>32</v>
      </c>
      <c r="B121" s="98"/>
      <c r="C121" s="101" t="e">
        <f>D120/C120</f>
        <v>#DIV/0!</v>
      </c>
      <c r="D121" s="98" t="s">
        <v>33</v>
      </c>
      <c r="E121" s="123">
        <f>E120/E117-1</f>
        <v>0.26934469640343028</v>
      </c>
      <c r="F121" s="102">
        <f t="shared" ref="F121:Q121" si="247">F120/F117-1</f>
        <v>-7.4155317985589386E-2</v>
      </c>
      <c r="G121" s="102">
        <f t="shared" si="247"/>
        <v>0.19380580598422226</v>
      </c>
      <c r="H121" s="102">
        <f t="shared" si="247"/>
        <v>0.23610538373284329</v>
      </c>
      <c r="I121" s="102">
        <f t="shared" si="247"/>
        <v>-3.4869461904629695E-3</v>
      </c>
      <c r="J121" s="102">
        <f t="shared" si="247"/>
        <v>1.0586430023087945</v>
      </c>
      <c r="K121" s="102">
        <f t="shared" si="247"/>
        <v>0.73498362947494345</v>
      </c>
      <c r="L121" s="102">
        <f t="shared" si="247"/>
        <v>-1</v>
      </c>
      <c r="M121" s="102">
        <f t="shared" si="247"/>
        <v>-1</v>
      </c>
      <c r="N121" s="102">
        <f t="shared" si="247"/>
        <v>-1</v>
      </c>
      <c r="O121" s="102">
        <f t="shared" si="247"/>
        <v>-1</v>
      </c>
      <c r="P121" s="102">
        <f t="shared" si="247"/>
        <v>-1</v>
      </c>
      <c r="Q121" s="102">
        <f t="shared" si="247"/>
        <v>-1</v>
      </c>
    </row>
    <row r="122" spans="1:17">
      <c r="A122" s="158" t="s">
        <v>117</v>
      </c>
      <c r="B122" s="112" t="s">
        <v>37</v>
      </c>
      <c r="C122" s="91"/>
      <c r="D122" s="92">
        <f>SUM(F122:Q122)</f>
        <v>3736.0629820001795</v>
      </c>
      <c r="E122" s="92">
        <f t="shared" ref="E122:E127" si="248">SUM(F122:J122)</f>
        <v>1522.3069354857637</v>
      </c>
      <c r="F122" s="93">
        <v>415.31470000000002</v>
      </c>
      <c r="G122" s="93">
        <v>313.5745</v>
      </c>
      <c r="H122" s="93">
        <v>312.66273548576385</v>
      </c>
      <c r="I122" s="119">
        <v>227.5266</v>
      </c>
      <c r="J122" s="119">
        <v>253.22839999999999</v>
      </c>
      <c r="K122" s="119">
        <v>368.74009999999998</v>
      </c>
      <c r="L122" s="120">
        <v>282.75728385284651</v>
      </c>
      <c r="M122" s="121">
        <v>298.59359999999998</v>
      </c>
      <c r="N122" s="121">
        <v>358.2312</v>
      </c>
      <c r="O122" s="121">
        <v>340.26670000000001</v>
      </c>
      <c r="P122" s="121">
        <v>231.58151269818558</v>
      </c>
      <c r="Q122" s="121">
        <v>333.58564996338305</v>
      </c>
    </row>
    <row r="123" spans="1:17">
      <c r="A123" s="158"/>
      <c r="B123" s="112" t="s">
        <v>68</v>
      </c>
      <c r="C123" s="91"/>
      <c r="D123" s="92">
        <f>SUM(F123:Q123)</f>
        <v>603.67435449850655</v>
      </c>
      <c r="E123" s="92">
        <f t="shared" si="248"/>
        <v>280.94055449850663</v>
      </c>
      <c r="F123" s="93">
        <v>32.7164</v>
      </c>
      <c r="G123" s="93">
        <v>103.3344</v>
      </c>
      <c r="H123" s="93">
        <v>73.455666002931409</v>
      </c>
      <c r="I123" s="119">
        <v>38.861788495575226</v>
      </c>
      <c r="J123" s="119">
        <v>32.572299999999998</v>
      </c>
      <c r="K123" s="119">
        <v>56.403500000000001</v>
      </c>
      <c r="L123" s="120">
        <v>28.2437</v>
      </c>
      <c r="M123" s="121">
        <v>22.085899999999999</v>
      </c>
      <c r="N123" s="121">
        <v>62.114199999999997</v>
      </c>
      <c r="O123" s="121">
        <v>23.261099999999999</v>
      </c>
      <c r="P123" s="121">
        <v>61.511299999999999</v>
      </c>
      <c r="Q123" s="121">
        <v>69.114099999999993</v>
      </c>
    </row>
    <row r="124" spans="1:17">
      <c r="A124" s="158" t="s">
        <v>35</v>
      </c>
      <c r="B124" s="158"/>
      <c r="C124" s="91"/>
      <c r="D124" s="92">
        <f t="shared" ref="D124" si="249">SUM(F124:Q124)</f>
        <v>4339.7373364986861</v>
      </c>
      <c r="E124" s="122">
        <f t="shared" si="248"/>
        <v>1803.2474899842707</v>
      </c>
      <c r="F124" s="93">
        <v>448.03109999999998</v>
      </c>
      <c r="G124" s="93">
        <v>416.90890000000002</v>
      </c>
      <c r="H124" s="93">
        <v>386.11840148869527</v>
      </c>
      <c r="I124" s="119">
        <v>266.38838849557521</v>
      </c>
      <c r="J124" s="119">
        <v>285.80070000000001</v>
      </c>
      <c r="K124" s="119">
        <v>425.14359999999999</v>
      </c>
      <c r="L124" s="120">
        <v>311.0009838528465</v>
      </c>
      <c r="M124" s="121">
        <v>320.67950000000002</v>
      </c>
      <c r="N124" s="121">
        <v>420.34539999999998</v>
      </c>
      <c r="O124" s="121">
        <v>363.52780000000001</v>
      </c>
      <c r="P124" s="121">
        <v>293.09281269818558</v>
      </c>
      <c r="Q124" s="121">
        <v>402.69974996338306</v>
      </c>
    </row>
    <row r="125" spans="1:17">
      <c r="A125" s="158" t="s">
        <v>116</v>
      </c>
      <c r="B125" s="112" t="s">
        <v>37</v>
      </c>
      <c r="C125" s="91"/>
      <c r="D125" s="92">
        <f>SUM(F125:Q125)</f>
        <v>2557.9484062871243</v>
      </c>
      <c r="E125" s="92">
        <f t="shared" si="248"/>
        <v>2147.1268415356617</v>
      </c>
      <c r="F125" s="121">
        <v>474.43203425530362</v>
      </c>
      <c r="G125" s="121">
        <v>387.41138203720726</v>
      </c>
      <c r="H125" s="121">
        <v>501.35237223788823</v>
      </c>
      <c r="I125" s="121">
        <v>264.9639126258856</v>
      </c>
      <c r="J125" s="121">
        <v>518.96714037937704</v>
      </c>
      <c r="K125" s="119">
        <v>410.82156475146252</v>
      </c>
      <c r="L125" s="120"/>
      <c r="M125" s="121"/>
      <c r="N125" s="121"/>
      <c r="O125" s="121"/>
      <c r="P125" s="121"/>
      <c r="Q125" s="121"/>
    </row>
    <row r="126" spans="1:17">
      <c r="A126" s="158"/>
      <c r="B126" s="112" t="s">
        <v>68</v>
      </c>
      <c r="C126" s="112"/>
      <c r="D126" s="92">
        <f>SUM(F126:Q126)</f>
        <v>223.77889999999999</v>
      </c>
      <c r="E126" s="92">
        <f t="shared" si="248"/>
        <v>174.0831</v>
      </c>
      <c r="F126" s="121">
        <v>42.740200000000002</v>
      </c>
      <c r="G126" s="121">
        <v>36.374499999999998</v>
      </c>
      <c r="H126" s="121">
        <v>48.098500000000001</v>
      </c>
      <c r="I126" s="121">
        <v>30.442499999999999</v>
      </c>
      <c r="J126" s="121">
        <v>16.427399999999999</v>
      </c>
      <c r="K126" s="93">
        <v>49.695799999999998</v>
      </c>
      <c r="L126" s="93"/>
      <c r="M126" s="93"/>
      <c r="N126" s="93"/>
      <c r="O126" s="93"/>
      <c r="P126" s="93"/>
      <c r="Q126" s="93"/>
    </row>
    <row r="127" spans="1:17">
      <c r="A127" s="158" t="s">
        <v>39</v>
      </c>
      <c r="B127" s="158"/>
      <c r="C127" s="112"/>
      <c r="D127" s="92">
        <f t="shared" ref="D127" si="250">SUM(F127:Q127)</f>
        <v>2781.7273062871241</v>
      </c>
      <c r="E127" s="122">
        <f t="shared" si="248"/>
        <v>2321.2099415356615</v>
      </c>
      <c r="F127" s="93">
        <f>F126+F125</f>
        <v>517.17223425530358</v>
      </c>
      <c r="G127" s="93">
        <f t="shared" ref="G127" si="251">G126+G125</f>
        <v>423.78588203720727</v>
      </c>
      <c r="H127" s="93">
        <f t="shared" ref="H127" si="252">H126+H125</f>
        <v>549.45087223788823</v>
      </c>
      <c r="I127" s="93">
        <f t="shared" ref="I127" si="253">I126+I125</f>
        <v>295.40641262588559</v>
      </c>
      <c r="J127" s="93">
        <f t="shared" ref="J127" si="254">J126+J125</f>
        <v>535.39454037937708</v>
      </c>
      <c r="K127" s="93">
        <f t="shared" ref="K127" si="255">K126+K125</f>
        <v>460.51736475146254</v>
      </c>
      <c r="L127" s="93">
        <f t="shared" ref="L127" si="256">L126+L125</f>
        <v>0</v>
      </c>
      <c r="M127" s="93">
        <f t="shared" ref="M127" si="257">M126+M125</f>
        <v>0</v>
      </c>
      <c r="N127" s="93">
        <f t="shared" ref="N127" si="258">N126+N125</f>
        <v>0</v>
      </c>
      <c r="O127" s="93">
        <f t="shared" ref="O127" si="259">O126+O125</f>
        <v>0</v>
      </c>
      <c r="P127" s="93">
        <f t="shared" ref="P127" si="260">P126+P125</f>
        <v>0</v>
      </c>
      <c r="Q127" s="93">
        <f t="shared" ref="Q127" si="261">Q126+Q125</f>
        <v>0</v>
      </c>
    </row>
    <row r="128" spans="1:17">
      <c r="A128" s="98" t="s">
        <v>32</v>
      </c>
      <c r="B128" s="98"/>
      <c r="C128" s="101" t="e">
        <f>D127/C127</f>
        <v>#DIV/0!</v>
      </c>
      <c r="D128" s="98" t="s">
        <v>33</v>
      </c>
      <c r="E128" s="123">
        <f>E127/E124-1</f>
        <v>0.28723869265217106</v>
      </c>
      <c r="F128" s="102">
        <f t="shared" ref="F128:Q128" si="262">F127/F124-1</f>
        <v>0.15432217597239029</v>
      </c>
      <c r="G128" s="102">
        <f t="shared" si="262"/>
        <v>1.64951672588598E-2</v>
      </c>
      <c r="H128" s="102">
        <f t="shared" si="262"/>
        <v>0.42301136159130959</v>
      </c>
      <c r="I128" s="102">
        <f t="shared" si="262"/>
        <v>0.10893126496312133</v>
      </c>
      <c r="J128" s="102">
        <f t="shared" si="262"/>
        <v>0.87331430741554184</v>
      </c>
      <c r="K128" s="102">
        <f t="shared" si="262"/>
        <v>8.3204274394492961E-2</v>
      </c>
      <c r="L128" s="102">
        <f t="shared" si="262"/>
        <v>-1</v>
      </c>
      <c r="M128" s="102">
        <f t="shared" si="262"/>
        <v>-1</v>
      </c>
      <c r="N128" s="102">
        <f t="shared" si="262"/>
        <v>-1</v>
      </c>
      <c r="O128" s="102">
        <f t="shared" si="262"/>
        <v>-1</v>
      </c>
      <c r="P128" s="102">
        <f t="shared" si="262"/>
        <v>-1</v>
      </c>
      <c r="Q128" s="102">
        <f t="shared" si="262"/>
        <v>-1</v>
      </c>
    </row>
    <row r="129" spans="1:17">
      <c r="A129" s="158" t="s">
        <v>115</v>
      </c>
      <c r="B129" s="112" t="s">
        <v>37</v>
      </c>
      <c r="C129" s="91"/>
      <c r="D129" s="92">
        <f>SUM(F129:Q129)</f>
        <v>8910.6176896249417</v>
      </c>
      <c r="E129" s="92">
        <f t="shared" ref="E129:E134" si="263">SUM(F129:J129)</f>
        <v>3559.6169613436232</v>
      </c>
      <c r="F129" s="93">
        <v>648.33285497282804</v>
      </c>
      <c r="G129" s="93">
        <v>795.69908109727294</v>
      </c>
      <c r="H129" s="93">
        <v>905.63254875033499</v>
      </c>
      <c r="I129" s="119">
        <v>570.31811902603158</v>
      </c>
      <c r="J129" s="119">
        <v>639.63435749715552</v>
      </c>
      <c r="K129" s="119">
        <v>658.1473986811767</v>
      </c>
      <c r="L129" s="120">
        <v>769.50126845247155</v>
      </c>
      <c r="M129" s="121">
        <v>718.15490506021945</v>
      </c>
      <c r="N129" s="121">
        <v>865.90604192462308</v>
      </c>
      <c r="O129" s="121">
        <v>861.84848819952572</v>
      </c>
      <c r="P129" s="121">
        <v>634.96854786230438</v>
      </c>
      <c r="Q129" s="121">
        <v>842.47407810099605</v>
      </c>
    </row>
    <row r="130" spans="1:17">
      <c r="A130" s="158"/>
      <c r="B130" s="112" t="s">
        <v>68</v>
      </c>
      <c r="C130" s="91"/>
      <c r="D130" s="92">
        <f>SUM(F130:Q130)</f>
        <v>1614.1374834302499</v>
      </c>
      <c r="E130" s="92">
        <f t="shared" si="263"/>
        <v>630.85254658094414</v>
      </c>
      <c r="F130" s="93">
        <v>94.871977369600515</v>
      </c>
      <c r="G130" s="93">
        <v>146.49477049341164</v>
      </c>
      <c r="H130" s="93">
        <v>260.03435077993493</v>
      </c>
      <c r="I130" s="119">
        <v>49.390728106231187</v>
      </c>
      <c r="J130" s="119">
        <v>80.06071983176588</v>
      </c>
      <c r="K130" s="119">
        <v>122.39794474077965</v>
      </c>
      <c r="L130" s="120">
        <v>66.31071224445536</v>
      </c>
      <c r="M130" s="121">
        <v>95.212675156607872</v>
      </c>
      <c r="N130" s="121">
        <v>97.346982293227924</v>
      </c>
      <c r="O130" s="121">
        <v>98.00672928899958</v>
      </c>
      <c r="P130" s="121">
        <v>262.34006706670482</v>
      </c>
      <c r="Q130" s="121">
        <v>241.66982605853067</v>
      </c>
    </row>
    <row r="131" spans="1:17">
      <c r="A131" s="158" t="s">
        <v>35</v>
      </c>
      <c r="B131" s="158"/>
      <c r="C131" s="91"/>
      <c r="D131" s="92">
        <f t="shared" ref="D131" si="264">SUM(F131:Q131)</f>
        <v>10524.75517305519</v>
      </c>
      <c r="E131" s="122">
        <f t="shared" si="263"/>
        <v>4190.4695079245676</v>
      </c>
      <c r="F131" s="93">
        <v>743.20483234242852</v>
      </c>
      <c r="G131" s="93">
        <v>942.19385159068463</v>
      </c>
      <c r="H131" s="93">
        <v>1165.66689953027</v>
      </c>
      <c r="I131" s="119">
        <v>619.70884713226269</v>
      </c>
      <c r="J131" s="119">
        <v>719.69507732892134</v>
      </c>
      <c r="K131" s="119">
        <v>780.54534342195632</v>
      </c>
      <c r="L131" s="120">
        <v>835.81198069692687</v>
      </c>
      <c r="M131" s="121">
        <v>813.36758021682726</v>
      </c>
      <c r="N131" s="121">
        <v>963.25302421785091</v>
      </c>
      <c r="O131" s="121">
        <v>959.85521748852523</v>
      </c>
      <c r="P131" s="121">
        <v>897.3086149290092</v>
      </c>
      <c r="Q131" s="121">
        <v>1084.1439041595268</v>
      </c>
    </row>
    <row r="132" spans="1:17">
      <c r="A132" s="158" t="s">
        <v>114</v>
      </c>
      <c r="B132" s="112" t="s">
        <v>37</v>
      </c>
      <c r="C132" s="91"/>
      <c r="D132" s="92">
        <f>SUM(F132:Q132)</f>
        <v>6201.0017041572828</v>
      </c>
      <c r="E132" s="92">
        <f t="shared" si="263"/>
        <v>5073.1398861396274</v>
      </c>
      <c r="F132" s="121">
        <v>749.41437231370253</v>
      </c>
      <c r="G132" s="121">
        <v>1011.7945856197998</v>
      </c>
      <c r="H132" s="121">
        <v>1385.9482970923968</v>
      </c>
      <c r="I132" s="121">
        <v>827.21897315194474</v>
      </c>
      <c r="J132" s="121">
        <v>1098.7636579617831</v>
      </c>
      <c r="K132" s="119">
        <v>1127.8618180176554</v>
      </c>
      <c r="L132" s="120"/>
      <c r="M132" s="121"/>
      <c r="N132" s="121"/>
      <c r="O132" s="121"/>
      <c r="P132" s="121"/>
      <c r="Q132" s="121"/>
    </row>
    <row r="133" spans="1:17">
      <c r="A133" s="158"/>
      <c r="B133" s="112" t="s">
        <v>68</v>
      </c>
      <c r="C133" s="112"/>
      <c r="D133" s="92">
        <f>SUM(F133:Q133)</f>
        <v>1024.9534344352603</v>
      </c>
      <c r="E133" s="92">
        <f t="shared" si="263"/>
        <v>823.80898754970269</v>
      </c>
      <c r="F133" s="121">
        <v>42.59824511884316</v>
      </c>
      <c r="G133" s="121">
        <v>40.556832602467516</v>
      </c>
      <c r="H133" s="121">
        <v>361.67969930385351</v>
      </c>
      <c r="I133" s="121">
        <v>139.96831052453851</v>
      </c>
      <c r="J133" s="121">
        <v>239.0059</v>
      </c>
      <c r="K133" s="93">
        <v>201.14444688555753</v>
      </c>
      <c r="L133" s="93"/>
      <c r="M133" s="93"/>
      <c r="N133" s="93"/>
      <c r="O133" s="93"/>
      <c r="P133" s="93"/>
      <c r="Q133" s="93"/>
    </row>
    <row r="134" spans="1:17">
      <c r="A134" s="158" t="s">
        <v>39</v>
      </c>
      <c r="B134" s="158"/>
      <c r="C134" s="112"/>
      <c r="D134" s="92">
        <f t="shared" ref="D134" si="265">SUM(F134:Q134)</f>
        <v>7225.9551385925424</v>
      </c>
      <c r="E134" s="122">
        <f t="shared" si="263"/>
        <v>5896.94887368933</v>
      </c>
      <c r="F134" s="93">
        <f>F133+F132</f>
        <v>792.01261743254565</v>
      </c>
      <c r="G134" s="93">
        <f t="shared" ref="G134" si="266">G133+G132</f>
        <v>1052.3514182222673</v>
      </c>
      <c r="H134" s="93">
        <f t="shared" ref="H134" si="267">H133+H132</f>
        <v>1747.6279963962504</v>
      </c>
      <c r="I134" s="93">
        <f t="shared" ref="I134" si="268">I133+I132</f>
        <v>967.18728367648328</v>
      </c>
      <c r="J134" s="93">
        <f t="shared" ref="J134" si="269">J133+J132</f>
        <v>1337.769557961783</v>
      </c>
      <c r="K134" s="93">
        <f t="shared" ref="K134" si="270">K133+K132</f>
        <v>1329.0062649032129</v>
      </c>
      <c r="L134" s="93">
        <f t="shared" ref="L134" si="271">L133+L132</f>
        <v>0</v>
      </c>
      <c r="M134" s="93">
        <f t="shared" ref="M134" si="272">M133+M132</f>
        <v>0</v>
      </c>
      <c r="N134" s="93">
        <f t="shared" ref="N134" si="273">N133+N132</f>
        <v>0</v>
      </c>
      <c r="O134" s="93">
        <f t="shared" ref="O134" si="274">O133+O132</f>
        <v>0</v>
      </c>
      <c r="P134" s="93">
        <f t="shared" ref="P134" si="275">P133+P132</f>
        <v>0</v>
      </c>
      <c r="Q134" s="93">
        <f t="shared" ref="Q134" si="276">Q133+Q132</f>
        <v>0</v>
      </c>
    </row>
    <row r="135" spans="1:17">
      <c r="A135" s="98" t="s">
        <v>32</v>
      </c>
      <c r="B135" s="98"/>
      <c r="C135" s="101" t="e">
        <f>D134/C134</f>
        <v>#DIV/0!</v>
      </c>
      <c r="D135" s="98" t="s">
        <v>33</v>
      </c>
      <c r="E135" s="123">
        <f>E134/E131-1</f>
        <v>0.40722867987409317</v>
      </c>
      <c r="F135" s="102">
        <f t="shared" ref="F135:Q135" si="277">F134/F131-1</f>
        <v>6.567205024257583E-2</v>
      </c>
      <c r="G135" s="102">
        <f t="shared" si="277"/>
        <v>0.11691603213670532</v>
      </c>
      <c r="H135" s="102">
        <f t="shared" si="277"/>
        <v>0.49925162763092423</v>
      </c>
      <c r="I135" s="102">
        <f t="shared" si="277"/>
        <v>0.56071240252934329</v>
      </c>
      <c r="J135" s="102">
        <f t="shared" si="277"/>
        <v>0.85880048384766683</v>
      </c>
      <c r="K135" s="102">
        <f t="shared" si="277"/>
        <v>0.70266375439096462</v>
      </c>
      <c r="L135" s="102">
        <f t="shared" si="277"/>
        <v>-1</v>
      </c>
      <c r="M135" s="102">
        <f t="shared" si="277"/>
        <v>-1</v>
      </c>
      <c r="N135" s="102">
        <f t="shared" si="277"/>
        <v>-1</v>
      </c>
      <c r="O135" s="102">
        <f t="shared" si="277"/>
        <v>-1</v>
      </c>
      <c r="P135" s="102">
        <f t="shared" si="277"/>
        <v>-1</v>
      </c>
      <c r="Q135" s="102">
        <f t="shared" si="277"/>
        <v>-1</v>
      </c>
    </row>
    <row r="136" spans="1:17">
      <c r="A136" s="158" t="s">
        <v>113</v>
      </c>
      <c r="B136" s="112" t="s">
        <v>37</v>
      </c>
      <c r="C136" s="91"/>
      <c r="D136" s="92">
        <f>SUM(F136:Q136)</f>
        <v>11757.901340549261</v>
      </c>
      <c r="E136" s="92">
        <f t="shared" ref="E136:E141" si="278">SUM(F136:J136)</f>
        <v>5185.6025626816663</v>
      </c>
      <c r="F136" s="93">
        <v>979.61710000000005</v>
      </c>
      <c r="G136" s="93">
        <v>1143.2696000000001</v>
      </c>
      <c r="H136" s="93">
        <v>1475.5546626816654</v>
      </c>
      <c r="I136" s="119">
        <v>683.02340000000004</v>
      </c>
      <c r="J136" s="119">
        <v>904.13779999999997</v>
      </c>
      <c r="K136" s="119">
        <v>1035.4110000000001</v>
      </c>
      <c r="L136" s="120">
        <v>946.27059999999994</v>
      </c>
      <c r="M136" s="121">
        <v>1008.128</v>
      </c>
      <c r="N136" s="121">
        <v>1062.2546</v>
      </c>
      <c r="O136" s="121">
        <v>902.93209999999999</v>
      </c>
      <c r="P136" s="121">
        <v>693.40157786759414</v>
      </c>
      <c r="Q136" s="121">
        <v>923.90089999999998</v>
      </c>
    </row>
    <row r="137" spans="1:17">
      <c r="A137" s="158"/>
      <c r="B137" s="112" t="s">
        <v>68</v>
      </c>
      <c r="C137" s="91"/>
      <c r="D137" s="92">
        <f>SUM(F137:Q137)</f>
        <v>1416.7435359300432</v>
      </c>
      <c r="E137" s="92">
        <f t="shared" si="278"/>
        <v>623.96883593004338</v>
      </c>
      <c r="F137" s="93">
        <v>81.7517</v>
      </c>
      <c r="G137" s="93">
        <v>115.56910000000001</v>
      </c>
      <c r="H137" s="93">
        <v>242.55522796544162</v>
      </c>
      <c r="I137" s="119">
        <v>68.033107964601768</v>
      </c>
      <c r="J137" s="119">
        <v>116.05970000000001</v>
      </c>
      <c r="K137" s="119">
        <v>107.4422</v>
      </c>
      <c r="L137" s="120">
        <v>70.434100000000001</v>
      </c>
      <c r="M137" s="121">
        <v>101.8289</v>
      </c>
      <c r="N137" s="121">
        <v>210.10040000000001</v>
      </c>
      <c r="O137" s="121">
        <v>47.021900000000002</v>
      </c>
      <c r="P137" s="121">
        <v>64.203199999999995</v>
      </c>
      <c r="Q137" s="121">
        <v>191.744</v>
      </c>
    </row>
    <row r="138" spans="1:17">
      <c r="A138" s="158" t="s">
        <v>35</v>
      </c>
      <c r="B138" s="158"/>
      <c r="C138" s="91"/>
      <c r="D138" s="92">
        <f t="shared" ref="D138" si="279">SUM(F138:Q138)</f>
        <v>13174.644876479302</v>
      </c>
      <c r="E138" s="122">
        <f t="shared" si="278"/>
        <v>5809.5713986117089</v>
      </c>
      <c r="F138" s="93">
        <v>1061.3688</v>
      </c>
      <c r="G138" s="93">
        <v>1258.8387</v>
      </c>
      <c r="H138" s="93">
        <v>1718.109890647107</v>
      </c>
      <c r="I138" s="119">
        <v>751.05650796460179</v>
      </c>
      <c r="J138" s="119">
        <v>1020.1975</v>
      </c>
      <c r="K138" s="119">
        <v>1142.8532</v>
      </c>
      <c r="L138" s="120">
        <v>1016.7047</v>
      </c>
      <c r="M138" s="121">
        <v>1109.9568999999999</v>
      </c>
      <c r="N138" s="121">
        <v>1272.355</v>
      </c>
      <c r="O138" s="121">
        <v>949.95399999999995</v>
      </c>
      <c r="P138" s="121">
        <v>757.60477786759418</v>
      </c>
      <c r="Q138" s="121">
        <v>1115.6449</v>
      </c>
    </row>
    <row r="139" spans="1:17">
      <c r="A139" s="158" t="s">
        <v>112</v>
      </c>
      <c r="B139" s="112" t="s">
        <v>37</v>
      </c>
      <c r="C139" s="91"/>
      <c r="D139" s="92">
        <f>SUM(F139:Q139)</f>
        <v>8256.7530870611918</v>
      </c>
      <c r="E139" s="92">
        <f t="shared" si="278"/>
        <v>6892.3670870611913</v>
      </c>
      <c r="F139" s="121">
        <v>1484.8642728868408</v>
      </c>
      <c r="G139" s="121">
        <v>1652.4338332058962</v>
      </c>
      <c r="H139" s="121">
        <v>1264.553522387959</v>
      </c>
      <c r="I139" s="121">
        <v>731.04555858049582</v>
      </c>
      <c r="J139" s="121">
        <v>1759.4698999999998</v>
      </c>
      <c r="K139" s="119">
        <v>1364.3860000000002</v>
      </c>
      <c r="L139" s="120"/>
      <c r="M139" s="121"/>
      <c r="N139" s="121"/>
      <c r="O139" s="121"/>
      <c r="P139" s="121"/>
      <c r="Q139" s="121"/>
    </row>
    <row r="140" spans="1:17">
      <c r="A140" s="158"/>
      <c r="B140" s="112" t="s">
        <v>68</v>
      </c>
      <c r="C140" s="112"/>
      <c r="D140" s="92">
        <f>SUM(F140:Q140)</f>
        <v>752.29919999999993</v>
      </c>
      <c r="E140" s="92">
        <f t="shared" si="278"/>
        <v>645.8309999999999</v>
      </c>
      <c r="F140" s="121">
        <v>98.216200000000001</v>
      </c>
      <c r="G140" s="121">
        <v>41.292000000000002</v>
      </c>
      <c r="H140" s="121">
        <v>143.2722</v>
      </c>
      <c r="I140" s="121">
        <v>296.88479999999998</v>
      </c>
      <c r="J140" s="121">
        <v>66.16579999999999</v>
      </c>
      <c r="K140" s="93">
        <v>106.4682</v>
      </c>
      <c r="L140" s="93"/>
      <c r="M140" s="93"/>
      <c r="N140" s="93"/>
      <c r="O140" s="93"/>
      <c r="P140" s="93"/>
      <c r="Q140" s="93"/>
    </row>
    <row r="141" spans="1:17">
      <c r="A141" s="158" t="s">
        <v>39</v>
      </c>
      <c r="B141" s="158"/>
      <c r="C141" s="112"/>
      <c r="D141" s="92">
        <f t="shared" ref="D141" si="280">SUM(F141:Q141)</f>
        <v>9009.0522870611912</v>
      </c>
      <c r="E141" s="122">
        <f t="shared" si="278"/>
        <v>7538.1980870611915</v>
      </c>
      <c r="F141" s="93">
        <f>F140+F139</f>
        <v>1583.0804728868409</v>
      </c>
      <c r="G141" s="93">
        <f t="shared" ref="G141" si="281">G140+G139</f>
        <v>1693.7258332058962</v>
      </c>
      <c r="H141" s="93">
        <f t="shared" ref="H141" si="282">H140+H139</f>
        <v>1407.8257223879591</v>
      </c>
      <c r="I141" s="93">
        <f t="shared" ref="I141" si="283">I140+I139</f>
        <v>1027.9303585804957</v>
      </c>
      <c r="J141" s="93">
        <f t="shared" ref="J141" si="284">J140+J139</f>
        <v>1825.6356999999998</v>
      </c>
      <c r="K141" s="93">
        <f t="shared" ref="K141" si="285">K140+K139</f>
        <v>1470.8542000000002</v>
      </c>
      <c r="L141" s="93">
        <f t="shared" ref="L141" si="286">L140+L139</f>
        <v>0</v>
      </c>
      <c r="M141" s="93">
        <f t="shared" ref="M141" si="287">M140+M139</f>
        <v>0</v>
      </c>
      <c r="N141" s="93">
        <f t="shared" ref="N141" si="288">N140+N139</f>
        <v>0</v>
      </c>
      <c r="O141" s="93">
        <f t="shared" ref="O141" si="289">O140+O139</f>
        <v>0</v>
      </c>
      <c r="P141" s="93">
        <f t="shared" ref="P141" si="290">P140+P139</f>
        <v>0</v>
      </c>
      <c r="Q141" s="93">
        <f t="shared" ref="Q141" si="291">Q140+Q139</f>
        <v>0</v>
      </c>
    </row>
    <row r="142" spans="1:17">
      <c r="A142" s="98" t="s">
        <v>32</v>
      </c>
      <c r="B142" s="98"/>
      <c r="C142" s="101" t="e">
        <f>D141/C141</f>
        <v>#DIV/0!</v>
      </c>
      <c r="D142" s="98" t="s">
        <v>33</v>
      </c>
      <c r="E142" s="123">
        <f>E141/E138-1</f>
        <v>0.29754805816872576</v>
      </c>
      <c r="F142" s="102">
        <f t="shared" ref="F142:Q142" si="292">F141/F138-1</f>
        <v>0.49154607982337617</v>
      </c>
      <c r="G142" s="102">
        <f t="shared" si="292"/>
        <v>0.34546692376544841</v>
      </c>
      <c r="H142" s="102">
        <f t="shared" si="292"/>
        <v>-0.1805962295824296</v>
      </c>
      <c r="I142" s="102">
        <f t="shared" si="292"/>
        <v>0.36864583114556182</v>
      </c>
      <c r="J142" s="102">
        <f t="shared" si="292"/>
        <v>0.78949242671149444</v>
      </c>
      <c r="K142" s="102">
        <f t="shared" si="292"/>
        <v>0.287001865156435</v>
      </c>
      <c r="L142" s="102">
        <f t="shared" si="292"/>
        <v>-1</v>
      </c>
      <c r="M142" s="102">
        <f t="shared" si="292"/>
        <v>-1</v>
      </c>
      <c r="N142" s="102">
        <f t="shared" si="292"/>
        <v>-1</v>
      </c>
      <c r="O142" s="102">
        <f t="shared" si="292"/>
        <v>-1</v>
      </c>
      <c r="P142" s="102">
        <f t="shared" si="292"/>
        <v>-1</v>
      </c>
      <c r="Q142" s="102">
        <f t="shared" si="292"/>
        <v>-1</v>
      </c>
    </row>
    <row r="143" spans="1:17">
      <c r="A143" s="158" t="s">
        <v>111</v>
      </c>
      <c r="B143" s="112" t="s">
        <v>37</v>
      </c>
      <c r="C143" s="91"/>
      <c r="D143" s="92">
        <f>SUM(F143:Q143)</f>
        <v>1367.7047939083457</v>
      </c>
      <c r="E143" s="92">
        <f t="shared" ref="E143:E148" si="293">SUM(F143:J143)</f>
        <v>520.32127340366458</v>
      </c>
      <c r="F143" s="93">
        <v>113.74339999999999</v>
      </c>
      <c r="G143" s="93">
        <v>81.990700000000004</v>
      </c>
      <c r="H143" s="93">
        <v>126.96827340366463</v>
      </c>
      <c r="I143" s="119">
        <v>93.945700000000002</v>
      </c>
      <c r="J143" s="119">
        <v>103.67319999999999</v>
      </c>
      <c r="K143" s="119">
        <v>109.3937</v>
      </c>
      <c r="L143" s="120">
        <v>99.882020504681236</v>
      </c>
      <c r="M143" s="121">
        <v>90.990399999999994</v>
      </c>
      <c r="N143" s="121">
        <v>157.56360000000001</v>
      </c>
      <c r="O143" s="121">
        <v>123.9233</v>
      </c>
      <c r="P143" s="121">
        <v>84.3857</v>
      </c>
      <c r="Q143" s="121">
        <v>181.2448</v>
      </c>
    </row>
    <row r="144" spans="1:17">
      <c r="A144" s="158"/>
      <c r="B144" s="112" t="s">
        <v>68</v>
      </c>
      <c r="C144" s="91"/>
      <c r="D144" s="92">
        <f>SUM(F144:Q144)</f>
        <v>276.24296826018968</v>
      </c>
      <c r="E144" s="92">
        <f t="shared" si="293"/>
        <v>108.08046826018968</v>
      </c>
      <c r="F144" s="93">
        <v>4.3464999999999998</v>
      </c>
      <c r="G144" s="93">
        <v>13.353300000000001</v>
      </c>
      <c r="H144" s="93">
        <v>33.922606313287019</v>
      </c>
      <c r="I144" s="119">
        <v>46.460561946902658</v>
      </c>
      <c r="J144" s="119">
        <v>9.9975000000000005</v>
      </c>
      <c r="K144" s="119">
        <v>12.702</v>
      </c>
      <c r="L144" s="120">
        <v>13.006</v>
      </c>
      <c r="M144" s="121">
        <v>33.532499999999999</v>
      </c>
      <c r="N144" s="121">
        <v>36.069499999999998</v>
      </c>
      <c r="O144" s="121">
        <v>3.2955000000000001</v>
      </c>
      <c r="P144" s="121">
        <v>14.928000000000001</v>
      </c>
      <c r="Q144" s="121">
        <v>54.628999999999998</v>
      </c>
    </row>
    <row r="145" spans="1:17">
      <c r="A145" s="158" t="s">
        <v>35</v>
      </c>
      <c r="B145" s="158"/>
      <c r="C145" s="91"/>
      <c r="D145" s="92">
        <f t="shared" ref="D145" si="294">SUM(F145:Q145)</f>
        <v>1643.9477621685355</v>
      </c>
      <c r="E145" s="122">
        <f t="shared" si="293"/>
        <v>628.4017416638543</v>
      </c>
      <c r="F145" s="93">
        <v>118.0899</v>
      </c>
      <c r="G145" s="93">
        <v>95.343999999999994</v>
      </c>
      <c r="H145" s="93">
        <v>160.89087971695164</v>
      </c>
      <c r="I145" s="119">
        <v>140.40626194690265</v>
      </c>
      <c r="J145" s="119">
        <v>113.6707</v>
      </c>
      <c r="K145" s="119">
        <v>122.09569999999999</v>
      </c>
      <c r="L145" s="120">
        <v>112.88802050468124</v>
      </c>
      <c r="M145" s="121">
        <v>124.52290000000001</v>
      </c>
      <c r="N145" s="121">
        <v>193.63310000000001</v>
      </c>
      <c r="O145" s="121">
        <v>127.2188</v>
      </c>
      <c r="P145" s="121">
        <v>99.313699999999997</v>
      </c>
      <c r="Q145" s="121">
        <v>235.87379999999999</v>
      </c>
    </row>
    <row r="146" spans="1:17">
      <c r="A146" s="158" t="s">
        <v>110</v>
      </c>
      <c r="B146" s="112" t="s">
        <v>37</v>
      </c>
      <c r="C146" s="91"/>
      <c r="D146" s="92">
        <f>SUM(F146:Q146)</f>
        <v>1183.7581</v>
      </c>
      <c r="E146" s="92">
        <f t="shared" si="293"/>
        <v>1002.0359</v>
      </c>
      <c r="F146" s="121">
        <v>180.59649999999999</v>
      </c>
      <c r="G146" s="121">
        <v>237.666</v>
      </c>
      <c r="H146" s="121">
        <v>188.7784</v>
      </c>
      <c r="I146" s="121">
        <v>120.45780000000001</v>
      </c>
      <c r="J146" s="121">
        <v>274.53719999999998</v>
      </c>
      <c r="K146" s="119">
        <v>181.72219999999999</v>
      </c>
      <c r="L146" s="120"/>
      <c r="M146" s="121"/>
      <c r="N146" s="121"/>
      <c r="O146" s="121"/>
      <c r="P146" s="121"/>
      <c r="Q146" s="121"/>
    </row>
    <row r="147" spans="1:17">
      <c r="A147" s="158"/>
      <c r="B147" s="112" t="s">
        <v>68</v>
      </c>
      <c r="C147" s="112"/>
      <c r="D147" s="92">
        <f>SUM(F147:Q147)</f>
        <v>224.52029999999999</v>
      </c>
      <c r="E147" s="92">
        <f t="shared" si="293"/>
        <v>167.7663</v>
      </c>
      <c r="F147" s="121">
        <v>4.5949</v>
      </c>
      <c r="G147" s="121">
        <v>6.1208999999999998</v>
      </c>
      <c r="H147" s="121">
        <v>32.9711</v>
      </c>
      <c r="I147" s="121">
        <v>66.873000000000005</v>
      </c>
      <c r="J147" s="121">
        <v>57.206399999999995</v>
      </c>
      <c r="K147" s="93">
        <v>56.753999999999998</v>
      </c>
      <c r="L147" s="93"/>
      <c r="M147" s="93"/>
      <c r="N147" s="93"/>
      <c r="O147" s="93"/>
      <c r="P147" s="93"/>
      <c r="Q147" s="93"/>
    </row>
    <row r="148" spans="1:17">
      <c r="A148" s="158" t="s">
        <v>39</v>
      </c>
      <c r="B148" s="158"/>
      <c r="C148" s="112"/>
      <c r="D148" s="92">
        <f t="shared" ref="D148" si="295">SUM(F148:Q148)</f>
        <v>1408.2784000000001</v>
      </c>
      <c r="E148" s="122">
        <f t="shared" si="293"/>
        <v>1169.8022000000001</v>
      </c>
      <c r="F148" s="93">
        <f>F147+F146</f>
        <v>185.19139999999999</v>
      </c>
      <c r="G148" s="93">
        <f t="shared" ref="G148" si="296">G147+G146</f>
        <v>243.7869</v>
      </c>
      <c r="H148" s="93">
        <f t="shared" ref="H148" si="297">H147+H146</f>
        <v>221.74950000000001</v>
      </c>
      <c r="I148" s="93">
        <f t="shared" ref="I148" si="298">I147+I146</f>
        <v>187.33080000000001</v>
      </c>
      <c r="J148" s="93">
        <f t="shared" ref="J148" si="299">J147+J146</f>
        <v>331.74359999999996</v>
      </c>
      <c r="K148" s="93">
        <f t="shared" ref="K148" si="300">K147+K146</f>
        <v>238.47619999999998</v>
      </c>
      <c r="L148" s="93">
        <f t="shared" ref="L148" si="301">L147+L146</f>
        <v>0</v>
      </c>
      <c r="M148" s="93">
        <f t="shared" ref="M148" si="302">M147+M146</f>
        <v>0</v>
      </c>
      <c r="N148" s="93">
        <f t="shared" ref="N148" si="303">N147+N146</f>
        <v>0</v>
      </c>
      <c r="O148" s="93">
        <f t="shared" ref="O148" si="304">O147+O146</f>
        <v>0</v>
      </c>
      <c r="P148" s="93">
        <f t="shared" ref="P148" si="305">P147+P146</f>
        <v>0</v>
      </c>
      <c r="Q148" s="93">
        <f t="shared" ref="Q148" si="306">Q147+Q146</f>
        <v>0</v>
      </c>
    </row>
    <row r="149" spans="1:17">
      <c r="A149" s="98" t="s">
        <v>32</v>
      </c>
      <c r="B149" s="98"/>
      <c r="C149" s="101" t="e">
        <f>D148/C148</f>
        <v>#DIV/0!</v>
      </c>
      <c r="D149" s="98" t="s">
        <v>33</v>
      </c>
      <c r="E149" s="123">
        <f>E148/E145-1</f>
        <v>0.86155149236641138</v>
      </c>
      <c r="F149" s="102">
        <f t="shared" ref="F149:Q149" si="307">F148/F145-1</f>
        <v>0.56822387011929032</v>
      </c>
      <c r="G149" s="102">
        <f t="shared" si="307"/>
        <v>1.5569191558986408</v>
      </c>
      <c r="H149" s="102">
        <f t="shared" si="307"/>
        <v>0.378260224508153</v>
      </c>
      <c r="I149" s="102">
        <f t="shared" si="307"/>
        <v>0.33420545068597285</v>
      </c>
      <c r="J149" s="102">
        <f t="shared" si="307"/>
        <v>1.9184618375711593</v>
      </c>
      <c r="K149" s="102">
        <f t="shared" si="307"/>
        <v>0.95319081671180883</v>
      </c>
      <c r="L149" s="102">
        <f t="shared" si="307"/>
        <v>-1</v>
      </c>
      <c r="M149" s="102">
        <f t="shared" si="307"/>
        <v>-1</v>
      </c>
      <c r="N149" s="102">
        <f t="shared" si="307"/>
        <v>-1</v>
      </c>
      <c r="O149" s="102">
        <f t="shared" si="307"/>
        <v>-1</v>
      </c>
      <c r="P149" s="102">
        <f t="shared" si="307"/>
        <v>-1</v>
      </c>
      <c r="Q149" s="102">
        <f t="shared" si="307"/>
        <v>-1</v>
      </c>
    </row>
    <row r="150" spans="1:17">
      <c r="A150" s="158" t="s">
        <v>109</v>
      </c>
      <c r="B150" s="112" t="s">
        <v>37</v>
      </c>
      <c r="C150" s="91"/>
      <c r="D150" s="92">
        <f>SUM(F150:Q150)</f>
        <v>12778.247355200707</v>
      </c>
      <c r="E150" s="92">
        <f t="shared" ref="E150:E155" si="308">SUM(F150:J150)</f>
        <v>5616.8580924443686</v>
      </c>
      <c r="F150" s="93">
        <v>1179.9279329079766</v>
      </c>
      <c r="G150" s="93">
        <v>1253.1719306220807</v>
      </c>
      <c r="H150" s="93">
        <v>1583.977100603154</v>
      </c>
      <c r="I150" s="119">
        <v>674.23075876473388</v>
      </c>
      <c r="J150" s="119">
        <v>925.55036954642333</v>
      </c>
      <c r="K150" s="119">
        <v>1064.1730729468991</v>
      </c>
      <c r="L150" s="120">
        <v>1084.1600912787867</v>
      </c>
      <c r="M150" s="121">
        <v>1101.3951375144488</v>
      </c>
      <c r="N150" s="121">
        <v>1161.6017071562403</v>
      </c>
      <c r="O150" s="121">
        <v>999.51760000000002</v>
      </c>
      <c r="P150" s="121">
        <v>766.90251537721178</v>
      </c>
      <c r="Q150" s="121">
        <v>983.63913848275524</v>
      </c>
    </row>
    <row r="151" spans="1:17">
      <c r="A151" s="158"/>
      <c r="B151" s="112" t="s">
        <v>68</v>
      </c>
      <c r="C151" s="91"/>
      <c r="D151" s="92">
        <f>SUM(F151:Q151)</f>
        <v>1447.9594275268394</v>
      </c>
      <c r="E151" s="92">
        <f t="shared" si="308"/>
        <v>553.0383647242669</v>
      </c>
      <c r="F151" s="93">
        <v>84.3818492329317</v>
      </c>
      <c r="G151" s="93">
        <v>138.22356613970666</v>
      </c>
      <c r="H151" s="93">
        <v>147.73389279086413</v>
      </c>
      <c r="I151" s="119">
        <v>77.394000412943313</v>
      </c>
      <c r="J151" s="119">
        <v>105.30505614782109</v>
      </c>
      <c r="K151" s="119">
        <v>156.08931890409565</v>
      </c>
      <c r="L151" s="120">
        <v>99.900573919410661</v>
      </c>
      <c r="M151" s="121">
        <v>142.83202076199112</v>
      </c>
      <c r="N151" s="121">
        <v>188.1275343828504</v>
      </c>
      <c r="O151" s="121">
        <v>64.086699999999993</v>
      </c>
      <c r="P151" s="121">
        <v>95.269497603539349</v>
      </c>
      <c r="Q151" s="121">
        <v>148.61541723068544</v>
      </c>
    </row>
    <row r="152" spans="1:17">
      <c r="A152" s="158" t="s">
        <v>35</v>
      </c>
      <c r="B152" s="158"/>
      <c r="C152" s="91"/>
      <c r="D152" s="92">
        <f t="shared" ref="D152" si="309">SUM(F152:Q152)</f>
        <v>14226.20678272755</v>
      </c>
      <c r="E152" s="122">
        <f t="shared" si="308"/>
        <v>6169.8964571686356</v>
      </c>
      <c r="F152" s="93">
        <v>1264.3097821409083</v>
      </c>
      <c r="G152" s="93">
        <v>1391.3954967617874</v>
      </c>
      <c r="H152" s="93">
        <v>1731.710993394018</v>
      </c>
      <c r="I152" s="119">
        <v>751.62475917767722</v>
      </c>
      <c r="J152" s="119">
        <v>1030.8554256942443</v>
      </c>
      <c r="K152" s="119">
        <v>1220.2623918509946</v>
      </c>
      <c r="L152" s="120">
        <v>1184.0606651981973</v>
      </c>
      <c r="M152" s="121">
        <v>1244.2271582764399</v>
      </c>
      <c r="N152" s="121">
        <v>1349.7292415390909</v>
      </c>
      <c r="O152" s="121">
        <v>1063.6043</v>
      </c>
      <c r="P152" s="121">
        <v>862.17201298075111</v>
      </c>
      <c r="Q152" s="121">
        <v>1132.2545557134406</v>
      </c>
    </row>
    <row r="153" spans="1:17">
      <c r="A153" s="158" t="s">
        <v>108</v>
      </c>
      <c r="B153" s="112" t="s">
        <v>37</v>
      </c>
      <c r="C153" s="91"/>
      <c r="D153" s="92">
        <f>SUM(F153:Q153)</f>
        <v>8311.8617155845768</v>
      </c>
      <c r="E153" s="92">
        <f t="shared" si="308"/>
        <v>6813.4822838938489</v>
      </c>
      <c r="F153" s="121">
        <v>1087.8438154469291</v>
      </c>
      <c r="G153" s="121">
        <v>1878.9980309465896</v>
      </c>
      <c r="H153" s="121">
        <v>1510.6839423649835</v>
      </c>
      <c r="I153" s="121">
        <v>657.6537347442802</v>
      </c>
      <c r="J153" s="121">
        <v>1678.3027603910668</v>
      </c>
      <c r="K153" s="119">
        <v>1498.3794316907286</v>
      </c>
      <c r="L153" s="120"/>
      <c r="M153" s="121"/>
      <c r="N153" s="121"/>
      <c r="O153" s="121"/>
      <c r="P153" s="121"/>
      <c r="Q153" s="121"/>
    </row>
    <row r="154" spans="1:17">
      <c r="A154" s="158"/>
      <c r="B154" s="112" t="s">
        <v>68</v>
      </c>
      <c r="C154" s="112"/>
      <c r="D154" s="92">
        <f>SUM(F154:Q154)</f>
        <v>606.48444547053441</v>
      </c>
      <c r="E154" s="92">
        <f t="shared" si="308"/>
        <v>557.36503619199777</v>
      </c>
      <c r="F154" s="121">
        <v>68.738354549918625</v>
      </c>
      <c r="G154" s="121">
        <v>70.762364910315767</v>
      </c>
      <c r="H154" s="121">
        <v>160.62924541351896</v>
      </c>
      <c r="I154" s="121">
        <v>152.29112560340761</v>
      </c>
      <c r="J154" s="121">
        <v>104.94394571483683</v>
      </c>
      <c r="K154" s="93">
        <v>49.119409278536651</v>
      </c>
      <c r="L154" s="93"/>
      <c r="M154" s="93"/>
      <c r="N154" s="93"/>
      <c r="O154" s="93"/>
      <c r="P154" s="93"/>
      <c r="Q154" s="93"/>
    </row>
    <row r="155" spans="1:17">
      <c r="A155" s="158" t="s">
        <v>39</v>
      </c>
      <c r="B155" s="158"/>
      <c r="C155" s="112"/>
      <c r="D155" s="92">
        <f t="shared" ref="D155" si="310">SUM(F155:Q155)</f>
        <v>8918.3461610551112</v>
      </c>
      <c r="E155" s="122">
        <f t="shared" si="308"/>
        <v>7370.8473200858461</v>
      </c>
      <c r="F155" s="93">
        <f>F154+F153</f>
        <v>1156.5821699968476</v>
      </c>
      <c r="G155" s="93">
        <f t="shared" ref="G155" si="311">G154+G153</f>
        <v>1949.7603958569052</v>
      </c>
      <c r="H155" s="93">
        <f t="shared" ref="H155" si="312">H154+H153</f>
        <v>1671.3131877785024</v>
      </c>
      <c r="I155" s="93">
        <f t="shared" ref="I155" si="313">I154+I153</f>
        <v>809.94486034768784</v>
      </c>
      <c r="J155" s="93">
        <f t="shared" ref="J155" si="314">J154+J153</f>
        <v>1783.2467061059037</v>
      </c>
      <c r="K155" s="93">
        <f t="shared" ref="K155" si="315">K154+K153</f>
        <v>1547.4988409692653</v>
      </c>
      <c r="L155" s="93">
        <f t="shared" ref="L155" si="316">L154+L153</f>
        <v>0</v>
      </c>
      <c r="M155" s="93">
        <f t="shared" ref="M155" si="317">M154+M153</f>
        <v>0</v>
      </c>
      <c r="N155" s="93">
        <f t="shared" ref="N155" si="318">N154+N153</f>
        <v>0</v>
      </c>
      <c r="O155" s="93">
        <f t="shared" ref="O155" si="319">O154+O153</f>
        <v>0</v>
      </c>
      <c r="P155" s="93">
        <f t="shared" ref="P155" si="320">P154+P153</f>
        <v>0</v>
      </c>
      <c r="Q155" s="93">
        <f t="shared" ref="Q155" si="321">Q154+Q153</f>
        <v>0</v>
      </c>
    </row>
    <row r="156" spans="1:17">
      <c r="A156" s="98" t="s">
        <v>32</v>
      </c>
      <c r="B156" s="98"/>
      <c r="C156" s="101" t="e">
        <f>D155/C155</f>
        <v>#DIV/0!</v>
      </c>
      <c r="D156" s="98" t="s">
        <v>33</v>
      </c>
      <c r="E156" s="123">
        <f>E155/E152-1</f>
        <v>0.19464684233425955</v>
      </c>
      <c r="F156" s="102">
        <f t="shared" ref="F156:Q156" si="322">F155/F152-1</f>
        <v>-8.5206658736469709E-2</v>
      </c>
      <c r="G156" s="102">
        <f t="shared" si="322"/>
        <v>0.40129848083784059</v>
      </c>
      <c r="H156" s="102">
        <f t="shared" si="322"/>
        <v>-3.4877532016552415E-2</v>
      </c>
      <c r="I156" s="102">
        <f t="shared" si="322"/>
        <v>7.7592043713163861E-2</v>
      </c>
      <c r="J156" s="102">
        <f t="shared" si="322"/>
        <v>0.72987080599100573</v>
      </c>
      <c r="K156" s="102">
        <f t="shared" si="322"/>
        <v>0.26816892113006241</v>
      </c>
      <c r="L156" s="102">
        <f t="shared" si="322"/>
        <v>-1</v>
      </c>
      <c r="M156" s="102">
        <f t="shared" si="322"/>
        <v>-1</v>
      </c>
      <c r="N156" s="102">
        <f t="shared" si="322"/>
        <v>-1</v>
      </c>
      <c r="O156" s="102">
        <f t="shared" si="322"/>
        <v>-1</v>
      </c>
      <c r="P156" s="102">
        <f t="shared" si="322"/>
        <v>-1</v>
      </c>
      <c r="Q156" s="102">
        <f t="shared" si="322"/>
        <v>-1</v>
      </c>
    </row>
    <row r="157" spans="1:17">
      <c r="A157" s="158" t="s">
        <v>107</v>
      </c>
      <c r="B157" s="112" t="s">
        <v>37</v>
      </c>
      <c r="C157" s="91"/>
      <c r="D157" s="92">
        <f>SUM(F157:Q157)</f>
        <v>4681.839459510752</v>
      </c>
      <c r="E157" s="92">
        <f t="shared" ref="E157:E162" si="323">SUM(F157:J157)</f>
        <v>1764.5638593575736</v>
      </c>
      <c r="F157" s="93">
        <v>344.79536854874164</v>
      </c>
      <c r="G157" s="93">
        <v>343.40228925204468</v>
      </c>
      <c r="H157" s="93">
        <v>361.16852227468451</v>
      </c>
      <c r="I157" s="119">
        <v>355.74802110977629</v>
      </c>
      <c r="J157" s="119">
        <v>359.44965817232662</v>
      </c>
      <c r="K157" s="119">
        <v>345.42562739907618</v>
      </c>
      <c r="L157" s="120">
        <v>378.48845831307119</v>
      </c>
      <c r="M157" s="121">
        <v>450.83383455945182</v>
      </c>
      <c r="N157" s="121">
        <v>425.74812527905266</v>
      </c>
      <c r="O157" s="121">
        <v>594.79582686835272</v>
      </c>
      <c r="P157" s="121">
        <v>203.41759214107191</v>
      </c>
      <c r="Q157" s="121">
        <v>518.56613559310233</v>
      </c>
    </row>
    <row r="158" spans="1:17">
      <c r="A158" s="158"/>
      <c r="B158" s="112" t="s">
        <v>68</v>
      </c>
      <c r="C158" s="91"/>
      <c r="D158" s="92">
        <f>SUM(F158:Q158)</f>
        <v>559.84421128384179</v>
      </c>
      <c r="E158" s="92">
        <f t="shared" si="323"/>
        <v>245.68095783288163</v>
      </c>
      <c r="F158" s="93">
        <v>16.997597296988882</v>
      </c>
      <c r="G158" s="93">
        <v>78.248150985872613</v>
      </c>
      <c r="H158" s="93">
        <v>63.263350262095429</v>
      </c>
      <c r="I158" s="119">
        <v>47.763467150211191</v>
      </c>
      <c r="J158" s="119">
        <v>39.408392137713477</v>
      </c>
      <c r="K158" s="119">
        <v>31.068991704363167</v>
      </c>
      <c r="L158" s="120">
        <v>26.749334539201179</v>
      </c>
      <c r="M158" s="121">
        <v>15.506673230929231</v>
      </c>
      <c r="N158" s="121">
        <v>27.16241738210044</v>
      </c>
      <c r="O158" s="121">
        <v>30.074944883128676</v>
      </c>
      <c r="P158" s="121">
        <v>27.029311301809276</v>
      </c>
      <c r="Q158" s="121">
        <v>156.57158040942815</v>
      </c>
    </row>
    <row r="159" spans="1:17">
      <c r="A159" s="158" t="s">
        <v>35</v>
      </c>
      <c r="B159" s="158"/>
      <c r="C159" s="91"/>
      <c r="D159" s="92">
        <f t="shared" ref="D159" si="324">SUM(F159:Q159)</f>
        <v>5241.683670794594</v>
      </c>
      <c r="E159" s="122">
        <f t="shared" si="323"/>
        <v>2010.2448171904553</v>
      </c>
      <c r="F159" s="93">
        <v>361.79296584573046</v>
      </c>
      <c r="G159" s="93">
        <v>421.65044023791728</v>
      </c>
      <c r="H159" s="93">
        <v>424.43187253677996</v>
      </c>
      <c r="I159" s="119">
        <v>403.51148825998746</v>
      </c>
      <c r="J159" s="119">
        <v>398.85805031004008</v>
      </c>
      <c r="K159" s="119">
        <v>376.49461910343933</v>
      </c>
      <c r="L159" s="120">
        <v>405.23779285227238</v>
      </c>
      <c r="M159" s="121">
        <v>466.34050779038097</v>
      </c>
      <c r="N159" s="121">
        <v>452.91054266115304</v>
      </c>
      <c r="O159" s="121">
        <v>624.87077175148147</v>
      </c>
      <c r="P159" s="121">
        <v>230.44690344288122</v>
      </c>
      <c r="Q159" s="121">
        <v>675.1377160025304</v>
      </c>
    </row>
    <row r="160" spans="1:17">
      <c r="A160" s="158" t="s">
        <v>106</v>
      </c>
      <c r="B160" s="112" t="s">
        <v>37</v>
      </c>
      <c r="C160" s="91"/>
      <c r="D160" s="92">
        <f>SUM(F160:Q160)</f>
        <v>2695.5775272427713</v>
      </c>
      <c r="E160" s="92">
        <f t="shared" si="323"/>
        <v>2166.6103314310476</v>
      </c>
      <c r="F160" s="121">
        <v>319.16642201317006</v>
      </c>
      <c r="G160" s="121">
        <v>714.38872864802318</v>
      </c>
      <c r="H160" s="121">
        <v>464.73441761122132</v>
      </c>
      <c r="I160" s="121">
        <v>270.53456893031165</v>
      </c>
      <c r="J160" s="121">
        <v>397.78619422832145</v>
      </c>
      <c r="K160" s="119">
        <v>528.96719581172363</v>
      </c>
      <c r="L160" s="120"/>
      <c r="M160" s="121"/>
      <c r="N160" s="121"/>
      <c r="O160" s="121"/>
      <c r="P160" s="121"/>
      <c r="Q160" s="121"/>
    </row>
    <row r="161" spans="1:17">
      <c r="A161" s="158"/>
      <c r="B161" s="112" t="s">
        <v>68</v>
      </c>
      <c r="C161" s="112"/>
      <c r="D161" s="92">
        <f>SUM(F161:Q161)</f>
        <v>199.68358377403496</v>
      </c>
      <c r="E161" s="92">
        <f t="shared" si="323"/>
        <v>50.310917842198691</v>
      </c>
      <c r="F161" s="121">
        <v>10.564291581243783</v>
      </c>
      <c r="G161" s="121">
        <v>-27.318390025857084</v>
      </c>
      <c r="H161" s="121">
        <v>23.00133650425256</v>
      </c>
      <c r="I161" s="121">
        <v>4.8682298816115059</v>
      </c>
      <c r="J161" s="121">
        <v>39.195449900947928</v>
      </c>
      <c r="K161" s="93">
        <v>149.37266593183628</v>
      </c>
      <c r="L161" s="93"/>
      <c r="M161" s="93"/>
      <c r="N161" s="93"/>
      <c r="O161" s="93"/>
      <c r="P161" s="93"/>
      <c r="Q161" s="93"/>
    </row>
    <row r="162" spans="1:17">
      <c r="A162" s="158" t="s">
        <v>39</v>
      </c>
      <c r="B162" s="158"/>
      <c r="C162" s="112"/>
      <c r="D162" s="92">
        <f t="shared" ref="D162" si="325">SUM(F162:Q162)</f>
        <v>2895.2611110168068</v>
      </c>
      <c r="E162" s="122">
        <f t="shared" si="323"/>
        <v>2216.9212492732468</v>
      </c>
      <c r="F162" s="93">
        <f>F161+F160</f>
        <v>329.73071359441383</v>
      </c>
      <c r="G162" s="93">
        <f t="shared" ref="G162" si="326">G161+G160</f>
        <v>687.0703386221661</v>
      </c>
      <c r="H162" s="93">
        <f t="shared" ref="H162" si="327">H161+H160</f>
        <v>487.73575411547387</v>
      </c>
      <c r="I162" s="93">
        <f t="shared" ref="I162" si="328">I161+I160</f>
        <v>275.40279881192316</v>
      </c>
      <c r="J162" s="93">
        <f t="shared" ref="J162" si="329">J161+J160</f>
        <v>436.9816441292694</v>
      </c>
      <c r="K162" s="93">
        <f t="shared" ref="K162" si="330">K161+K160</f>
        <v>678.33986174355994</v>
      </c>
      <c r="L162" s="93">
        <f t="shared" ref="L162" si="331">L161+L160</f>
        <v>0</v>
      </c>
      <c r="M162" s="93">
        <f t="shared" ref="M162" si="332">M161+M160</f>
        <v>0</v>
      </c>
      <c r="N162" s="93">
        <f t="shared" ref="N162" si="333">N161+N160</f>
        <v>0</v>
      </c>
      <c r="O162" s="93">
        <f t="shared" ref="O162" si="334">O161+O160</f>
        <v>0</v>
      </c>
      <c r="P162" s="93">
        <f t="shared" ref="P162" si="335">P161+P160</f>
        <v>0</v>
      </c>
      <c r="Q162" s="93">
        <f t="shared" ref="Q162" si="336">Q161+Q160</f>
        <v>0</v>
      </c>
    </row>
    <row r="163" spans="1:17">
      <c r="A163" s="98" t="s">
        <v>32</v>
      </c>
      <c r="B163" s="98"/>
      <c r="C163" s="101" t="e">
        <f>D162/C162</f>
        <v>#DIV/0!</v>
      </c>
      <c r="D163" s="98" t="s">
        <v>33</v>
      </c>
      <c r="E163" s="123">
        <f>E162/E159-1</f>
        <v>0.10281157315537581</v>
      </c>
      <c r="F163" s="102">
        <f t="shared" ref="F163:Q163" si="337">F162/F159-1</f>
        <v>-8.8620441186211596E-2</v>
      </c>
      <c r="G163" s="102">
        <f t="shared" si="337"/>
        <v>0.62947852784046665</v>
      </c>
      <c r="H163" s="102">
        <f t="shared" si="337"/>
        <v>0.14914968850085164</v>
      </c>
      <c r="I163" s="102">
        <f t="shared" si="337"/>
        <v>-0.31748461487550583</v>
      </c>
      <c r="J163" s="102">
        <f t="shared" si="337"/>
        <v>9.5581858732938008E-2</v>
      </c>
      <c r="K163" s="102">
        <f t="shared" si="337"/>
        <v>0.80172525004186235</v>
      </c>
      <c r="L163" s="102">
        <f t="shared" si="337"/>
        <v>-1</v>
      </c>
      <c r="M163" s="102">
        <f t="shared" si="337"/>
        <v>-1</v>
      </c>
      <c r="N163" s="102">
        <f t="shared" si="337"/>
        <v>-1</v>
      </c>
      <c r="O163" s="102">
        <f t="shared" si="337"/>
        <v>-1</v>
      </c>
      <c r="P163" s="102">
        <f t="shared" si="337"/>
        <v>-1</v>
      </c>
      <c r="Q163" s="102">
        <f t="shared" si="337"/>
        <v>-1</v>
      </c>
    </row>
    <row r="164" spans="1:17">
      <c r="A164" s="158" t="s">
        <v>105</v>
      </c>
      <c r="B164" s="112" t="s">
        <v>37</v>
      </c>
      <c r="C164" s="91"/>
      <c r="D164" s="92">
        <f>SUM(F164:Q164)</f>
        <v>5311.8624368400679</v>
      </c>
      <c r="E164" s="92">
        <f t="shared" ref="E164:E169" si="338">SUM(F164:J164)</f>
        <v>1980.4249734001455</v>
      </c>
      <c r="F164" s="93">
        <v>323.57066928450013</v>
      </c>
      <c r="G164" s="93">
        <v>400.60842756804396</v>
      </c>
      <c r="H164" s="93">
        <v>597.9689396942257</v>
      </c>
      <c r="I164" s="119">
        <v>330.2633095527749</v>
      </c>
      <c r="J164" s="119">
        <v>328.01362730060089</v>
      </c>
      <c r="K164" s="119">
        <v>400.80274575280919</v>
      </c>
      <c r="L164" s="120">
        <v>394.79937545934058</v>
      </c>
      <c r="M164" s="121">
        <v>488.6501957795399</v>
      </c>
      <c r="N164" s="121">
        <v>645.41854695167206</v>
      </c>
      <c r="O164" s="121">
        <v>580.16700338065687</v>
      </c>
      <c r="P164" s="121">
        <v>332.93164105069587</v>
      </c>
      <c r="Q164" s="121">
        <v>488.66795506520691</v>
      </c>
    </row>
    <row r="165" spans="1:17">
      <c r="A165" s="158"/>
      <c r="B165" s="112" t="s">
        <v>68</v>
      </c>
      <c r="C165" s="91"/>
      <c r="D165" s="92">
        <f>SUM(F165:Q165)</f>
        <v>1024.0311033389958</v>
      </c>
      <c r="E165" s="92">
        <f t="shared" si="338"/>
        <v>408.83065375139853</v>
      </c>
      <c r="F165" s="93">
        <v>99.833642755105927</v>
      </c>
      <c r="G165" s="93">
        <v>116.00217511978857</v>
      </c>
      <c r="H165" s="93">
        <v>92.696315513670925</v>
      </c>
      <c r="I165" s="119">
        <v>32.736639483354388</v>
      </c>
      <c r="J165" s="119">
        <v>67.561880879478721</v>
      </c>
      <c r="K165" s="119">
        <v>102.9951871393058</v>
      </c>
      <c r="L165" s="120">
        <v>67.09937862627757</v>
      </c>
      <c r="M165" s="121">
        <v>91.401544740535897</v>
      </c>
      <c r="N165" s="121">
        <v>89.13055836518113</v>
      </c>
      <c r="O165" s="121">
        <v>63.764453159674233</v>
      </c>
      <c r="P165" s="121">
        <v>74.507717463703131</v>
      </c>
      <c r="Q165" s="121">
        <v>126.30161009291955</v>
      </c>
    </row>
    <row r="166" spans="1:17">
      <c r="A166" s="158" t="s">
        <v>35</v>
      </c>
      <c r="B166" s="158"/>
      <c r="C166" s="91"/>
      <c r="D166" s="92">
        <f t="shared" ref="D166" si="339">SUM(F166:Q166)</f>
        <v>6335.8935401790632</v>
      </c>
      <c r="E166" s="122">
        <f t="shared" si="338"/>
        <v>2389.2556271515441</v>
      </c>
      <c r="F166" s="93">
        <v>423.40431203960611</v>
      </c>
      <c r="G166" s="93">
        <v>516.61060268783251</v>
      </c>
      <c r="H166" s="93">
        <v>690.66525520789662</v>
      </c>
      <c r="I166" s="119">
        <v>362.99994903612929</v>
      </c>
      <c r="J166" s="119">
        <v>395.57550818007962</v>
      </c>
      <c r="K166" s="119">
        <v>503.79793289211506</v>
      </c>
      <c r="L166" s="120">
        <v>461.89875408561818</v>
      </c>
      <c r="M166" s="121">
        <v>580.05174052007578</v>
      </c>
      <c r="N166" s="121">
        <v>734.54910531685312</v>
      </c>
      <c r="O166" s="121">
        <v>643.93145654033117</v>
      </c>
      <c r="P166" s="121">
        <v>407.43935851439898</v>
      </c>
      <c r="Q166" s="121">
        <v>614.96956515812656</v>
      </c>
    </row>
    <row r="167" spans="1:17">
      <c r="A167" s="158" t="s">
        <v>104</v>
      </c>
      <c r="B167" s="112" t="s">
        <v>37</v>
      </c>
      <c r="C167" s="91"/>
      <c r="D167" s="92">
        <f>SUM(F167:Q167)</f>
        <v>2922.2302819755146</v>
      </c>
      <c r="E167" s="92">
        <f t="shared" si="338"/>
        <v>2430.9380988962312</v>
      </c>
      <c r="F167" s="121">
        <v>400.02095799884023</v>
      </c>
      <c r="G167" s="121">
        <v>662.35973092913298</v>
      </c>
      <c r="H167" s="121">
        <v>631.84474181583687</v>
      </c>
      <c r="I167" s="121">
        <v>284.08415831491033</v>
      </c>
      <c r="J167" s="121">
        <v>452.62850983751088</v>
      </c>
      <c r="K167" s="119">
        <v>491.29218307928329</v>
      </c>
      <c r="L167" s="120"/>
      <c r="M167" s="121"/>
      <c r="N167" s="121"/>
      <c r="O167" s="121"/>
      <c r="P167" s="121"/>
      <c r="Q167" s="121"/>
    </row>
    <row r="168" spans="1:17">
      <c r="A168" s="158"/>
      <c r="B168" s="112" t="s">
        <v>68</v>
      </c>
      <c r="C168" s="112"/>
      <c r="D168" s="92">
        <f>SUM(F168:Q168)</f>
        <v>720.56866019090796</v>
      </c>
      <c r="E168" s="92">
        <f t="shared" si="338"/>
        <v>646.14546019090801</v>
      </c>
      <c r="F168" s="121">
        <v>66.510969605441886</v>
      </c>
      <c r="G168" s="121">
        <v>52.101700000000001</v>
      </c>
      <c r="H168" s="121">
        <v>118.58728742396285</v>
      </c>
      <c r="I168" s="121">
        <v>386.73140316150329</v>
      </c>
      <c r="J168" s="121">
        <v>22.214099999999998</v>
      </c>
      <c r="K168" s="93">
        <v>74.423199999999994</v>
      </c>
      <c r="L168" s="93"/>
      <c r="M168" s="93"/>
      <c r="N168" s="93"/>
      <c r="O168" s="93"/>
      <c r="P168" s="93"/>
      <c r="Q168" s="93"/>
    </row>
    <row r="169" spans="1:17">
      <c r="A169" s="158" t="s">
        <v>39</v>
      </c>
      <c r="B169" s="158"/>
      <c r="C169" s="112"/>
      <c r="D169" s="92">
        <f>SUM(F169:Q169)</f>
        <v>3642.7989421664224</v>
      </c>
      <c r="E169" s="122">
        <f t="shared" si="338"/>
        <v>3077.0835590871393</v>
      </c>
      <c r="F169" s="93">
        <f>F168+F167</f>
        <v>466.53192760428215</v>
      </c>
      <c r="G169" s="93">
        <f t="shared" ref="G169" si="340">G168+G167</f>
        <v>714.46143092913303</v>
      </c>
      <c r="H169" s="93">
        <f t="shared" ref="H169" si="341">H168+H167</f>
        <v>750.4320292397997</v>
      </c>
      <c r="I169" s="93">
        <f t="shared" ref="I169" si="342">I168+I167</f>
        <v>670.81556147641368</v>
      </c>
      <c r="J169" s="93">
        <f>J168+J167</f>
        <v>474.84260983751085</v>
      </c>
      <c r="K169" s="93">
        <f t="shared" ref="K169" si="343">K168+K167</f>
        <v>565.71538307928324</v>
      </c>
      <c r="L169" s="93">
        <f t="shared" ref="L169" si="344">L168+L167</f>
        <v>0</v>
      </c>
      <c r="M169" s="93">
        <f t="shared" ref="M169" si="345">M168+M167</f>
        <v>0</v>
      </c>
      <c r="N169" s="93">
        <f t="shared" ref="N169" si="346">N168+N167</f>
        <v>0</v>
      </c>
      <c r="O169" s="93">
        <f t="shared" ref="O169" si="347">O168+O167</f>
        <v>0</v>
      </c>
      <c r="P169" s="93">
        <f t="shared" ref="P169" si="348">P168+P167</f>
        <v>0</v>
      </c>
      <c r="Q169" s="93">
        <f t="shared" ref="Q169" si="349">Q168+Q167</f>
        <v>0</v>
      </c>
    </row>
    <row r="170" spans="1:17">
      <c r="A170" s="98" t="s">
        <v>32</v>
      </c>
      <c r="B170" s="98"/>
      <c r="C170" s="101" t="e">
        <f>D169/C169</f>
        <v>#DIV/0!</v>
      </c>
      <c r="D170" s="98" t="s">
        <v>33</v>
      </c>
      <c r="E170" s="123">
        <f>E169/E166-1</f>
        <v>0.28788377606778703</v>
      </c>
      <c r="F170" s="102">
        <f t="shared" ref="F170:Q170" si="350">F169/F166-1</f>
        <v>0.10185917889433727</v>
      </c>
      <c r="G170" s="102">
        <f t="shared" si="350"/>
        <v>0.38297864428627304</v>
      </c>
      <c r="H170" s="102">
        <f t="shared" si="350"/>
        <v>8.6535081330988195E-2</v>
      </c>
      <c r="I170" s="102">
        <f t="shared" si="350"/>
        <v>0.84797701282775551</v>
      </c>
      <c r="J170" s="102">
        <f t="shared" si="350"/>
        <v>0.20038425033469487</v>
      </c>
      <c r="K170" s="102">
        <f t="shared" si="350"/>
        <v>0.12290135815310577</v>
      </c>
      <c r="L170" s="102">
        <f t="shared" si="350"/>
        <v>-1</v>
      </c>
      <c r="M170" s="102">
        <f t="shared" si="350"/>
        <v>-1</v>
      </c>
      <c r="N170" s="102">
        <f t="shared" si="350"/>
        <v>-1</v>
      </c>
      <c r="O170" s="102">
        <f t="shared" si="350"/>
        <v>-1</v>
      </c>
      <c r="P170" s="102">
        <f t="shared" si="350"/>
        <v>-1</v>
      </c>
      <c r="Q170" s="102">
        <f t="shared" si="350"/>
        <v>-1</v>
      </c>
    </row>
    <row r="171" spans="1:17">
      <c r="A171" s="158" t="s">
        <v>103</v>
      </c>
      <c r="B171" s="112" t="s">
        <v>37</v>
      </c>
      <c r="C171" s="91"/>
      <c r="D171" s="92">
        <f>SUM(F171:Q171)</f>
        <v>1501.022742073523</v>
      </c>
      <c r="E171" s="92">
        <f t="shared" ref="E171:E176" si="351">SUM(F171:J171)</f>
        <v>429.42824207352294</v>
      </c>
      <c r="F171" s="93">
        <v>76.359800000000007</v>
      </c>
      <c r="G171" s="93">
        <v>87.985200000000006</v>
      </c>
      <c r="H171" s="93">
        <v>59.462942073522925</v>
      </c>
      <c r="I171" s="119">
        <v>90.341999999999999</v>
      </c>
      <c r="J171" s="119">
        <v>115.2783</v>
      </c>
      <c r="K171" s="119">
        <v>123.7281</v>
      </c>
      <c r="L171" s="120">
        <v>142.66399999999999</v>
      </c>
      <c r="M171" s="121">
        <v>152.3022</v>
      </c>
      <c r="N171" s="121">
        <v>169.91480000000001</v>
      </c>
      <c r="O171" s="121">
        <v>188.7286</v>
      </c>
      <c r="P171" s="121">
        <v>113.25069999999999</v>
      </c>
      <c r="Q171" s="121">
        <v>181.0061</v>
      </c>
    </row>
    <row r="172" spans="1:17">
      <c r="A172" s="158"/>
      <c r="B172" s="112" t="s">
        <v>68</v>
      </c>
      <c r="C172" s="91"/>
      <c r="D172" s="92">
        <f>SUM(F172:Q172)</f>
        <v>224.64195713986453</v>
      </c>
      <c r="E172" s="92">
        <f t="shared" si="351"/>
        <v>83.74835713986451</v>
      </c>
      <c r="F172" s="93">
        <v>8.3971</v>
      </c>
      <c r="G172" s="93">
        <v>29.209199999999999</v>
      </c>
      <c r="H172" s="93">
        <v>16.766271299156546</v>
      </c>
      <c r="I172" s="119">
        <v>20.484185840707966</v>
      </c>
      <c r="J172" s="119">
        <v>8.8916000000000004</v>
      </c>
      <c r="K172" s="119">
        <v>16.384499999999999</v>
      </c>
      <c r="L172" s="120">
        <v>11.686400000000001</v>
      </c>
      <c r="M172" s="121">
        <v>16.804300000000001</v>
      </c>
      <c r="N172" s="121">
        <v>20.247699999999998</v>
      </c>
      <c r="O172" s="121">
        <v>12.6989</v>
      </c>
      <c r="P172" s="121">
        <v>33.7136</v>
      </c>
      <c r="Q172" s="121">
        <v>29.3582</v>
      </c>
    </row>
    <row r="173" spans="1:17">
      <c r="A173" s="158" t="s">
        <v>35</v>
      </c>
      <c r="B173" s="158"/>
      <c r="C173" s="91"/>
      <c r="D173" s="92">
        <f t="shared" ref="D173" si="352">SUM(F173:Q173)</f>
        <v>1725.6646992133876</v>
      </c>
      <c r="E173" s="122">
        <f t="shared" si="351"/>
        <v>513.17659921338748</v>
      </c>
      <c r="F173" s="93">
        <v>84.756900000000002</v>
      </c>
      <c r="G173" s="93">
        <v>117.1944</v>
      </c>
      <c r="H173" s="93">
        <v>76.229213372679467</v>
      </c>
      <c r="I173" s="119">
        <v>110.82618584070796</v>
      </c>
      <c r="J173" s="119">
        <v>124.1699</v>
      </c>
      <c r="K173" s="119">
        <v>140.11259999999999</v>
      </c>
      <c r="L173" s="120">
        <v>154.35040000000001</v>
      </c>
      <c r="M173" s="121">
        <v>169.10650000000001</v>
      </c>
      <c r="N173" s="121">
        <v>190.16249999999999</v>
      </c>
      <c r="O173" s="121">
        <v>201.42750000000001</v>
      </c>
      <c r="P173" s="121">
        <v>146.96430000000001</v>
      </c>
      <c r="Q173" s="121">
        <v>210.36429999999999</v>
      </c>
    </row>
    <row r="174" spans="1:17">
      <c r="A174" s="158" t="s">
        <v>102</v>
      </c>
      <c r="B174" s="112" t="s">
        <v>37</v>
      </c>
      <c r="C174" s="91"/>
      <c r="D174" s="92">
        <f>SUM(F174:Q174)</f>
        <v>969.02223077502811</v>
      </c>
      <c r="E174" s="92">
        <f t="shared" si="351"/>
        <v>811.34293300000002</v>
      </c>
      <c r="F174" s="121">
        <v>148.8424</v>
      </c>
      <c r="G174" s="121">
        <v>125.5522</v>
      </c>
      <c r="H174" s="121">
        <v>144.86179999999999</v>
      </c>
      <c r="I174" s="121">
        <v>177.24160000000001</v>
      </c>
      <c r="J174" s="121">
        <v>214.844933</v>
      </c>
      <c r="K174" s="119">
        <v>157.67929777502812</v>
      </c>
      <c r="L174" s="120"/>
      <c r="M174" s="121"/>
      <c r="N174" s="121"/>
      <c r="O174" s="121"/>
      <c r="P174" s="121"/>
      <c r="Q174" s="121"/>
    </row>
    <row r="175" spans="1:17">
      <c r="A175" s="158"/>
      <c r="B175" s="112" t="s">
        <v>68</v>
      </c>
      <c r="C175" s="112"/>
      <c r="D175" s="92">
        <f>SUM(F175:Q175)</f>
        <v>150.39079999999998</v>
      </c>
      <c r="E175" s="92">
        <f t="shared" si="351"/>
        <v>117.89699999999999</v>
      </c>
      <c r="F175" s="121">
        <v>20.6374</v>
      </c>
      <c r="G175" s="121">
        <v>15.934900000000001</v>
      </c>
      <c r="H175" s="121">
        <v>26.735199999999999</v>
      </c>
      <c r="I175" s="121">
        <v>22.267099999999999</v>
      </c>
      <c r="J175" s="121">
        <v>32.322399999999995</v>
      </c>
      <c r="K175" s="93">
        <v>32.4938</v>
      </c>
      <c r="L175" s="93"/>
      <c r="M175" s="93"/>
      <c r="N175" s="93"/>
      <c r="O175" s="93"/>
      <c r="P175" s="93"/>
      <c r="Q175" s="93"/>
    </row>
    <row r="176" spans="1:17">
      <c r="A176" s="158" t="s">
        <v>39</v>
      </c>
      <c r="B176" s="158"/>
      <c r="C176" s="112"/>
      <c r="D176" s="92">
        <f t="shared" ref="D176" si="353">SUM(F176:Q176)</f>
        <v>1119.4130307750281</v>
      </c>
      <c r="E176" s="122">
        <f t="shared" si="351"/>
        <v>929.23993299999995</v>
      </c>
      <c r="F176" s="93">
        <f>F175+F174</f>
        <v>169.47980000000001</v>
      </c>
      <c r="G176" s="93">
        <f t="shared" ref="G176" si="354">G175+G174</f>
        <v>141.4871</v>
      </c>
      <c r="H176" s="93">
        <f t="shared" ref="H176" si="355">H175+H174</f>
        <v>171.59699999999998</v>
      </c>
      <c r="I176" s="93">
        <f t="shared" ref="I176" si="356">I175+I174</f>
        <v>199.5087</v>
      </c>
      <c r="J176" s="93">
        <f t="shared" ref="J176" si="357">J175+J174</f>
        <v>247.16733299999999</v>
      </c>
      <c r="K176" s="93">
        <f t="shared" ref="K176" si="358">K175+K174</f>
        <v>190.17309777502811</v>
      </c>
      <c r="L176" s="93">
        <f t="shared" ref="L176" si="359">L175+L174</f>
        <v>0</v>
      </c>
      <c r="M176" s="93">
        <f t="shared" ref="M176" si="360">M175+M174</f>
        <v>0</v>
      </c>
      <c r="N176" s="93">
        <f t="shared" ref="N176" si="361">N175+N174</f>
        <v>0</v>
      </c>
      <c r="O176" s="93">
        <f t="shared" ref="O176" si="362">O175+O174</f>
        <v>0</v>
      </c>
      <c r="P176" s="93">
        <f t="shared" ref="P176" si="363">P175+P174</f>
        <v>0</v>
      </c>
      <c r="Q176" s="93">
        <f t="shared" ref="Q176" si="364">Q175+Q174</f>
        <v>0</v>
      </c>
    </row>
    <row r="177" spans="1:17">
      <c r="A177" s="98" t="s">
        <v>32</v>
      </c>
      <c r="B177" s="98"/>
      <c r="C177" s="101" t="e">
        <f>D176/C176</f>
        <v>#DIV/0!</v>
      </c>
      <c r="D177" s="98" t="s">
        <v>33</v>
      </c>
      <c r="E177" s="123">
        <f>E176/E173-1</f>
        <v>0.81076053433528905</v>
      </c>
      <c r="F177" s="102">
        <f t="shared" ref="F177:Q177" si="365">F176/F173-1</f>
        <v>0.9995988527187758</v>
      </c>
      <c r="G177" s="102">
        <f t="shared" si="365"/>
        <v>0.20728550169632665</v>
      </c>
      <c r="H177" s="102">
        <f t="shared" si="365"/>
        <v>1.2510661255426299</v>
      </c>
      <c r="I177" s="102">
        <f t="shared" si="365"/>
        <v>0.80019458836882351</v>
      </c>
      <c r="J177" s="102">
        <f t="shared" si="365"/>
        <v>0.99055755863538586</v>
      </c>
      <c r="K177" s="102">
        <f t="shared" si="365"/>
        <v>0.35728762277645365</v>
      </c>
      <c r="L177" s="102">
        <f t="shared" si="365"/>
        <v>-1</v>
      </c>
      <c r="M177" s="102">
        <f t="shared" si="365"/>
        <v>-1</v>
      </c>
      <c r="N177" s="102">
        <f t="shared" si="365"/>
        <v>-1</v>
      </c>
      <c r="O177" s="102">
        <f t="shared" si="365"/>
        <v>-1</v>
      </c>
      <c r="P177" s="102">
        <f t="shared" si="365"/>
        <v>-1</v>
      </c>
      <c r="Q177" s="102">
        <f t="shared" si="365"/>
        <v>-1</v>
      </c>
    </row>
    <row r="178" spans="1:17">
      <c r="A178" s="158" t="s">
        <v>101</v>
      </c>
      <c r="B178" s="112" t="s">
        <v>37</v>
      </c>
      <c r="C178" s="91"/>
      <c r="D178" s="92">
        <f>SUM(F178:Q178)</f>
        <v>2738.7479528974454</v>
      </c>
      <c r="E178" s="92">
        <f t="shared" ref="E178:E183" si="366">SUM(F178:J178)</f>
        <v>875.50811391110972</v>
      </c>
      <c r="F178" s="93">
        <v>173.4233447815906</v>
      </c>
      <c r="G178" s="93">
        <v>140.33874243966517</v>
      </c>
      <c r="H178" s="93">
        <v>144.30360804208661</v>
      </c>
      <c r="I178" s="119">
        <v>211.33591759289504</v>
      </c>
      <c r="J178" s="119">
        <v>206.10650105487233</v>
      </c>
      <c r="K178" s="119">
        <v>267.30522716790136</v>
      </c>
      <c r="L178" s="120">
        <v>156.16444712063958</v>
      </c>
      <c r="M178" s="121">
        <v>313.70585543892963</v>
      </c>
      <c r="N178" s="121">
        <v>268.3005705761359</v>
      </c>
      <c r="O178" s="121">
        <v>342.00522043013262</v>
      </c>
      <c r="P178" s="121">
        <v>187.71046344014789</v>
      </c>
      <c r="Q178" s="121">
        <v>328.04805481244892</v>
      </c>
    </row>
    <row r="179" spans="1:17">
      <c r="A179" s="158"/>
      <c r="B179" s="112" t="s">
        <v>68</v>
      </c>
      <c r="C179" s="91"/>
      <c r="D179" s="92">
        <f>SUM(F179:Q179)</f>
        <v>528.14250991851213</v>
      </c>
      <c r="E179" s="92">
        <f t="shared" si="366"/>
        <v>175.36610363383704</v>
      </c>
      <c r="F179" s="93">
        <v>47.30523071974546</v>
      </c>
      <c r="G179" s="93">
        <v>34.2786655795217</v>
      </c>
      <c r="H179" s="93">
        <v>35.115908823470122</v>
      </c>
      <c r="I179" s="119">
        <v>43.00473673262487</v>
      </c>
      <c r="J179" s="119">
        <v>15.661561778474896</v>
      </c>
      <c r="K179" s="119">
        <v>25.153608997677814</v>
      </c>
      <c r="L179" s="120">
        <v>26.452507799358607</v>
      </c>
      <c r="M179" s="121">
        <v>36.04623671173799</v>
      </c>
      <c r="N179" s="121">
        <v>53.182430707140398</v>
      </c>
      <c r="O179" s="121">
        <v>45.95054537487902</v>
      </c>
      <c r="P179" s="121">
        <v>43.393060766872757</v>
      </c>
      <c r="Q179" s="121">
        <v>122.59801592700848</v>
      </c>
    </row>
    <row r="180" spans="1:17">
      <c r="A180" s="158" t="s">
        <v>35</v>
      </c>
      <c r="B180" s="158"/>
      <c r="C180" s="91"/>
      <c r="D180" s="92">
        <f t="shared" ref="D180" si="367">SUM(F180:Q180)</f>
        <v>3266.890462815958</v>
      </c>
      <c r="E180" s="122">
        <f t="shared" si="366"/>
        <v>1050.8742175449468</v>
      </c>
      <c r="F180" s="93">
        <v>220.72857550133605</v>
      </c>
      <c r="G180" s="93">
        <v>174.61740801918685</v>
      </c>
      <c r="H180" s="93">
        <v>179.41951686555674</v>
      </c>
      <c r="I180" s="119">
        <v>254.34065432551992</v>
      </c>
      <c r="J180" s="119">
        <v>221.76806283334722</v>
      </c>
      <c r="K180" s="119">
        <v>292.45883616557916</v>
      </c>
      <c r="L180" s="120">
        <v>182.61695491999822</v>
      </c>
      <c r="M180" s="121">
        <v>349.75209215066764</v>
      </c>
      <c r="N180" s="121">
        <v>321.48300128327634</v>
      </c>
      <c r="O180" s="121">
        <v>387.95576580501159</v>
      </c>
      <c r="P180" s="121">
        <v>231.10352420702066</v>
      </c>
      <c r="Q180" s="121">
        <v>450.6460707394574</v>
      </c>
    </row>
    <row r="181" spans="1:17">
      <c r="A181" s="158" t="s">
        <v>100</v>
      </c>
      <c r="B181" s="112" t="s">
        <v>37</v>
      </c>
      <c r="C181" s="91"/>
      <c r="D181" s="92">
        <f>SUM(F181:Q181)</f>
        <v>1523.9980145865325</v>
      </c>
      <c r="E181" s="92">
        <f t="shared" si="366"/>
        <v>1280.6063343629719</v>
      </c>
      <c r="F181" s="121">
        <v>264.82970675976384</v>
      </c>
      <c r="G181" s="121">
        <v>152.13958867639258</v>
      </c>
      <c r="H181" s="121">
        <v>322.48118201689783</v>
      </c>
      <c r="I181" s="121">
        <v>251.44139818839264</v>
      </c>
      <c r="J181" s="121">
        <v>289.71445872152509</v>
      </c>
      <c r="K181" s="119">
        <v>243.3916802235606</v>
      </c>
      <c r="L181" s="120"/>
      <c r="M181" s="121"/>
      <c r="N181" s="121"/>
      <c r="O181" s="121"/>
      <c r="P181" s="121"/>
      <c r="Q181" s="121"/>
    </row>
    <row r="182" spans="1:17">
      <c r="A182" s="158"/>
      <c r="B182" s="112" t="s">
        <v>68</v>
      </c>
      <c r="C182" s="112"/>
      <c r="D182" s="92">
        <f>SUM(F182:Q182)</f>
        <v>202.00478548815403</v>
      </c>
      <c r="E182" s="92">
        <f t="shared" si="366"/>
        <v>178.11534676856439</v>
      </c>
      <c r="F182" s="121">
        <v>26.492374547305879</v>
      </c>
      <c r="G182" s="121">
        <v>39.018744057708524</v>
      </c>
      <c r="H182" s="121">
        <v>53.466364724558105</v>
      </c>
      <c r="I182" s="121">
        <v>27.387871916718385</v>
      </c>
      <c r="J182" s="121">
        <v>31.749991522273501</v>
      </c>
      <c r="K182" s="93">
        <v>23.889438719589624</v>
      </c>
      <c r="L182" s="93"/>
      <c r="M182" s="93"/>
      <c r="N182" s="93"/>
      <c r="O182" s="93"/>
      <c r="P182" s="93"/>
      <c r="Q182" s="93"/>
    </row>
    <row r="183" spans="1:17">
      <c r="A183" s="158" t="s">
        <v>39</v>
      </c>
      <c r="B183" s="158"/>
      <c r="C183" s="112"/>
      <c r="D183" s="92">
        <f t="shared" ref="D183" si="368">SUM(F183:Q183)</f>
        <v>1726.0028000746868</v>
      </c>
      <c r="E183" s="122">
        <f t="shared" si="366"/>
        <v>1458.7216811315366</v>
      </c>
      <c r="F183" s="93">
        <f>F182+F181</f>
        <v>291.32208130706971</v>
      </c>
      <c r="G183" s="93">
        <f t="shared" ref="G183" si="369">G182+G181</f>
        <v>191.15833273410109</v>
      </c>
      <c r="H183" s="93">
        <f t="shared" ref="H183" si="370">H182+H181</f>
        <v>375.94754674145594</v>
      </c>
      <c r="I183" s="93">
        <f t="shared" ref="I183" si="371">I182+I181</f>
        <v>278.82927010511105</v>
      </c>
      <c r="J183" s="93">
        <f t="shared" ref="J183" si="372">J182+J181</f>
        <v>321.46445024379858</v>
      </c>
      <c r="K183" s="93">
        <f t="shared" ref="K183" si="373">K182+K181</f>
        <v>267.2811189431502</v>
      </c>
      <c r="L183" s="93">
        <f t="shared" ref="L183" si="374">L182+L181</f>
        <v>0</v>
      </c>
      <c r="M183" s="93">
        <f t="shared" ref="M183" si="375">M182+M181</f>
        <v>0</v>
      </c>
      <c r="N183" s="93">
        <f t="shared" ref="N183" si="376">N182+N181</f>
        <v>0</v>
      </c>
      <c r="O183" s="93">
        <f t="shared" ref="O183" si="377">O182+O181</f>
        <v>0</v>
      </c>
      <c r="P183" s="93">
        <f t="shared" ref="P183" si="378">P182+P181</f>
        <v>0</v>
      </c>
      <c r="Q183" s="93">
        <f t="shared" ref="Q183" si="379">Q182+Q181</f>
        <v>0</v>
      </c>
    </row>
    <row r="184" spans="1:17">
      <c r="A184" s="98" t="s">
        <v>32</v>
      </c>
      <c r="B184" s="98"/>
      <c r="C184" s="101" t="e">
        <f>D183/C183</f>
        <v>#DIV/0!</v>
      </c>
      <c r="D184" s="98" t="s">
        <v>33</v>
      </c>
      <c r="E184" s="123">
        <f>E183/E180-1</f>
        <v>0.38810302582111444</v>
      </c>
      <c r="F184" s="102">
        <f t="shared" ref="F184:Q184" si="380">F183/F180-1</f>
        <v>0.31982042037555014</v>
      </c>
      <c r="G184" s="102">
        <f t="shared" si="380"/>
        <v>9.4726665013242783E-2</v>
      </c>
      <c r="H184" s="102">
        <f t="shared" si="380"/>
        <v>1.0953548048129136</v>
      </c>
      <c r="I184" s="102">
        <f t="shared" si="380"/>
        <v>9.6282742704000279E-2</v>
      </c>
      <c r="J184" s="102">
        <f t="shared" si="380"/>
        <v>0.4495525015491999</v>
      </c>
      <c r="K184" s="102">
        <f t="shared" si="380"/>
        <v>-8.6089781223687378E-2</v>
      </c>
      <c r="L184" s="102">
        <f t="shared" si="380"/>
        <v>-1</v>
      </c>
      <c r="M184" s="102">
        <f t="shared" si="380"/>
        <v>-1</v>
      </c>
      <c r="N184" s="102">
        <f t="shared" si="380"/>
        <v>-1</v>
      </c>
      <c r="O184" s="102">
        <f t="shared" si="380"/>
        <v>-1</v>
      </c>
      <c r="P184" s="102">
        <f t="shared" si="380"/>
        <v>-1</v>
      </c>
      <c r="Q184" s="102">
        <f t="shared" si="380"/>
        <v>-1</v>
      </c>
    </row>
    <row r="185" spans="1:17">
      <c r="A185" s="158" t="s">
        <v>99</v>
      </c>
      <c r="B185" s="112" t="s">
        <v>37</v>
      </c>
      <c r="C185" s="91"/>
      <c r="D185" s="92">
        <f>SUM(F185:Q185)</f>
        <v>2094.0203576757422</v>
      </c>
      <c r="E185" s="92">
        <f t="shared" ref="E185:E190" si="381">SUM(F185:J185)</f>
        <v>548.38906558832798</v>
      </c>
      <c r="F185" s="93">
        <v>93.2072</v>
      </c>
      <c r="G185" s="93">
        <v>99.096199999999996</v>
      </c>
      <c r="H185" s="93">
        <v>61.559158080546673</v>
      </c>
      <c r="I185" s="119">
        <v>142.89760750778132</v>
      </c>
      <c r="J185" s="119">
        <v>151.62889999999999</v>
      </c>
      <c r="K185" s="119">
        <v>218.11362547218008</v>
      </c>
      <c r="L185" s="120">
        <v>196.9987666152343</v>
      </c>
      <c r="M185" s="121">
        <v>270.74200000000002</v>
      </c>
      <c r="N185" s="121">
        <v>211.8383</v>
      </c>
      <c r="O185" s="121">
        <v>258.42520000000002</v>
      </c>
      <c r="P185" s="121">
        <v>131.98269999999999</v>
      </c>
      <c r="Q185" s="121">
        <v>257.53070000000002</v>
      </c>
    </row>
    <row r="186" spans="1:17">
      <c r="A186" s="158"/>
      <c r="B186" s="112" t="s">
        <v>68</v>
      </c>
      <c r="C186" s="91"/>
      <c r="D186" s="92">
        <f>SUM(F186:Q186)</f>
        <v>433.29681253283928</v>
      </c>
      <c r="E186" s="92">
        <f t="shared" si="381"/>
        <v>155.04051039421034</v>
      </c>
      <c r="F186" s="93">
        <v>44.9773</v>
      </c>
      <c r="G186" s="93">
        <v>31.6005</v>
      </c>
      <c r="H186" s="93">
        <v>38.420464376511219</v>
      </c>
      <c r="I186" s="119">
        <v>20.340646017699115</v>
      </c>
      <c r="J186" s="119">
        <v>19.701599999999999</v>
      </c>
      <c r="K186" s="119">
        <v>46.359462526350093</v>
      </c>
      <c r="L186" s="120">
        <v>30.790939612278873</v>
      </c>
      <c r="M186" s="121">
        <v>37.043900000000001</v>
      </c>
      <c r="N186" s="121">
        <v>43.356900000000003</v>
      </c>
      <c r="O186" s="121">
        <v>27.508800000000001</v>
      </c>
      <c r="P186" s="121">
        <v>17.983599999999999</v>
      </c>
      <c r="Q186" s="121">
        <v>75.212699999999998</v>
      </c>
    </row>
    <row r="187" spans="1:17">
      <c r="A187" s="158" t="s">
        <v>35</v>
      </c>
      <c r="B187" s="158"/>
      <c r="C187" s="91"/>
      <c r="D187" s="92">
        <f t="shared" ref="D187" si="382">SUM(F187:Q187)</f>
        <v>2527.3171702085815</v>
      </c>
      <c r="E187" s="122">
        <f t="shared" si="381"/>
        <v>703.42957598253838</v>
      </c>
      <c r="F187" s="93">
        <v>138.18450000000001</v>
      </c>
      <c r="G187" s="93">
        <v>130.69669999999999</v>
      </c>
      <c r="H187" s="93">
        <v>99.979622457057886</v>
      </c>
      <c r="I187" s="119">
        <v>163.23825352548042</v>
      </c>
      <c r="J187" s="119">
        <v>171.3305</v>
      </c>
      <c r="K187" s="119">
        <v>264.47308799853016</v>
      </c>
      <c r="L187" s="120">
        <v>227.78970622751316</v>
      </c>
      <c r="M187" s="121">
        <v>307.78590000000003</v>
      </c>
      <c r="N187" s="121">
        <v>255.1952</v>
      </c>
      <c r="O187" s="121">
        <v>285.93400000000003</v>
      </c>
      <c r="P187" s="121">
        <v>149.96629999999999</v>
      </c>
      <c r="Q187" s="121">
        <v>332.74340000000001</v>
      </c>
    </row>
    <row r="188" spans="1:17">
      <c r="A188" s="158" t="s">
        <v>98</v>
      </c>
      <c r="B188" s="112" t="s">
        <v>37</v>
      </c>
      <c r="C188" s="91"/>
      <c r="D188" s="92">
        <f>SUM(F188:Q188)</f>
        <v>1090.6492000000001</v>
      </c>
      <c r="E188" s="92">
        <f t="shared" si="381"/>
        <v>873.44330000000002</v>
      </c>
      <c r="F188" s="121">
        <v>170.58709999999999</v>
      </c>
      <c r="G188" s="121">
        <v>180.7046</v>
      </c>
      <c r="H188" s="121">
        <v>179.10329999999999</v>
      </c>
      <c r="I188" s="121">
        <v>166.43549999999999</v>
      </c>
      <c r="J188" s="121">
        <v>176.61279999999999</v>
      </c>
      <c r="K188" s="119">
        <v>217.20590000000001</v>
      </c>
      <c r="L188" s="120"/>
      <c r="M188" s="121"/>
      <c r="N188" s="121"/>
      <c r="O188" s="121"/>
      <c r="P188" s="121"/>
      <c r="Q188" s="121"/>
    </row>
    <row r="189" spans="1:17">
      <c r="A189" s="158"/>
      <c r="B189" s="112" t="s">
        <v>68</v>
      </c>
      <c r="C189" s="112"/>
      <c r="D189" s="92">
        <f>SUM(F189:Q189)</f>
        <v>333.66629999999998</v>
      </c>
      <c r="E189" s="92">
        <f t="shared" si="381"/>
        <v>307.11289999999997</v>
      </c>
      <c r="F189" s="121">
        <v>49.856099999999998</v>
      </c>
      <c r="G189" s="121">
        <v>105.157</v>
      </c>
      <c r="H189" s="121">
        <v>100.9238</v>
      </c>
      <c r="I189" s="121">
        <v>22.3935</v>
      </c>
      <c r="J189" s="121">
        <v>28.782499999999999</v>
      </c>
      <c r="K189" s="93">
        <v>26.5534</v>
      </c>
      <c r="L189" s="93"/>
      <c r="M189" s="93"/>
      <c r="N189" s="93"/>
      <c r="O189" s="93"/>
      <c r="P189" s="93"/>
      <c r="Q189" s="93"/>
    </row>
    <row r="190" spans="1:17">
      <c r="A190" s="158" t="s">
        <v>39</v>
      </c>
      <c r="B190" s="158"/>
      <c r="C190" s="112"/>
      <c r="D190" s="92">
        <f t="shared" ref="D190" si="383">SUM(F190:Q190)</f>
        <v>1424.3154999999999</v>
      </c>
      <c r="E190" s="122">
        <f t="shared" si="381"/>
        <v>1180.5562</v>
      </c>
      <c r="F190" s="93">
        <f>F189+F188</f>
        <v>220.44319999999999</v>
      </c>
      <c r="G190" s="93">
        <f t="shared" ref="G190" si="384">G189+G188</f>
        <v>285.86160000000001</v>
      </c>
      <c r="H190" s="93">
        <f t="shared" ref="H190" si="385">H189+H188</f>
        <v>280.02710000000002</v>
      </c>
      <c r="I190" s="93">
        <f t="shared" ref="I190" si="386">I189+I188</f>
        <v>188.82899999999998</v>
      </c>
      <c r="J190" s="93">
        <f t="shared" ref="J190" si="387">J189+J188</f>
        <v>205.39529999999999</v>
      </c>
      <c r="K190" s="93">
        <f t="shared" ref="K190" si="388">K189+K188</f>
        <v>243.75930000000002</v>
      </c>
      <c r="L190" s="93">
        <f t="shared" ref="L190" si="389">L189+L188</f>
        <v>0</v>
      </c>
      <c r="M190" s="93">
        <f t="shared" ref="M190" si="390">M189+M188</f>
        <v>0</v>
      </c>
      <c r="N190" s="93">
        <f t="shared" ref="N190" si="391">N189+N188</f>
        <v>0</v>
      </c>
      <c r="O190" s="93">
        <f t="shared" ref="O190" si="392">O189+O188</f>
        <v>0</v>
      </c>
      <c r="P190" s="93">
        <f t="shared" ref="P190" si="393">P189+P188</f>
        <v>0</v>
      </c>
      <c r="Q190" s="93">
        <f t="shared" ref="Q190" si="394">Q189+Q188</f>
        <v>0</v>
      </c>
    </row>
    <row r="191" spans="1:17">
      <c r="A191" s="98" t="s">
        <v>32</v>
      </c>
      <c r="B191" s="98"/>
      <c r="C191" s="101" t="e">
        <f>D190/C190</f>
        <v>#DIV/0!</v>
      </c>
      <c r="D191" s="98" t="s">
        <v>33</v>
      </c>
      <c r="E191" s="123">
        <f>E190/E187-1</f>
        <v>0.67828627101870054</v>
      </c>
      <c r="F191" s="102">
        <f t="shared" ref="F191:Q191" si="395">F190/F187-1</f>
        <v>0.59528167052020997</v>
      </c>
      <c r="G191" s="102">
        <f t="shared" si="395"/>
        <v>1.1872136021797033</v>
      </c>
      <c r="H191" s="102">
        <f t="shared" si="395"/>
        <v>1.8008417427288652</v>
      </c>
      <c r="I191" s="102">
        <f t="shared" si="395"/>
        <v>0.15676929838339038</v>
      </c>
      <c r="J191" s="102">
        <f t="shared" si="395"/>
        <v>0.19882507784661807</v>
      </c>
      <c r="K191" s="102">
        <f t="shared" si="395"/>
        <v>-7.8320967003815745E-2</v>
      </c>
      <c r="L191" s="102">
        <f t="shared" si="395"/>
        <v>-1</v>
      </c>
      <c r="M191" s="102">
        <f t="shared" si="395"/>
        <v>-1</v>
      </c>
      <c r="N191" s="102">
        <f t="shared" si="395"/>
        <v>-1</v>
      </c>
      <c r="O191" s="102">
        <f t="shared" si="395"/>
        <v>-1</v>
      </c>
      <c r="P191" s="102">
        <f t="shared" si="395"/>
        <v>-1</v>
      </c>
      <c r="Q191" s="102">
        <f t="shared" si="395"/>
        <v>-1</v>
      </c>
    </row>
    <row r="192" spans="1:17">
      <c r="A192" s="158" t="s">
        <v>97</v>
      </c>
      <c r="B192" s="112" t="s">
        <v>37</v>
      </c>
      <c r="C192" s="91"/>
      <c r="D192" s="92">
        <f>SUM(F192:Q192)</f>
        <v>2275.2745396588612</v>
      </c>
      <c r="E192" s="92">
        <f t="shared" ref="E192:E197" si="396">SUM(F192:J192)</f>
        <v>829.78903776193204</v>
      </c>
      <c r="F192" s="93">
        <v>119.43035467400544</v>
      </c>
      <c r="G192" s="93">
        <v>230.56360000000001</v>
      </c>
      <c r="H192" s="93">
        <v>203.00863674847335</v>
      </c>
      <c r="I192" s="119">
        <v>119.3259463394532</v>
      </c>
      <c r="J192" s="119">
        <v>157.4605</v>
      </c>
      <c r="K192" s="119">
        <v>230.57320000000001</v>
      </c>
      <c r="L192" s="120">
        <v>173.42611514032222</v>
      </c>
      <c r="M192" s="121">
        <v>182.35458675660666</v>
      </c>
      <c r="N192" s="121">
        <v>165.10210000000001</v>
      </c>
      <c r="O192" s="121">
        <v>277.77170000000001</v>
      </c>
      <c r="P192" s="121">
        <v>180.0127</v>
      </c>
      <c r="Q192" s="121">
        <v>236.24510000000001</v>
      </c>
    </row>
    <row r="193" spans="1:17">
      <c r="A193" s="158"/>
      <c r="B193" s="112" t="s">
        <v>68</v>
      </c>
      <c r="C193" s="91"/>
      <c r="D193" s="92">
        <f>SUM(F193:Q193)</f>
        <v>466.9665356318701</v>
      </c>
      <c r="E193" s="92">
        <f t="shared" si="396"/>
        <v>133.1771356318701</v>
      </c>
      <c r="F193" s="93">
        <v>21.367440162885707</v>
      </c>
      <c r="G193" s="93">
        <v>24.727693932875852</v>
      </c>
      <c r="H193" s="93">
        <v>43.753815695400583</v>
      </c>
      <c r="I193" s="119">
        <v>9.2970858407079646</v>
      </c>
      <c r="J193" s="119">
        <v>34.031100000000002</v>
      </c>
      <c r="K193" s="119">
        <v>26.885400000000001</v>
      </c>
      <c r="L193" s="120">
        <v>19.220199999999998</v>
      </c>
      <c r="M193" s="121">
        <v>49.926499999999997</v>
      </c>
      <c r="N193" s="121">
        <v>12.4381</v>
      </c>
      <c r="O193" s="121">
        <v>41.894799999999996</v>
      </c>
      <c r="P193" s="121">
        <v>132.07859999999999</v>
      </c>
      <c r="Q193" s="121">
        <v>51.345799999999997</v>
      </c>
    </row>
    <row r="194" spans="1:17">
      <c r="A194" s="158" t="s">
        <v>35</v>
      </c>
      <c r="B194" s="158"/>
      <c r="C194" s="91"/>
      <c r="D194" s="92">
        <f t="shared" ref="D194" si="397">SUM(F194:Q194)</f>
        <v>2742.2410752907308</v>
      </c>
      <c r="E194" s="122">
        <f t="shared" si="396"/>
        <v>962.96617339380214</v>
      </c>
      <c r="F194" s="93">
        <v>140.79779483689114</v>
      </c>
      <c r="G194" s="93">
        <v>255.29129393287585</v>
      </c>
      <c r="H194" s="93">
        <v>246.76245244387394</v>
      </c>
      <c r="I194" s="119">
        <v>128.62303218016118</v>
      </c>
      <c r="J194" s="119">
        <v>191.49160000000001</v>
      </c>
      <c r="K194" s="119">
        <v>257.45859999999999</v>
      </c>
      <c r="L194" s="120">
        <v>192.64631514032223</v>
      </c>
      <c r="M194" s="121">
        <v>232.28108675660667</v>
      </c>
      <c r="N194" s="121">
        <v>177.5402</v>
      </c>
      <c r="O194" s="121">
        <v>319.66649999999998</v>
      </c>
      <c r="P194" s="121">
        <v>312.09129999999999</v>
      </c>
      <c r="Q194" s="121">
        <v>287.59089999999998</v>
      </c>
    </row>
    <row r="195" spans="1:17">
      <c r="A195" s="158" t="s">
        <v>96</v>
      </c>
      <c r="B195" s="112" t="s">
        <v>37</v>
      </c>
      <c r="C195" s="91"/>
      <c r="D195" s="92">
        <f>SUM(F195:Q195)</f>
        <v>1434.4261999999999</v>
      </c>
      <c r="E195" s="92">
        <f t="shared" si="396"/>
        <v>1138.3227999999999</v>
      </c>
      <c r="F195" s="121">
        <v>180.9143</v>
      </c>
      <c r="G195" s="121">
        <v>173.3511</v>
      </c>
      <c r="H195" s="121">
        <v>353.34249999999997</v>
      </c>
      <c r="I195" s="121">
        <v>225.5762</v>
      </c>
      <c r="J195" s="121">
        <v>205.1387</v>
      </c>
      <c r="K195" s="119">
        <v>296.10340000000002</v>
      </c>
      <c r="L195" s="120"/>
      <c r="M195" s="121"/>
      <c r="N195" s="121"/>
      <c r="O195" s="121"/>
      <c r="P195" s="121"/>
      <c r="Q195" s="121"/>
    </row>
    <row r="196" spans="1:17">
      <c r="A196" s="158"/>
      <c r="B196" s="112" t="s">
        <v>68</v>
      </c>
      <c r="C196" s="112"/>
      <c r="D196" s="92">
        <f>SUM(F196:Q196)</f>
        <v>236.15800000000002</v>
      </c>
      <c r="E196" s="92">
        <f t="shared" si="396"/>
        <v>193.1635</v>
      </c>
      <c r="F196" s="121">
        <v>28.689699999999998</v>
      </c>
      <c r="G196" s="121">
        <v>11.487</v>
      </c>
      <c r="H196" s="121">
        <v>66.662499999999994</v>
      </c>
      <c r="I196" s="121">
        <v>35.409799999999997</v>
      </c>
      <c r="J196" s="121">
        <v>50.914500000000004</v>
      </c>
      <c r="K196" s="93">
        <v>42.994500000000002</v>
      </c>
      <c r="L196" s="93"/>
      <c r="M196" s="93"/>
      <c r="N196" s="93"/>
      <c r="O196" s="93"/>
      <c r="P196" s="93"/>
      <c r="Q196" s="93"/>
    </row>
    <row r="197" spans="1:17">
      <c r="A197" s="158" t="s">
        <v>39</v>
      </c>
      <c r="B197" s="158"/>
      <c r="C197" s="112"/>
      <c r="D197" s="92">
        <f t="shared" ref="D197" si="398">SUM(F197:Q197)</f>
        <v>1670.5842</v>
      </c>
      <c r="E197" s="122">
        <f t="shared" si="396"/>
        <v>1331.4863</v>
      </c>
      <c r="F197" s="93">
        <f>F196+F195</f>
        <v>209.60399999999998</v>
      </c>
      <c r="G197" s="93">
        <f t="shared" ref="G197" si="399">G196+G195</f>
        <v>184.8381</v>
      </c>
      <c r="H197" s="93">
        <f t="shared" ref="H197" si="400">H196+H195</f>
        <v>420.005</v>
      </c>
      <c r="I197" s="93">
        <f t="shared" ref="I197" si="401">I196+I195</f>
        <v>260.98599999999999</v>
      </c>
      <c r="J197" s="93">
        <f t="shared" ref="J197" si="402">J196+J195</f>
        <v>256.0532</v>
      </c>
      <c r="K197" s="93">
        <f t="shared" ref="K197" si="403">K196+K195</f>
        <v>339.09790000000004</v>
      </c>
      <c r="L197" s="93">
        <f t="shared" ref="L197" si="404">L196+L195</f>
        <v>0</v>
      </c>
      <c r="M197" s="93">
        <f t="shared" ref="M197" si="405">M196+M195</f>
        <v>0</v>
      </c>
      <c r="N197" s="93">
        <f t="shared" ref="N197" si="406">N196+N195</f>
        <v>0</v>
      </c>
      <c r="O197" s="93">
        <f t="shared" ref="O197" si="407">O196+O195</f>
        <v>0</v>
      </c>
      <c r="P197" s="93">
        <f t="shared" ref="P197" si="408">P196+P195</f>
        <v>0</v>
      </c>
      <c r="Q197" s="93">
        <f t="shared" ref="Q197" si="409">Q196+Q195</f>
        <v>0</v>
      </c>
    </row>
    <row r="198" spans="1:17">
      <c r="A198" s="98" t="s">
        <v>32</v>
      </c>
      <c r="B198" s="98"/>
      <c r="C198" s="101" t="e">
        <f>D197/C197</f>
        <v>#DIV/0!</v>
      </c>
      <c r="D198" s="98" t="s">
        <v>33</v>
      </c>
      <c r="E198" s="123">
        <f>E197/E194-1</f>
        <v>0.38269270176689019</v>
      </c>
      <c r="F198" s="102">
        <f t="shared" ref="F198:Q198" si="410">F197/F194-1</f>
        <v>0.48868808806855379</v>
      </c>
      <c r="G198" s="102">
        <f t="shared" si="410"/>
        <v>-0.27597178441737313</v>
      </c>
      <c r="H198" s="102">
        <f t="shared" si="410"/>
        <v>0.70206202702386422</v>
      </c>
      <c r="I198" s="102">
        <f t="shared" si="410"/>
        <v>1.029076718036309</v>
      </c>
      <c r="J198" s="102">
        <f t="shared" si="410"/>
        <v>0.33715108130069416</v>
      </c>
      <c r="K198" s="102">
        <f t="shared" si="410"/>
        <v>0.31709680702062415</v>
      </c>
      <c r="L198" s="102">
        <f t="shared" si="410"/>
        <v>-1</v>
      </c>
      <c r="M198" s="102">
        <f t="shared" si="410"/>
        <v>-1</v>
      </c>
      <c r="N198" s="102">
        <f t="shared" si="410"/>
        <v>-1</v>
      </c>
      <c r="O198" s="102">
        <f t="shared" si="410"/>
        <v>-1</v>
      </c>
      <c r="P198" s="102">
        <f t="shared" si="410"/>
        <v>-1</v>
      </c>
      <c r="Q198" s="102">
        <f t="shared" si="410"/>
        <v>-1</v>
      </c>
    </row>
    <row r="199" spans="1:17">
      <c r="A199" s="158" t="s">
        <v>94</v>
      </c>
      <c r="B199" s="112" t="s">
        <v>37</v>
      </c>
      <c r="C199" s="91"/>
      <c r="D199" s="92">
        <f t="shared" ref="D199:D204" si="411">SUM(F199:Q199)</f>
        <v>3711.4618813130892</v>
      </c>
      <c r="E199" s="92">
        <f t="shared" ref="E199:E204" si="412">SUM(F199:J199)</f>
        <v>1610.9991257542511</v>
      </c>
      <c r="F199" s="93">
        <v>399.80885177098673</v>
      </c>
      <c r="G199" s="93">
        <v>247.88427696745032</v>
      </c>
      <c r="H199" s="93">
        <v>599.15074913743751</v>
      </c>
      <c r="I199" s="119">
        <v>66.50858230933521</v>
      </c>
      <c r="J199" s="119">
        <v>297.64666556904137</v>
      </c>
      <c r="K199" s="119">
        <v>294.5759427966741</v>
      </c>
      <c r="L199" s="120">
        <v>217.86929872618859</v>
      </c>
      <c r="M199" s="121">
        <v>401.81561160171725</v>
      </c>
      <c r="N199" s="121">
        <v>231.83474374853321</v>
      </c>
      <c r="O199" s="121">
        <v>439.32983625443785</v>
      </c>
      <c r="P199" s="121">
        <v>122.08489266648535</v>
      </c>
      <c r="Q199" s="121">
        <v>392.95242976480228</v>
      </c>
    </row>
    <row r="200" spans="1:17">
      <c r="A200" s="158"/>
      <c r="B200" s="112" t="s">
        <v>68</v>
      </c>
      <c r="C200" s="91"/>
      <c r="D200" s="92">
        <f t="shared" si="411"/>
        <v>580.82790662532193</v>
      </c>
      <c r="E200" s="92">
        <f t="shared" si="412"/>
        <v>259.33465276614402</v>
      </c>
      <c r="F200" s="93">
        <v>74.870025882439506</v>
      </c>
      <c r="G200" s="93">
        <v>57.543374662659971</v>
      </c>
      <c r="H200" s="93">
        <v>109.6533873803328</v>
      </c>
      <c r="I200" s="119">
        <v>-5.9363542118675099</v>
      </c>
      <c r="J200" s="119">
        <v>23.20421905257929</v>
      </c>
      <c r="K200" s="119">
        <v>29.563066930518694</v>
      </c>
      <c r="L200" s="120">
        <v>55.934830246542184</v>
      </c>
      <c r="M200" s="121">
        <v>41.340407518077086</v>
      </c>
      <c r="N200" s="121">
        <v>23.718677073237895</v>
      </c>
      <c r="O200" s="121">
        <v>59.770578496125644</v>
      </c>
      <c r="P200" s="121">
        <v>70.397950737382189</v>
      </c>
      <c r="Q200" s="121">
        <v>40.76774285729428</v>
      </c>
    </row>
    <row r="201" spans="1:17">
      <c r="A201" s="158" t="s">
        <v>35</v>
      </c>
      <c r="B201" s="158"/>
      <c r="C201" s="91"/>
      <c r="D201" s="92">
        <f t="shared" si="411"/>
        <v>4292.2897879384118</v>
      </c>
      <c r="E201" s="122">
        <f t="shared" si="412"/>
        <v>1870.3337785203955</v>
      </c>
      <c r="F201" s="93">
        <v>474.6788776534263</v>
      </c>
      <c r="G201" s="93">
        <v>305.42765163011029</v>
      </c>
      <c r="H201" s="93">
        <v>708.8041365177703</v>
      </c>
      <c r="I201" s="119">
        <v>60.572228097467708</v>
      </c>
      <c r="J201" s="119">
        <v>320.85088462162071</v>
      </c>
      <c r="K201" s="119">
        <v>324.13900972719279</v>
      </c>
      <c r="L201" s="120">
        <v>273.80412897273078</v>
      </c>
      <c r="M201" s="121">
        <v>443.15601911979428</v>
      </c>
      <c r="N201" s="121">
        <v>255.55342082177111</v>
      </c>
      <c r="O201" s="121">
        <v>499.10041475056346</v>
      </c>
      <c r="P201" s="121">
        <v>192.48284340386755</v>
      </c>
      <c r="Q201" s="121">
        <v>433.72017262209653</v>
      </c>
    </row>
    <row r="202" spans="1:17">
      <c r="A202" s="158" t="s">
        <v>95</v>
      </c>
      <c r="B202" s="112" t="s">
        <v>37</v>
      </c>
      <c r="C202" s="91"/>
      <c r="D202" s="92">
        <f t="shared" si="411"/>
        <v>2399.7678588495646</v>
      </c>
      <c r="E202" s="92">
        <f t="shared" si="412"/>
        <v>2036.5734225418094</v>
      </c>
      <c r="F202" s="121">
        <v>350.93255151653955</v>
      </c>
      <c r="G202" s="121">
        <v>776.4938750623005</v>
      </c>
      <c r="H202" s="121">
        <v>375.58282496040937</v>
      </c>
      <c r="I202" s="121">
        <v>204.83253087313753</v>
      </c>
      <c r="J202" s="121">
        <v>328.73164012942215</v>
      </c>
      <c r="K202" s="119">
        <v>363.19443630775538</v>
      </c>
      <c r="L202" s="120"/>
      <c r="M202" s="121"/>
      <c r="N202" s="121"/>
      <c r="O202" s="121"/>
      <c r="P202" s="121"/>
      <c r="Q202" s="121"/>
    </row>
    <row r="203" spans="1:17">
      <c r="A203" s="158"/>
      <c r="B203" s="112" t="s">
        <v>68</v>
      </c>
      <c r="C203" s="112"/>
      <c r="D203" s="92">
        <f t="shared" si="411"/>
        <v>319.49875770009578</v>
      </c>
      <c r="E203" s="92">
        <f t="shared" si="412"/>
        <v>246.10301286371822</v>
      </c>
      <c r="F203" s="121">
        <v>32.097406113626654</v>
      </c>
      <c r="G203" s="121">
        <v>21.461303672880099</v>
      </c>
      <c r="H203" s="121">
        <v>47.147333840820735</v>
      </c>
      <c r="I203" s="121">
        <v>99.084925003031657</v>
      </c>
      <c r="J203" s="121">
        <v>46.31204423335906</v>
      </c>
      <c r="K203" s="93">
        <v>73.395744836377546</v>
      </c>
      <c r="L203" s="93"/>
      <c r="M203" s="93"/>
      <c r="N203" s="93"/>
      <c r="O203" s="93"/>
      <c r="P203" s="93"/>
      <c r="Q203" s="93"/>
    </row>
    <row r="204" spans="1:17">
      <c r="A204" s="158" t="s">
        <v>39</v>
      </c>
      <c r="B204" s="158"/>
      <c r="C204" s="112"/>
      <c r="D204" s="92">
        <f t="shared" si="411"/>
        <v>2719.2666165496607</v>
      </c>
      <c r="E204" s="122">
        <f t="shared" si="412"/>
        <v>2282.6764354055276</v>
      </c>
      <c r="F204" s="93">
        <f>F203+F202</f>
        <v>383.02995763016622</v>
      </c>
      <c r="G204" s="93">
        <f t="shared" ref="G204" si="413">G203+G202</f>
        <v>797.95517873518065</v>
      </c>
      <c r="H204" s="93">
        <f t="shared" ref="H204" si="414">H203+H202</f>
        <v>422.73015880123012</v>
      </c>
      <c r="I204" s="93">
        <f t="shared" ref="I204" si="415">I203+I202</f>
        <v>303.91745587616919</v>
      </c>
      <c r="J204" s="93">
        <f t="shared" ref="J204" si="416">J203+J202</f>
        <v>375.04368436278122</v>
      </c>
      <c r="K204" s="93">
        <f t="shared" ref="K204" si="417">K203+K202</f>
        <v>436.59018114413294</v>
      </c>
      <c r="L204" s="93">
        <f t="shared" ref="L204" si="418">L203+L202</f>
        <v>0</v>
      </c>
      <c r="M204" s="93">
        <f t="shared" ref="M204" si="419">M203+M202</f>
        <v>0</v>
      </c>
      <c r="N204" s="93">
        <f t="shared" ref="N204" si="420">N203+N202</f>
        <v>0</v>
      </c>
      <c r="O204" s="93">
        <f t="shared" ref="O204" si="421">O203+O202</f>
        <v>0</v>
      </c>
      <c r="P204" s="93">
        <f t="shared" ref="P204" si="422">P203+P202</f>
        <v>0</v>
      </c>
      <c r="Q204" s="93">
        <f t="shared" ref="Q204" si="423">Q203+Q202</f>
        <v>0</v>
      </c>
    </row>
    <row r="205" spans="1:17">
      <c r="A205" s="98" t="s">
        <v>32</v>
      </c>
      <c r="B205" s="98"/>
      <c r="C205" s="101" t="e">
        <f>D204/C204</f>
        <v>#DIV/0!</v>
      </c>
      <c r="D205" s="98" t="s">
        <v>33</v>
      </c>
      <c r="E205" s="123">
        <f>E204/E201-1</f>
        <v>0.22046474357712387</v>
      </c>
      <c r="F205" s="102">
        <f t="shared" ref="F205:Q205" si="424">F204/F201-1</f>
        <v>-0.19307562299027559</v>
      </c>
      <c r="G205" s="102">
        <f t="shared" si="424"/>
        <v>1.6125832892875995</v>
      </c>
      <c r="H205" s="102">
        <f t="shared" si="424"/>
        <v>-0.40360088630685931</v>
      </c>
      <c r="I205" s="102">
        <f t="shared" si="424"/>
        <v>4.0174389389660705</v>
      </c>
      <c r="J205" s="102">
        <f t="shared" si="424"/>
        <v>0.16890338265724303</v>
      </c>
      <c r="K205" s="102">
        <f t="shared" si="424"/>
        <v>0.34692267219420203</v>
      </c>
      <c r="L205" s="102">
        <f t="shared" si="424"/>
        <v>-1</v>
      </c>
      <c r="M205" s="102">
        <f t="shared" si="424"/>
        <v>-1</v>
      </c>
      <c r="N205" s="102">
        <f t="shared" si="424"/>
        <v>-1</v>
      </c>
      <c r="O205" s="102">
        <f t="shared" si="424"/>
        <v>-1</v>
      </c>
      <c r="P205" s="102">
        <f t="shared" si="424"/>
        <v>-1</v>
      </c>
      <c r="Q205" s="102">
        <f t="shared" si="424"/>
        <v>-1</v>
      </c>
    </row>
  </sheetData>
  <mergeCells count="117">
    <mergeCell ref="A1:G1"/>
    <mergeCell ref="A3:A4"/>
    <mergeCell ref="A5:B5"/>
    <mergeCell ref="A6:A7"/>
    <mergeCell ref="A8:B8"/>
    <mergeCell ref="A10:A11"/>
    <mergeCell ref="A12:B12"/>
    <mergeCell ref="A24:A25"/>
    <mergeCell ref="A26:B26"/>
    <mergeCell ref="A27:A28"/>
    <mergeCell ref="A29:B29"/>
    <mergeCell ref="A31:A32"/>
    <mergeCell ref="A33:B33"/>
    <mergeCell ref="A13:A14"/>
    <mergeCell ref="A15:B15"/>
    <mergeCell ref="A17:A18"/>
    <mergeCell ref="A19:B19"/>
    <mergeCell ref="A20:A21"/>
    <mergeCell ref="A22:B22"/>
    <mergeCell ref="A45:A46"/>
    <mergeCell ref="A47:B47"/>
    <mergeCell ref="A48:A49"/>
    <mergeCell ref="A50:B50"/>
    <mergeCell ref="A52:A53"/>
    <mergeCell ref="A54:B54"/>
    <mergeCell ref="A34:A35"/>
    <mergeCell ref="A36:B36"/>
    <mergeCell ref="A38:A39"/>
    <mergeCell ref="A40:B40"/>
    <mergeCell ref="A41:A42"/>
    <mergeCell ref="A43:B43"/>
    <mergeCell ref="A66:A67"/>
    <mergeCell ref="A68:B68"/>
    <mergeCell ref="A69:A70"/>
    <mergeCell ref="A71:B71"/>
    <mergeCell ref="A73:A74"/>
    <mergeCell ref="A75:B75"/>
    <mergeCell ref="A55:A56"/>
    <mergeCell ref="A57:B57"/>
    <mergeCell ref="A59:A60"/>
    <mergeCell ref="A61:B61"/>
    <mergeCell ref="A62:A63"/>
    <mergeCell ref="A64:B64"/>
    <mergeCell ref="A87:A88"/>
    <mergeCell ref="A89:B89"/>
    <mergeCell ref="A90:A91"/>
    <mergeCell ref="A92:B92"/>
    <mergeCell ref="A94:A95"/>
    <mergeCell ref="A96:B96"/>
    <mergeCell ref="A76:A77"/>
    <mergeCell ref="A78:B78"/>
    <mergeCell ref="A80:A81"/>
    <mergeCell ref="A82:B82"/>
    <mergeCell ref="A83:A84"/>
    <mergeCell ref="A85:B85"/>
    <mergeCell ref="A108:A109"/>
    <mergeCell ref="A110:B110"/>
    <mergeCell ref="A111:A112"/>
    <mergeCell ref="A113:B113"/>
    <mergeCell ref="A115:A116"/>
    <mergeCell ref="A117:B117"/>
    <mergeCell ref="A97:A98"/>
    <mergeCell ref="A99:B99"/>
    <mergeCell ref="A101:A102"/>
    <mergeCell ref="A103:B103"/>
    <mergeCell ref="A104:A105"/>
    <mergeCell ref="A106:B106"/>
    <mergeCell ref="A129:A130"/>
    <mergeCell ref="A131:B131"/>
    <mergeCell ref="A132:A133"/>
    <mergeCell ref="A134:B134"/>
    <mergeCell ref="A136:A137"/>
    <mergeCell ref="A138:B138"/>
    <mergeCell ref="A118:A119"/>
    <mergeCell ref="A120:B120"/>
    <mergeCell ref="A122:A123"/>
    <mergeCell ref="A124:B124"/>
    <mergeCell ref="A125:A126"/>
    <mergeCell ref="A127:B127"/>
    <mergeCell ref="A150:A151"/>
    <mergeCell ref="A152:B152"/>
    <mergeCell ref="A153:A154"/>
    <mergeCell ref="A155:B155"/>
    <mergeCell ref="A157:A158"/>
    <mergeCell ref="A159:B159"/>
    <mergeCell ref="A139:A140"/>
    <mergeCell ref="A141:B141"/>
    <mergeCell ref="A143:A144"/>
    <mergeCell ref="A145:B145"/>
    <mergeCell ref="A146:A147"/>
    <mergeCell ref="A148:B148"/>
    <mergeCell ref="A171:A172"/>
    <mergeCell ref="A173:B173"/>
    <mergeCell ref="A174:A175"/>
    <mergeCell ref="A176:B176"/>
    <mergeCell ref="A178:A179"/>
    <mergeCell ref="A180:B180"/>
    <mergeCell ref="A160:A161"/>
    <mergeCell ref="A162:B162"/>
    <mergeCell ref="A164:A165"/>
    <mergeCell ref="A166:B166"/>
    <mergeCell ref="A167:A168"/>
    <mergeCell ref="A169:B169"/>
    <mergeCell ref="A202:A203"/>
    <mergeCell ref="A204:B204"/>
    <mergeCell ref="A192:A193"/>
    <mergeCell ref="A194:B194"/>
    <mergeCell ref="A195:A196"/>
    <mergeCell ref="A197:B197"/>
    <mergeCell ref="A199:A200"/>
    <mergeCell ref="A201:B201"/>
    <mergeCell ref="A181:A182"/>
    <mergeCell ref="A183:B183"/>
    <mergeCell ref="A185:A186"/>
    <mergeCell ref="A187:B187"/>
    <mergeCell ref="A188:A189"/>
    <mergeCell ref="A190:B190"/>
  </mergeCells>
  <phoneticPr fontId="1" type="noConversion"/>
  <pageMargins left="0.7" right="0.7" top="0.75" bottom="0.75" header="0.3" footer="0.3"/>
  <pageSetup paperSize="8" scale="95" fitToHeight="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XFD121"/>
  <sheetViews>
    <sheetView showGridLines="0" zoomScale="70" zoomScaleNormal="70" workbookViewId="0">
      <selection activeCell="S97" sqref="S97"/>
    </sheetView>
  </sheetViews>
  <sheetFormatPr defaultColWidth="8.76171875" defaultRowHeight="14.35"/>
  <cols>
    <col min="1" max="1" width="14.87890625" style="60" bestFit="1" customWidth="1"/>
    <col min="2" max="2" width="11.8203125" style="60" customWidth="1"/>
    <col min="3" max="3" width="6.41015625" style="60" customWidth="1"/>
    <col min="4" max="6" width="8.76171875" style="60" customWidth="1"/>
    <col min="7" max="7" width="8.52734375" style="60" bestFit="1" customWidth="1"/>
    <col min="8" max="11" width="8.76171875" style="60" customWidth="1"/>
    <col min="12" max="12" width="8.76171875" style="61" customWidth="1"/>
    <col min="13" max="16384" width="8.76171875" style="60"/>
  </cols>
  <sheetData>
    <row r="1" spans="1:16" ht="25.5" customHeight="1">
      <c r="A1" s="163" t="s">
        <v>259</v>
      </c>
      <c r="B1" s="163"/>
      <c r="C1" s="163"/>
      <c r="D1" s="163"/>
      <c r="E1" s="163"/>
    </row>
    <row r="2" spans="1:16" ht="22.5" customHeight="1">
      <c r="A2" s="76" t="s">
        <v>168</v>
      </c>
      <c r="B2" s="76" t="s">
        <v>169</v>
      </c>
      <c r="C2" s="76" t="s">
        <v>170</v>
      </c>
      <c r="D2" s="76" t="s">
        <v>171</v>
      </c>
      <c r="E2" s="76" t="s">
        <v>172</v>
      </c>
      <c r="F2" s="76" t="s">
        <v>173</v>
      </c>
      <c r="G2" s="104" t="s">
        <v>240</v>
      </c>
      <c r="H2" s="104" t="s">
        <v>258</v>
      </c>
      <c r="I2" s="76" t="s">
        <v>195</v>
      </c>
      <c r="J2" s="76" t="s">
        <v>204</v>
      </c>
      <c r="K2" s="76" t="s">
        <v>205</v>
      </c>
      <c r="L2" s="76" t="s">
        <v>206</v>
      </c>
      <c r="M2" s="76" t="s">
        <v>207</v>
      </c>
      <c r="N2" s="76" t="s">
        <v>240</v>
      </c>
      <c r="O2" s="76" t="s">
        <v>258</v>
      </c>
      <c r="P2" s="76" t="s">
        <v>195</v>
      </c>
    </row>
    <row r="3" spans="1:16">
      <c r="A3" s="61" t="s">
        <v>174</v>
      </c>
      <c r="B3" s="60" t="s">
        <v>70</v>
      </c>
      <c r="C3" s="62">
        <v>2692.832243984255</v>
      </c>
      <c r="D3" s="62">
        <v>2574.4963210922519</v>
      </c>
      <c r="E3" s="62">
        <v>2483.2079320461244</v>
      </c>
      <c r="F3" s="62">
        <v>2137.3703911044045</v>
      </c>
      <c r="G3" s="103">
        <v>2206.7279773360578</v>
      </c>
      <c r="H3" s="103">
        <v>2709.0593563934781</v>
      </c>
      <c r="I3" s="82">
        <f>SUM(C3:H3)</f>
        <v>14803.694221956572</v>
      </c>
      <c r="J3" s="67">
        <f t="shared" ref="J3:P3" si="0">C3/C$13</f>
        <v>0.38601162877879469</v>
      </c>
      <c r="K3" s="67">
        <f t="shared" si="0"/>
        <v>0.37201365399115338</v>
      </c>
      <c r="L3" s="67">
        <f t="shared" si="0"/>
        <v>0.31653191154873006</v>
      </c>
      <c r="M3" s="67">
        <f t="shared" si="0"/>
        <v>0.36943350263276092</v>
      </c>
      <c r="N3" s="67">
        <f t="shared" si="0"/>
        <v>0.31183171567046281</v>
      </c>
      <c r="O3" s="67">
        <f t="shared" si="0"/>
        <v>0.31129302837040845</v>
      </c>
      <c r="P3" s="81">
        <f t="shared" si="0"/>
        <v>0.34183679444528203</v>
      </c>
    </row>
    <row r="4" spans="1:16">
      <c r="A4" s="61"/>
      <c r="B4" s="60" t="s">
        <v>77</v>
      </c>
      <c r="C4" s="62">
        <v>3424.0650153451934</v>
      </c>
      <c r="D4" s="62">
        <v>2963.3925608157315</v>
      </c>
      <c r="E4" s="62">
        <v>2816.9550326748272</v>
      </c>
      <c r="F4" s="62">
        <v>2384.1360503200763</v>
      </c>
      <c r="G4" s="103">
        <v>2355.8228196085993</v>
      </c>
      <c r="H4" s="103">
        <v>3141.9762316719266</v>
      </c>
      <c r="I4" s="82">
        <f t="shared" ref="I4:I12" si="1">SUM(C4:H4)</f>
        <v>17086.347710436356</v>
      </c>
      <c r="J4" s="67">
        <f t="shared" ref="J4:J13" si="2">C4/C$13</f>
        <v>0.49083225164531075</v>
      </c>
      <c r="K4" s="67">
        <f t="shared" ref="K4:K13" si="3">D4/D$13</f>
        <v>0.4282089998448898</v>
      </c>
      <c r="L4" s="67">
        <f t="shared" ref="L4:L13" si="4">E4/E$13</f>
        <v>0.35907430454471356</v>
      </c>
      <c r="M4" s="67">
        <f t="shared" ref="M4:M13" si="5">F4/F$13</f>
        <v>0.41208568037085647</v>
      </c>
      <c r="N4" s="67">
        <f t="shared" ref="N4:N13" si="6">G4/G$13</f>
        <v>0.3329002392678248</v>
      </c>
      <c r="O4" s="67">
        <f t="shared" ref="O4:O13" si="7">H4/H$13</f>
        <v>0.36103871032456525</v>
      </c>
      <c r="P4" s="81">
        <f t="shared" ref="P4:P13" si="8">I4/I$13</f>
        <v>0.39454626950144411</v>
      </c>
    </row>
    <row r="5" spans="1:16">
      <c r="A5" s="61"/>
      <c r="B5" s="60" t="s">
        <v>184</v>
      </c>
      <c r="C5" s="62">
        <v>0</v>
      </c>
      <c r="D5" s="62">
        <v>0</v>
      </c>
      <c r="E5" s="62">
        <v>0</v>
      </c>
      <c r="F5" s="62">
        <v>0</v>
      </c>
      <c r="G5" s="103">
        <v>0</v>
      </c>
      <c r="H5" s="103">
        <v>348.30488801502844</v>
      </c>
      <c r="I5" s="82">
        <f t="shared" si="1"/>
        <v>348.30488801502844</v>
      </c>
      <c r="J5" s="67">
        <f t="shared" si="2"/>
        <v>0</v>
      </c>
      <c r="K5" s="67">
        <f t="shared" si="3"/>
        <v>0</v>
      </c>
      <c r="L5" s="67">
        <f t="shared" si="4"/>
        <v>0</v>
      </c>
      <c r="M5" s="67">
        <f t="shared" si="5"/>
        <v>0</v>
      </c>
      <c r="N5" s="67">
        <f t="shared" si="6"/>
        <v>0</v>
      </c>
      <c r="O5" s="67">
        <f t="shared" si="7"/>
        <v>4.0023074108925499E-2</v>
      </c>
      <c r="P5" s="81">
        <f t="shared" si="8"/>
        <v>8.0428185440420373E-3</v>
      </c>
    </row>
    <row r="6" spans="1:16">
      <c r="A6" s="61"/>
      <c r="B6" s="60" t="s">
        <v>71</v>
      </c>
      <c r="C6" s="62">
        <v>8.8732159499158067E-2</v>
      </c>
      <c r="D6" s="62">
        <v>603.8584861457997</v>
      </c>
      <c r="E6" s="62">
        <v>1485.3633486462531</v>
      </c>
      <c r="F6" s="62">
        <v>573.84560928587723</v>
      </c>
      <c r="G6" s="103">
        <v>1415.7262330211938</v>
      </c>
      <c r="H6" s="103">
        <v>1101.9220561026941</v>
      </c>
      <c r="I6" s="82">
        <f t="shared" si="1"/>
        <v>5180.8044653613179</v>
      </c>
      <c r="J6" s="67">
        <f t="shared" si="2"/>
        <v>1.2719561528516098E-5</v>
      </c>
      <c r="K6" s="67">
        <f t="shared" si="3"/>
        <v>8.7257301587192901E-2</v>
      </c>
      <c r="L6" s="67">
        <f t="shared" si="4"/>
        <v>0.18933770870488997</v>
      </c>
      <c r="M6" s="67">
        <f t="shared" si="5"/>
        <v>9.9186268459240071E-2</v>
      </c>
      <c r="N6" s="67">
        <f t="shared" si="6"/>
        <v>0.20005562293890747</v>
      </c>
      <c r="O6" s="67">
        <f t="shared" si="7"/>
        <v>0.12661983690494399</v>
      </c>
      <c r="P6" s="81">
        <f t="shared" si="8"/>
        <v>0.11963159766298175</v>
      </c>
    </row>
    <row r="7" spans="1:16">
      <c r="A7" s="61"/>
      <c r="B7" s="60" t="s">
        <v>72</v>
      </c>
      <c r="C7" s="62">
        <v>0</v>
      </c>
      <c r="D7" s="62">
        <v>0</v>
      </c>
      <c r="E7" s="62">
        <v>0</v>
      </c>
      <c r="F7" s="62">
        <v>2.5147460973997835</v>
      </c>
      <c r="G7" s="103">
        <v>482.45111315218543</v>
      </c>
      <c r="H7" s="103">
        <v>588.57756212650247</v>
      </c>
      <c r="I7" s="82">
        <f t="shared" si="1"/>
        <v>1073.5434213760877</v>
      </c>
      <c r="J7" s="67">
        <f t="shared" si="2"/>
        <v>0</v>
      </c>
      <c r="K7" s="67">
        <f t="shared" si="3"/>
        <v>0</v>
      </c>
      <c r="L7" s="67">
        <f t="shared" si="4"/>
        <v>0</v>
      </c>
      <c r="M7" s="67">
        <f t="shared" si="5"/>
        <v>4.3466095668819792E-4</v>
      </c>
      <c r="N7" s="67">
        <f t="shared" si="6"/>
        <v>6.8174944934982287E-2</v>
      </c>
      <c r="O7" s="67">
        <f t="shared" si="7"/>
        <v>6.7632365201901218E-2</v>
      </c>
      <c r="P7" s="81">
        <f t="shared" si="8"/>
        <v>2.4789531339868491E-2</v>
      </c>
    </row>
    <row r="8" spans="1:16">
      <c r="A8" s="61"/>
      <c r="B8" s="60" t="s">
        <v>78</v>
      </c>
      <c r="C8" s="62">
        <v>120.81505691469457</v>
      </c>
      <c r="D8" s="62">
        <v>83.848610827697371</v>
      </c>
      <c r="E8" s="62">
        <v>82.690364424042045</v>
      </c>
      <c r="F8" s="62">
        <v>87.874521531194617</v>
      </c>
      <c r="G8" s="103">
        <v>63.278799999999997</v>
      </c>
      <c r="H8" s="103">
        <v>117.85299999999999</v>
      </c>
      <c r="I8" s="82">
        <f t="shared" si="1"/>
        <v>556.36035369762851</v>
      </c>
      <c r="J8" s="67">
        <f t="shared" si="2"/>
        <v>1.7318574896311556E-2</v>
      </c>
      <c r="K8" s="67">
        <f t="shared" si="3"/>
        <v>1.2116089598007296E-2</v>
      </c>
      <c r="L8" s="67">
        <f t="shared" si="4"/>
        <v>1.0540454055426625E-2</v>
      </c>
      <c r="M8" s="67">
        <f t="shared" si="5"/>
        <v>1.5188660054691208E-2</v>
      </c>
      <c r="N8" s="67">
        <f t="shared" si="6"/>
        <v>8.9418981280097697E-3</v>
      </c>
      <c r="O8" s="67">
        <f t="shared" si="7"/>
        <v>1.3542271484733448E-2</v>
      </c>
      <c r="P8" s="81">
        <f t="shared" si="8"/>
        <v>1.2847093233144639E-2</v>
      </c>
    </row>
    <row r="9" spans="1:16">
      <c r="A9" s="61"/>
      <c r="B9" s="60" t="s">
        <v>73</v>
      </c>
      <c r="C9" s="62">
        <v>85.767300000000006</v>
      </c>
      <c r="D9" s="62">
        <v>79.482399999999998</v>
      </c>
      <c r="E9" s="62">
        <v>82.237399999999994</v>
      </c>
      <c r="F9" s="62">
        <v>72.717500000000001</v>
      </c>
      <c r="G9" s="103">
        <v>40.861499999999999</v>
      </c>
      <c r="H9" s="103">
        <v>30.709600000000012</v>
      </c>
      <c r="I9" s="82">
        <f t="shared" si="1"/>
        <v>391.77570000000003</v>
      </c>
      <c r="J9" s="67">
        <f t="shared" si="2"/>
        <v>1.229455538603284E-2</v>
      </c>
      <c r="K9" s="67">
        <f t="shared" si="3"/>
        <v>1.1485173938582964E-2</v>
      </c>
      <c r="L9" s="67">
        <f t="shared" si="4"/>
        <v>1.0482715155209977E-2</v>
      </c>
      <c r="M9" s="67">
        <f t="shared" si="5"/>
        <v>1.256884667229656E-2</v>
      </c>
      <c r="N9" s="67">
        <f t="shared" si="6"/>
        <v>5.7741197740423531E-3</v>
      </c>
      <c r="O9" s="67">
        <f t="shared" si="7"/>
        <v>3.5287836575018921E-3</v>
      </c>
      <c r="P9" s="81">
        <f t="shared" si="8"/>
        <v>9.0466168391214012E-3</v>
      </c>
    </row>
    <row r="10" spans="1:16">
      <c r="A10" s="61"/>
      <c r="B10" s="60" t="s">
        <v>74</v>
      </c>
      <c r="C10" s="62">
        <v>14.097295979138453</v>
      </c>
      <c r="D10" s="62">
        <v>24.995678845262226</v>
      </c>
      <c r="E10" s="62">
        <v>48.956699999999998</v>
      </c>
      <c r="F10" s="62">
        <v>66.682900000000004</v>
      </c>
      <c r="G10" s="103">
        <v>44.474999999999994</v>
      </c>
      <c r="H10" s="103">
        <v>108.4766</v>
      </c>
      <c r="I10" s="82">
        <f t="shared" si="1"/>
        <v>307.68417482440066</v>
      </c>
      <c r="J10" s="67">
        <f t="shared" si="2"/>
        <v>2.0208166306834394E-3</v>
      </c>
      <c r="K10" s="67">
        <f t="shared" si="3"/>
        <v>3.6118652588597632E-3</v>
      </c>
      <c r="L10" s="67">
        <f t="shared" si="4"/>
        <v>6.2404592197597229E-3</v>
      </c>
      <c r="M10" s="67">
        <f t="shared" si="5"/>
        <v>1.1525797033232501E-2</v>
      </c>
      <c r="N10" s="67">
        <f t="shared" si="6"/>
        <v>6.2847417973039077E-3</v>
      </c>
      <c r="O10" s="67">
        <f t="shared" si="7"/>
        <v>1.2464846605015031E-2</v>
      </c>
      <c r="P10" s="81">
        <f t="shared" si="8"/>
        <v>7.1048327833951814E-3</v>
      </c>
    </row>
    <row r="11" spans="1:16">
      <c r="A11" s="61"/>
      <c r="B11" s="60" t="s">
        <v>75</v>
      </c>
      <c r="C11" s="62">
        <v>506.50316671835435</v>
      </c>
      <c r="D11" s="62">
        <v>469.36528178932508</v>
      </c>
      <c r="E11" s="62">
        <v>520.11589467453939</v>
      </c>
      <c r="F11" s="62">
        <v>321.51431846850414</v>
      </c>
      <c r="G11" s="103">
        <v>245.41676624618972</v>
      </c>
      <c r="H11" s="103">
        <v>208.29762670999324</v>
      </c>
      <c r="I11" s="82">
        <f t="shared" si="1"/>
        <v>2271.2130546069061</v>
      </c>
      <c r="J11" s="67">
        <f t="shared" si="2"/>
        <v>7.2606124203744696E-2</v>
      </c>
      <c r="K11" s="67">
        <f t="shared" si="3"/>
        <v>6.7823089162914116E-2</v>
      </c>
      <c r="L11" s="67">
        <f t="shared" si="4"/>
        <v>6.6298627772405139E-2</v>
      </c>
      <c r="M11" s="67">
        <f t="shared" si="5"/>
        <v>5.5572099862874202E-2</v>
      </c>
      <c r="N11" s="67">
        <f t="shared" si="6"/>
        <v>3.4679730378563048E-2</v>
      </c>
      <c r="O11" s="67">
        <f t="shared" si="7"/>
        <v>2.3935097201873468E-2</v>
      </c>
      <c r="P11" s="81">
        <f t="shared" si="8"/>
        <v>5.2445300372226222E-2</v>
      </c>
    </row>
    <row r="12" spans="1:16">
      <c r="A12" s="105"/>
      <c r="B12" s="60" t="s">
        <v>80</v>
      </c>
      <c r="C12" s="62">
        <v>131.87036290880641</v>
      </c>
      <c r="D12" s="62">
        <v>120.995686111981</v>
      </c>
      <c r="E12" s="62">
        <v>325.52098764615369</v>
      </c>
      <c r="F12" s="62">
        <v>138.87877763810619</v>
      </c>
      <c r="G12" s="103">
        <v>221.90283176171744</v>
      </c>
      <c r="H12" s="103">
        <v>347.42515964747304</v>
      </c>
      <c r="I12" s="82">
        <f t="shared" si="1"/>
        <v>1286.5938057142378</v>
      </c>
      <c r="J12" s="67">
        <f t="shared" si="2"/>
        <v>1.89033288975935E-2</v>
      </c>
      <c r="K12" s="67">
        <f t="shared" si="3"/>
        <v>1.7483826618399655E-2</v>
      </c>
      <c r="L12" s="67">
        <f t="shared" si="4"/>
        <v>4.149381899886493E-2</v>
      </c>
      <c r="M12" s="67">
        <f t="shared" si="5"/>
        <v>2.4004483957359986E-2</v>
      </c>
      <c r="N12" s="67">
        <f t="shared" si="6"/>
        <v>3.1356987109903603E-2</v>
      </c>
      <c r="O12" s="67">
        <f t="shared" si="7"/>
        <v>3.9921986140131691E-2</v>
      </c>
      <c r="P12" s="81">
        <f t="shared" si="8"/>
        <v>2.9709145278494071E-2</v>
      </c>
    </row>
    <row r="13" spans="1:16">
      <c r="A13" s="106" t="s">
        <v>175</v>
      </c>
      <c r="B13" s="106"/>
      <c r="C13" s="107">
        <v>6976.0391740099412</v>
      </c>
      <c r="D13" s="107">
        <v>6920.4350256280495</v>
      </c>
      <c r="E13" s="107">
        <v>7845.0476601119399</v>
      </c>
      <c r="F13" s="107">
        <v>5785.534814445562</v>
      </c>
      <c r="G13" s="109">
        <v>7076.663041125943</v>
      </c>
      <c r="H13" s="109">
        <v>8702.6020806670967</v>
      </c>
      <c r="I13" s="107">
        <f>SUM(C13:H13)</f>
        <v>43306.321795988537</v>
      </c>
      <c r="J13" s="108">
        <f t="shared" si="2"/>
        <v>1</v>
      </c>
      <c r="K13" s="108">
        <f t="shared" si="3"/>
        <v>1</v>
      </c>
      <c r="L13" s="108">
        <f t="shared" si="4"/>
        <v>1</v>
      </c>
      <c r="M13" s="108">
        <f t="shared" si="5"/>
        <v>1</v>
      </c>
      <c r="N13" s="108">
        <f t="shared" si="6"/>
        <v>1</v>
      </c>
      <c r="O13" s="108">
        <f t="shared" si="7"/>
        <v>1</v>
      </c>
      <c r="P13" s="108">
        <f t="shared" si="8"/>
        <v>1</v>
      </c>
    </row>
    <row r="14" spans="1:16">
      <c r="A14" s="61" t="s">
        <v>176</v>
      </c>
      <c r="B14" s="60" t="s">
        <v>70</v>
      </c>
      <c r="C14" s="62">
        <v>1876.7374254464396</v>
      </c>
      <c r="D14" s="62">
        <v>1452.7302208527808</v>
      </c>
      <c r="E14" s="62">
        <v>1633.60474932947</v>
      </c>
      <c r="F14" s="62">
        <v>1305.8447316977065</v>
      </c>
      <c r="G14" s="103">
        <v>1059.5027281398773</v>
      </c>
      <c r="H14" s="103">
        <v>1522.0020625915502</v>
      </c>
      <c r="I14" s="82">
        <f>SUM(C14:H14)</f>
        <v>8850.4219180578239</v>
      </c>
      <c r="J14" s="67">
        <f t="shared" ref="J14:J24" si="9">C14/C$24</f>
        <v>0.34723406288467729</v>
      </c>
      <c r="K14" s="67">
        <f t="shared" ref="K14:K24" si="10">D14/D$24</f>
        <v>0.20153000010591132</v>
      </c>
      <c r="L14" s="67">
        <f t="shared" ref="L14:L24" si="11">E14/E$24</f>
        <v>0.21854178418358272</v>
      </c>
      <c r="M14" s="67">
        <f t="shared" ref="M14:M24" si="12">F14/F$24</f>
        <v>0.31127708486905697</v>
      </c>
      <c r="N14" s="67">
        <f t="shared" ref="N14:N24" si="13">G14/G$24</f>
        <v>0.13555648295329231</v>
      </c>
      <c r="O14" s="67">
        <f t="shared" ref="O14:O24" si="14">H14/H$24</f>
        <v>0.21613216661987519</v>
      </c>
      <c r="P14" s="81">
        <f t="shared" ref="P14" si="15">I14/I$24</f>
        <v>0.22611399880199948</v>
      </c>
    </row>
    <row r="15" spans="1:16">
      <c r="A15" s="61"/>
      <c r="B15" s="60" t="s">
        <v>77</v>
      </c>
      <c r="C15" s="62">
        <v>2800.064555208181</v>
      </c>
      <c r="D15" s="62">
        <v>2084.6543366566348</v>
      </c>
      <c r="E15" s="62">
        <v>2082.1315866507521</v>
      </c>
      <c r="F15" s="62">
        <v>1412.4009610474532</v>
      </c>
      <c r="G15" s="103">
        <v>1430.6083174023531</v>
      </c>
      <c r="H15" s="103">
        <v>2275.4332043631075</v>
      </c>
      <c r="I15" s="82">
        <f t="shared" ref="I15:I23" si="16">SUM(C15:H15)</f>
        <v>12085.292961328481</v>
      </c>
      <c r="J15" s="67">
        <f t="shared" si="9"/>
        <v>0.51806809981051416</v>
      </c>
      <c r="K15" s="67">
        <f t="shared" si="10"/>
        <v>0.28919367316567646</v>
      </c>
      <c r="L15" s="67">
        <f t="shared" si="11"/>
        <v>0.27854519401857897</v>
      </c>
      <c r="M15" s="67">
        <f t="shared" si="12"/>
        <v>0.33667712795343346</v>
      </c>
      <c r="N15" s="67">
        <f t="shared" si="13"/>
        <v>0.18303702939138405</v>
      </c>
      <c r="O15" s="67">
        <f t="shared" si="14"/>
        <v>0.32312328645627031</v>
      </c>
      <c r="P15" s="81">
        <f t="shared" ref="P15:P24" si="17">I15/I$24</f>
        <v>0.3087597341098634</v>
      </c>
    </row>
    <row r="16" spans="1:16">
      <c r="A16" s="61"/>
      <c r="B16" s="60" t="s">
        <v>185</v>
      </c>
      <c r="C16" s="62">
        <v>0</v>
      </c>
      <c r="D16" s="62">
        <v>0</v>
      </c>
      <c r="E16" s="62">
        <v>0</v>
      </c>
      <c r="F16" s="62">
        <v>0</v>
      </c>
      <c r="G16" s="103">
        <v>0</v>
      </c>
      <c r="H16" s="103">
        <v>318.14600000000002</v>
      </c>
      <c r="I16" s="82">
        <f t="shared" si="16"/>
        <v>318.14600000000002</v>
      </c>
      <c r="J16" s="67">
        <f t="shared" si="9"/>
        <v>0</v>
      </c>
      <c r="K16" s="67">
        <f t="shared" si="10"/>
        <v>0</v>
      </c>
      <c r="L16" s="67">
        <f t="shared" si="11"/>
        <v>0</v>
      </c>
      <c r="M16" s="67">
        <f t="shared" si="12"/>
        <v>0</v>
      </c>
      <c r="N16" s="67">
        <f t="shared" si="13"/>
        <v>0</v>
      </c>
      <c r="O16" s="67">
        <f t="shared" si="14"/>
        <v>4.5178377856048883E-2</v>
      </c>
      <c r="P16" s="81">
        <f t="shared" si="17"/>
        <v>8.128116933734518E-3</v>
      </c>
    </row>
    <row r="17" spans="1:16">
      <c r="A17" s="61"/>
      <c r="B17" s="60" t="s">
        <v>71</v>
      </c>
      <c r="C17" s="62">
        <v>0</v>
      </c>
      <c r="D17" s="62">
        <v>3072.9218000000001</v>
      </c>
      <c r="E17" s="62">
        <v>2308.5652981030053</v>
      </c>
      <c r="F17" s="62">
        <v>215.74522644714708</v>
      </c>
      <c r="G17" s="103">
        <v>3341.6532465483892</v>
      </c>
      <c r="H17" s="103">
        <v>991.90923236109302</v>
      </c>
      <c r="I17" s="82">
        <f t="shared" si="16"/>
        <v>9930.7948034596338</v>
      </c>
      <c r="J17" s="67">
        <f t="shared" si="9"/>
        <v>0</v>
      </c>
      <c r="K17" s="67">
        <f t="shared" si="10"/>
        <v>0.42629107716636083</v>
      </c>
      <c r="L17" s="67">
        <f t="shared" si="11"/>
        <v>0.30883723823576048</v>
      </c>
      <c r="M17" s="67">
        <f t="shared" si="12"/>
        <v>5.1427664815535484E-2</v>
      </c>
      <c r="N17" s="67">
        <f t="shared" si="13"/>
        <v>0.42754279844737419</v>
      </c>
      <c r="O17" s="67">
        <f t="shared" si="14"/>
        <v>0.14085624241232908</v>
      </c>
      <c r="P17" s="81">
        <f t="shared" si="17"/>
        <v>0.25371578271436074</v>
      </c>
    </row>
    <row r="18" spans="1:16">
      <c r="A18" s="61"/>
      <c r="B18" s="60" t="s">
        <v>72</v>
      </c>
      <c r="C18" s="62">
        <v>0</v>
      </c>
      <c r="D18" s="62">
        <v>0</v>
      </c>
      <c r="E18" s="62">
        <v>0</v>
      </c>
      <c r="F18" s="62">
        <v>0</v>
      </c>
      <c r="G18" s="103">
        <v>1171.2298000000001</v>
      </c>
      <c r="H18" s="103">
        <v>1034.0369552278246</v>
      </c>
      <c r="I18" s="82">
        <f t="shared" si="16"/>
        <v>2205.2667552278244</v>
      </c>
      <c r="J18" s="67">
        <f t="shared" si="9"/>
        <v>0</v>
      </c>
      <c r="K18" s="67">
        <f t="shared" si="10"/>
        <v>0</v>
      </c>
      <c r="L18" s="67">
        <f t="shared" si="11"/>
        <v>0</v>
      </c>
      <c r="M18" s="67">
        <f t="shared" si="12"/>
        <v>0</v>
      </c>
      <c r="N18" s="67">
        <f t="shared" si="13"/>
        <v>0.14985123511369308</v>
      </c>
      <c r="O18" s="67">
        <f t="shared" si="14"/>
        <v>0.1468385969976079</v>
      </c>
      <c r="P18" s="81">
        <f t="shared" si="17"/>
        <v>5.6341007136877577E-2</v>
      </c>
    </row>
    <row r="19" spans="1:16">
      <c r="A19" s="61"/>
      <c r="B19" s="60" t="s">
        <v>78</v>
      </c>
      <c r="C19" s="62">
        <v>125.91783980877919</v>
      </c>
      <c r="D19" s="62">
        <v>109.05087430007765</v>
      </c>
      <c r="E19" s="62">
        <v>36.4026</v>
      </c>
      <c r="F19" s="62">
        <v>96.379832878375396</v>
      </c>
      <c r="G19" s="103">
        <v>20.417521872954815</v>
      </c>
      <c r="H19" s="103">
        <v>58.063159916271488</v>
      </c>
      <c r="I19" s="82">
        <f t="shared" si="16"/>
        <v>446.23182877645854</v>
      </c>
      <c r="J19" s="67">
        <f t="shared" si="9"/>
        <v>2.3297325727952331E-2</v>
      </c>
      <c r="K19" s="67">
        <f t="shared" si="10"/>
        <v>1.5128082553650899E-2</v>
      </c>
      <c r="L19" s="67">
        <f t="shared" si="11"/>
        <v>4.8698983987324361E-3</v>
      </c>
      <c r="M19" s="67">
        <f t="shared" si="12"/>
        <v>2.2974273043583071E-2</v>
      </c>
      <c r="N19" s="67">
        <f t="shared" si="13"/>
        <v>2.6122891260307096E-3</v>
      </c>
      <c r="O19" s="67">
        <f t="shared" si="14"/>
        <v>8.2452690846765483E-3</v>
      </c>
      <c r="P19" s="81">
        <f t="shared" si="17"/>
        <v>1.1400503177312475E-2</v>
      </c>
    </row>
    <row r="20" spans="1:16">
      <c r="A20" s="61"/>
      <c r="B20" s="60" t="s">
        <v>73</v>
      </c>
      <c r="C20" s="62">
        <v>278.19240000000002</v>
      </c>
      <c r="D20" s="62">
        <v>247.405</v>
      </c>
      <c r="E20" s="62">
        <v>278.52940000000001</v>
      </c>
      <c r="F20" s="62">
        <v>257.39940000000001</v>
      </c>
      <c r="G20" s="103">
        <v>299.61590000000001</v>
      </c>
      <c r="H20" s="103">
        <v>154.1035</v>
      </c>
      <c r="I20" s="82">
        <f t="shared" si="16"/>
        <v>1515.2456</v>
      </c>
      <c r="J20" s="67">
        <f t="shared" si="9"/>
        <v>5.1471173327648931E-2</v>
      </c>
      <c r="K20" s="67">
        <f t="shared" si="10"/>
        <v>3.432125866214477E-2</v>
      </c>
      <c r="L20" s="67">
        <f t="shared" si="11"/>
        <v>3.7261346141756524E-2</v>
      </c>
      <c r="M20" s="67">
        <f t="shared" si="12"/>
        <v>6.1356861910281169E-2</v>
      </c>
      <c r="N20" s="67">
        <f t="shared" si="13"/>
        <v>3.8333905673080343E-2</v>
      </c>
      <c r="O20" s="67">
        <f t="shared" si="14"/>
        <v>2.188349421944525E-2</v>
      </c>
      <c r="P20" s="81">
        <f t="shared" si="17"/>
        <v>3.8712080051695512E-2</v>
      </c>
    </row>
    <row r="21" spans="1:16">
      <c r="A21" s="61"/>
      <c r="B21" s="60" t="s">
        <v>74</v>
      </c>
      <c r="C21" s="62">
        <v>132.8954</v>
      </c>
      <c r="D21" s="62">
        <v>89.792000000000002</v>
      </c>
      <c r="E21" s="62">
        <v>452.73230000000001</v>
      </c>
      <c r="F21" s="62">
        <v>543.14499999999998</v>
      </c>
      <c r="G21" s="103">
        <v>127.5193</v>
      </c>
      <c r="H21" s="103">
        <v>248.88800000000001</v>
      </c>
      <c r="I21" s="82">
        <f t="shared" si="16"/>
        <v>1594.9719999999998</v>
      </c>
      <c r="J21" s="67">
        <f t="shared" si="9"/>
        <v>2.4588314302789131E-2</v>
      </c>
      <c r="K21" s="67">
        <f t="shared" si="10"/>
        <v>1.2456395213481148E-2</v>
      </c>
      <c r="L21" s="67">
        <f t="shared" si="11"/>
        <v>6.0566011845979484E-2</v>
      </c>
      <c r="M21" s="67">
        <f t="shared" si="12"/>
        <v>0.12947066994818041</v>
      </c>
      <c r="N21" s="67">
        <f t="shared" si="13"/>
        <v>1.6315265036659383E-2</v>
      </c>
      <c r="O21" s="67">
        <f t="shared" si="14"/>
        <v>3.5343383565521157E-2</v>
      </c>
      <c r="P21" s="81">
        <f t="shared" si="17"/>
        <v>4.0748960923702983E-2</v>
      </c>
    </row>
    <row r="22" spans="1:16">
      <c r="A22" s="61"/>
      <c r="B22" s="60" t="s">
        <v>75</v>
      </c>
      <c r="C22" s="62">
        <v>137.93341011912014</v>
      </c>
      <c r="D22" s="62">
        <v>98.695438463333545</v>
      </c>
      <c r="E22" s="62">
        <v>201.04980503319806</v>
      </c>
      <c r="F22" s="62">
        <v>220.3333521888855</v>
      </c>
      <c r="G22" s="103">
        <v>189.55816524914491</v>
      </c>
      <c r="H22" s="103">
        <v>120.71625914652714</v>
      </c>
      <c r="I22" s="82">
        <f t="shared" si="16"/>
        <v>968.28643020020922</v>
      </c>
      <c r="J22" s="67">
        <f t="shared" si="9"/>
        <v>2.5520447215362164E-2</v>
      </c>
      <c r="K22" s="67">
        <f t="shared" si="10"/>
        <v>1.3691524715643834E-2</v>
      </c>
      <c r="L22" s="67">
        <f t="shared" si="11"/>
        <v>2.6896214105493553E-2</v>
      </c>
      <c r="M22" s="67">
        <f t="shared" si="12"/>
        <v>5.2521346454120696E-2</v>
      </c>
      <c r="N22" s="67">
        <f t="shared" si="13"/>
        <v>2.4252734338274091E-2</v>
      </c>
      <c r="O22" s="67">
        <f t="shared" si="14"/>
        <v>1.7142333296947063E-2</v>
      </c>
      <c r="P22" s="81">
        <f t="shared" si="17"/>
        <v>2.4738155846735985E-2</v>
      </c>
    </row>
    <row r="23" spans="1:16">
      <c r="A23" s="63"/>
      <c r="B23" s="60" t="s">
        <v>80</v>
      </c>
      <c r="C23" s="62">
        <v>53.078444371289734</v>
      </c>
      <c r="D23" s="62">
        <v>53.256359049449735</v>
      </c>
      <c r="E23" s="62">
        <v>482.00673968417442</v>
      </c>
      <c r="F23" s="62">
        <v>143.87151958358973</v>
      </c>
      <c r="G23" s="103">
        <v>175.8452804656919</v>
      </c>
      <c r="H23" s="103">
        <v>318.69859701756707</v>
      </c>
      <c r="I23" s="82">
        <f t="shared" si="16"/>
        <v>1226.7569401717624</v>
      </c>
      <c r="J23" s="67">
        <f t="shared" si="9"/>
        <v>9.8205767310560084E-3</v>
      </c>
      <c r="K23" s="67">
        <f t="shared" si="10"/>
        <v>7.3879884171306918E-3</v>
      </c>
      <c r="L23" s="67">
        <f t="shared" si="11"/>
        <v>6.4482313070115954E-2</v>
      </c>
      <c r="M23" s="67">
        <f t="shared" si="12"/>
        <v>3.4294971005808979E-2</v>
      </c>
      <c r="N23" s="67">
        <f t="shared" si="13"/>
        <v>2.2498259920211813E-2</v>
      </c>
      <c r="O23" s="67">
        <f t="shared" si="14"/>
        <v>4.5256849491278527E-2</v>
      </c>
      <c r="P23" s="81">
        <f t="shared" si="17"/>
        <v>3.1341660303717302E-2</v>
      </c>
    </row>
    <row r="24" spans="1:16">
      <c r="A24" s="64" t="s">
        <v>177</v>
      </c>
      <c r="B24" s="65"/>
      <c r="C24" s="107">
        <v>5404.8194749538097</v>
      </c>
      <c r="D24" s="107">
        <v>7208.5060293222768</v>
      </c>
      <c r="E24" s="107">
        <v>7475.0224788005989</v>
      </c>
      <c r="F24" s="107">
        <v>4195.1200238431566</v>
      </c>
      <c r="G24" s="109">
        <v>7815.9502596784114</v>
      </c>
      <c r="H24" s="109">
        <v>7041.9969706239417</v>
      </c>
      <c r="I24" s="107">
        <f>SUM(C24:H24)</f>
        <v>39141.415237222194</v>
      </c>
      <c r="J24" s="108">
        <f t="shared" si="9"/>
        <v>1</v>
      </c>
      <c r="K24" s="108">
        <f t="shared" si="10"/>
        <v>1</v>
      </c>
      <c r="L24" s="108">
        <f t="shared" si="11"/>
        <v>1</v>
      </c>
      <c r="M24" s="108">
        <f t="shared" si="12"/>
        <v>1</v>
      </c>
      <c r="N24" s="81">
        <f t="shared" si="13"/>
        <v>1</v>
      </c>
      <c r="O24" s="81">
        <f t="shared" si="14"/>
        <v>1</v>
      </c>
      <c r="P24" s="108">
        <f t="shared" si="17"/>
        <v>1</v>
      </c>
    </row>
    <row r="25" spans="1:16">
      <c r="A25" s="61" t="s">
        <v>178</v>
      </c>
      <c r="B25" s="60" t="s">
        <v>70</v>
      </c>
      <c r="C25" s="62">
        <v>591.44091402466108</v>
      </c>
      <c r="D25" s="62">
        <v>612.7323495084006</v>
      </c>
      <c r="E25" s="62">
        <v>649.85978608022697</v>
      </c>
      <c r="F25" s="62">
        <v>434.36686525313621</v>
      </c>
      <c r="G25" s="103">
        <v>480.74497217573935</v>
      </c>
      <c r="H25" s="103">
        <v>663.31202696267212</v>
      </c>
      <c r="I25" s="82">
        <f>SUM(C25:H25)</f>
        <v>3432.4569140048366</v>
      </c>
      <c r="J25" s="67">
        <f t="shared" ref="J25:J35" si="18">C25/C$35</f>
        <v>0.20690520146386426</v>
      </c>
      <c r="K25" s="67">
        <f t="shared" ref="K25:K35" si="19">D25/D$35</f>
        <v>0.14840710576218413</v>
      </c>
      <c r="L25" s="67">
        <f t="shared" ref="L25:L35" si="20">E25/E$35</f>
        <v>0.1682816760955877</v>
      </c>
      <c r="M25" s="67">
        <f t="shared" ref="M25:M35" si="21">F25/F$35</f>
        <v>0.19202983480299859</v>
      </c>
      <c r="N25" s="67">
        <f t="shared" ref="N25:N35" si="22">G25/G$35</f>
        <v>0.19515351920894625</v>
      </c>
      <c r="O25" s="67">
        <f t="shared" ref="O25:O35" si="23">H25/H$35</f>
        <v>0.18239185525151497</v>
      </c>
      <c r="P25" s="81">
        <f t="shared" ref="P25" si="24">I25/I$35</f>
        <v>0.17867038108516806</v>
      </c>
    </row>
    <row r="26" spans="1:16">
      <c r="A26" s="61"/>
      <c r="B26" s="60" t="s">
        <v>77</v>
      </c>
      <c r="C26" s="62">
        <v>1760.1668184401676</v>
      </c>
      <c r="D26" s="62">
        <v>1499.3518356121406</v>
      </c>
      <c r="E26" s="62">
        <v>1519.9377585656537</v>
      </c>
      <c r="F26" s="62">
        <v>882.47541877033734</v>
      </c>
      <c r="G26" s="103">
        <v>1189.0262501178413</v>
      </c>
      <c r="H26" s="103">
        <v>1470.4473201996298</v>
      </c>
      <c r="I26" s="82">
        <f t="shared" ref="I26:I34" si="25">SUM(C26:H26)</f>
        <v>8321.4054017057715</v>
      </c>
      <c r="J26" s="67">
        <f t="shared" si="18"/>
        <v>0.61576340348376113</v>
      </c>
      <c r="K26" s="67">
        <f t="shared" si="19"/>
        <v>0.36315116481272897</v>
      </c>
      <c r="L26" s="67">
        <f t="shared" si="20"/>
        <v>0.39358901574011607</v>
      </c>
      <c r="M26" s="67">
        <f t="shared" si="21"/>
        <v>0.39013475115192692</v>
      </c>
      <c r="N26" s="67">
        <f t="shared" si="22"/>
        <v>0.48267308151376531</v>
      </c>
      <c r="O26" s="67">
        <f t="shared" si="23"/>
        <v>0.40433099940749567</v>
      </c>
      <c r="P26" s="81">
        <f t="shared" ref="P26:P35" si="26">I26/I$35</f>
        <v>0.43315581565515643</v>
      </c>
    </row>
    <row r="27" spans="1:16">
      <c r="A27" s="61"/>
      <c r="B27" s="60" t="s">
        <v>185</v>
      </c>
      <c r="C27" s="62">
        <v>0</v>
      </c>
      <c r="D27" s="62">
        <v>0</v>
      </c>
      <c r="E27" s="62">
        <v>0</v>
      </c>
      <c r="F27" s="62">
        <v>0</v>
      </c>
      <c r="G27" s="103">
        <v>0</v>
      </c>
      <c r="H27" s="103">
        <v>13.308382878953749</v>
      </c>
      <c r="I27" s="82">
        <f t="shared" si="25"/>
        <v>13.308382878953749</v>
      </c>
      <c r="J27" s="67">
        <f t="shared" si="18"/>
        <v>0</v>
      </c>
      <c r="K27" s="67">
        <f t="shared" si="19"/>
        <v>0</v>
      </c>
      <c r="L27" s="67">
        <f t="shared" si="20"/>
        <v>0</v>
      </c>
      <c r="M27" s="67">
        <f t="shared" si="21"/>
        <v>0</v>
      </c>
      <c r="N27" s="67">
        <f t="shared" si="22"/>
        <v>0</v>
      </c>
      <c r="O27" s="67">
        <f t="shared" si="23"/>
        <v>3.6594250443561919E-3</v>
      </c>
      <c r="P27" s="81">
        <f t="shared" si="26"/>
        <v>6.927439732479164E-4</v>
      </c>
    </row>
    <row r="28" spans="1:16">
      <c r="A28" s="61"/>
      <c r="B28" s="60" t="s">
        <v>71</v>
      </c>
      <c r="C28" s="62">
        <v>69.598365899572826</v>
      </c>
      <c r="D28" s="62">
        <v>1644.829777021966</v>
      </c>
      <c r="E28" s="62">
        <v>1062.244391197399</v>
      </c>
      <c r="F28" s="62">
        <v>161.61338463742007</v>
      </c>
      <c r="G28" s="103">
        <v>439.34414102983885</v>
      </c>
      <c r="H28" s="103">
        <v>735.93905926963589</v>
      </c>
      <c r="I28" s="82">
        <f t="shared" si="25"/>
        <v>4113.5691190558318</v>
      </c>
      <c r="J28" s="67">
        <f t="shared" si="18"/>
        <v>2.434776420862628E-2</v>
      </c>
      <c r="K28" s="67">
        <f t="shared" si="19"/>
        <v>0.39838671301610779</v>
      </c>
      <c r="L28" s="67">
        <f t="shared" si="20"/>
        <v>0.27506897703586708</v>
      </c>
      <c r="M28" s="67">
        <f t="shared" si="21"/>
        <v>7.1447879745134793E-2</v>
      </c>
      <c r="N28" s="67">
        <f t="shared" si="22"/>
        <v>0.17834727397723468</v>
      </c>
      <c r="O28" s="67">
        <f t="shared" si="23"/>
        <v>0.20236221403505061</v>
      </c>
      <c r="P28" s="81">
        <f t="shared" si="26"/>
        <v>0.21412445386367604</v>
      </c>
    </row>
    <row r="29" spans="1:16">
      <c r="A29" s="61"/>
      <c r="B29" s="60" t="s">
        <v>72</v>
      </c>
      <c r="C29" s="62">
        <v>0</v>
      </c>
      <c r="D29" s="62">
        <v>0</v>
      </c>
      <c r="E29" s="62">
        <v>0</v>
      </c>
      <c r="F29" s="62">
        <v>0</v>
      </c>
      <c r="G29" s="103">
        <v>0</v>
      </c>
      <c r="H29" s="103">
        <v>26.1099</v>
      </c>
      <c r="I29" s="82">
        <f t="shared" si="25"/>
        <v>26.1099</v>
      </c>
      <c r="J29" s="67">
        <f t="shared" si="18"/>
        <v>0</v>
      </c>
      <c r="K29" s="67">
        <f t="shared" si="19"/>
        <v>0</v>
      </c>
      <c r="L29" s="67">
        <f t="shared" si="20"/>
        <v>0</v>
      </c>
      <c r="M29" s="67">
        <f t="shared" si="21"/>
        <v>0</v>
      </c>
      <c r="N29" s="67">
        <f t="shared" si="22"/>
        <v>0</v>
      </c>
      <c r="O29" s="67">
        <f t="shared" si="23"/>
        <v>7.1794764874654159E-3</v>
      </c>
      <c r="P29" s="81">
        <f t="shared" si="26"/>
        <v>1.3591039596335792E-3</v>
      </c>
    </row>
    <row r="30" spans="1:16">
      <c r="A30" s="61"/>
      <c r="B30" s="60" t="s">
        <v>78</v>
      </c>
      <c r="C30" s="62">
        <v>57.37967821338021</v>
      </c>
      <c r="D30" s="62">
        <v>75.156667178617909</v>
      </c>
      <c r="E30" s="62">
        <v>64.193491567916027</v>
      </c>
      <c r="F30" s="62">
        <v>25.825911877721555</v>
      </c>
      <c r="G30" s="103">
        <v>42.625744950151187</v>
      </c>
      <c r="H30" s="103">
        <v>51.371476977022333</v>
      </c>
      <c r="I30" s="82">
        <f t="shared" si="25"/>
        <v>316.55297076480917</v>
      </c>
      <c r="J30" s="67">
        <f t="shared" si="18"/>
        <v>2.0073271224817744E-2</v>
      </c>
      <c r="K30" s="67">
        <f t="shared" si="19"/>
        <v>1.8203353329817134E-2</v>
      </c>
      <c r="L30" s="67">
        <f t="shared" si="20"/>
        <v>1.6622952499700108E-2</v>
      </c>
      <c r="M30" s="67">
        <f t="shared" si="21"/>
        <v>1.1417412303365978E-2</v>
      </c>
      <c r="N30" s="67">
        <f t="shared" si="22"/>
        <v>1.7303486499873514E-2</v>
      </c>
      <c r="O30" s="67">
        <f t="shared" si="23"/>
        <v>1.4125688381912714E-2</v>
      </c>
      <c r="P30" s="81">
        <f t="shared" si="26"/>
        <v>1.6477596467249004E-2</v>
      </c>
    </row>
    <row r="31" spans="1:16">
      <c r="A31" s="61"/>
      <c r="B31" s="60" t="s">
        <v>73</v>
      </c>
      <c r="C31" s="62">
        <v>182.79886075514361</v>
      </c>
      <c r="D31" s="62">
        <v>184.57530183519722</v>
      </c>
      <c r="E31" s="62">
        <v>235.56662426165863</v>
      </c>
      <c r="F31" s="62">
        <v>97.696243264536818</v>
      </c>
      <c r="G31" s="103">
        <v>127.9308432788406</v>
      </c>
      <c r="H31" s="103">
        <v>133.24812293333795</v>
      </c>
      <c r="I31" s="82">
        <f t="shared" si="25"/>
        <v>961.81599632871485</v>
      </c>
      <c r="J31" s="67">
        <f t="shared" si="18"/>
        <v>6.3948966354956643E-2</v>
      </c>
      <c r="K31" s="67">
        <f t="shared" si="19"/>
        <v>4.4705141425159273E-2</v>
      </c>
      <c r="L31" s="67">
        <f t="shared" si="20"/>
        <v>6.1000152974595032E-2</v>
      </c>
      <c r="M31" s="67">
        <f t="shared" si="21"/>
        <v>4.3190664287961852E-2</v>
      </c>
      <c r="N31" s="67">
        <f t="shared" si="22"/>
        <v>5.1932221294469151E-2</v>
      </c>
      <c r="O31" s="67">
        <f t="shared" si="23"/>
        <v>3.6639426638891803E-2</v>
      </c>
      <c r="P31" s="81">
        <f t="shared" si="26"/>
        <v>5.0065604580993128E-2</v>
      </c>
    </row>
    <row r="32" spans="1:16">
      <c r="A32" s="61"/>
      <c r="B32" s="60" t="s">
        <v>74</v>
      </c>
      <c r="C32" s="62">
        <v>90.722625803317101</v>
      </c>
      <c r="D32" s="62">
        <v>80.292973478041262</v>
      </c>
      <c r="E32" s="62">
        <v>131.51409814477216</v>
      </c>
      <c r="F32" s="62">
        <v>317.66025315123727</v>
      </c>
      <c r="G32" s="103">
        <v>26.810062228316085</v>
      </c>
      <c r="H32" s="103">
        <v>139.02333892227458</v>
      </c>
      <c r="I32" s="82">
        <f t="shared" si="25"/>
        <v>786.02335172795836</v>
      </c>
      <c r="J32" s="67">
        <f t="shared" si="18"/>
        <v>3.1737715000865509E-2</v>
      </c>
      <c r="K32" s="67">
        <f t="shared" si="19"/>
        <v>1.9447394635645144E-2</v>
      </c>
      <c r="L32" s="67">
        <f t="shared" si="20"/>
        <v>3.4055673762324011E-2</v>
      </c>
      <c r="M32" s="67">
        <f t="shared" si="21"/>
        <v>0.14043485085024074</v>
      </c>
      <c r="N32" s="67">
        <f t="shared" si="22"/>
        <v>1.0883271374399541E-2</v>
      </c>
      <c r="O32" s="67">
        <f t="shared" si="23"/>
        <v>3.8227446026273787E-2</v>
      </c>
      <c r="P32" s="81">
        <f t="shared" si="26"/>
        <v>4.0915034132567564E-2</v>
      </c>
    </row>
    <row r="33" spans="1:16">
      <c r="A33" s="61"/>
      <c r="B33" s="60" t="s">
        <v>75</v>
      </c>
      <c r="C33" s="62">
        <v>53.263749023245516</v>
      </c>
      <c r="D33" s="62">
        <v>59.871231562775002</v>
      </c>
      <c r="E33" s="62">
        <v>42.470104507177687</v>
      </c>
      <c r="F33" s="62">
        <v>137.301940704088</v>
      </c>
      <c r="G33" s="103">
        <v>93.044629383053717</v>
      </c>
      <c r="H33" s="103">
        <v>104.31148999588126</v>
      </c>
      <c r="I33" s="82">
        <f t="shared" si="25"/>
        <v>490.2631451762212</v>
      </c>
      <c r="J33" s="67">
        <f t="shared" si="18"/>
        <v>1.863338578892396E-2</v>
      </c>
      <c r="K33" s="67">
        <f t="shared" si="19"/>
        <v>1.4501137734571573E-2</v>
      </c>
      <c r="L33" s="67">
        <f t="shared" si="20"/>
        <v>1.0997665224880257E-2</v>
      </c>
      <c r="M33" s="67">
        <f t="shared" si="21"/>
        <v>6.0700000623140897E-2</v>
      </c>
      <c r="N33" s="67">
        <f t="shared" si="22"/>
        <v>3.7770518504678802E-2</v>
      </c>
      <c r="O33" s="67">
        <f t="shared" si="23"/>
        <v>2.8682679359090361E-2</v>
      </c>
      <c r="P33" s="81">
        <f t="shared" si="26"/>
        <v>2.5519767669405648E-2</v>
      </c>
    </row>
    <row r="34" spans="1:16">
      <c r="A34" s="63"/>
      <c r="B34" s="60" t="s">
        <v>80</v>
      </c>
      <c r="C34" s="62">
        <v>53.140566284108814</v>
      </c>
      <c r="D34" s="62">
        <v>-28.083641858806416</v>
      </c>
      <c r="E34" s="62">
        <v>155.952</v>
      </c>
      <c r="F34" s="62">
        <v>205.03591800146131</v>
      </c>
      <c r="G34" s="103">
        <v>63.892792593445215</v>
      </c>
      <c r="H34" s="103">
        <v>299.6703692914719</v>
      </c>
      <c r="I34" s="82">
        <f t="shared" si="25"/>
        <v>749.60800431168082</v>
      </c>
      <c r="J34" s="67">
        <f t="shared" si="18"/>
        <v>1.8590292474184346E-2</v>
      </c>
      <c r="K34" s="67">
        <f t="shared" si="19"/>
        <v>-6.8020107162141009E-3</v>
      </c>
      <c r="L34" s="67">
        <f t="shared" si="20"/>
        <v>4.0383886666929741E-2</v>
      </c>
      <c r="M34" s="67">
        <f t="shared" si="21"/>
        <v>9.0644606235230088E-2</v>
      </c>
      <c r="N34" s="67">
        <f t="shared" si="22"/>
        <v>2.5936627626632867E-2</v>
      </c>
      <c r="O34" s="67">
        <f t="shared" si="23"/>
        <v>8.2400789367948576E-2</v>
      </c>
      <c r="P34" s="81">
        <f t="shared" si="26"/>
        <v>3.9019498612902791E-2</v>
      </c>
    </row>
    <row r="35" spans="1:16">
      <c r="A35" s="64" t="s">
        <v>179</v>
      </c>
      <c r="B35" s="65"/>
      <c r="C35" s="66">
        <v>2858.511578443597</v>
      </c>
      <c r="D35" s="66">
        <v>4128.7264943383325</v>
      </c>
      <c r="E35" s="66">
        <v>3861.7382543248041</v>
      </c>
      <c r="F35" s="107">
        <v>2261.9759356599388</v>
      </c>
      <c r="G35" s="109">
        <v>2463.419435757226</v>
      </c>
      <c r="H35" s="109">
        <v>3636.7414874308793</v>
      </c>
      <c r="I35" s="107">
        <f>SUM(C35:H35)</f>
        <v>19211.113185954775</v>
      </c>
      <c r="J35" s="108">
        <f t="shared" si="18"/>
        <v>1</v>
      </c>
      <c r="K35" s="108">
        <f t="shared" si="19"/>
        <v>1</v>
      </c>
      <c r="L35" s="108">
        <f t="shared" si="20"/>
        <v>1</v>
      </c>
      <c r="M35" s="108">
        <f t="shared" si="21"/>
        <v>1</v>
      </c>
      <c r="N35" s="108">
        <f t="shared" si="22"/>
        <v>1</v>
      </c>
      <c r="O35" s="108">
        <f t="shared" si="23"/>
        <v>1</v>
      </c>
      <c r="P35" s="108">
        <f t="shared" si="26"/>
        <v>1</v>
      </c>
    </row>
    <row r="36" spans="1:16">
      <c r="A36" s="61" t="s">
        <v>180</v>
      </c>
      <c r="B36" s="60" t="s">
        <v>70</v>
      </c>
      <c r="C36" s="62">
        <v>396.22508156677077</v>
      </c>
      <c r="D36" s="62">
        <v>406.90514994835803</v>
      </c>
      <c r="E36" s="62">
        <v>370.86802685656846</v>
      </c>
      <c r="F36" s="62">
        <v>336.66949211098444</v>
      </c>
      <c r="G36" s="103">
        <v>346.61948177988171</v>
      </c>
      <c r="H36" s="103">
        <v>364.78958138472046</v>
      </c>
      <c r="I36" s="82">
        <f>SUM(C36:H36)</f>
        <v>2222.0768136472839</v>
      </c>
      <c r="J36" s="67">
        <f t="shared" ref="J36:J46" si="27">C36/C$46</f>
        <v>0.2348551965966853</v>
      </c>
      <c r="K36" s="67">
        <f t="shared" ref="K36:K46" si="28">D36/D$46</f>
        <v>0.26572107110971099</v>
      </c>
      <c r="L36" s="67">
        <f t="shared" ref="L36:L46" si="29">E36/E$46</f>
        <v>0.12639756265026841</v>
      </c>
      <c r="M36" s="67">
        <f t="shared" ref="M36:M46" si="30">F36/F$46</f>
        <v>0.20165537653351542</v>
      </c>
      <c r="N36" s="67">
        <f t="shared" ref="N36:N46" si="31">G36/G$46</f>
        <v>0.1917330684682482</v>
      </c>
      <c r="O36" s="67">
        <f t="shared" ref="O36:O46" si="32">H36/H$46</f>
        <v>0.17638149566818156</v>
      </c>
      <c r="P36" s="81">
        <f t="shared" ref="P36" si="33">I36/I$46</f>
        <v>0.18995187058336879</v>
      </c>
    </row>
    <row r="37" spans="1:16">
      <c r="A37" s="61"/>
      <c r="B37" s="60" t="s">
        <v>77</v>
      </c>
      <c r="C37" s="62">
        <v>957.75406566303707</v>
      </c>
      <c r="D37" s="62">
        <v>834.08085262197358</v>
      </c>
      <c r="E37" s="62">
        <v>978.06088619853335</v>
      </c>
      <c r="F37" s="62">
        <v>767.45036289256586</v>
      </c>
      <c r="G37" s="103">
        <v>862.37072456877718</v>
      </c>
      <c r="H37" s="103">
        <v>832.27749407510612</v>
      </c>
      <c r="I37" s="82">
        <f t="shared" ref="I37:I45" si="34">SUM(C37:H37)</f>
        <v>5231.9943860199928</v>
      </c>
      <c r="J37" s="67">
        <f t="shared" si="27"/>
        <v>0.56769126904618239</v>
      </c>
      <c r="K37" s="67">
        <f t="shared" si="28"/>
        <v>0.54467941135407139</v>
      </c>
      <c r="L37" s="67">
        <f t="shared" si="29"/>
        <v>0.33333828528407328</v>
      </c>
      <c r="M37" s="67">
        <f t="shared" si="30"/>
        <v>0.45968077157661202</v>
      </c>
      <c r="N37" s="67">
        <f t="shared" si="31"/>
        <v>0.47702161554715883</v>
      </c>
      <c r="O37" s="67">
        <f t="shared" si="32"/>
        <v>0.40241924853965172</v>
      </c>
      <c r="P37" s="81">
        <f t="shared" ref="P37:P46" si="35">I37/I$46</f>
        <v>0.44725146961725804</v>
      </c>
    </row>
    <row r="38" spans="1:16">
      <c r="A38" s="61"/>
      <c r="B38" s="60" t="s">
        <v>185</v>
      </c>
      <c r="C38" s="62">
        <v>0</v>
      </c>
      <c r="D38" s="62">
        <v>0</v>
      </c>
      <c r="E38" s="62">
        <v>0</v>
      </c>
      <c r="F38" s="62">
        <v>0</v>
      </c>
      <c r="G38" s="103">
        <v>0</v>
      </c>
      <c r="H38" s="103">
        <v>0</v>
      </c>
      <c r="I38" s="82">
        <f t="shared" si="34"/>
        <v>0</v>
      </c>
      <c r="J38" s="67">
        <f t="shared" si="27"/>
        <v>0</v>
      </c>
      <c r="K38" s="67">
        <f t="shared" si="28"/>
        <v>0</v>
      </c>
      <c r="L38" s="67">
        <f t="shared" si="29"/>
        <v>0</v>
      </c>
      <c r="M38" s="67">
        <f t="shared" si="30"/>
        <v>0</v>
      </c>
      <c r="N38" s="67">
        <f t="shared" si="31"/>
        <v>0</v>
      </c>
      <c r="O38" s="67">
        <f t="shared" si="32"/>
        <v>0</v>
      </c>
      <c r="P38" s="81">
        <f t="shared" si="35"/>
        <v>0</v>
      </c>
    </row>
    <row r="39" spans="1:16">
      <c r="A39" s="61"/>
      <c r="B39" s="60" t="s">
        <v>71</v>
      </c>
      <c r="C39" s="62">
        <v>0</v>
      </c>
      <c r="D39" s="62">
        <v>34.749000000000002</v>
      </c>
      <c r="E39" s="62">
        <v>1104.1464590707903</v>
      </c>
      <c r="F39" s="62">
        <v>258.46710000000002</v>
      </c>
      <c r="G39" s="103">
        <v>376.01858273303901</v>
      </c>
      <c r="H39" s="103">
        <v>575.38310000000001</v>
      </c>
      <c r="I39" s="82">
        <f t="shared" si="34"/>
        <v>2348.7642418038295</v>
      </c>
      <c r="J39" s="67">
        <f t="shared" si="27"/>
        <v>0</v>
      </c>
      <c r="K39" s="67">
        <f t="shared" si="28"/>
        <v>2.2692122479067205E-2</v>
      </c>
      <c r="L39" s="67">
        <f t="shared" si="29"/>
        <v>0.37631019966422447</v>
      </c>
      <c r="M39" s="67">
        <f t="shared" si="30"/>
        <v>0.15481438500772682</v>
      </c>
      <c r="N39" s="67">
        <f t="shared" si="31"/>
        <v>0.20799522374876483</v>
      </c>
      <c r="O39" s="67">
        <f t="shared" si="32"/>
        <v>0.27820677162696444</v>
      </c>
      <c r="P39" s="81">
        <f t="shared" si="35"/>
        <v>0.20078161049601961</v>
      </c>
    </row>
    <row r="40" spans="1:16">
      <c r="A40" s="61"/>
      <c r="B40" s="60" t="s">
        <v>72</v>
      </c>
      <c r="C40" s="62">
        <v>0</v>
      </c>
      <c r="D40" s="62">
        <v>0</v>
      </c>
      <c r="E40" s="62">
        <v>0</v>
      </c>
      <c r="F40" s="62">
        <v>0</v>
      </c>
      <c r="G40" s="103">
        <v>0</v>
      </c>
      <c r="H40" s="103">
        <v>0</v>
      </c>
      <c r="I40" s="82">
        <f t="shared" si="34"/>
        <v>0</v>
      </c>
      <c r="J40" s="67">
        <f t="shared" si="27"/>
        <v>0</v>
      </c>
      <c r="K40" s="67">
        <f t="shared" si="28"/>
        <v>0</v>
      </c>
      <c r="L40" s="67">
        <f t="shared" si="29"/>
        <v>0</v>
      </c>
      <c r="M40" s="67">
        <f t="shared" si="30"/>
        <v>0</v>
      </c>
      <c r="N40" s="67">
        <f t="shared" si="31"/>
        <v>0</v>
      </c>
      <c r="O40" s="67">
        <f t="shared" si="32"/>
        <v>0</v>
      </c>
      <c r="P40" s="81">
        <f t="shared" si="35"/>
        <v>0</v>
      </c>
    </row>
    <row r="41" spans="1:16">
      <c r="A41" s="61"/>
      <c r="B41" s="60" t="s">
        <v>78</v>
      </c>
      <c r="C41" s="62">
        <v>91.115828064283278</v>
      </c>
      <c r="D41" s="62">
        <v>89.470487695174555</v>
      </c>
      <c r="E41" s="62">
        <v>80.238823969932881</v>
      </c>
      <c r="F41" s="62">
        <v>64.39266695640498</v>
      </c>
      <c r="G41" s="103">
        <v>57.913943664723774</v>
      </c>
      <c r="H41" s="103">
        <v>57.172358767478165</v>
      </c>
      <c r="I41" s="82">
        <f t="shared" si="34"/>
        <v>440.3041091179976</v>
      </c>
      <c r="J41" s="67">
        <f t="shared" si="27"/>
        <v>5.4007246660130771E-2</v>
      </c>
      <c r="K41" s="67">
        <f t="shared" si="28"/>
        <v>5.842686883193117E-2</v>
      </c>
      <c r="L41" s="67">
        <f t="shared" si="29"/>
        <v>2.7346632886328104E-2</v>
      </c>
      <c r="M41" s="67">
        <f t="shared" si="30"/>
        <v>3.8569361956950064E-2</v>
      </c>
      <c r="N41" s="67">
        <f t="shared" si="31"/>
        <v>3.2035181833738595E-2</v>
      </c>
      <c r="O41" s="67">
        <f t="shared" si="32"/>
        <v>2.7643733990446843E-2</v>
      </c>
      <c r="P41" s="81">
        <f t="shared" si="35"/>
        <v>3.7638927978924146E-2</v>
      </c>
    </row>
    <row r="42" spans="1:16">
      <c r="A42" s="61"/>
      <c r="B42" s="60" t="s">
        <v>73</v>
      </c>
      <c r="C42" s="62">
        <v>85.641000000000005</v>
      </c>
      <c r="D42" s="62">
        <v>83.030900000000003</v>
      </c>
      <c r="E42" s="62">
        <v>102.12309999999999</v>
      </c>
      <c r="F42" s="62">
        <v>73.738100000000003</v>
      </c>
      <c r="G42" s="103">
        <v>59.4786</v>
      </c>
      <c r="H42" s="103">
        <v>65.734499999999997</v>
      </c>
      <c r="I42" s="82">
        <f t="shared" si="34"/>
        <v>469.74620000000004</v>
      </c>
      <c r="J42" s="67">
        <f t="shared" si="27"/>
        <v>5.0762142094094818E-2</v>
      </c>
      <c r="K42" s="67">
        <f t="shared" si="28"/>
        <v>5.4221628028063573E-2</v>
      </c>
      <c r="L42" s="67">
        <f t="shared" si="29"/>
        <v>3.4805132811521061E-2</v>
      </c>
      <c r="M42" s="67">
        <f t="shared" si="30"/>
        <v>4.4167008501810323E-2</v>
      </c>
      <c r="N42" s="67">
        <f t="shared" si="31"/>
        <v>3.2900673752197192E-2</v>
      </c>
      <c r="O42" s="67">
        <f t="shared" si="32"/>
        <v>3.1783663839818538E-2</v>
      </c>
      <c r="P42" s="81">
        <f t="shared" si="35"/>
        <v>4.0155753771162324E-2</v>
      </c>
    </row>
    <row r="43" spans="1:16">
      <c r="A43" s="61"/>
      <c r="B43" s="60" t="s">
        <v>74</v>
      </c>
      <c r="C43" s="62">
        <v>63.989968999999995</v>
      </c>
      <c r="D43" s="62">
        <v>34.448999999999998</v>
      </c>
      <c r="E43" s="62">
        <v>116.4547</v>
      </c>
      <c r="F43" s="62">
        <v>56.241999999999997</v>
      </c>
      <c r="G43" s="103">
        <v>51.808799999999998</v>
      </c>
      <c r="H43" s="103">
        <v>74.415800000000004</v>
      </c>
      <c r="I43" s="82">
        <f t="shared" si="34"/>
        <v>397.36026900000002</v>
      </c>
      <c r="J43" s="67">
        <f t="shared" si="27"/>
        <v>3.7928888020629395E-2</v>
      </c>
      <c r="K43" s="67">
        <f t="shared" si="28"/>
        <v>2.2496213625755736E-2</v>
      </c>
      <c r="L43" s="67">
        <f t="shared" si="29"/>
        <v>3.9689563869739972E-2</v>
      </c>
      <c r="M43" s="67">
        <f t="shared" si="30"/>
        <v>3.3687346055279649E-2</v>
      </c>
      <c r="N43" s="67">
        <f t="shared" si="31"/>
        <v>2.8658112771531841E-2</v>
      </c>
      <c r="O43" s="67">
        <f t="shared" si="32"/>
        <v>3.5981208825976746E-2</v>
      </c>
      <c r="P43" s="81">
        <f t="shared" si="35"/>
        <v>3.3967919528474791E-2</v>
      </c>
    </row>
    <row r="44" spans="1:16">
      <c r="A44" s="61"/>
      <c r="B44" s="60" t="s">
        <v>75</v>
      </c>
      <c r="C44" s="62">
        <v>47.281384342147099</v>
      </c>
      <c r="D44" s="62">
        <v>46.299540160273438</v>
      </c>
      <c r="E44" s="62">
        <v>39.267264066741582</v>
      </c>
      <c r="F44" s="62">
        <v>18.31066198902062</v>
      </c>
      <c r="G44" s="103">
        <v>14.830913683103716</v>
      </c>
      <c r="H44" s="103">
        <v>13.69325933406941</v>
      </c>
      <c r="I44" s="82">
        <f t="shared" si="34"/>
        <v>179.68302357535586</v>
      </c>
      <c r="J44" s="67">
        <f t="shared" si="27"/>
        <v>2.8025178949119937E-2</v>
      </c>
      <c r="K44" s="67">
        <f t="shared" si="28"/>
        <v>3.0234966072157924E-2</v>
      </c>
      <c r="L44" s="67">
        <f t="shared" si="29"/>
        <v>1.3382891245839672E-2</v>
      </c>
      <c r="M44" s="67">
        <f t="shared" si="30"/>
        <v>1.0967561731897741E-2</v>
      </c>
      <c r="N44" s="67">
        <f t="shared" si="31"/>
        <v>8.2037413882437155E-3</v>
      </c>
      <c r="O44" s="67">
        <f t="shared" si="32"/>
        <v>6.620906092622893E-3</v>
      </c>
      <c r="P44" s="81">
        <f t="shared" si="35"/>
        <v>1.5360011962949236E-2</v>
      </c>
    </row>
    <row r="45" spans="1:16">
      <c r="A45" s="63"/>
      <c r="B45" s="60" t="s">
        <v>80</v>
      </c>
      <c r="C45" s="62">
        <v>45.096415749731314</v>
      </c>
      <c r="D45" s="62">
        <v>2.3394325576699817</v>
      </c>
      <c r="E45" s="62">
        <v>142.97980929662526</v>
      </c>
      <c r="F45" s="62">
        <v>94.258581250865845</v>
      </c>
      <c r="G45" s="103">
        <v>38.782113910097465</v>
      </c>
      <c r="H45" s="103">
        <v>84.719007164738144</v>
      </c>
      <c r="I45" s="82">
        <f t="shared" si="34"/>
        <v>408.17535992972796</v>
      </c>
      <c r="J45" s="67">
        <f t="shared" si="27"/>
        <v>2.6730078633157437E-2</v>
      </c>
      <c r="K45" s="67">
        <f t="shared" si="28"/>
        <v>1.5277184992421272E-3</v>
      </c>
      <c r="L45" s="67">
        <f t="shared" si="29"/>
        <v>4.8729731588005025E-2</v>
      </c>
      <c r="M45" s="67">
        <f t="shared" si="30"/>
        <v>5.6458188636208023E-2</v>
      </c>
      <c r="N45" s="67">
        <f t="shared" si="31"/>
        <v>2.145238249011687E-2</v>
      </c>
      <c r="O45" s="67">
        <f t="shared" si="32"/>
        <v>4.096297141633716E-2</v>
      </c>
      <c r="P45" s="81">
        <f t="shared" si="35"/>
        <v>3.4892436061842995E-2</v>
      </c>
    </row>
    <row r="46" spans="1:16">
      <c r="A46" s="64" t="s">
        <v>181</v>
      </c>
      <c r="B46" s="65"/>
      <c r="C46" s="66">
        <v>1687.1037443859695</v>
      </c>
      <c r="D46" s="66">
        <v>1531.3243629834494</v>
      </c>
      <c r="E46" s="66">
        <v>2934.1390694591919</v>
      </c>
      <c r="F46" s="107">
        <v>1669.5289651998417</v>
      </c>
      <c r="G46" s="109">
        <v>1807.8231603396227</v>
      </c>
      <c r="H46" s="109">
        <v>2068.1851007261125</v>
      </c>
      <c r="I46" s="107">
        <f>SUM(C46:H46)</f>
        <v>11698.104403094188</v>
      </c>
      <c r="J46" s="108">
        <f t="shared" si="27"/>
        <v>1</v>
      </c>
      <c r="K46" s="108">
        <f t="shared" si="28"/>
        <v>1</v>
      </c>
      <c r="L46" s="108">
        <f t="shared" si="29"/>
        <v>1</v>
      </c>
      <c r="M46" s="108">
        <f t="shared" si="30"/>
        <v>1</v>
      </c>
      <c r="N46" s="108">
        <f t="shared" si="31"/>
        <v>1</v>
      </c>
      <c r="O46" s="108">
        <f t="shared" si="32"/>
        <v>1</v>
      </c>
      <c r="P46" s="108">
        <f t="shared" si="35"/>
        <v>1</v>
      </c>
    </row>
    <row r="47" spans="1:16">
      <c r="A47" s="61" t="s">
        <v>182</v>
      </c>
      <c r="B47" s="60" t="s">
        <v>70</v>
      </c>
      <c r="C47" s="62">
        <v>351.76759255001673</v>
      </c>
      <c r="D47" s="62">
        <v>288.33901122532961</v>
      </c>
      <c r="E47" s="62">
        <v>360.80121817796493</v>
      </c>
      <c r="F47" s="62">
        <v>288.46888141703323</v>
      </c>
      <c r="G47" s="103">
        <v>309.25035277651619</v>
      </c>
      <c r="H47" s="103">
        <v>267.15206091323341</v>
      </c>
      <c r="I47" s="82">
        <f>SUM(C47:H47)</f>
        <v>1865.779117060094</v>
      </c>
      <c r="J47" s="67">
        <f t="shared" ref="J47:J57" si="36">C47/C$57</f>
        <v>0.28462252556291812</v>
      </c>
      <c r="K47" s="67">
        <f t="shared" ref="K47:K57" si="37">D47/D$57</f>
        <v>0.25407283530159191</v>
      </c>
      <c r="L47" s="67">
        <f t="shared" ref="L47:L57" si="38">E47/E$57</f>
        <v>0.22444190802056982</v>
      </c>
      <c r="M47" s="67">
        <f t="shared" ref="M47:M57" si="39">F47/F$57</f>
        <v>0.23763003391017354</v>
      </c>
      <c r="N47" s="67">
        <f t="shared" ref="N47:N57" si="40">G47/G$57</f>
        <v>0.34202577459404676</v>
      </c>
      <c r="O47" s="67">
        <f t="shared" ref="O47:O57" si="41">H47/H$57</f>
        <v>0.25680008564743578</v>
      </c>
      <c r="P47" s="81">
        <f t="shared" ref="P47:P57" si="42">I47/I$57</f>
        <v>0.26143259024180104</v>
      </c>
    </row>
    <row r="48" spans="1:16">
      <c r="A48" s="61"/>
      <c r="B48" s="60" t="s">
        <v>77</v>
      </c>
      <c r="C48" s="62">
        <v>697.67613302744837</v>
      </c>
      <c r="D48" s="62">
        <v>616.98144145106312</v>
      </c>
      <c r="E48" s="62">
        <v>782.22696383893276</v>
      </c>
      <c r="F48" s="62">
        <v>664.06151677135904</v>
      </c>
      <c r="G48" s="103">
        <v>390.26221094500892</v>
      </c>
      <c r="H48" s="103">
        <v>560.02341708535528</v>
      </c>
      <c r="I48" s="82">
        <f t="shared" ref="I48:I56" si="43">SUM(C48:H48)</f>
        <v>3711.2316831191674</v>
      </c>
      <c r="J48" s="67">
        <f t="shared" si="36"/>
        <v>0.56450436939840654</v>
      </c>
      <c r="K48" s="67">
        <f t="shared" si="37"/>
        <v>0.54365943578627363</v>
      </c>
      <c r="L48" s="67">
        <f t="shared" si="38"/>
        <v>0.48659622923598417</v>
      </c>
      <c r="M48" s="67">
        <f t="shared" si="39"/>
        <v>0.54702940564562974</v>
      </c>
      <c r="N48" s="67">
        <f t="shared" si="40"/>
        <v>0.43162354964138983</v>
      </c>
      <c r="O48" s="67">
        <f t="shared" si="41"/>
        <v>0.53832285994902851</v>
      </c>
      <c r="P48" s="81">
        <f t="shared" si="42"/>
        <v>0.52001702829329777</v>
      </c>
    </row>
    <row r="49" spans="1:16384">
      <c r="A49" s="61"/>
      <c r="B49" s="60" t="s">
        <v>185</v>
      </c>
      <c r="C49" s="62">
        <v>0</v>
      </c>
      <c r="D49" s="62">
        <v>0</v>
      </c>
      <c r="E49" s="62">
        <v>0</v>
      </c>
      <c r="F49" s="62">
        <v>0</v>
      </c>
      <c r="G49" s="103">
        <v>0</v>
      </c>
      <c r="H49" s="103">
        <v>0</v>
      </c>
      <c r="I49" s="82">
        <f t="shared" si="43"/>
        <v>0</v>
      </c>
      <c r="J49" s="67">
        <f t="shared" si="36"/>
        <v>0</v>
      </c>
      <c r="K49" s="67">
        <f t="shared" si="37"/>
        <v>0</v>
      </c>
      <c r="L49" s="67">
        <f t="shared" si="38"/>
        <v>0</v>
      </c>
      <c r="M49" s="67">
        <f t="shared" si="39"/>
        <v>0</v>
      </c>
      <c r="N49" s="67">
        <f t="shared" si="40"/>
        <v>0</v>
      </c>
      <c r="O49" s="67">
        <f t="shared" si="41"/>
        <v>0</v>
      </c>
      <c r="P49" s="81">
        <f t="shared" si="42"/>
        <v>0</v>
      </c>
    </row>
    <row r="50" spans="1:16384">
      <c r="A50" s="61"/>
      <c r="B50" s="60" t="s">
        <v>71</v>
      </c>
      <c r="C50" s="62">
        <v>0</v>
      </c>
      <c r="D50" s="62">
        <v>11.718</v>
      </c>
      <c r="E50" s="62">
        <v>182.15880000000001</v>
      </c>
      <c r="F50" s="62">
        <v>119.46720000000001</v>
      </c>
      <c r="G50" s="103">
        <v>50.805300000000003</v>
      </c>
      <c r="H50" s="103">
        <v>75.898799999999994</v>
      </c>
      <c r="I50" s="82">
        <f t="shared" si="43"/>
        <v>440.04809999999998</v>
      </c>
      <c r="J50" s="67">
        <f t="shared" si="36"/>
        <v>0</v>
      </c>
      <c r="K50" s="67">
        <f t="shared" si="37"/>
        <v>1.0325434187389329E-2</v>
      </c>
      <c r="L50" s="67">
        <f t="shared" si="38"/>
        <v>0.1133146635180465</v>
      </c>
      <c r="M50" s="67">
        <f t="shared" si="39"/>
        <v>9.8412676777125674E-2</v>
      </c>
      <c r="N50" s="67">
        <f t="shared" si="40"/>
        <v>5.6189821385718645E-2</v>
      </c>
      <c r="O50" s="67">
        <f t="shared" si="41"/>
        <v>7.295776897213567E-2</v>
      </c>
      <c r="P50" s="81">
        <f t="shared" si="42"/>
        <v>6.1659450232917218E-2</v>
      </c>
    </row>
    <row r="51" spans="1:16384">
      <c r="A51" s="61"/>
      <c r="B51" s="60" t="s">
        <v>72</v>
      </c>
      <c r="C51" s="62">
        <v>0</v>
      </c>
      <c r="D51" s="62">
        <v>0</v>
      </c>
      <c r="E51" s="62">
        <v>0</v>
      </c>
      <c r="F51" s="62">
        <v>0</v>
      </c>
      <c r="G51" s="103">
        <v>0</v>
      </c>
      <c r="H51" s="103">
        <v>0</v>
      </c>
      <c r="I51" s="82">
        <f t="shared" si="43"/>
        <v>0</v>
      </c>
      <c r="J51" s="67">
        <f t="shared" si="36"/>
        <v>0</v>
      </c>
      <c r="K51" s="67">
        <f t="shared" si="37"/>
        <v>0</v>
      </c>
      <c r="L51" s="67">
        <f t="shared" si="38"/>
        <v>0</v>
      </c>
      <c r="M51" s="67">
        <f t="shared" si="39"/>
        <v>0</v>
      </c>
      <c r="N51" s="67">
        <f t="shared" si="40"/>
        <v>0</v>
      </c>
      <c r="O51" s="67">
        <f t="shared" si="41"/>
        <v>0</v>
      </c>
      <c r="P51" s="81">
        <f t="shared" si="42"/>
        <v>0</v>
      </c>
    </row>
    <row r="52" spans="1:16384">
      <c r="A52" s="61"/>
      <c r="B52" s="60" t="s">
        <v>78</v>
      </c>
      <c r="C52" s="62">
        <v>29.882300000000001</v>
      </c>
      <c r="D52" s="62">
        <v>20.6266</v>
      </c>
      <c r="E52" s="62">
        <v>26.335000000000001</v>
      </c>
      <c r="F52" s="62">
        <v>20.949400000000001</v>
      </c>
      <c r="G52" s="103">
        <v>18.124600000000001</v>
      </c>
      <c r="H52" s="103">
        <v>8.2509999999999994</v>
      </c>
      <c r="I52" s="82">
        <f t="shared" si="43"/>
        <v>124.16889999999999</v>
      </c>
      <c r="J52" s="67">
        <f t="shared" si="36"/>
        <v>2.4178394700812195E-2</v>
      </c>
      <c r="K52" s="67">
        <f t="shared" si="37"/>
        <v>1.8175337157331006E-2</v>
      </c>
      <c r="L52" s="67">
        <f t="shared" si="38"/>
        <v>1.6382088945182744E-2</v>
      </c>
      <c r="M52" s="67">
        <f t="shared" si="39"/>
        <v>1.7257343696635702E-2</v>
      </c>
      <c r="N52" s="67">
        <f t="shared" si="40"/>
        <v>2.0045507785360902E-2</v>
      </c>
      <c r="O52" s="67">
        <f t="shared" si="41"/>
        <v>7.9312789107217948E-3</v>
      </c>
      <c r="P52" s="81">
        <f t="shared" si="42"/>
        <v>1.7398521002649651E-2</v>
      </c>
    </row>
    <row r="53" spans="1:16384">
      <c r="A53" s="61"/>
      <c r="B53" s="60" t="s">
        <v>73</v>
      </c>
      <c r="C53" s="62">
        <v>16.081</v>
      </c>
      <c r="D53" s="62">
        <v>15.8033</v>
      </c>
      <c r="E53" s="62">
        <v>6.5057</v>
      </c>
      <c r="F53" s="62">
        <v>12.1439</v>
      </c>
      <c r="G53" s="103">
        <v>1.6981999999999999</v>
      </c>
      <c r="H53" s="103">
        <v>3.0550000000000002</v>
      </c>
      <c r="I53" s="82">
        <f t="shared" si="43"/>
        <v>55.287100000000002</v>
      </c>
      <c r="J53" s="67">
        <f t="shared" si="36"/>
        <v>1.3011473855217334E-2</v>
      </c>
      <c r="K53" s="67">
        <f t="shared" si="37"/>
        <v>1.3925237591190458E-2</v>
      </c>
      <c r="L53" s="67">
        <f t="shared" si="38"/>
        <v>4.0469700417951537E-3</v>
      </c>
      <c r="M53" s="67">
        <f t="shared" si="39"/>
        <v>1.0003697295272146E-2</v>
      </c>
      <c r="N53" s="67">
        <f t="shared" si="40"/>
        <v>1.8781811086092867E-3</v>
      </c>
      <c r="O53" s="67">
        <f t="shared" si="41"/>
        <v>2.9366206607993077E-3</v>
      </c>
      <c r="P53" s="81">
        <f t="shared" si="42"/>
        <v>7.7468172024201844E-3</v>
      </c>
    </row>
    <row r="54" spans="1:16384">
      <c r="A54" s="61"/>
      <c r="B54" s="60" t="s">
        <v>74</v>
      </c>
      <c r="C54" s="62">
        <v>48.134300000000003</v>
      </c>
      <c r="D54" s="62">
        <v>44.893700000000003</v>
      </c>
      <c r="E54" s="62">
        <v>39.051499999999997</v>
      </c>
      <c r="F54" s="62">
        <v>17.234000000000002</v>
      </c>
      <c r="G54" s="103">
        <v>8.4824999999999999</v>
      </c>
      <c r="H54" s="103">
        <v>22.768699999999999</v>
      </c>
      <c r="I54" s="82">
        <f t="shared" si="43"/>
        <v>180.56469999999999</v>
      </c>
      <c r="J54" s="67">
        <f t="shared" si="36"/>
        <v>3.8946470119345052E-2</v>
      </c>
      <c r="K54" s="67">
        <f t="shared" si="37"/>
        <v>3.9558537700836352E-2</v>
      </c>
      <c r="L54" s="67">
        <f t="shared" si="38"/>
        <v>2.4292581979981163E-2</v>
      </c>
      <c r="M54" s="67">
        <f t="shared" si="39"/>
        <v>1.4196734095860487E-2</v>
      </c>
      <c r="N54" s="67">
        <f t="shared" si="40"/>
        <v>9.3815046836522639E-3</v>
      </c>
      <c r="O54" s="67">
        <f t="shared" si="41"/>
        <v>2.1886427116052761E-2</v>
      </c>
      <c r="P54" s="81">
        <f t="shared" si="42"/>
        <v>2.5300689023476357E-2</v>
      </c>
    </row>
    <row r="55" spans="1:16384">
      <c r="A55" s="61"/>
      <c r="B55" s="60" t="s">
        <v>75</v>
      </c>
      <c r="C55" s="62">
        <v>51.209074547305896</v>
      </c>
      <c r="D55" s="62">
        <v>90.869478057708506</v>
      </c>
      <c r="E55" s="62">
        <v>79.549164724558111</v>
      </c>
      <c r="F55" s="62">
        <v>22.916271916718383</v>
      </c>
      <c r="G55" s="103">
        <v>34.6554915222735</v>
      </c>
      <c r="H55" s="103">
        <v>18.778438719589627</v>
      </c>
      <c r="I55" s="82">
        <f t="shared" si="43"/>
        <v>297.97791948815404</v>
      </c>
      <c r="J55" s="67">
        <f t="shared" si="36"/>
        <v>4.1434334594996958E-2</v>
      </c>
      <c r="K55" s="67">
        <f t="shared" si="37"/>
        <v>8.0070559423731688E-2</v>
      </c>
      <c r="L55" s="67">
        <f t="shared" si="38"/>
        <v>4.9484772813089217E-2</v>
      </c>
      <c r="M55" s="67">
        <f t="shared" si="39"/>
        <v>1.8877580298832887E-2</v>
      </c>
      <c r="N55" s="67">
        <f t="shared" si="40"/>
        <v>3.8328400357262621E-2</v>
      </c>
      <c r="O55" s="67">
        <f t="shared" si="41"/>
        <v>1.8050785964484645E-2</v>
      </c>
      <c r="P55" s="81">
        <f t="shared" si="42"/>
        <v>4.1752605447422791E-2</v>
      </c>
    </row>
    <row r="56" spans="1:16384">
      <c r="A56" s="61"/>
      <c r="B56" s="60" t="s">
        <v>80</v>
      </c>
      <c r="C56" s="62">
        <v>40.554000000000002</v>
      </c>
      <c r="D56" s="62">
        <v>45.636000000000003</v>
      </c>
      <c r="E56" s="62">
        <v>130.91999999999999</v>
      </c>
      <c r="F56" s="62">
        <v>68.7</v>
      </c>
      <c r="G56" s="103">
        <v>90.894000000000005</v>
      </c>
      <c r="H56" s="103">
        <v>84.384</v>
      </c>
      <c r="I56" s="82">
        <f t="shared" si="43"/>
        <v>461.08800000000002</v>
      </c>
      <c r="J56" s="67">
        <f t="shared" si="36"/>
        <v>3.2813090648870329E-2</v>
      </c>
      <c r="K56" s="67">
        <f t="shared" si="37"/>
        <v>4.0212622851655527E-2</v>
      </c>
      <c r="L56" s="67">
        <f t="shared" si="38"/>
        <v>8.144078544535123E-2</v>
      </c>
      <c r="M56" s="67">
        <f t="shared" si="39"/>
        <v>5.6592528280469734E-2</v>
      </c>
      <c r="N56" s="67">
        <f t="shared" si="40"/>
        <v>0.10052726044395979</v>
      </c>
      <c r="O56" s="67">
        <f t="shared" si="41"/>
        <v>8.1114172779341659E-2</v>
      </c>
      <c r="P56" s="81">
        <f t="shared" si="42"/>
        <v>6.4607556739809432E-2</v>
      </c>
    </row>
    <row r="57" spans="1:16384">
      <c r="A57" s="64" t="s">
        <v>183</v>
      </c>
      <c r="B57" s="65"/>
      <c r="C57" s="66">
        <v>1235.90918130707</v>
      </c>
      <c r="D57" s="66">
        <v>1134.8675307341014</v>
      </c>
      <c r="E57" s="66">
        <v>1607.5483467414558</v>
      </c>
      <c r="F57" s="107">
        <v>1213.9411701051108</v>
      </c>
      <c r="G57" s="109">
        <v>904.17265524379854</v>
      </c>
      <c r="H57" s="109">
        <v>1040.3114167181782</v>
      </c>
      <c r="I57" s="107">
        <f>SUM(C57:H57)</f>
        <v>7136.7503008497151</v>
      </c>
      <c r="J57" s="108">
        <f t="shared" si="36"/>
        <v>1</v>
      </c>
      <c r="K57" s="108">
        <f t="shared" si="37"/>
        <v>1</v>
      </c>
      <c r="L57" s="108">
        <f t="shared" si="38"/>
        <v>1</v>
      </c>
      <c r="M57" s="108">
        <f t="shared" si="39"/>
        <v>1</v>
      </c>
      <c r="N57" s="108">
        <f t="shared" si="40"/>
        <v>1</v>
      </c>
      <c r="O57" s="108">
        <f t="shared" si="41"/>
        <v>1</v>
      </c>
      <c r="P57" s="108">
        <f t="shared" si="42"/>
        <v>1</v>
      </c>
    </row>
    <row r="60" spans="1:16384" ht="23.6" customHeight="1">
      <c r="A60" s="157" t="s">
        <v>260</v>
      </c>
      <c r="B60" s="157"/>
      <c r="C60" s="157"/>
      <c r="D60" s="157"/>
      <c r="E60" s="157"/>
    </row>
    <row r="61" spans="1:16384" s="79" customFormat="1" ht="21" customHeight="1">
      <c r="A61" s="80" t="s">
        <v>169</v>
      </c>
      <c r="B61" s="80" t="s">
        <v>168</v>
      </c>
      <c r="C61" s="80" t="s">
        <v>170</v>
      </c>
      <c r="D61" s="80" t="s">
        <v>171</v>
      </c>
      <c r="E61" s="80" t="s">
        <v>172</v>
      </c>
      <c r="F61" s="80" t="s">
        <v>173</v>
      </c>
      <c r="G61" s="80" t="s">
        <v>240</v>
      </c>
      <c r="H61" s="80" t="s">
        <v>258</v>
      </c>
      <c r="I61" s="80" t="s">
        <v>208</v>
      </c>
      <c r="J61" s="80" t="s">
        <v>209</v>
      </c>
      <c r="K61" s="80" t="s">
        <v>210</v>
      </c>
      <c r="L61" s="80" t="s">
        <v>211</v>
      </c>
      <c r="M61" s="80" t="s">
        <v>212</v>
      </c>
      <c r="N61" s="80" t="s">
        <v>240</v>
      </c>
      <c r="O61" s="80" t="s">
        <v>258</v>
      </c>
      <c r="P61" s="80" t="s">
        <v>195</v>
      </c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8"/>
      <c r="EG61" s="78"/>
      <c r="EH61" s="78"/>
      <c r="EI61" s="78"/>
      <c r="EJ61" s="78"/>
      <c r="EK61" s="78"/>
      <c r="EL61" s="78"/>
      <c r="EM61" s="78"/>
      <c r="EN61" s="78"/>
      <c r="EO61" s="78"/>
      <c r="EP61" s="78"/>
      <c r="EQ61" s="78"/>
      <c r="ER61" s="78"/>
      <c r="ES61" s="78"/>
      <c r="ET61" s="78"/>
      <c r="EU61" s="78"/>
      <c r="EV61" s="78"/>
      <c r="EW61" s="78"/>
      <c r="EX61" s="78"/>
      <c r="EY61" s="78"/>
      <c r="EZ61" s="78"/>
      <c r="FA61" s="78"/>
      <c r="FB61" s="78"/>
      <c r="FC61" s="78"/>
      <c r="FD61" s="78"/>
      <c r="FE61" s="78"/>
      <c r="FF61" s="78"/>
      <c r="FG61" s="78"/>
      <c r="FH61" s="78"/>
      <c r="FI61" s="78"/>
      <c r="FJ61" s="78"/>
      <c r="FK61" s="78"/>
      <c r="FL61" s="78"/>
      <c r="FM61" s="78"/>
      <c r="FN61" s="78"/>
      <c r="FO61" s="78"/>
      <c r="FP61" s="78"/>
      <c r="FQ61" s="78"/>
      <c r="FR61" s="78"/>
      <c r="FS61" s="78"/>
      <c r="FT61" s="78"/>
      <c r="FU61" s="78"/>
      <c r="FV61" s="78"/>
      <c r="FW61" s="78"/>
      <c r="FX61" s="78"/>
      <c r="FY61" s="78"/>
      <c r="FZ61" s="78"/>
      <c r="GA61" s="78"/>
      <c r="GB61" s="78"/>
      <c r="GC61" s="78"/>
      <c r="GD61" s="78"/>
      <c r="GE61" s="78"/>
      <c r="GF61" s="78"/>
      <c r="GG61" s="78"/>
      <c r="GH61" s="78"/>
      <c r="GI61" s="78"/>
      <c r="GJ61" s="78"/>
      <c r="GK61" s="78"/>
      <c r="GL61" s="78"/>
      <c r="GM61" s="78"/>
      <c r="GN61" s="78"/>
      <c r="GO61" s="78"/>
      <c r="GP61" s="78"/>
      <c r="GQ61" s="78"/>
      <c r="GR61" s="78"/>
      <c r="GS61" s="78"/>
      <c r="GT61" s="78"/>
      <c r="GU61" s="78"/>
      <c r="GV61" s="78"/>
      <c r="GW61" s="78"/>
      <c r="GX61" s="78"/>
      <c r="GY61" s="78"/>
      <c r="GZ61" s="78"/>
      <c r="HA61" s="78"/>
      <c r="HB61" s="78"/>
      <c r="HC61" s="78"/>
      <c r="HD61" s="78"/>
      <c r="HE61" s="78"/>
      <c r="HF61" s="78"/>
      <c r="HG61" s="78"/>
      <c r="HH61" s="78"/>
      <c r="HI61" s="78"/>
      <c r="HJ61" s="78"/>
      <c r="HK61" s="78"/>
      <c r="HL61" s="78"/>
      <c r="HM61" s="78"/>
      <c r="HN61" s="78"/>
      <c r="HO61" s="78"/>
      <c r="HP61" s="78"/>
      <c r="HQ61" s="78"/>
      <c r="HR61" s="78"/>
      <c r="HS61" s="78"/>
      <c r="HT61" s="78"/>
      <c r="HU61" s="78"/>
      <c r="HV61" s="78"/>
      <c r="HW61" s="78"/>
      <c r="HX61" s="78"/>
      <c r="HY61" s="78"/>
      <c r="HZ61" s="78"/>
      <c r="IA61" s="78"/>
      <c r="IB61" s="78"/>
      <c r="IC61" s="78"/>
      <c r="ID61" s="78"/>
      <c r="IE61" s="78"/>
      <c r="IF61" s="78"/>
      <c r="IG61" s="78"/>
      <c r="IH61" s="78"/>
      <c r="II61" s="78"/>
      <c r="IJ61" s="78"/>
      <c r="IK61" s="78"/>
      <c r="IL61" s="78"/>
      <c r="IM61" s="78"/>
      <c r="IN61" s="78"/>
      <c r="IO61" s="78"/>
      <c r="IP61" s="78"/>
      <c r="IQ61" s="78"/>
      <c r="IR61" s="78"/>
      <c r="IS61" s="78"/>
      <c r="IT61" s="78"/>
      <c r="IU61" s="78"/>
      <c r="IV61" s="78"/>
      <c r="IW61" s="78"/>
      <c r="IX61" s="78"/>
      <c r="IY61" s="78"/>
      <c r="IZ61" s="78"/>
      <c r="JA61" s="78"/>
      <c r="JB61" s="78"/>
      <c r="JC61" s="78"/>
      <c r="JD61" s="78"/>
      <c r="JE61" s="78"/>
      <c r="JF61" s="78"/>
      <c r="JG61" s="78"/>
      <c r="JH61" s="78"/>
      <c r="JI61" s="78"/>
      <c r="JJ61" s="78"/>
      <c r="JK61" s="78"/>
      <c r="JL61" s="78"/>
      <c r="JM61" s="78"/>
      <c r="JN61" s="78"/>
      <c r="JO61" s="78"/>
      <c r="JP61" s="78"/>
      <c r="JQ61" s="78"/>
      <c r="JR61" s="78"/>
      <c r="JS61" s="78"/>
      <c r="JT61" s="78"/>
      <c r="JU61" s="78"/>
      <c r="JV61" s="78"/>
      <c r="JW61" s="78"/>
      <c r="JX61" s="78"/>
      <c r="JY61" s="78"/>
      <c r="JZ61" s="78"/>
      <c r="KA61" s="78"/>
      <c r="KB61" s="78"/>
      <c r="KC61" s="78"/>
      <c r="KD61" s="78"/>
      <c r="KE61" s="78"/>
      <c r="KF61" s="78"/>
      <c r="KG61" s="78"/>
      <c r="KH61" s="78"/>
      <c r="KI61" s="78"/>
      <c r="KJ61" s="78"/>
      <c r="KK61" s="78"/>
      <c r="KL61" s="78"/>
      <c r="KM61" s="78"/>
      <c r="KN61" s="78"/>
      <c r="KO61" s="78"/>
      <c r="KP61" s="78"/>
      <c r="KQ61" s="78"/>
      <c r="KR61" s="78"/>
      <c r="KS61" s="78"/>
      <c r="KT61" s="78"/>
      <c r="KU61" s="78"/>
      <c r="KV61" s="78"/>
      <c r="KW61" s="78"/>
      <c r="KX61" s="78"/>
      <c r="KY61" s="78"/>
      <c r="KZ61" s="78"/>
      <c r="LA61" s="78"/>
      <c r="LB61" s="78"/>
      <c r="LC61" s="78"/>
      <c r="LD61" s="78"/>
      <c r="LE61" s="78"/>
      <c r="LF61" s="78"/>
      <c r="LG61" s="78"/>
      <c r="LH61" s="78"/>
      <c r="LI61" s="78"/>
      <c r="LJ61" s="78"/>
      <c r="LK61" s="78"/>
      <c r="LL61" s="78"/>
      <c r="LM61" s="78"/>
      <c r="LN61" s="78"/>
      <c r="LO61" s="78"/>
      <c r="LP61" s="78"/>
      <c r="LQ61" s="78"/>
      <c r="LR61" s="78"/>
      <c r="LS61" s="78"/>
      <c r="LT61" s="78"/>
      <c r="LU61" s="78"/>
      <c r="LV61" s="78"/>
      <c r="LW61" s="78"/>
      <c r="LX61" s="78"/>
      <c r="LY61" s="78"/>
      <c r="LZ61" s="78"/>
      <c r="MA61" s="78"/>
      <c r="MB61" s="78"/>
      <c r="MC61" s="78"/>
      <c r="MD61" s="78"/>
      <c r="ME61" s="78"/>
      <c r="MF61" s="78"/>
      <c r="MG61" s="78"/>
      <c r="MH61" s="78"/>
      <c r="MI61" s="78"/>
      <c r="MJ61" s="78"/>
      <c r="MK61" s="78"/>
      <c r="ML61" s="78"/>
      <c r="MM61" s="78"/>
      <c r="MN61" s="78"/>
      <c r="MO61" s="78"/>
      <c r="MP61" s="78"/>
      <c r="MQ61" s="78"/>
      <c r="MR61" s="78"/>
      <c r="MS61" s="78"/>
      <c r="MT61" s="78"/>
      <c r="MU61" s="78"/>
      <c r="MV61" s="78"/>
      <c r="MW61" s="78"/>
      <c r="MX61" s="78"/>
      <c r="MY61" s="78"/>
      <c r="MZ61" s="78"/>
      <c r="NA61" s="78"/>
      <c r="NB61" s="78"/>
      <c r="NC61" s="78"/>
      <c r="ND61" s="78"/>
      <c r="NE61" s="78"/>
      <c r="NF61" s="78"/>
      <c r="NG61" s="78"/>
      <c r="NH61" s="78"/>
      <c r="NI61" s="78"/>
      <c r="NJ61" s="78"/>
      <c r="NK61" s="78"/>
      <c r="NL61" s="78"/>
      <c r="NM61" s="78"/>
      <c r="NN61" s="78"/>
      <c r="NO61" s="78"/>
      <c r="NP61" s="78"/>
      <c r="NQ61" s="78"/>
      <c r="NR61" s="78"/>
      <c r="NS61" s="78"/>
      <c r="NT61" s="78"/>
      <c r="NU61" s="78"/>
      <c r="NV61" s="78"/>
      <c r="NW61" s="78"/>
      <c r="NX61" s="78"/>
      <c r="NY61" s="78"/>
      <c r="NZ61" s="78"/>
      <c r="OA61" s="78"/>
      <c r="OB61" s="78"/>
      <c r="OC61" s="78"/>
      <c r="OD61" s="78"/>
      <c r="OE61" s="78"/>
      <c r="OF61" s="78"/>
      <c r="OG61" s="78"/>
      <c r="OH61" s="78"/>
      <c r="OI61" s="78"/>
      <c r="OJ61" s="78"/>
      <c r="OK61" s="78"/>
      <c r="OL61" s="78"/>
      <c r="OM61" s="78"/>
      <c r="ON61" s="78"/>
      <c r="OO61" s="78"/>
      <c r="OP61" s="78"/>
      <c r="OQ61" s="78"/>
      <c r="OR61" s="78"/>
      <c r="OS61" s="78"/>
      <c r="OT61" s="78"/>
      <c r="OU61" s="78"/>
      <c r="OV61" s="78"/>
      <c r="OW61" s="78"/>
      <c r="OX61" s="78"/>
      <c r="OY61" s="78"/>
      <c r="OZ61" s="78"/>
      <c r="PA61" s="78"/>
      <c r="PB61" s="78"/>
      <c r="PC61" s="78"/>
      <c r="PD61" s="78"/>
      <c r="PE61" s="78"/>
      <c r="PF61" s="78"/>
      <c r="PG61" s="78"/>
      <c r="PH61" s="78"/>
      <c r="PI61" s="78"/>
      <c r="PJ61" s="78"/>
      <c r="PK61" s="78"/>
      <c r="PL61" s="78"/>
      <c r="PM61" s="78"/>
      <c r="PN61" s="78"/>
      <c r="PO61" s="78"/>
      <c r="PP61" s="78"/>
      <c r="PQ61" s="78"/>
      <c r="PR61" s="78"/>
      <c r="PS61" s="78"/>
      <c r="PT61" s="78"/>
      <c r="PU61" s="78"/>
      <c r="PV61" s="78"/>
      <c r="PW61" s="78"/>
      <c r="PX61" s="78"/>
      <c r="PY61" s="78"/>
      <c r="PZ61" s="78"/>
      <c r="QA61" s="78"/>
      <c r="QB61" s="78"/>
      <c r="QC61" s="78"/>
      <c r="QD61" s="78"/>
      <c r="QE61" s="78"/>
      <c r="QF61" s="78"/>
      <c r="QG61" s="78"/>
      <c r="QH61" s="78"/>
      <c r="QI61" s="78"/>
      <c r="QJ61" s="78"/>
      <c r="QK61" s="78"/>
      <c r="QL61" s="78"/>
      <c r="QM61" s="78"/>
      <c r="QN61" s="78"/>
      <c r="QO61" s="78"/>
      <c r="QP61" s="78"/>
      <c r="QQ61" s="78"/>
      <c r="QR61" s="78"/>
      <c r="QS61" s="78"/>
      <c r="QT61" s="78"/>
      <c r="QU61" s="78"/>
      <c r="QV61" s="78"/>
      <c r="QW61" s="78"/>
      <c r="QX61" s="78"/>
      <c r="QY61" s="78"/>
      <c r="QZ61" s="78"/>
      <c r="RA61" s="78"/>
      <c r="RB61" s="78"/>
      <c r="RC61" s="78"/>
      <c r="RD61" s="78"/>
      <c r="RE61" s="78"/>
      <c r="RF61" s="78"/>
      <c r="RG61" s="78"/>
      <c r="RH61" s="78"/>
      <c r="RI61" s="78"/>
      <c r="RJ61" s="78"/>
      <c r="RK61" s="78"/>
      <c r="RL61" s="78"/>
      <c r="RM61" s="78"/>
      <c r="RN61" s="78"/>
      <c r="RO61" s="78"/>
      <c r="RP61" s="78"/>
      <c r="RQ61" s="78"/>
      <c r="RR61" s="78"/>
      <c r="RS61" s="78"/>
      <c r="RT61" s="78"/>
      <c r="RU61" s="78"/>
      <c r="RV61" s="78"/>
      <c r="RW61" s="78"/>
      <c r="RX61" s="78"/>
      <c r="RY61" s="78"/>
      <c r="RZ61" s="78"/>
      <c r="SA61" s="78"/>
      <c r="SB61" s="78"/>
      <c r="SC61" s="78"/>
      <c r="SD61" s="78"/>
      <c r="SE61" s="78"/>
      <c r="SF61" s="78"/>
      <c r="SG61" s="78"/>
      <c r="SH61" s="78"/>
      <c r="SI61" s="78"/>
      <c r="SJ61" s="78"/>
      <c r="SK61" s="78"/>
      <c r="SL61" s="78"/>
      <c r="SM61" s="78"/>
      <c r="SN61" s="78"/>
      <c r="SO61" s="78"/>
      <c r="SP61" s="78"/>
      <c r="SQ61" s="78"/>
      <c r="SR61" s="78"/>
      <c r="SS61" s="78"/>
      <c r="ST61" s="78"/>
      <c r="SU61" s="78"/>
      <c r="SV61" s="78"/>
      <c r="SW61" s="78"/>
      <c r="SX61" s="78"/>
      <c r="SY61" s="78"/>
      <c r="SZ61" s="78"/>
      <c r="TA61" s="78"/>
      <c r="TB61" s="78"/>
      <c r="TC61" s="78"/>
      <c r="TD61" s="78"/>
      <c r="TE61" s="78"/>
      <c r="TF61" s="78"/>
      <c r="TG61" s="78"/>
      <c r="TH61" s="78"/>
      <c r="TI61" s="78"/>
      <c r="TJ61" s="78"/>
      <c r="TK61" s="78"/>
      <c r="TL61" s="78"/>
      <c r="TM61" s="78"/>
      <c r="TN61" s="78"/>
      <c r="TO61" s="78"/>
      <c r="TP61" s="78"/>
      <c r="TQ61" s="78"/>
      <c r="TR61" s="78"/>
      <c r="TS61" s="78"/>
      <c r="TT61" s="78"/>
      <c r="TU61" s="78"/>
      <c r="TV61" s="78"/>
      <c r="TW61" s="78"/>
      <c r="TX61" s="78"/>
      <c r="TY61" s="78"/>
      <c r="TZ61" s="78"/>
      <c r="UA61" s="78"/>
      <c r="UB61" s="78"/>
      <c r="UC61" s="78"/>
      <c r="UD61" s="78"/>
      <c r="UE61" s="78"/>
      <c r="UF61" s="78"/>
      <c r="UG61" s="78"/>
      <c r="UH61" s="78"/>
      <c r="UI61" s="78"/>
      <c r="UJ61" s="78"/>
      <c r="UK61" s="78"/>
      <c r="UL61" s="78"/>
      <c r="UM61" s="78"/>
      <c r="UN61" s="78"/>
      <c r="UO61" s="78"/>
      <c r="UP61" s="78"/>
      <c r="UQ61" s="78"/>
      <c r="UR61" s="78"/>
      <c r="US61" s="78"/>
      <c r="UT61" s="78"/>
      <c r="UU61" s="78"/>
      <c r="UV61" s="78"/>
      <c r="UW61" s="78"/>
      <c r="UX61" s="78"/>
      <c r="UY61" s="78"/>
      <c r="UZ61" s="78"/>
      <c r="VA61" s="78"/>
      <c r="VB61" s="78"/>
      <c r="VC61" s="78"/>
      <c r="VD61" s="78"/>
      <c r="VE61" s="78"/>
      <c r="VF61" s="78"/>
      <c r="VG61" s="78"/>
      <c r="VH61" s="78"/>
      <c r="VI61" s="78"/>
      <c r="VJ61" s="78"/>
      <c r="VK61" s="78"/>
      <c r="VL61" s="78"/>
      <c r="VM61" s="78"/>
      <c r="VN61" s="78"/>
      <c r="VO61" s="78"/>
      <c r="VP61" s="78"/>
      <c r="VQ61" s="78"/>
      <c r="VR61" s="78"/>
      <c r="VS61" s="78"/>
      <c r="VT61" s="78"/>
      <c r="VU61" s="78"/>
      <c r="VV61" s="78"/>
      <c r="VW61" s="78"/>
      <c r="VX61" s="78"/>
      <c r="VY61" s="78"/>
      <c r="VZ61" s="78"/>
      <c r="WA61" s="78"/>
      <c r="WB61" s="78"/>
      <c r="WC61" s="78"/>
      <c r="WD61" s="78"/>
      <c r="WE61" s="78"/>
      <c r="WF61" s="78"/>
      <c r="WG61" s="78"/>
      <c r="WH61" s="78"/>
      <c r="WI61" s="78"/>
      <c r="WJ61" s="78"/>
      <c r="WK61" s="78"/>
      <c r="WL61" s="78"/>
      <c r="WM61" s="78"/>
      <c r="WN61" s="78"/>
      <c r="WO61" s="78"/>
      <c r="WP61" s="78"/>
      <c r="WQ61" s="78"/>
      <c r="WR61" s="78"/>
      <c r="WS61" s="78"/>
      <c r="WT61" s="78"/>
      <c r="WU61" s="78"/>
      <c r="WV61" s="78"/>
      <c r="WW61" s="78"/>
      <c r="WX61" s="78"/>
      <c r="WY61" s="78"/>
      <c r="WZ61" s="78"/>
      <c r="XA61" s="78"/>
      <c r="XB61" s="78"/>
      <c r="XC61" s="78"/>
      <c r="XD61" s="78"/>
      <c r="XE61" s="78"/>
      <c r="XF61" s="78"/>
      <c r="XG61" s="78"/>
      <c r="XH61" s="78"/>
      <c r="XI61" s="78"/>
      <c r="XJ61" s="78"/>
      <c r="XK61" s="78"/>
      <c r="XL61" s="78"/>
      <c r="XM61" s="78"/>
      <c r="XN61" s="78"/>
      <c r="XO61" s="78"/>
      <c r="XP61" s="78"/>
      <c r="XQ61" s="78"/>
      <c r="XR61" s="78"/>
      <c r="XS61" s="78"/>
      <c r="XT61" s="78"/>
      <c r="XU61" s="78"/>
      <c r="XV61" s="78"/>
      <c r="XW61" s="78"/>
      <c r="XX61" s="78"/>
      <c r="XY61" s="78"/>
      <c r="XZ61" s="78"/>
      <c r="YA61" s="78"/>
      <c r="YB61" s="78"/>
      <c r="YC61" s="78"/>
      <c r="YD61" s="78"/>
      <c r="YE61" s="78"/>
      <c r="YF61" s="78"/>
      <c r="YG61" s="78"/>
      <c r="YH61" s="78"/>
      <c r="YI61" s="78"/>
      <c r="YJ61" s="78"/>
      <c r="YK61" s="78"/>
      <c r="YL61" s="78"/>
      <c r="YM61" s="78"/>
      <c r="YN61" s="78"/>
      <c r="YO61" s="78"/>
      <c r="YP61" s="78"/>
      <c r="YQ61" s="78"/>
      <c r="YR61" s="78"/>
      <c r="YS61" s="78"/>
      <c r="YT61" s="78"/>
      <c r="YU61" s="78"/>
      <c r="YV61" s="78"/>
      <c r="YW61" s="78"/>
      <c r="YX61" s="78"/>
      <c r="YY61" s="78"/>
      <c r="YZ61" s="78"/>
      <c r="ZA61" s="78"/>
      <c r="ZB61" s="78"/>
      <c r="ZC61" s="78"/>
      <c r="ZD61" s="78"/>
      <c r="ZE61" s="78"/>
      <c r="ZF61" s="78"/>
      <c r="ZG61" s="78"/>
      <c r="ZH61" s="78"/>
      <c r="ZI61" s="78"/>
      <c r="ZJ61" s="78"/>
      <c r="ZK61" s="78"/>
      <c r="ZL61" s="78"/>
      <c r="ZM61" s="78"/>
      <c r="ZN61" s="78"/>
      <c r="ZO61" s="78"/>
      <c r="ZP61" s="78"/>
      <c r="ZQ61" s="78"/>
      <c r="ZR61" s="78"/>
      <c r="ZS61" s="78"/>
      <c r="ZT61" s="78"/>
      <c r="ZU61" s="78"/>
      <c r="ZV61" s="78"/>
      <c r="ZW61" s="78"/>
      <c r="ZX61" s="78"/>
      <c r="ZY61" s="78"/>
      <c r="ZZ61" s="78"/>
      <c r="AAA61" s="78"/>
      <c r="AAB61" s="78"/>
      <c r="AAC61" s="78"/>
      <c r="AAD61" s="78"/>
      <c r="AAE61" s="78"/>
      <c r="AAF61" s="78"/>
      <c r="AAG61" s="78"/>
      <c r="AAH61" s="78"/>
      <c r="AAI61" s="78"/>
      <c r="AAJ61" s="78"/>
      <c r="AAK61" s="78"/>
      <c r="AAL61" s="78"/>
      <c r="AAM61" s="78"/>
      <c r="AAN61" s="78"/>
      <c r="AAO61" s="78"/>
      <c r="AAP61" s="78"/>
      <c r="AAQ61" s="78"/>
      <c r="AAR61" s="78"/>
      <c r="AAS61" s="78"/>
      <c r="AAT61" s="78"/>
      <c r="AAU61" s="78"/>
      <c r="AAV61" s="78"/>
      <c r="AAW61" s="78"/>
      <c r="AAX61" s="78"/>
      <c r="AAY61" s="78"/>
      <c r="AAZ61" s="78"/>
      <c r="ABA61" s="78"/>
      <c r="ABB61" s="78"/>
      <c r="ABC61" s="78"/>
      <c r="ABD61" s="78"/>
      <c r="ABE61" s="78"/>
      <c r="ABF61" s="78"/>
      <c r="ABG61" s="78"/>
      <c r="ABH61" s="78"/>
      <c r="ABI61" s="78"/>
      <c r="ABJ61" s="78"/>
      <c r="ABK61" s="78"/>
      <c r="ABL61" s="78"/>
      <c r="ABM61" s="78"/>
      <c r="ABN61" s="78"/>
      <c r="ABO61" s="78"/>
      <c r="ABP61" s="78"/>
      <c r="ABQ61" s="78"/>
      <c r="ABR61" s="78"/>
      <c r="ABS61" s="78"/>
      <c r="ABT61" s="78"/>
      <c r="ABU61" s="78"/>
      <c r="ABV61" s="78"/>
      <c r="ABW61" s="78"/>
      <c r="ABX61" s="78"/>
      <c r="ABY61" s="78"/>
      <c r="ABZ61" s="78"/>
      <c r="ACA61" s="78"/>
      <c r="ACB61" s="78"/>
      <c r="ACC61" s="78"/>
      <c r="ACD61" s="78"/>
      <c r="ACE61" s="78"/>
      <c r="ACF61" s="78"/>
      <c r="ACG61" s="78"/>
      <c r="ACH61" s="78"/>
      <c r="ACI61" s="78"/>
      <c r="ACJ61" s="78"/>
      <c r="ACK61" s="78"/>
      <c r="ACL61" s="78"/>
      <c r="ACM61" s="78"/>
      <c r="ACN61" s="78"/>
      <c r="ACO61" s="78"/>
      <c r="ACP61" s="78"/>
      <c r="ACQ61" s="78"/>
      <c r="ACR61" s="78"/>
      <c r="ACS61" s="78"/>
      <c r="ACT61" s="78"/>
      <c r="ACU61" s="78"/>
      <c r="ACV61" s="78"/>
      <c r="ACW61" s="78"/>
      <c r="ACX61" s="78"/>
      <c r="ACY61" s="78"/>
      <c r="ACZ61" s="78"/>
      <c r="ADA61" s="78"/>
      <c r="ADB61" s="78"/>
      <c r="ADC61" s="78"/>
      <c r="ADD61" s="78"/>
      <c r="ADE61" s="78"/>
      <c r="ADF61" s="78"/>
      <c r="ADG61" s="78"/>
      <c r="ADH61" s="78"/>
      <c r="ADI61" s="78"/>
      <c r="ADJ61" s="78"/>
      <c r="ADK61" s="78"/>
      <c r="ADL61" s="78"/>
      <c r="ADM61" s="78"/>
      <c r="ADN61" s="78"/>
      <c r="ADO61" s="78"/>
      <c r="ADP61" s="78"/>
      <c r="ADQ61" s="78"/>
      <c r="ADR61" s="78"/>
      <c r="ADS61" s="78"/>
      <c r="ADT61" s="78"/>
      <c r="ADU61" s="78"/>
      <c r="ADV61" s="78"/>
      <c r="ADW61" s="78"/>
      <c r="ADX61" s="78"/>
      <c r="ADY61" s="78"/>
      <c r="ADZ61" s="78"/>
      <c r="AEA61" s="78"/>
      <c r="AEB61" s="78"/>
      <c r="AEC61" s="78"/>
      <c r="AED61" s="78"/>
      <c r="AEE61" s="78"/>
      <c r="AEF61" s="78"/>
      <c r="AEG61" s="78"/>
      <c r="AEH61" s="78"/>
      <c r="AEI61" s="78"/>
      <c r="AEJ61" s="78"/>
      <c r="AEK61" s="78"/>
      <c r="AEL61" s="78"/>
      <c r="AEM61" s="78"/>
      <c r="AEN61" s="78"/>
      <c r="AEO61" s="78"/>
      <c r="AEP61" s="78"/>
      <c r="AEQ61" s="78"/>
      <c r="AER61" s="78"/>
      <c r="AES61" s="78"/>
      <c r="AET61" s="78"/>
      <c r="AEU61" s="78"/>
      <c r="AEV61" s="78"/>
      <c r="AEW61" s="78"/>
      <c r="AEX61" s="78"/>
      <c r="AEY61" s="78"/>
      <c r="AEZ61" s="78"/>
      <c r="AFA61" s="78"/>
      <c r="AFB61" s="78"/>
      <c r="AFC61" s="78"/>
      <c r="AFD61" s="78"/>
      <c r="AFE61" s="78"/>
      <c r="AFF61" s="78"/>
      <c r="AFG61" s="78"/>
      <c r="AFH61" s="78"/>
      <c r="AFI61" s="78"/>
      <c r="AFJ61" s="78"/>
      <c r="AFK61" s="78"/>
      <c r="AFL61" s="78"/>
      <c r="AFM61" s="78"/>
      <c r="AFN61" s="78"/>
      <c r="AFO61" s="78"/>
      <c r="AFP61" s="78"/>
      <c r="AFQ61" s="78"/>
      <c r="AFR61" s="78"/>
      <c r="AFS61" s="78"/>
      <c r="AFT61" s="78"/>
      <c r="AFU61" s="78"/>
      <c r="AFV61" s="78"/>
      <c r="AFW61" s="78"/>
      <c r="AFX61" s="78"/>
      <c r="AFY61" s="78"/>
      <c r="AFZ61" s="78"/>
      <c r="AGA61" s="78"/>
      <c r="AGB61" s="78"/>
      <c r="AGC61" s="78"/>
      <c r="AGD61" s="78"/>
      <c r="AGE61" s="78"/>
      <c r="AGF61" s="78"/>
      <c r="AGG61" s="78"/>
      <c r="AGH61" s="78"/>
      <c r="AGI61" s="78"/>
      <c r="AGJ61" s="78"/>
      <c r="AGK61" s="78"/>
      <c r="AGL61" s="78"/>
      <c r="AGM61" s="78"/>
      <c r="AGN61" s="78"/>
      <c r="AGO61" s="78"/>
      <c r="AGP61" s="78"/>
      <c r="AGQ61" s="78"/>
      <c r="AGR61" s="78"/>
      <c r="AGS61" s="78"/>
      <c r="AGT61" s="78"/>
      <c r="AGU61" s="78"/>
      <c r="AGV61" s="78"/>
      <c r="AGW61" s="78"/>
      <c r="AGX61" s="78"/>
      <c r="AGY61" s="78"/>
      <c r="AGZ61" s="78"/>
      <c r="AHA61" s="78"/>
      <c r="AHB61" s="78"/>
      <c r="AHC61" s="78"/>
      <c r="AHD61" s="78"/>
      <c r="AHE61" s="78"/>
      <c r="AHF61" s="78"/>
      <c r="AHG61" s="78"/>
      <c r="AHH61" s="78"/>
      <c r="AHI61" s="78"/>
      <c r="AHJ61" s="78"/>
      <c r="AHK61" s="78"/>
      <c r="AHL61" s="78"/>
      <c r="AHM61" s="78"/>
      <c r="AHN61" s="78"/>
      <c r="AHO61" s="78"/>
      <c r="AHP61" s="78"/>
      <c r="AHQ61" s="78"/>
      <c r="AHR61" s="78"/>
      <c r="AHS61" s="78"/>
      <c r="AHT61" s="78"/>
      <c r="AHU61" s="78"/>
      <c r="AHV61" s="78"/>
      <c r="AHW61" s="78"/>
      <c r="AHX61" s="78"/>
      <c r="AHY61" s="78"/>
      <c r="AHZ61" s="78"/>
      <c r="AIA61" s="78"/>
      <c r="AIB61" s="78"/>
      <c r="AIC61" s="78"/>
      <c r="AID61" s="78"/>
      <c r="AIE61" s="78"/>
      <c r="AIF61" s="78"/>
      <c r="AIG61" s="78"/>
      <c r="AIH61" s="78"/>
      <c r="AII61" s="78"/>
      <c r="AIJ61" s="78"/>
      <c r="AIK61" s="78"/>
      <c r="AIL61" s="78"/>
      <c r="AIM61" s="78"/>
      <c r="AIN61" s="78"/>
      <c r="AIO61" s="78"/>
      <c r="AIP61" s="78"/>
      <c r="AIQ61" s="78"/>
      <c r="AIR61" s="78"/>
      <c r="AIS61" s="78"/>
      <c r="AIT61" s="78"/>
      <c r="AIU61" s="78"/>
      <c r="AIV61" s="78"/>
      <c r="AIW61" s="78"/>
      <c r="AIX61" s="78"/>
      <c r="AIY61" s="78"/>
      <c r="AIZ61" s="78"/>
      <c r="AJA61" s="78"/>
      <c r="AJB61" s="78"/>
      <c r="AJC61" s="78"/>
      <c r="AJD61" s="78"/>
      <c r="AJE61" s="78"/>
      <c r="AJF61" s="78"/>
      <c r="AJG61" s="78"/>
      <c r="AJH61" s="78"/>
      <c r="AJI61" s="78"/>
      <c r="AJJ61" s="78"/>
      <c r="AJK61" s="78"/>
      <c r="AJL61" s="78"/>
      <c r="AJM61" s="78"/>
      <c r="AJN61" s="78"/>
      <c r="AJO61" s="78"/>
      <c r="AJP61" s="78"/>
      <c r="AJQ61" s="78"/>
      <c r="AJR61" s="78"/>
      <c r="AJS61" s="78"/>
      <c r="AJT61" s="78"/>
      <c r="AJU61" s="78"/>
      <c r="AJV61" s="78"/>
      <c r="AJW61" s="78"/>
      <c r="AJX61" s="78"/>
      <c r="AJY61" s="78"/>
      <c r="AJZ61" s="78"/>
      <c r="AKA61" s="78"/>
      <c r="AKB61" s="78"/>
      <c r="AKC61" s="78"/>
      <c r="AKD61" s="78"/>
      <c r="AKE61" s="78"/>
      <c r="AKF61" s="78"/>
      <c r="AKG61" s="78"/>
      <c r="AKH61" s="78"/>
      <c r="AKI61" s="78"/>
      <c r="AKJ61" s="78"/>
      <c r="AKK61" s="78"/>
      <c r="AKL61" s="78"/>
      <c r="AKM61" s="78"/>
      <c r="AKN61" s="78"/>
      <c r="AKO61" s="78"/>
      <c r="AKP61" s="78"/>
      <c r="AKQ61" s="78"/>
      <c r="AKR61" s="78"/>
      <c r="AKS61" s="78"/>
      <c r="AKT61" s="78"/>
      <c r="AKU61" s="78"/>
      <c r="AKV61" s="78"/>
      <c r="AKW61" s="78"/>
      <c r="AKX61" s="78"/>
      <c r="AKY61" s="78"/>
      <c r="AKZ61" s="78"/>
      <c r="ALA61" s="78"/>
      <c r="ALB61" s="78"/>
      <c r="ALC61" s="78"/>
      <c r="ALD61" s="78"/>
      <c r="ALE61" s="78"/>
      <c r="ALF61" s="78"/>
      <c r="ALG61" s="78"/>
      <c r="ALH61" s="78"/>
      <c r="ALI61" s="78"/>
      <c r="ALJ61" s="78"/>
      <c r="ALK61" s="78"/>
      <c r="ALL61" s="78"/>
      <c r="ALM61" s="78"/>
      <c r="ALN61" s="78"/>
      <c r="ALO61" s="78"/>
      <c r="ALP61" s="78"/>
      <c r="ALQ61" s="78"/>
      <c r="ALR61" s="78"/>
      <c r="ALS61" s="78"/>
      <c r="ALT61" s="78"/>
      <c r="ALU61" s="78"/>
      <c r="ALV61" s="78"/>
      <c r="ALW61" s="78"/>
      <c r="ALX61" s="78"/>
      <c r="ALY61" s="78"/>
      <c r="ALZ61" s="78"/>
      <c r="AMA61" s="78"/>
      <c r="AMB61" s="78"/>
      <c r="AMC61" s="78"/>
      <c r="AMD61" s="78"/>
      <c r="AME61" s="78"/>
      <c r="AMF61" s="78"/>
      <c r="AMG61" s="78"/>
      <c r="AMH61" s="78"/>
      <c r="AMI61" s="78"/>
      <c r="AMJ61" s="78"/>
      <c r="AMK61" s="78"/>
      <c r="AML61" s="78"/>
      <c r="AMM61" s="78"/>
      <c r="AMN61" s="78"/>
      <c r="AMO61" s="78"/>
      <c r="AMP61" s="78"/>
      <c r="AMQ61" s="78"/>
      <c r="AMR61" s="78"/>
      <c r="AMS61" s="78"/>
      <c r="AMT61" s="78"/>
      <c r="AMU61" s="78"/>
      <c r="AMV61" s="78"/>
      <c r="AMW61" s="78"/>
      <c r="AMX61" s="78"/>
      <c r="AMY61" s="78"/>
      <c r="AMZ61" s="78"/>
      <c r="ANA61" s="78"/>
      <c r="ANB61" s="78"/>
      <c r="ANC61" s="78"/>
      <c r="AND61" s="78"/>
      <c r="ANE61" s="78"/>
      <c r="ANF61" s="78"/>
      <c r="ANG61" s="78"/>
      <c r="ANH61" s="78"/>
      <c r="ANI61" s="78"/>
      <c r="ANJ61" s="78"/>
      <c r="ANK61" s="78"/>
      <c r="ANL61" s="78"/>
      <c r="ANM61" s="78"/>
      <c r="ANN61" s="78"/>
      <c r="ANO61" s="78"/>
      <c r="ANP61" s="78"/>
      <c r="ANQ61" s="78"/>
      <c r="ANR61" s="78"/>
      <c r="ANS61" s="78"/>
      <c r="ANT61" s="78"/>
      <c r="ANU61" s="78"/>
      <c r="ANV61" s="78"/>
      <c r="ANW61" s="78"/>
      <c r="ANX61" s="78"/>
      <c r="ANY61" s="78"/>
      <c r="ANZ61" s="78"/>
      <c r="AOA61" s="78"/>
      <c r="AOB61" s="78"/>
      <c r="AOC61" s="78"/>
      <c r="AOD61" s="78"/>
      <c r="AOE61" s="78"/>
      <c r="AOF61" s="78"/>
      <c r="AOG61" s="78"/>
      <c r="AOH61" s="78"/>
      <c r="AOI61" s="78"/>
      <c r="AOJ61" s="78"/>
      <c r="AOK61" s="78"/>
      <c r="AOL61" s="78"/>
      <c r="AOM61" s="78"/>
      <c r="AON61" s="78"/>
      <c r="AOO61" s="78"/>
      <c r="AOP61" s="78"/>
      <c r="AOQ61" s="78"/>
      <c r="AOR61" s="78"/>
      <c r="AOS61" s="78"/>
      <c r="AOT61" s="78"/>
      <c r="AOU61" s="78"/>
      <c r="AOV61" s="78"/>
      <c r="AOW61" s="78"/>
      <c r="AOX61" s="78"/>
      <c r="AOY61" s="78"/>
      <c r="AOZ61" s="78"/>
      <c r="APA61" s="78"/>
      <c r="APB61" s="78"/>
      <c r="APC61" s="78"/>
      <c r="APD61" s="78"/>
      <c r="APE61" s="78"/>
      <c r="APF61" s="78"/>
      <c r="APG61" s="78"/>
      <c r="APH61" s="78"/>
      <c r="API61" s="78"/>
      <c r="APJ61" s="78"/>
      <c r="APK61" s="78"/>
      <c r="APL61" s="78"/>
      <c r="APM61" s="78"/>
      <c r="APN61" s="78"/>
      <c r="APO61" s="78"/>
      <c r="APP61" s="78"/>
      <c r="APQ61" s="78"/>
      <c r="APR61" s="78"/>
      <c r="APS61" s="78"/>
      <c r="APT61" s="78"/>
      <c r="APU61" s="78"/>
      <c r="APV61" s="78"/>
      <c r="APW61" s="78"/>
      <c r="APX61" s="78"/>
      <c r="APY61" s="78"/>
      <c r="APZ61" s="78"/>
      <c r="AQA61" s="78"/>
      <c r="AQB61" s="78"/>
      <c r="AQC61" s="78"/>
      <c r="AQD61" s="78"/>
      <c r="AQE61" s="78"/>
      <c r="AQF61" s="78"/>
      <c r="AQG61" s="78"/>
      <c r="AQH61" s="78"/>
      <c r="AQI61" s="78"/>
      <c r="AQJ61" s="78"/>
      <c r="AQK61" s="78"/>
      <c r="AQL61" s="78"/>
      <c r="AQM61" s="78"/>
      <c r="AQN61" s="78"/>
      <c r="AQO61" s="78"/>
      <c r="AQP61" s="78"/>
      <c r="AQQ61" s="78"/>
      <c r="AQR61" s="78"/>
      <c r="AQS61" s="78"/>
      <c r="AQT61" s="78"/>
      <c r="AQU61" s="78"/>
      <c r="AQV61" s="78"/>
      <c r="AQW61" s="78"/>
      <c r="AQX61" s="78"/>
      <c r="AQY61" s="78"/>
      <c r="AQZ61" s="78"/>
      <c r="ARA61" s="78"/>
      <c r="ARB61" s="78"/>
      <c r="ARC61" s="78"/>
      <c r="ARD61" s="78"/>
      <c r="ARE61" s="78"/>
      <c r="ARF61" s="78"/>
      <c r="ARG61" s="78"/>
      <c r="ARH61" s="78"/>
      <c r="ARI61" s="78"/>
      <c r="ARJ61" s="78"/>
      <c r="ARK61" s="78"/>
      <c r="ARL61" s="78"/>
      <c r="ARM61" s="78"/>
      <c r="ARN61" s="78"/>
      <c r="ARO61" s="78"/>
      <c r="ARP61" s="78"/>
      <c r="ARQ61" s="78"/>
      <c r="ARR61" s="78"/>
      <c r="ARS61" s="78"/>
      <c r="ART61" s="78"/>
      <c r="ARU61" s="78"/>
      <c r="ARV61" s="78"/>
      <c r="ARW61" s="78"/>
      <c r="ARX61" s="78"/>
      <c r="ARY61" s="78"/>
      <c r="ARZ61" s="78"/>
      <c r="ASA61" s="78"/>
      <c r="ASB61" s="78"/>
      <c r="ASC61" s="78"/>
      <c r="ASD61" s="78"/>
      <c r="ASE61" s="78"/>
      <c r="ASF61" s="78"/>
      <c r="ASG61" s="78"/>
      <c r="ASH61" s="78"/>
      <c r="ASI61" s="78"/>
      <c r="ASJ61" s="78"/>
      <c r="ASK61" s="78"/>
      <c r="ASL61" s="78"/>
      <c r="ASM61" s="78"/>
      <c r="ASN61" s="78"/>
      <c r="ASO61" s="78"/>
      <c r="ASP61" s="78"/>
      <c r="ASQ61" s="78"/>
      <c r="ASR61" s="78"/>
      <c r="ASS61" s="78"/>
      <c r="AST61" s="78"/>
      <c r="ASU61" s="78"/>
      <c r="ASV61" s="78"/>
      <c r="ASW61" s="78"/>
      <c r="ASX61" s="78"/>
      <c r="ASY61" s="78"/>
      <c r="ASZ61" s="78"/>
      <c r="ATA61" s="78"/>
      <c r="ATB61" s="78"/>
      <c r="ATC61" s="78"/>
      <c r="ATD61" s="78"/>
      <c r="ATE61" s="78"/>
      <c r="ATF61" s="78"/>
      <c r="ATG61" s="78"/>
      <c r="ATH61" s="78"/>
      <c r="ATI61" s="78"/>
      <c r="ATJ61" s="78"/>
      <c r="ATK61" s="78"/>
      <c r="ATL61" s="78"/>
      <c r="ATM61" s="78"/>
      <c r="ATN61" s="78"/>
      <c r="ATO61" s="78"/>
      <c r="ATP61" s="78"/>
      <c r="ATQ61" s="78"/>
      <c r="ATR61" s="78"/>
      <c r="ATS61" s="78"/>
      <c r="ATT61" s="78"/>
      <c r="ATU61" s="78"/>
      <c r="ATV61" s="78"/>
      <c r="ATW61" s="78"/>
      <c r="ATX61" s="78"/>
      <c r="ATY61" s="78"/>
      <c r="ATZ61" s="78"/>
      <c r="AUA61" s="78"/>
      <c r="AUB61" s="78"/>
      <c r="AUC61" s="78"/>
      <c r="AUD61" s="78"/>
      <c r="AUE61" s="78"/>
      <c r="AUF61" s="78"/>
      <c r="AUG61" s="78"/>
      <c r="AUH61" s="78"/>
      <c r="AUI61" s="78"/>
      <c r="AUJ61" s="78"/>
      <c r="AUK61" s="78"/>
      <c r="AUL61" s="78"/>
      <c r="AUM61" s="78"/>
      <c r="AUN61" s="78"/>
      <c r="AUO61" s="78"/>
      <c r="AUP61" s="78"/>
      <c r="AUQ61" s="78"/>
      <c r="AUR61" s="78"/>
      <c r="AUS61" s="78"/>
      <c r="AUT61" s="78"/>
      <c r="AUU61" s="78"/>
      <c r="AUV61" s="78"/>
      <c r="AUW61" s="78"/>
      <c r="AUX61" s="78"/>
      <c r="AUY61" s="78"/>
      <c r="AUZ61" s="78"/>
      <c r="AVA61" s="78"/>
      <c r="AVB61" s="78"/>
      <c r="AVC61" s="78"/>
      <c r="AVD61" s="78"/>
      <c r="AVE61" s="78"/>
      <c r="AVF61" s="78"/>
      <c r="AVG61" s="78"/>
      <c r="AVH61" s="78"/>
      <c r="AVI61" s="78"/>
      <c r="AVJ61" s="78"/>
      <c r="AVK61" s="78"/>
      <c r="AVL61" s="78"/>
      <c r="AVM61" s="78"/>
      <c r="AVN61" s="78"/>
      <c r="AVO61" s="78"/>
      <c r="AVP61" s="78"/>
      <c r="AVQ61" s="78"/>
      <c r="AVR61" s="78"/>
      <c r="AVS61" s="78"/>
      <c r="AVT61" s="78"/>
      <c r="AVU61" s="78"/>
      <c r="AVV61" s="78"/>
      <c r="AVW61" s="78"/>
      <c r="AVX61" s="78"/>
      <c r="AVY61" s="78"/>
      <c r="AVZ61" s="78"/>
      <c r="AWA61" s="78"/>
      <c r="AWB61" s="78"/>
      <c r="AWC61" s="78"/>
      <c r="AWD61" s="78"/>
      <c r="AWE61" s="78"/>
      <c r="AWF61" s="78"/>
      <c r="AWG61" s="78"/>
      <c r="AWH61" s="78"/>
      <c r="AWI61" s="78"/>
      <c r="AWJ61" s="78"/>
      <c r="AWK61" s="78"/>
      <c r="AWL61" s="78"/>
      <c r="AWM61" s="78"/>
      <c r="AWN61" s="78"/>
      <c r="AWO61" s="78"/>
      <c r="AWP61" s="78"/>
      <c r="AWQ61" s="78"/>
      <c r="AWR61" s="78"/>
      <c r="AWS61" s="78"/>
      <c r="AWT61" s="78"/>
      <c r="AWU61" s="78"/>
      <c r="AWV61" s="78"/>
      <c r="AWW61" s="78"/>
      <c r="AWX61" s="78"/>
      <c r="AWY61" s="78"/>
      <c r="AWZ61" s="78"/>
      <c r="AXA61" s="78"/>
      <c r="AXB61" s="78"/>
      <c r="AXC61" s="78"/>
      <c r="AXD61" s="78"/>
      <c r="AXE61" s="78"/>
      <c r="AXF61" s="78"/>
      <c r="AXG61" s="78"/>
      <c r="AXH61" s="78"/>
      <c r="AXI61" s="78"/>
      <c r="AXJ61" s="78"/>
      <c r="AXK61" s="78"/>
      <c r="AXL61" s="78"/>
      <c r="AXM61" s="78"/>
      <c r="AXN61" s="78"/>
      <c r="AXO61" s="78"/>
      <c r="AXP61" s="78"/>
      <c r="AXQ61" s="78"/>
      <c r="AXR61" s="78"/>
      <c r="AXS61" s="78"/>
      <c r="AXT61" s="78"/>
      <c r="AXU61" s="78"/>
      <c r="AXV61" s="78"/>
      <c r="AXW61" s="78"/>
      <c r="AXX61" s="78"/>
      <c r="AXY61" s="78"/>
      <c r="AXZ61" s="78"/>
      <c r="AYA61" s="78"/>
      <c r="AYB61" s="78"/>
      <c r="AYC61" s="78"/>
      <c r="AYD61" s="78"/>
      <c r="AYE61" s="78"/>
      <c r="AYF61" s="78"/>
      <c r="AYG61" s="78"/>
      <c r="AYH61" s="78"/>
      <c r="AYI61" s="78"/>
      <c r="AYJ61" s="78"/>
      <c r="AYK61" s="78"/>
      <c r="AYL61" s="78"/>
      <c r="AYM61" s="78"/>
      <c r="AYN61" s="78"/>
      <c r="AYO61" s="78"/>
      <c r="AYP61" s="78"/>
      <c r="AYQ61" s="78"/>
      <c r="AYR61" s="78"/>
      <c r="AYS61" s="78"/>
      <c r="AYT61" s="78"/>
      <c r="AYU61" s="78"/>
      <c r="AYV61" s="78"/>
      <c r="AYW61" s="78"/>
      <c r="AYX61" s="78"/>
      <c r="AYY61" s="78"/>
      <c r="AYZ61" s="78"/>
      <c r="AZA61" s="78"/>
      <c r="AZB61" s="78"/>
      <c r="AZC61" s="78"/>
      <c r="AZD61" s="78"/>
      <c r="AZE61" s="78"/>
      <c r="AZF61" s="78"/>
      <c r="AZG61" s="78"/>
      <c r="AZH61" s="78"/>
      <c r="AZI61" s="78"/>
      <c r="AZJ61" s="78"/>
      <c r="AZK61" s="78"/>
      <c r="AZL61" s="78"/>
      <c r="AZM61" s="78"/>
      <c r="AZN61" s="78"/>
      <c r="AZO61" s="78"/>
      <c r="AZP61" s="78"/>
      <c r="AZQ61" s="78"/>
      <c r="AZR61" s="78"/>
      <c r="AZS61" s="78"/>
      <c r="AZT61" s="78"/>
      <c r="AZU61" s="78"/>
      <c r="AZV61" s="78"/>
      <c r="AZW61" s="78"/>
      <c r="AZX61" s="78"/>
      <c r="AZY61" s="78"/>
      <c r="AZZ61" s="78"/>
      <c r="BAA61" s="78"/>
      <c r="BAB61" s="78"/>
      <c r="BAC61" s="78"/>
      <c r="BAD61" s="78"/>
      <c r="BAE61" s="78"/>
      <c r="BAF61" s="78"/>
      <c r="BAG61" s="78"/>
      <c r="BAH61" s="78"/>
      <c r="BAI61" s="78"/>
      <c r="BAJ61" s="78"/>
      <c r="BAK61" s="78"/>
      <c r="BAL61" s="78"/>
      <c r="BAM61" s="78"/>
      <c r="BAN61" s="78"/>
      <c r="BAO61" s="78"/>
      <c r="BAP61" s="78"/>
      <c r="BAQ61" s="78"/>
      <c r="BAR61" s="78"/>
      <c r="BAS61" s="78"/>
      <c r="BAT61" s="78"/>
      <c r="BAU61" s="78"/>
      <c r="BAV61" s="78"/>
      <c r="BAW61" s="78"/>
      <c r="BAX61" s="78"/>
      <c r="BAY61" s="78"/>
      <c r="BAZ61" s="78"/>
      <c r="BBA61" s="78"/>
      <c r="BBB61" s="78"/>
      <c r="BBC61" s="78"/>
      <c r="BBD61" s="78"/>
      <c r="BBE61" s="78"/>
      <c r="BBF61" s="78"/>
      <c r="BBG61" s="78"/>
      <c r="BBH61" s="78"/>
      <c r="BBI61" s="78"/>
      <c r="BBJ61" s="78"/>
      <c r="BBK61" s="78"/>
      <c r="BBL61" s="78"/>
      <c r="BBM61" s="78"/>
      <c r="BBN61" s="78"/>
      <c r="BBO61" s="78"/>
      <c r="BBP61" s="78"/>
      <c r="BBQ61" s="78"/>
      <c r="BBR61" s="78"/>
      <c r="BBS61" s="78"/>
      <c r="BBT61" s="78"/>
      <c r="BBU61" s="78"/>
      <c r="BBV61" s="78"/>
      <c r="BBW61" s="78"/>
      <c r="BBX61" s="78"/>
      <c r="BBY61" s="78"/>
      <c r="BBZ61" s="78"/>
      <c r="BCA61" s="78"/>
      <c r="BCB61" s="78"/>
      <c r="BCC61" s="78"/>
      <c r="BCD61" s="78"/>
      <c r="BCE61" s="78"/>
      <c r="BCF61" s="78"/>
      <c r="BCG61" s="78"/>
      <c r="BCH61" s="78"/>
      <c r="BCI61" s="78"/>
      <c r="BCJ61" s="78"/>
      <c r="BCK61" s="78"/>
      <c r="BCL61" s="78"/>
      <c r="BCM61" s="78"/>
      <c r="BCN61" s="78"/>
      <c r="BCO61" s="78"/>
      <c r="BCP61" s="78"/>
      <c r="BCQ61" s="78"/>
      <c r="BCR61" s="78"/>
      <c r="BCS61" s="78"/>
      <c r="BCT61" s="78"/>
      <c r="BCU61" s="78"/>
      <c r="BCV61" s="78"/>
      <c r="BCW61" s="78"/>
      <c r="BCX61" s="78"/>
      <c r="BCY61" s="78"/>
      <c r="BCZ61" s="78"/>
      <c r="BDA61" s="78"/>
      <c r="BDB61" s="78"/>
      <c r="BDC61" s="78"/>
      <c r="BDD61" s="78"/>
      <c r="BDE61" s="78"/>
      <c r="BDF61" s="78"/>
      <c r="BDG61" s="78"/>
      <c r="BDH61" s="78"/>
      <c r="BDI61" s="78"/>
      <c r="BDJ61" s="78"/>
      <c r="BDK61" s="78"/>
      <c r="BDL61" s="78"/>
      <c r="BDM61" s="78"/>
      <c r="BDN61" s="78"/>
      <c r="BDO61" s="78"/>
      <c r="BDP61" s="78"/>
      <c r="BDQ61" s="78"/>
      <c r="BDR61" s="78"/>
      <c r="BDS61" s="78"/>
      <c r="BDT61" s="78"/>
      <c r="BDU61" s="78"/>
      <c r="BDV61" s="78"/>
      <c r="BDW61" s="78"/>
      <c r="BDX61" s="78"/>
      <c r="BDY61" s="78"/>
      <c r="BDZ61" s="78"/>
      <c r="BEA61" s="78"/>
      <c r="BEB61" s="78"/>
      <c r="BEC61" s="78"/>
      <c r="BED61" s="78"/>
      <c r="BEE61" s="78"/>
      <c r="BEF61" s="78"/>
      <c r="BEG61" s="78"/>
      <c r="BEH61" s="78"/>
      <c r="BEI61" s="78"/>
      <c r="BEJ61" s="78"/>
      <c r="BEK61" s="78"/>
      <c r="BEL61" s="78"/>
      <c r="BEM61" s="78"/>
      <c r="BEN61" s="78"/>
      <c r="BEO61" s="78"/>
      <c r="BEP61" s="78"/>
      <c r="BEQ61" s="78"/>
      <c r="BER61" s="78"/>
      <c r="BES61" s="78"/>
      <c r="BET61" s="78"/>
      <c r="BEU61" s="78"/>
      <c r="BEV61" s="78"/>
      <c r="BEW61" s="78"/>
      <c r="BEX61" s="78"/>
      <c r="BEY61" s="78"/>
      <c r="BEZ61" s="78"/>
      <c r="BFA61" s="78"/>
      <c r="BFB61" s="78"/>
      <c r="BFC61" s="78"/>
      <c r="BFD61" s="78"/>
      <c r="BFE61" s="78"/>
      <c r="BFF61" s="78"/>
      <c r="BFG61" s="78"/>
      <c r="BFH61" s="78"/>
      <c r="BFI61" s="78"/>
      <c r="BFJ61" s="78"/>
      <c r="BFK61" s="78"/>
      <c r="BFL61" s="78"/>
      <c r="BFM61" s="78"/>
      <c r="BFN61" s="78"/>
      <c r="BFO61" s="78"/>
      <c r="BFP61" s="78"/>
      <c r="BFQ61" s="78"/>
      <c r="BFR61" s="78"/>
      <c r="BFS61" s="78"/>
      <c r="BFT61" s="78"/>
      <c r="BFU61" s="78"/>
      <c r="BFV61" s="78"/>
      <c r="BFW61" s="78"/>
      <c r="BFX61" s="78"/>
      <c r="BFY61" s="78"/>
      <c r="BFZ61" s="78"/>
      <c r="BGA61" s="78"/>
      <c r="BGB61" s="78"/>
      <c r="BGC61" s="78"/>
      <c r="BGD61" s="78"/>
      <c r="BGE61" s="78"/>
      <c r="BGF61" s="78"/>
      <c r="BGG61" s="78"/>
      <c r="BGH61" s="78"/>
      <c r="BGI61" s="78"/>
      <c r="BGJ61" s="78"/>
      <c r="BGK61" s="78"/>
      <c r="BGL61" s="78"/>
      <c r="BGM61" s="78"/>
      <c r="BGN61" s="78"/>
      <c r="BGO61" s="78"/>
      <c r="BGP61" s="78"/>
      <c r="BGQ61" s="78"/>
      <c r="BGR61" s="78"/>
      <c r="BGS61" s="78"/>
      <c r="BGT61" s="78"/>
      <c r="BGU61" s="78"/>
      <c r="BGV61" s="78"/>
      <c r="BGW61" s="78"/>
      <c r="BGX61" s="78"/>
      <c r="BGY61" s="78"/>
      <c r="BGZ61" s="78"/>
      <c r="BHA61" s="78"/>
      <c r="BHB61" s="78"/>
      <c r="BHC61" s="78"/>
      <c r="BHD61" s="78"/>
      <c r="BHE61" s="78"/>
      <c r="BHF61" s="78"/>
      <c r="BHG61" s="78"/>
      <c r="BHH61" s="78"/>
      <c r="BHI61" s="78"/>
      <c r="BHJ61" s="78"/>
      <c r="BHK61" s="78"/>
      <c r="BHL61" s="78"/>
      <c r="BHM61" s="78"/>
      <c r="BHN61" s="78"/>
      <c r="BHO61" s="78"/>
      <c r="BHP61" s="78"/>
      <c r="BHQ61" s="78"/>
      <c r="BHR61" s="78"/>
      <c r="BHS61" s="78"/>
      <c r="BHT61" s="78"/>
      <c r="BHU61" s="78"/>
      <c r="BHV61" s="78"/>
      <c r="BHW61" s="78"/>
      <c r="BHX61" s="78"/>
      <c r="BHY61" s="78"/>
      <c r="BHZ61" s="78"/>
      <c r="BIA61" s="78"/>
      <c r="BIB61" s="78"/>
      <c r="BIC61" s="78"/>
      <c r="BID61" s="78"/>
      <c r="BIE61" s="78"/>
      <c r="BIF61" s="78"/>
      <c r="BIG61" s="78"/>
      <c r="BIH61" s="78"/>
      <c r="BII61" s="78"/>
      <c r="BIJ61" s="78"/>
      <c r="BIK61" s="78"/>
      <c r="BIL61" s="78"/>
      <c r="BIM61" s="78"/>
      <c r="BIN61" s="78"/>
      <c r="BIO61" s="78"/>
      <c r="BIP61" s="78"/>
      <c r="BIQ61" s="78"/>
      <c r="BIR61" s="78"/>
      <c r="BIS61" s="78"/>
      <c r="BIT61" s="78"/>
      <c r="BIU61" s="78"/>
      <c r="BIV61" s="78"/>
      <c r="BIW61" s="78"/>
      <c r="BIX61" s="78"/>
      <c r="BIY61" s="78"/>
      <c r="BIZ61" s="78"/>
      <c r="BJA61" s="78"/>
      <c r="BJB61" s="78"/>
      <c r="BJC61" s="78"/>
      <c r="BJD61" s="78"/>
      <c r="BJE61" s="78"/>
      <c r="BJF61" s="78"/>
      <c r="BJG61" s="78"/>
      <c r="BJH61" s="78"/>
      <c r="BJI61" s="78"/>
      <c r="BJJ61" s="78"/>
      <c r="BJK61" s="78"/>
      <c r="BJL61" s="78"/>
      <c r="BJM61" s="78"/>
      <c r="BJN61" s="78"/>
      <c r="BJO61" s="78"/>
      <c r="BJP61" s="78"/>
      <c r="BJQ61" s="78"/>
      <c r="BJR61" s="78"/>
      <c r="BJS61" s="78"/>
      <c r="BJT61" s="78"/>
      <c r="BJU61" s="78"/>
      <c r="BJV61" s="78"/>
      <c r="BJW61" s="78"/>
      <c r="BJX61" s="78"/>
      <c r="BJY61" s="78"/>
      <c r="BJZ61" s="78"/>
      <c r="BKA61" s="78"/>
      <c r="BKB61" s="78"/>
      <c r="BKC61" s="78"/>
      <c r="BKD61" s="78"/>
      <c r="BKE61" s="78"/>
      <c r="BKF61" s="78"/>
      <c r="BKG61" s="78"/>
      <c r="BKH61" s="78"/>
      <c r="BKI61" s="78"/>
      <c r="BKJ61" s="78"/>
      <c r="BKK61" s="78"/>
      <c r="BKL61" s="78"/>
      <c r="BKM61" s="78"/>
      <c r="BKN61" s="78"/>
      <c r="BKO61" s="78"/>
      <c r="BKP61" s="78"/>
      <c r="BKQ61" s="78"/>
      <c r="BKR61" s="78"/>
      <c r="BKS61" s="78"/>
      <c r="BKT61" s="78"/>
      <c r="BKU61" s="78"/>
      <c r="BKV61" s="78"/>
      <c r="BKW61" s="78"/>
      <c r="BKX61" s="78"/>
      <c r="BKY61" s="78"/>
      <c r="BKZ61" s="78"/>
      <c r="BLA61" s="78"/>
      <c r="BLB61" s="78"/>
      <c r="BLC61" s="78"/>
      <c r="BLD61" s="78"/>
      <c r="BLE61" s="78"/>
      <c r="BLF61" s="78"/>
      <c r="BLG61" s="78"/>
      <c r="BLH61" s="78"/>
      <c r="BLI61" s="78"/>
      <c r="BLJ61" s="78"/>
      <c r="BLK61" s="78"/>
      <c r="BLL61" s="78"/>
      <c r="BLM61" s="78"/>
      <c r="BLN61" s="78"/>
      <c r="BLO61" s="78"/>
      <c r="BLP61" s="78"/>
      <c r="BLQ61" s="78"/>
      <c r="BLR61" s="78"/>
      <c r="BLS61" s="78"/>
      <c r="BLT61" s="78"/>
      <c r="BLU61" s="78"/>
      <c r="BLV61" s="78"/>
      <c r="BLW61" s="78"/>
      <c r="BLX61" s="78"/>
      <c r="BLY61" s="78"/>
      <c r="BLZ61" s="78"/>
      <c r="BMA61" s="78"/>
      <c r="BMB61" s="78"/>
      <c r="BMC61" s="78"/>
      <c r="BMD61" s="78"/>
      <c r="BME61" s="78"/>
      <c r="BMF61" s="78"/>
      <c r="BMG61" s="78"/>
      <c r="BMH61" s="78"/>
      <c r="BMI61" s="78"/>
      <c r="BMJ61" s="78"/>
      <c r="BMK61" s="78"/>
      <c r="BML61" s="78"/>
      <c r="BMM61" s="78"/>
      <c r="BMN61" s="78"/>
      <c r="BMO61" s="78"/>
      <c r="BMP61" s="78"/>
      <c r="BMQ61" s="78"/>
      <c r="BMR61" s="78"/>
      <c r="BMS61" s="78"/>
      <c r="BMT61" s="78"/>
      <c r="BMU61" s="78"/>
      <c r="BMV61" s="78"/>
      <c r="BMW61" s="78"/>
      <c r="BMX61" s="78"/>
      <c r="BMY61" s="78"/>
      <c r="BMZ61" s="78"/>
      <c r="BNA61" s="78"/>
      <c r="BNB61" s="78"/>
      <c r="BNC61" s="78"/>
      <c r="BND61" s="78"/>
      <c r="BNE61" s="78"/>
      <c r="BNF61" s="78"/>
      <c r="BNG61" s="78"/>
      <c r="BNH61" s="78"/>
      <c r="BNI61" s="78"/>
      <c r="BNJ61" s="78"/>
      <c r="BNK61" s="78"/>
      <c r="BNL61" s="78"/>
      <c r="BNM61" s="78"/>
      <c r="BNN61" s="78"/>
      <c r="BNO61" s="78"/>
      <c r="BNP61" s="78"/>
      <c r="BNQ61" s="78"/>
      <c r="BNR61" s="78"/>
      <c r="BNS61" s="78"/>
      <c r="BNT61" s="78"/>
      <c r="BNU61" s="78"/>
      <c r="BNV61" s="78"/>
      <c r="BNW61" s="78"/>
      <c r="BNX61" s="78"/>
      <c r="BNY61" s="78"/>
      <c r="BNZ61" s="78"/>
      <c r="BOA61" s="78"/>
      <c r="BOB61" s="78"/>
      <c r="BOC61" s="78"/>
      <c r="BOD61" s="78"/>
      <c r="BOE61" s="78"/>
      <c r="BOF61" s="78"/>
      <c r="BOG61" s="78"/>
      <c r="BOH61" s="78"/>
      <c r="BOI61" s="78"/>
      <c r="BOJ61" s="78"/>
      <c r="BOK61" s="78"/>
      <c r="BOL61" s="78"/>
      <c r="BOM61" s="78"/>
      <c r="BON61" s="78"/>
      <c r="BOO61" s="78"/>
      <c r="BOP61" s="78"/>
      <c r="BOQ61" s="78"/>
      <c r="BOR61" s="78"/>
      <c r="BOS61" s="78"/>
      <c r="BOT61" s="78"/>
      <c r="BOU61" s="78"/>
      <c r="BOV61" s="78"/>
      <c r="BOW61" s="78"/>
      <c r="BOX61" s="78"/>
      <c r="BOY61" s="78"/>
      <c r="BOZ61" s="78"/>
      <c r="BPA61" s="78"/>
      <c r="BPB61" s="78"/>
      <c r="BPC61" s="78"/>
      <c r="BPD61" s="78"/>
      <c r="BPE61" s="78"/>
      <c r="BPF61" s="78"/>
      <c r="BPG61" s="78"/>
      <c r="BPH61" s="78"/>
      <c r="BPI61" s="78"/>
      <c r="BPJ61" s="78"/>
      <c r="BPK61" s="78"/>
      <c r="BPL61" s="78"/>
      <c r="BPM61" s="78"/>
      <c r="BPN61" s="78"/>
      <c r="BPO61" s="78"/>
      <c r="BPP61" s="78"/>
      <c r="BPQ61" s="78"/>
      <c r="BPR61" s="78"/>
      <c r="BPS61" s="78"/>
      <c r="BPT61" s="78"/>
      <c r="BPU61" s="78"/>
      <c r="BPV61" s="78"/>
      <c r="BPW61" s="78"/>
      <c r="BPX61" s="78"/>
      <c r="BPY61" s="78"/>
      <c r="BPZ61" s="78"/>
      <c r="BQA61" s="78"/>
      <c r="BQB61" s="78"/>
      <c r="BQC61" s="78"/>
      <c r="BQD61" s="78"/>
      <c r="BQE61" s="78"/>
      <c r="BQF61" s="78"/>
      <c r="BQG61" s="78"/>
      <c r="BQH61" s="78"/>
      <c r="BQI61" s="78"/>
      <c r="BQJ61" s="78"/>
      <c r="BQK61" s="78"/>
      <c r="BQL61" s="78"/>
      <c r="BQM61" s="78"/>
      <c r="BQN61" s="78"/>
      <c r="BQO61" s="78"/>
      <c r="BQP61" s="78"/>
      <c r="BQQ61" s="78"/>
      <c r="BQR61" s="78"/>
      <c r="BQS61" s="78"/>
      <c r="BQT61" s="78"/>
      <c r="BQU61" s="78"/>
      <c r="BQV61" s="78"/>
      <c r="BQW61" s="78"/>
      <c r="BQX61" s="78"/>
      <c r="BQY61" s="78"/>
      <c r="BQZ61" s="78"/>
      <c r="BRA61" s="78"/>
      <c r="BRB61" s="78"/>
      <c r="BRC61" s="78"/>
      <c r="BRD61" s="78"/>
      <c r="BRE61" s="78"/>
      <c r="BRF61" s="78"/>
      <c r="BRG61" s="78"/>
      <c r="BRH61" s="78"/>
      <c r="BRI61" s="78"/>
      <c r="BRJ61" s="78"/>
      <c r="BRK61" s="78"/>
      <c r="BRL61" s="78"/>
      <c r="BRM61" s="78"/>
      <c r="BRN61" s="78"/>
      <c r="BRO61" s="78"/>
      <c r="BRP61" s="78"/>
      <c r="BRQ61" s="78"/>
      <c r="BRR61" s="78"/>
      <c r="BRS61" s="78"/>
      <c r="BRT61" s="78"/>
      <c r="BRU61" s="78"/>
      <c r="BRV61" s="78"/>
      <c r="BRW61" s="78"/>
      <c r="BRX61" s="78"/>
      <c r="BRY61" s="78"/>
      <c r="BRZ61" s="78"/>
      <c r="BSA61" s="78"/>
      <c r="BSB61" s="78"/>
      <c r="BSC61" s="78"/>
      <c r="BSD61" s="78"/>
      <c r="BSE61" s="78"/>
      <c r="BSF61" s="78"/>
      <c r="BSG61" s="78"/>
      <c r="BSH61" s="78"/>
      <c r="BSI61" s="78"/>
      <c r="BSJ61" s="78"/>
      <c r="BSK61" s="78"/>
      <c r="BSL61" s="78"/>
      <c r="BSM61" s="78"/>
      <c r="BSN61" s="78"/>
      <c r="BSO61" s="78"/>
      <c r="BSP61" s="78"/>
      <c r="BSQ61" s="78"/>
      <c r="BSR61" s="78"/>
      <c r="BSS61" s="78"/>
      <c r="BST61" s="78"/>
      <c r="BSU61" s="78"/>
      <c r="BSV61" s="78"/>
      <c r="BSW61" s="78"/>
      <c r="BSX61" s="78"/>
      <c r="BSY61" s="78"/>
      <c r="BSZ61" s="78"/>
      <c r="BTA61" s="78"/>
      <c r="BTB61" s="78"/>
      <c r="BTC61" s="78"/>
      <c r="BTD61" s="78"/>
      <c r="BTE61" s="78"/>
      <c r="BTF61" s="78"/>
      <c r="BTG61" s="78"/>
      <c r="BTH61" s="78"/>
      <c r="BTI61" s="78"/>
      <c r="BTJ61" s="78"/>
      <c r="BTK61" s="78"/>
      <c r="BTL61" s="78"/>
      <c r="BTM61" s="78"/>
      <c r="BTN61" s="78"/>
      <c r="BTO61" s="78"/>
      <c r="BTP61" s="78"/>
      <c r="BTQ61" s="78"/>
      <c r="BTR61" s="78"/>
      <c r="BTS61" s="78"/>
      <c r="BTT61" s="78"/>
      <c r="BTU61" s="78"/>
      <c r="BTV61" s="78"/>
      <c r="BTW61" s="78"/>
      <c r="BTX61" s="78"/>
      <c r="BTY61" s="78"/>
      <c r="BTZ61" s="78"/>
      <c r="BUA61" s="78"/>
      <c r="BUB61" s="78"/>
      <c r="BUC61" s="78"/>
      <c r="BUD61" s="78"/>
      <c r="BUE61" s="78"/>
      <c r="BUF61" s="78"/>
      <c r="BUG61" s="78"/>
      <c r="BUH61" s="78"/>
      <c r="BUI61" s="78"/>
      <c r="BUJ61" s="78"/>
      <c r="BUK61" s="78"/>
      <c r="BUL61" s="78"/>
      <c r="BUM61" s="78"/>
      <c r="BUN61" s="78"/>
      <c r="BUO61" s="78"/>
      <c r="BUP61" s="78"/>
      <c r="BUQ61" s="78"/>
      <c r="BUR61" s="78"/>
      <c r="BUS61" s="78"/>
      <c r="BUT61" s="78"/>
      <c r="BUU61" s="78"/>
      <c r="BUV61" s="78"/>
      <c r="BUW61" s="78"/>
      <c r="BUX61" s="78"/>
      <c r="BUY61" s="78"/>
      <c r="BUZ61" s="78"/>
      <c r="BVA61" s="78"/>
      <c r="BVB61" s="78"/>
      <c r="BVC61" s="78"/>
      <c r="BVD61" s="78"/>
      <c r="BVE61" s="78"/>
      <c r="BVF61" s="78"/>
      <c r="BVG61" s="78"/>
      <c r="BVH61" s="78"/>
      <c r="BVI61" s="78"/>
      <c r="BVJ61" s="78"/>
      <c r="BVK61" s="78"/>
      <c r="BVL61" s="78"/>
      <c r="BVM61" s="78"/>
      <c r="BVN61" s="78"/>
      <c r="BVO61" s="78"/>
      <c r="BVP61" s="78"/>
      <c r="BVQ61" s="78"/>
      <c r="BVR61" s="78"/>
      <c r="BVS61" s="78"/>
      <c r="BVT61" s="78"/>
      <c r="BVU61" s="78"/>
      <c r="BVV61" s="78"/>
      <c r="BVW61" s="78"/>
      <c r="BVX61" s="78"/>
      <c r="BVY61" s="78"/>
      <c r="BVZ61" s="78"/>
      <c r="BWA61" s="78"/>
      <c r="BWB61" s="78"/>
      <c r="BWC61" s="78"/>
      <c r="BWD61" s="78"/>
      <c r="BWE61" s="78"/>
      <c r="BWF61" s="78"/>
      <c r="BWG61" s="78"/>
      <c r="BWH61" s="78"/>
      <c r="BWI61" s="78"/>
      <c r="BWJ61" s="78"/>
      <c r="BWK61" s="78"/>
      <c r="BWL61" s="78"/>
      <c r="BWM61" s="78"/>
      <c r="BWN61" s="78"/>
      <c r="BWO61" s="78"/>
      <c r="BWP61" s="78"/>
      <c r="BWQ61" s="78"/>
      <c r="BWR61" s="78"/>
      <c r="BWS61" s="78"/>
      <c r="BWT61" s="78"/>
      <c r="BWU61" s="78"/>
      <c r="BWV61" s="78"/>
      <c r="BWW61" s="78"/>
      <c r="BWX61" s="78"/>
      <c r="BWY61" s="78"/>
      <c r="BWZ61" s="78"/>
      <c r="BXA61" s="78"/>
      <c r="BXB61" s="78"/>
      <c r="BXC61" s="78"/>
      <c r="BXD61" s="78"/>
      <c r="BXE61" s="78"/>
      <c r="BXF61" s="78"/>
      <c r="BXG61" s="78"/>
      <c r="BXH61" s="78"/>
      <c r="BXI61" s="78"/>
      <c r="BXJ61" s="78"/>
      <c r="BXK61" s="78"/>
      <c r="BXL61" s="78"/>
      <c r="BXM61" s="78"/>
      <c r="BXN61" s="78"/>
      <c r="BXO61" s="78"/>
      <c r="BXP61" s="78"/>
      <c r="BXQ61" s="78"/>
      <c r="BXR61" s="78"/>
      <c r="BXS61" s="78"/>
      <c r="BXT61" s="78"/>
      <c r="BXU61" s="78"/>
      <c r="BXV61" s="78"/>
      <c r="BXW61" s="78"/>
      <c r="BXX61" s="78"/>
      <c r="BXY61" s="78"/>
      <c r="BXZ61" s="78"/>
      <c r="BYA61" s="78"/>
      <c r="BYB61" s="78"/>
      <c r="BYC61" s="78"/>
      <c r="BYD61" s="78"/>
      <c r="BYE61" s="78"/>
      <c r="BYF61" s="78"/>
      <c r="BYG61" s="78"/>
      <c r="BYH61" s="78"/>
      <c r="BYI61" s="78"/>
      <c r="BYJ61" s="78"/>
      <c r="BYK61" s="78"/>
      <c r="BYL61" s="78"/>
      <c r="BYM61" s="78"/>
      <c r="BYN61" s="78"/>
      <c r="BYO61" s="78"/>
      <c r="BYP61" s="78"/>
      <c r="BYQ61" s="78"/>
      <c r="BYR61" s="78"/>
      <c r="BYS61" s="78"/>
      <c r="BYT61" s="78"/>
      <c r="BYU61" s="78"/>
      <c r="BYV61" s="78"/>
      <c r="BYW61" s="78"/>
      <c r="BYX61" s="78"/>
      <c r="BYY61" s="78"/>
      <c r="BYZ61" s="78"/>
      <c r="BZA61" s="78"/>
      <c r="BZB61" s="78"/>
      <c r="BZC61" s="78"/>
      <c r="BZD61" s="78"/>
      <c r="BZE61" s="78"/>
      <c r="BZF61" s="78"/>
      <c r="BZG61" s="78"/>
      <c r="BZH61" s="78"/>
      <c r="BZI61" s="78"/>
      <c r="BZJ61" s="78"/>
      <c r="BZK61" s="78"/>
      <c r="BZL61" s="78"/>
      <c r="BZM61" s="78"/>
      <c r="BZN61" s="78"/>
      <c r="BZO61" s="78"/>
      <c r="BZP61" s="78"/>
      <c r="BZQ61" s="78"/>
      <c r="BZR61" s="78"/>
      <c r="BZS61" s="78"/>
      <c r="BZT61" s="78"/>
      <c r="BZU61" s="78"/>
      <c r="BZV61" s="78"/>
      <c r="BZW61" s="78"/>
      <c r="BZX61" s="78"/>
      <c r="BZY61" s="78"/>
      <c r="BZZ61" s="78"/>
      <c r="CAA61" s="78"/>
      <c r="CAB61" s="78"/>
      <c r="CAC61" s="78"/>
      <c r="CAD61" s="78"/>
      <c r="CAE61" s="78"/>
      <c r="CAF61" s="78"/>
      <c r="CAG61" s="78"/>
      <c r="CAH61" s="78"/>
      <c r="CAI61" s="78"/>
      <c r="CAJ61" s="78"/>
      <c r="CAK61" s="78"/>
      <c r="CAL61" s="78"/>
      <c r="CAM61" s="78"/>
      <c r="CAN61" s="78"/>
      <c r="CAO61" s="78"/>
      <c r="CAP61" s="78"/>
      <c r="CAQ61" s="78"/>
      <c r="CAR61" s="78"/>
      <c r="CAS61" s="78"/>
      <c r="CAT61" s="78"/>
      <c r="CAU61" s="78"/>
      <c r="CAV61" s="78"/>
      <c r="CAW61" s="78"/>
      <c r="CAX61" s="78"/>
      <c r="CAY61" s="78"/>
      <c r="CAZ61" s="78"/>
      <c r="CBA61" s="78"/>
      <c r="CBB61" s="78"/>
      <c r="CBC61" s="78"/>
      <c r="CBD61" s="78"/>
      <c r="CBE61" s="78"/>
      <c r="CBF61" s="78"/>
      <c r="CBG61" s="78"/>
      <c r="CBH61" s="78"/>
      <c r="CBI61" s="78"/>
      <c r="CBJ61" s="78"/>
      <c r="CBK61" s="78"/>
      <c r="CBL61" s="78"/>
      <c r="CBM61" s="78"/>
      <c r="CBN61" s="78"/>
      <c r="CBO61" s="78"/>
      <c r="CBP61" s="78"/>
      <c r="CBQ61" s="78"/>
      <c r="CBR61" s="78"/>
      <c r="CBS61" s="78"/>
      <c r="CBT61" s="78"/>
      <c r="CBU61" s="78"/>
      <c r="CBV61" s="78"/>
      <c r="CBW61" s="78"/>
      <c r="CBX61" s="78"/>
      <c r="CBY61" s="78"/>
      <c r="CBZ61" s="78"/>
      <c r="CCA61" s="78"/>
      <c r="CCB61" s="78"/>
      <c r="CCC61" s="78"/>
      <c r="CCD61" s="78"/>
      <c r="CCE61" s="78"/>
      <c r="CCF61" s="78"/>
      <c r="CCG61" s="78"/>
      <c r="CCH61" s="78"/>
      <c r="CCI61" s="78"/>
      <c r="CCJ61" s="78"/>
      <c r="CCK61" s="78"/>
      <c r="CCL61" s="78"/>
      <c r="CCM61" s="78"/>
      <c r="CCN61" s="78"/>
      <c r="CCO61" s="78"/>
      <c r="CCP61" s="78"/>
      <c r="CCQ61" s="78"/>
      <c r="CCR61" s="78"/>
      <c r="CCS61" s="78"/>
      <c r="CCT61" s="78"/>
      <c r="CCU61" s="78"/>
      <c r="CCV61" s="78"/>
      <c r="CCW61" s="78"/>
      <c r="CCX61" s="78"/>
      <c r="CCY61" s="78"/>
      <c r="CCZ61" s="78"/>
      <c r="CDA61" s="78"/>
      <c r="CDB61" s="78"/>
      <c r="CDC61" s="78"/>
      <c r="CDD61" s="78"/>
      <c r="CDE61" s="78"/>
      <c r="CDF61" s="78"/>
      <c r="CDG61" s="78"/>
      <c r="CDH61" s="78"/>
      <c r="CDI61" s="78"/>
      <c r="CDJ61" s="78"/>
      <c r="CDK61" s="78"/>
      <c r="CDL61" s="78"/>
      <c r="CDM61" s="78"/>
      <c r="CDN61" s="78"/>
      <c r="CDO61" s="78"/>
      <c r="CDP61" s="78"/>
      <c r="CDQ61" s="78"/>
      <c r="CDR61" s="78"/>
      <c r="CDS61" s="78"/>
      <c r="CDT61" s="78"/>
      <c r="CDU61" s="78"/>
      <c r="CDV61" s="78"/>
      <c r="CDW61" s="78"/>
      <c r="CDX61" s="78"/>
      <c r="CDY61" s="78"/>
      <c r="CDZ61" s="78"/>
      <c r="CEA61" s="78"/>
      <c r="CEB61" s="78"/>
      <c r="CEC61" s="78"/>
      <c r="CED61" s="78"/>
      <c r="CEE61" s="78"/>
      <c r="CEF61" s="78"/>
      <c r="CEG61" s="78"/>
      <c r="CEH61" s="78"/>
      <c r="CEI61" s="78"/>
      <c r="CEJ61" s="78"/>
      <c r="CEK61" s="78"/>
      <c r="CEL61" s="78"/>
      <c r="CEM61" s="78"/>
      <c r="CEN61" s="78"/>
      <c r="CEO61" s="78"/>
      <c r="CEP61" s="78"/>
      <c r="CEQ61" s="78"/>
      <c r="CER61" s="78"/>
      <c r="CES61" s="78"/>
      <c r="CET61" s="78"/>
      <c r="CEU61" s="78"/>
      <c r="CEV61" s="78"/>
      <c r="CEW61" s="78"/>
      <c r="CEX61" s="78"/>
      <c r="CEY61" s="78"/>
      <c r="CEZ61" s="78"/>
      <c r="CFA61" s="78"/>
      <c r="CFB61" s="78"/>
      <c r="CFC61" s="78"/>
      <c r="CFD61" s="78"/>
      <c r="CFE61" s="78"/>
      <c r="CFF61" s="78"/>
      <c r="CFG61" s="78"/>
      <c r="CFH61" s="78"/>
      <c r="CFI61" s="78"/>
      <c r="CFJ61" s="78"/>
      <c r="CFK61" s="78"/>
      <c r="CFL61" s="78"/>
      <c r="CFM61" s="78"/>
      <c r="CFN61" s="78"/>
      <c r="CFO61" s="78"/>
      <c r="CFP61" s="78"/>
      <c r="CFQ61" s="78"/>
      <c r="CFR61" s="78"/>
      <c r="CFS61" s="78"/>
      <c r="CFT61" s="78"/>
      <c r="CFU61" s="78"/>
      <c r="CFV61" s="78"/>
      <c r="CFW61" s="78"/>
      <c r="CFX61" s="78"/>
      <c r="CFY61" s="78"/>
      <c r="CFZ61" s="78"/>
      <c r="CGA61" s="78"/>
      <c r="CGB61" s="78"/>
      <c r="CGC61" s="78"/>
      <c r="CGD61" s="78"/>
      <c r="CGE61" s="78"/>
      <c r="CGF61" s="78"/>
      <c r="CGG61" s="78"/>
      <c r="CGH61" s="78"/>
      <c r="CGI61" s="78"/>
      <c r="CGJ61" s="78"/>
      <c r="CGK61" s="78"/>
      <c r="CGL61" s="78"/>
      <c r="CGM61" s="78"/>
      <c r="CGN61" s="78"/>
      <c r="CGO61" s="78"/>
      <c r="CGP61" s="78"/>
      <c r="CGQ61" s="78"/>
      <c r="CGR61" s="78"/>
      <c r="CGS61" s="78"/>
      <c r="CGT61" s="78"/>
      <c r="CGU61" s="78"/>
      <c r="CGV61" s="78"/>
      <c r="CGW61" s="78"/>
      <c r="CGX61" s="78"/>
      <c r="CGY61" s="78"/>
      <c r="CGZ61" s="78"/>
      <c r="CHA61" s="78"/>
      <c r="CHB61" s="78"/>
      <c r="CHC61" s="78"/>
      <c r="CHD61" s="78"/>
      <c r="CHE61" s="78"/>
      <c r="CHF61" s="78"/>
      <c r="CHG61" s="78"/>
      <c r="CHH61" s="78"/>
      <c r="CHI61" s="78"/>
      <c r="CHJ61" s="78"/>
      <c r="CHK61" s="78"/>
      <c r="CHL61" s="78"/>
      <c r="CHM61" s="78"/>
      <c r="CHN61" s="78"/>
      <c r="CHO61" s="78"/>
      <c r="CHP61" s="78"/>
      <c r="CHQ61" s="78"/>
      <c r="CHR61" s="78"/>
      <c r="CHS61" s="78"/>
      <c r="CHT61" s="78"/>
      <c r="CHU61" s="78"/>
      <c r="CHV61" s="78"/>
      <c r="CHW61" s="78"/>
      <c r="CHX61" s="78"/>
      <c r="CHY61" s="78"/>
      <c r="CHZ61" s="78"/>
      <c r="CIA61" s="78"/>
      <c r="CIB61" s="78"/>
      <c r="CIC61" s="78"/>
      <c r="CID61" s="78"/>
      <c r="CIE61" s="78"/>
      <c r="CIF61" s="78"/>
      <c r="CIG61" s="78"/>
      <c r="CIH61" s="78"/>
      <c r="CII61" s="78"/>
      <c r="CIJ61" s="78"/>
      <c r="CIK61" s="78"/>
      <c r="CIL61" s="78"/>
      <c r="CIM61" s="78"/>
      <c r="CIN61" s="78"/>
      <c r="CIO61" s="78"/>
      <c r="CIP61" s="78"/>
      <c r="CIQ61" s="78"/>
      <c r="CIR61" s="78"/>
      <c r="CIS61" s="78"/>
      <c r="CIT61" s="78"/>
      <c r="CIU61" s="78"/>
      <c r="CIV61" s="78"/>
      <c r="CIW61" s="78"/>
      <c r="CIX61" s="78"/>
      <c r="CIY61" s="78"/>
      <c r="CIZ61" s="78"/>
      <c r="CJA61" s="78"/>
      <c r="CJB61" s="78"/>
      <c r="CJC61" s="78"/>
      <c r="CJD61" s="78"/>
      <c r="CJE61" s="78"/>
      <c r="CJF61" s="78"/>
      <c r="CJG61" s="78"/>
      <c r="CJH61" s="78"/>
      <c r="CJI61" s="78"/>
      <c r="CJJ61" s="78"/>
      <c r="CJK61" s="78"/>
      <c r="CJL61" s="78"/>
      <c r="CJM61" s="78"/>
      <c r="CJN61" s="78"/>
      <c r="CJO61" s="78"/>
      <c r="CJP61" s="78"/>
      <c r="CJQ61" s="78"/>
      <c r="CJR61" s="78"/>
      <c r="CJS61" s="78"/>
      <c r="CJT61" s="78"/>
      <c r="CJU61" s="78"/>
      <c r="CJV61" s="78"/>
      <c r="CJW61" s="78"/>
      <c r="CJX61" s="78"/>
      <c r="CJY61" s="78"/>
      <c r="CJZ61" s="78"/>
      <c r="CKA61" s="78"/>
      <c r="CKB61" s="78"/>
      <c r="CKC61" s="78"/>
      <c r="CKD61" s="78"/>
      <c r="CKE61" s="78"/>
      <c r="CKF61" s="78"/>
      <c r="CKG61" s="78"/>
      <c r="CKH61" s="78"/>
      <c r="CKI61" s="78"/>
      <c r="CKJ61" s="78"/>
      <c r="CKK61" s="78"/>
      <c r="CKL61" s="78"/>
      <c r="CKM61" s="78"/>
      <c r="CKN61" s="78"/>
      <c r="CKO61" s="78"/>
      <c r="CKP61" s="78"/>
      <c r="CKQ61" s="78"/>
      <c r="CKR61" s="78"/>
      <c r="CKS61" s="78"/>
      <c r="CKT61" s="78"/>
      <c r="CKU61" s="78"/>
      <c r="CKV61" s="78"/>
      <c r="CKW61" s="78"/>
      <c r="CKX61" s="78"/>
      <c r="CKY61" s="78"/>
      <c r="CKZ61" s="78"/>
      <c r="CLA61" s="78"/>
      <c r="CLB61" s="78"/>
      <c r="CLC61" s="78"/>
      <c r="CLD61" s="78"/>
      <c r="CLE61" s="78"/>
      <c r="CLF61" s="78"/>
      <c r="CLG61" s="78"/>
      <c r="CLH61" s="78"/>
      <c r="CLI61" s="78"/>
      <c r="CLJ61" s="78"/>
      <c r="CLK61" s="78"/>
      <c r="CLL61" s="78"/>
      <c r="CLM61" s="78"/>
      <c r="CLN61" s="78"/>
      <c r="CLO61" s="78"/>
      <c r="CLP61" s="78"/>
      <c r="CLQ61" s="78"/>
      <c r="CLR61" s="78"/>
      <c r="CLS61" s="78"/>
      <c r="CLT61" s="78"/>
      <c r="CLU61" s="78"/>
      <c r="CLV61" s="78"/>
      <c r="CLW61" s="78"/>
      <c r="CLX61" s="78"/>
      <c r="CLY61" s="78"/>
      <c r="CLZ61" s="78"/>
      <c r="CMA61" s="78"/>
      <c r="CMB61" s="78"/>
      <c r="CMC61" s="78"/>
      <c r="CMD61" s="78"/>
      <c r="CME61" s="78"/>
      <c r="CMF61" s="78"/>
      <c r="CMG61" s="78"/>
      <c r="CMH61" s="78"/>
      <c r="CMI61" s="78"/>
      <c r="CMJ61" s="78"/>
      <c r="CMK61" s="78"/>
      <c r="CML61" s="78"/>
      <c r="CMM61" s="78"/>
      <c r="CMN61" s="78"/>
      <c r="CMO61" s="78"/>
      <c r="CMP61" s="78"/>
      <c r="CMQ61" s="78"/>
      <c r="CMR61" s="78"/>
      <c r="CMS61" s="78"/>
      <c r="CMT61" s="78"/>
      <c r="CMU61" s="78"/>
      <c r="CMV61" s="78"/>
      <c r="CMW61" s="78"/>
      <c r="CMX61" s="78"/>
      <c r="CMY61" s="78"/>
      <c r="CMZ61" s="78"/>
      <c r="CNA61" s="78"/>
      <c r="CNB61" s="78"/>
      <c r="CNC61" s="78"/>
      <c r="CND61" s="78"/>
      <c r="CNE61" s="78"/>
      <c r="CNF61" s="78"/>
      <c r="CNG61" s="78"/>
      <c r="CNH61" s="78"/>
      <c r="CNI61" s="78"/>
      <c r="CNJ61" s="78"/>
      <c r="CNK61" s="78"/>
      <c r="CNL61" s="78"/>
      <c r="CNM61" s="78"/>
      <c r="CNN61" s="78"/>
      <c r="CNO61" s="78"/>
      <c r="CNP61" s="78"/>
      <c r="CNQ61" s="78"/>
      <c r="CNR61" s="78"/>
      <c r="CNS61" s="78"/>
      <c r="CNT61" s="78"/>
      <c r="CNU61" s="78"/>
      <c r="CNV61" s="78"/>
      <c r="CNW61" s="78"/>
      <c r="CNX61" s="78"/>
      <c r="CNY61" s="78"/>
      <c r="CNZ61" s="78"/>
      <c r="COA61" s="78"/>
      <c r="COB61" s="78"/>
      <c r="COC61" s="78"/>
      <c r="COD61" s="78"/>
      <c r="COE61" s="78"/>
      <c r="COF61" s="78"/>
      <c r="COG61" s="78"/>
      <c r="COH61" s="78"/>
      <c r="COI61" s="78"/>
      <c r="COJ61" s="78"/>
      <c r="COK61" s="78"/>
      <c r="COL61" s="78"/>
      <c r="COM61" s="78"/>
      <c r="CON61" s="78"/>
      <c r="COO61" s="78"/>
      <c r="COP61" s="78"/>
      <c r="COQ61" s="78"/>
      <c r="COR61" s="78"/>
      <c r="COS61" s="78"/>
      <c r="COT61" s="78"/>
      <c r="COU61" s="78"/>
      <c r="COV61" s="78"/>
      <c r="COW61" s="78"/>
      <c r="COX61" s="78"/>
      <c r="COY61" s="78"/>
      <c r="COZ61" s="78"/>
      <c r="CPA61" s="78"/>
      <c r="CPB61" s="78"/>
      <c r="CPC61" s="78"/>
      <c r="CPD61" s="78"/>
      <c r="CPE61" s="78"/>
      <c r="CPF61" s="78"/>
      <c r="CPG61" s="78"/>
      <c r="CPH61" s="78"/>
      <c r="CPI61" s="78"/>
      <c r="CPJ61" s="78"/>
      <c r="CPK61" s="78"/>
      <c r="CPL61" s="78"/>
      <c r="CPM61" s="78"/>
      <c r="CPN61" s="78"/>
      <c r="CPO61" s="78"/>
      <c r="CPP61" s="78"/>
      <c r="CPQ61" s="78"/>
      <c r="CPR61" s="78"/>
      <c r="CPS61" s="78"/>
      <c r="CPT61" s="78"/>
      <c r="CPU61" s="78"/>
      <c r="CPV61" s="78"/>
      <c r="CPW61" s="78"/>
      <c r="CPX61" s="78"/>
      <c r="CPY61" s="78"/>
      <c r="CPZ61" s="78"/>
      <c r="CQA61" s="78"/>
      <c r="CQB61" s="78"/>
      <c r="CQC61" s="78"/>
      <c r="CQD61" s="78"/>
      <c r="CQE61" s="78"/>
      <c r="CQF61" s="78"/>
      <c r="CQG61" s="78"/>
      <c r="CQH61" s="78"/>
      <c r="CQI61" s="78"/>
      <c r="CQJ61" s="78"/>
      <c r="CQK61" s="78"/>
      <c r="CQL61" s="78"/>
      <c r="CQM61" s="78"/>
      <c r="CQN61" s="78"/>
      <c r="CQO61" s="78"/>
      <c r="CQP61" s="78"/>
      <c r="CQQ61" s="78"/>
      <c r="CQR61" s="78"/>
      <c r="CQS61" s="78"/>
      <c r="CQT61" s="78"/>
      <c r="CQU61" s="78"/>
      <c r="CQV61" s="78"/>
      <c r="CQW61" s="78"/>
      <c r="CQX61" s="78"/>
      <c r="CQY61" s="78"/>
      <c r="CQZ61" s="78"/>
      <c r="CRA61" s="78"/>
      <c r="CRB61" s="78"/>
      <c r="CRC61" s="78"/>
      <c r="CRD61" s="78"/>
      <c r="CRE61" s="78"/>
      <c r="CRF61" s="78"/>
      <c r="CRG61" s="78"/>
      <c r="CRH61" s="78"/>
      <c r="CRI61" s="78"/>
      <c r="CRJ61" s="78"/>
      <c r="CRK61" s="78"/>
      <c r="CRL61" s="78"/>
      <c r="CRM61" s="78"/>
      <c r="CRN61" s="78"/>
      <c r="CRO61" s="78"/>
      <c r="CRP61" s="78"/>
      <c r="CRQ61" s="78"/>
      <c r="CRR61" s="78"/>
      <c r="CRS61" s="78"/>
      <c r="CRT61" s="78"/>
      <c r="CRU61" s="78"/>
      <c r="CRV61" s="78"/>
      <c r="CRW61" s="78"/>
      <c r="CRX61" s="78"/>
      <c r="CRY61" s="78"/>
      <c r="CRZ61" s="78"/>
      <c r="CSA61" s="78"/>
      <c r="CSB61" s="78"/>
      <c r="CSC61" s="78"/>
      <c r="CSD61" s="78"/>
      <c r="CSE61" s="78"/>
      <c r="CSF61" s="78"/>
      <c r="CSG61" s="78"/>
      <c r="CSH61" s="78"/>
      <c r="CSI61" s="78"/>
      <c r="CSJ61" s="78"/>
      <c r="CSK61" s="78"/>
      <c r="CSL61" s="78"/>
      <c r="CSM61" s="78"/>
      <c r="CSN61" s="78"/>
      <c r="CSO61" s="78"/>
      <c r="CSP61" s="78"/>
      <c r="CSQ61" s="78"/>
      <c r="CSR61" s="78"/>
      <c r="CSS61" s="78"/>
      <c r="CST61" s="78"/>
      <c r="CSU61" s="78"/>
      <c r="CSV61" s="78"/>
      <c r="CSW61" s="78"/>
      <c r="CSX61" s="78"/>
      <c r="CSY61" s="78"/>
      <c r="CSZ61" s="78"/>
      <c r="CTA61" s="78"/>
      <c r="CTB61" s="78"/>
      <c r="CTC61" s="78"/>
      <c r="CTD61" s="78"/>
      <c r="CTE61" s="78"/>
      <c r="CTF61" s="78"/>
      <c r="CTG61" s="78"/>
      <c r="CTH61" s="78"/>
      <c r="CTI61" s="78"/>
      <c r="CTJ61" s="78"/>
      <c r="CTK61" s="78"/>
      <c r="CTL61" s="78"/>
      <c r="CTM61" s="78"/>
      <c r="CTN61" s="78"/>
      <c r="CTO61" s="78"/>
      <c r="CTP61" s="78"/>
      <c r="CTQ61" s="78"/>
      <c r="CTR61" s="78"/>
      <c r="CTS61" s="78"/>
      <c r="CTT61" s="78"/>
      <c r="CTU61" s="78"/>
      <c r="CTV61" s="78"/>
      <c r="CTW61" s="78"/>
      <c r="CTX61" s="78"/>
      <c r="CTY61" s="78"/>
      <c r="CTZ61" s="78"/>
      <c r="CUA61" s="78"/>
      <c r="CUB61" s="78"/>
      <c r="CUC61" s="78"/>
      <c r="CUD61" s="78"/>
      <c r="CUE61" s="78"/>
      <c r="CUF61" s="78"/>
      <c r="CUG61" s="78"/>
      <c r="CUH61" s="78"/>
      <c r="CUI61" s="78"/>
      <c r="CUJ61" s="78"/>
      <c r="CUK61" s="78"/>
      <c r="CUL61" s="78"/>
      <c r="CUM61" s="78"/>
      <c r="CUN61" s="78"/>
      <c r="CUO61" s="78"/>
      <c r="CUP61" s="78"/>
      <c r="CUQ61" s="78"/>
      <c r="CUR61" s="78"/>
      <c r="CUS61" s="78"/>
      <c r="CUT61" s="78"/>
      <c r="CUU61" s="78"/>
      <c r="CUV61" s="78"/>
      <c r="CUW61" s="78"/>
      <c r="CUX61" s="78"/>
      <c r="CUY61" s="78"/>
      <c r="CUZ61" s="78"/>
      <c r="CVA61" s="78"/>
      <c r="CVB61" s="78"/>
      <c r="CVC61" s="78"/>
      <c r="CVD61" s="78"/>
      <c r="CVE61" s="78"/>
      <c r="CVF61" s="78"/>
      <c r="CVG61" s="78"/>
      <c r="CVH61" s="78"/>
      <c r="CVI61" s="78"/>
      <c r="CVJ61" s="78"/>
      <c r="CVK61" s="78"/>
      <c r="CVL61" s="78"/>
      <c r="CVM61" s="78"/>
      <c r="CVN61" s="78"/>
      <c r="CVO61" s="78"/>
      <c r="CVP61" s="78"/>
      <c r="CVQ61" s="78"/>
      <c r="CVR61" s="78"/>
      <c r="CVS61" s="78"/>
      <c r="CVT61" s="78"/>
      <c r="CVU61" s="78"/>
      <c r="CVV61" s="78"/>
      <c r="CVW61" s="78"/>
      <c r="CVX61" s="78"/>
      <c r="CVY61" s="78"/>
      <c r="CVZ61" s="78"/>
      <c r="CWA61" s="78"/>
      <c r="CWB61" s="78"/>
      <c r="CWC61" s="78"/>
      <c r="CWD61" s="78"/>
      <c r="CWE61" s="78"/>
      <c r="CWF61" s="78"/>
      <c r="CWG61" s="78"/>
      <c r="CWH61" s="78"/>
      <c r="CWI61" s="78"/>
      <c r="CWJ61" s="78"/>
      <c r="CWK61" s="78"/>
      <c r="CWL61" s="78"/>
      <c r="CWM61" s="78"/>
      <c r="CWN61" s="78"/>
      <c r="CWO61" s="78"/>
      <c r="CWP61" s="78"/>
      <c r="CWQ61" s="78"/>
      <c r="CWR61" s="78"/>
      <c r="CWS61" s="78"/>
      <c r="CWT61" s="78"/>
      <c r="CWU61" s="78"/>
      <c r="CWV61" s="78"/>
      <c r="CWW61" s="78"/>
      <c r="CWX61" s="78"/>
      <c r="CWY61" s="78"/>
      <c r="CWZ61" s="78"/>
      <c r="CXA61" s="78"/>
      <c r="CXB61" s="78"/>
      <c r="CXC61" s="78"/>
      <c r="CXD61" s="78"/>
      <c r="CXE61" s="78"/>
      <c r="CXF61" s="78"/>
      <c r="CXG61" s="78"/>
      <c r="CXH61" s="78"/>
      <c r="CXI61" s="78"/>
      <c r="CXJ61" s="78"/>
      <c r="CXK61" s="78"/>
      <c r="CXL61" s="78"/>
      <c r="CXM61" s="78"/>
      <c r="CXN61" s="78"/>
      <c r="CXO61" s="78"/>
      <c r="CXP61" s="78"/>
      <c r="CXQ61" s="78"/>
      <c r="CXR61" s="78"/>
      <c r="CXS61" s="78"/>
      <c r="CXT61" s="78"/>
      <c r="CXU61" s="78"/>
      <c r="CXV61" s="78"/>
      <c r="CXW61" s="78"/>
      <c r="CXX61" s="78"/>
      <c r="CXY61" s="78"/>
      <c r="CXZ61" s="78"/>
      <c r="CYA61" s="78"/>
      <c r="CYB61" s="78"/>
      <c r="CYC61" s="78"/>
      <c r="CYD61" s="78"/>
      <c r="CYE61" s="78"/>
      <c r="CYF61" s="78"/>
      <c r="CYG61" s="78"/>
      <c r="CYH61" s="78"/>
      <c r="CYI61" s="78"/>
      <c r="CYJ61" s="78"/>
      <c r="CYK61" s="78"/>
      <c r="CYL61" s="78"/>
      <c r="CYM61" s="78"/>
      <c r="CYN61" s="78"/>
      <c r="CYO61" s="78"/>
      <c r="CYP61" s="78"/>
      <c r="CYQ61" s="78"/>
      <c r="CYR61" s="78"/>
      <c r="CYS61" s="78"/>
      <c r="CYT61" s="78"/>
      <c r="CYU61" s="78"/>
      <c r="CYV61" s="78"/>
      <c r="CYW61" s="78"/>
      <c r="CYX61" s="78"/>
      <c r="CYY61" s="78"/>
      <c r="CYZ61" s="78"/>
      <c r="CZA61" s="78"/>
      <c r="CZB61" s="78"/>
      <c r="CZC61" s="78"/>
      <c r="CZD61" s="78"/>
      <c r="CZE61" s="78"/>
      <c r="CZF61" s="78"/>
      <c r="CZG61" s="78"/>
      <c r="CZH61" s="78"/>
      <c r="CZI61" s="78"/>
      <c r="CZJ61" s="78"/>
      <c r="CZK61" s="78"/>
      <c r="CZL61" s="78"/>
      <c r="CZM61" s="78"/>
      <c r="CZN61" s="78"/>
      <c r="CZO61" s="78"/>
      <c r="CZP61" s="78"/>
      <c r="CZQ61" s="78"/>
      <c r="CZR61" s="78"/>
      <c r="CZS61" s="78"/>
      <c r="CZT61" s="78"/>
      <c r="CZU61" s="78"/>
      <c r="CZV61" s="78"/>
      <c r="CZW61" s="78"/>
      <c r="CZX61" s="78"/>
      <c r="CZY61" s="78"/>
      <c r="CZZ61" s="78"/>
      <c r="DAA61" s="78"/>
      <c r="DAB61" s="78"/>
      <c r="DAC61" s="78"/>
      <c r="DAD61" s="78"/>
      <c r="DAE61" s="78"/>
      <c r="DAF61" s="78"/>
      <c r="DAG61" s="78"/>
      <c r="DAH61" s="78"/>
      <c r="DAI61" s="78"/>
      <c r="DAJ61" s="78"/>
      <c r="DAK61" s="78"/>
      <c r="DAL61" s="78"/>
      <c r="DAM61" s="78"/>
      <c r="DAN61" s="78"/>
      <c r="DAO61" s="78"/>
      <c r="DAP61" s="78"/>
      <c r="DAQ61" s="78"/>
      <c r="DAR61" s="78"/>
      <c r="DAS61" s="78"/>
      <c r="DAT61" s="78"/>
      <c r="DAU61" s="78"/>
      <c r="DAV61" s="78"/>
      <c r="DAW61" s="78"/>
      <c r="DAX61" s="78"/>
      <c r="DAY61" s="78"/>
      <c r="DAZ61" s="78"/>
      <c r="DBA61" s="78"/>
      <c r="DBB61" s="78"/>
      <c r="DBC61" s="78"/>
      <c r="DBD61" s="78"/>
      <c r="DBE61" s="78"/>
      <c r="DBF61" s="78"/>
      <c r="DBG61" s="78"/>
      <c r="DBH61" s="78"/>
      <c r="DBI61" s="78"/>
      <c r="DBJ61" s="78"/>
      <c r="DBK61" s="78"/>
      <c r="DBL61" s="78"/>
      <c r="DBM61" s="78"/>
      <c r="DBN61" s="78"/>
      <c r="DBO61" s="78"/>
      <c r="DBP61" s="78"/>
      <c r="DBQ61" s="78"/>
      <c r="DBR61" s="78"/>
      <c r="DBS61" s="78"/>
      <c r="DBT61" s="78"/>
      <c r="DBU61" s="78"/>
      <c r="DBV61" s="78"/>
      <c r="DBW61" s="78"/>
      <c r="DBX61" s="78"/>
      <c r="DBY61" s="78"/>
      <c r="DBZ61" s="78"/>
      <c r="DCA61" s="78"/>
      <c r="DCB61" s="78"/>
      <c r="DCC61" s="78"/>
      <c r="DCD61" s="78"/>
      <c r="DCE61" s="78"/>
      <c r="DCF61" s="78"/>
      <c r="DCG61" s="78"/>
      <c r="DCH61" s="78"/>
      <c r="DCI61" s="78"/>
      <c r="DCJ61" s="78"/>
      <c r="DCK61" s="78"/>
      <c r="DCL61" s="78"/>
      <c r="DCM61" s="78"/>
      <c r="DCN61" s="78"/>
      <c r="DCO61" s="78"/>
      <c r="DCP61" s="78"/>
      <c r="DCQ61" s="78"/>
      <c r="DCR61" s="78"/>
      <c r="DCS61" s="78"/>
      <c r="DCT61" s="78"/>
      <c r="DCU61" s="78"/>
      <c r="DCV61" s="78"/>
      <c r="DCW61" s="78"/>
      <c r="DCX61" s="78"/>
      <c r="DCY61" s="78"/>
      <c r="DCZ61" s="78"/>
      <c r="DDA61" s="78"/>
      <c r="DDB61" s="78"/>
      <c r="DDC61" s="78"/>
      <c r="DDD61" s="78"/>
      <c r="DDE61" s="78"/>
      <c r="DDF61" s="78"/>
      <c r="DDG61" s="78"/>
      <c r="DDH61" s="78"/>
      <c r="DDI61" s="78"/>
      <c r="DDJ61" s="78"/>
      <c r="DDK61" s="78"/>
      <c r="DDL61" s="78"/>
      <c r="DDM61" s="78"/>
      <c r="DDN61" s="78"/>
      <c r="DDO61" s="78"/>
      <c r="DDP61" s="78"/>
      <c r="DDQ61" s="78"/>
      <c r="DDR61" s="78"/>
      <c r="DDS61" s="78"/>
      <c r="DDT61" s="78"/>
      <c r="DDU61" s="78"/>
      <c r="DDV61" s="78"/>
      <c r="DDW61" s="78"/>
      <c r="DDX61" s="78"/>
      <c r="DDY61" s="78"/>
      <c r="DDZ61" s="78"/>
      <c r="DEA61" s="78"/>
      <c r="DEB61" s="78"/>
      <c r="DEC61" s="78"/>
      <c r="DED61" s="78"/>
      <c r="DEE61" s="78"/>
      <c r="DEF61" s="78"/>
      <c r="DEG61" s="78"/>
      <c r="DEH61" s="78"/>
      <c r="DEI61" s="78"/>
      <c r="DEJ61" s="78"/>
      <c r="DEK61" s="78"/>
      <c r="DEL61" s="78"/>
      <c r="DEM61" s="78"/>
      <c r="DEN61" s="78"/>
      <c r="DEO61" s="78"/>
      <c r="DEP61" s="78"/>
      <c r="DEQ61" s="78"/>
      <c r="DER61" s="78"/>
      <c r="DES61" s="78"/>
      <c r="DET61" s="78"/>
      <c r="DEU61" s="78"/>
      <c r="DEV61" s="78"/>
      <c r="DEW61" s="78"/>
      <c r="DEX61" s="78"/>
      <c r="DEY61" s="78"/>
      <c r="DEZ61" s="78"/>
      <c r="DFA61" s="78"/>
      <c r="DFB61" s="78"/>
      <c r="DFC61" s="78"/>
      <c r="DFD61" s="78"/>
      <c r="DFE61" s="78"/>
      <c r="DFF61" s="78"/>
      <c r="DFG61" s="78"/>
      <c r="DFH61" s="78"/>
      <c r="DFI61" s="78"/>
      <c r="DFJ61" s="78"/>
      <c r="DFK61" s="78"/>
      <c r="DFL61" s="78"/>
      <c r="DFM61" s="78"/>
      <c r="DFN61" s="78"/>
      <c r="DFO61" s="78"/>
      <c r="DFP61" s="78"/>
      <c r="DFQ61" s="78"/>
      <c r="DFR61" s="78"/>
      <c r="DFS61" s="78"/>
      <c r="DFT61" s="78"/>
      <c r="DFU61" s="78"/>
      <c r="DFV61" s="78"/>
      <c r="DFW61" s="78"/>
      <c r="DFX61" s="78"/>
      <c r="DFY61" s="78"/>
      <c r="DFZ61" s="78"/>
      <c r="DGA61" s="78"/>
      <c r="DGB61" s="78"/>
      <c r="DGC61" s="78"/>
      <c r="DGD61" s="78"/>
      <c r="DGE61" s="78"/>
      <c r="DGF61" s="78"/>
      <c r="DGG61" s="78"/>
      <c r="DGH61" s="78"/>
      <c r="DGI61" s="78"/>
      <c r="DGJ61" s="78"/>
      <c r="DGK61" s="78"/>
      <c r="DGL61" s="78"/>
      <c r="DGM61" s="78"/>
      <c r="DGN61" s="78"/>
      <c r="DGO61" s="78"/>
      <c r="DGP61" s="78"/>
      <c r="DGQ61" s="78"/>
      <c r="DGR61" s="78"/>
      <c r="DGS61" s="78"/>
      <c r="DGT61" s="78"/>
      <c r="DGU61" s="78"/>
      <c r="DGV61" s="78"/>
      <c r="DGW61" s="78"/>
      <c r="DGX61" s="78"/>
      <c r="DGY61" s="78"/>
      <c r="DGZ61" s="78"/>
      <c r="DHA61" s="78"/>
      <c r="DHB61" s="78"/>
      <c r="DHC61" s="78"/>
      <c r="DHD61" s="78"/>
      <c r="DHE61" s="78"/>
      <c r="DHF61" s="78"/>
      <c r="DHG61" s="78"/>
      <c r="DHH61" s="78"/>
      <c r="DHI61" s="78"/>
      <c r="DHJ61" s="78"/>
      <c r="DHK61" s="78"/>
      <c r="DHL61" s="78"/>
      <c r="DHM61" s="78"/>
      <c r="DHN61" s="78"/>
      <c r="DHO61" s="78"/>
      <c r="DHP61" s="78"/>
      <c r="DHQ61" s="78"/>
      <c r="DHR61" s="78"/>
      <c r="DHS61" s="78"/>
      <c r="DHT61" s="78"/>
      <c r="DHU61" s="78"/>
      <c r="DHV61" s="78"/>
      <c r="DHW61" s="78"/>
      <c r="DHX61" s="78"/>
      <c r="DHY61" s="78"/>
      <c r="DHZ61" s="78"/>
      <c r="DIA61" s="78"/>
      <c r="DIB61" s="78"/>
      <c r="DIC61" s="78"/>
      <c r="DID61" s="78"/>
      <c r="DIE61" s="78"/>
      <c r="DIF61" s="78"/>
      <c r="DIG61" s="78"/>
      <c r="DIH61" s="78"/>
      <c r="DII61" s="78"/>
      <c r="DIJ61" s="78"/>
      <c r="DIK61" s="78"/>
      <c r="DIL61" s="78"/>
      <c r="DIM61" s="78"/>
      <c r="DIN61" s="78"/>
      <c r="DIO61" s="78"/>
      <c r="DIP61" s="78"/>
      <c r="DIQ61" s="78"/>
      <c r="DIR61" s="78"/>
      <c r="DIS61" s="78"/>
      <c r="DIT61" s="78"/>
      <c r="DIU61" s="78"/>
      <c r="DIV61" s="78"/>
      <c r="DIW61" s="78"/>
      <c r="DIX61" s="78"/>
      <c r="DIY61" s="78"/>
      <c r="DIZ61" s="78"/>
      <c r="DJA61" s="78"/>
      <c r="DJB61" s="78"/>
      <c r="DJC61" s="78"/>
      <c r="DJD61" s="78"/>
      <c r="DJE61" s="78"/>
      <c r="DJF61" s="78"/>
      <c r="DJG61" s="78"/>
      <c r="DJH61" s="78"/>
      <c r="DJI61" s="78"/>
      <c r="DJJ61" s="78"/>
      <c r="DJK61" s="78"/>
      <c r="DJL61" s="78"/>
      <c r="DJM61" s="78"/>
      <c r="DJN61" s="78"/>
      <c r="DJO61" s="78"/>
      <c r="DJP61" s="78"/>
      <c r="DJQ61" s="78"/>
      <c r="DJR61" s="78"/>
      <c r="DJS61" s="78"/>
      <c r="DJT61" s="78"/>
      <c r="DJU61" s="78"/>
      <c r="DJV61" s="78"/>
      <c r="DJW61" s="78"/>
      <c r="DJX61" s="78"/>
      <c r="DJY61" s="78"/>
      <c r="DJZ61" s="78"/>
      <c r="DKA61" s="78"/>
      <c r="DKB61" s="78"/>
      <c r="DKC61" s="78"/>
      <c r="DKD61" s="78"/>
      <c r="DKE61" s="78"/>
      <c r="DKF61" s="78"/>
      <c r="DKG61" s="78"/>
      <c r="DKH61" s="78"/>
      <c r="DKI61" s="78"/>
      <c r="DKJ61" s="78"/>
      <c r="DKK61" s="78"/>
      <c r="DKL61" s="78"/>
      <c r="DKM61" s="78"/>
      <c r="DKN61" s="78"/>
      <c r="DKO61" s="78"/>
      <c r="DKP61" s="78"/>
      <c r="DKQ61" s="78"/>
      <c r="DKR61" s="78"/>
      <c r="DKS61" s="78"/>
      <c r="DKT61" s="78"/>
      <c r="DKU61" s="78"/>
      <c r="DKV61" s="78"/>
      <c r="DKW61" s="78"/>
      <c r="DKX61" s="78"/>
      <c r="DKY61" s="78"/>
      <c r="DKZ61" s="78"/>
      <c r="DLA61" s="78"/>
      <c r="DLB61" s="78"/>
      <c r="DLC61" s="78"/>
      <c r="DLD61" s="78"/>
      <c r="DLE61" s="78"/>
      <c r="DLF61" s="78"/>
      <c r="DLG61" s="78"/>
      <c r="DLH61" s="78"/>
      <c r="DLI61" s="78"/>
      <c r="DLJ61" s="78"/>
      <c r="DLK61" s="78"/>
      <c r="DLL61" s="78"/>
      <c r="DLM61" s="78"/>
      <c r="DLN61" s="78"/>
      <c r="DLO61" s="78"/>
      <c r="DLP61" s="78"/>
      <c r="DLQ61" s="78"/>
      <c r="DLR61" s="78"/>
      <c r="DLS61" s="78"/>
      <c r="DLT61" s="78"/>
      <c r="DLU61" s="78"/>
      <c r="DLV61" s="78"/>
      <c r="DLW61" s="78"/>
      <c r="DLX61" s="78"/>
      <c r="DLY61" s="78"/>
      <c r="DLZ61" s="78"/>
      <c r="DMA61" s="78"/>
      <c r="DMB61" s="78"/>
      <c r="DMC61" s="78"/>
      <c r="DMD61" s="78"/>
      <c r="DME61" s="78"/>
      <c r="DMF61" s="78"/>
      <c r="DMG61" s="78"/>
      <c r="DMH61" s="78"/>
      <c r="DMI61" s="78"/>
      <c r="DMJ61" s="78"/>
      <c r="DMK61" s="78"/>
      <c r="DML61" s="78"/>
      <c r="DMM61" s="78"/>
      <c r="DMN61" s="78"/>
      <c r="DMO61" s="78"/>
      <c r="DMP61" s="78"/>
      <c r="DMQ61" s="78"/>
      <c r="DMR61" s="78"/>
      <c r="DMS61" s="78"/>
      <c r="DMT61" s="78"/>
      <c r="DMU61" s="78"/>
      <c r="DMV61" s="78"/>
      <c r="DMW61" s="78"/>
      <c r="DMX61" s="78"/>
      <c r="DMY61" s="78"/>
      <c r="DMZ61" s="78"/>
      <c r="DNA61" s="78"/>
      <c r="DNB61" s="78"/>
      <c r="DNC61" s="78"/>
      <c r="DND61" s="78"/>
      <c r="DNE61" s="78"/>
      <c r="DNF61" s="78"/>
      <c r="DNG61" s="78"/>
      <c r="DNH61" s="78"/>
      <c r="DNI61" s="78"/>
      <c r="DNJ61" s="78"/>
      <c r="DNK61" s="78"/>
      <c r="DNL61" s="78"/>
      <c r="DNM61" s="78"/>
      <c r="DNN61" s="78"/>
      <c r="DNO61" s="78"/>
      <c r="DNP61" s="78"/>
      <c r="DNQ61" s="78"/>
      <c r="DNR61" s="78"/>
      <c r="DNS61" s="78"/>
      <c r="DNT61" s="78"/>
      <c r="DNU61" s="78"/>
      <c r="DNV61" s="78"/>
      <c r="DNW61" s="78"/>
      <c r="DNX61" s="78"/>
      <c r="DNY61" s="78"/>
      <c r="DNZ61" s="78"/>
      <c r="DOA61" s="78"/>
      <c r="DOB61" s="78"/>
      <c r="DOC61" s="78"/>
      <c r="DOD61" s="78"/>
      <c r="DOE61" s="78"/>
      <c r="DOF61" s="78"/>
      <c r="DOG61" s="78"/>
      <c r="DOH61" s="78"/>
      <c r="DOI61" s="78"/>
      <c r="DOJ61" s="78"/>
      <c r="DOK61" s="78"/>
      <c r="DOL61" s="78"/>
      <c r="DOM61" s="78"/>
      <c r="DON61" s="78"/>
      <c r="DOO61" s="78"/>
      <c r="DOP61" s="78"/>
      <c r="DOQ61" s="78"/>
      <c r="DOR61" s="78"/>
      <c r="DOS61" s="78"/>
      <c r="DOT61" s="78"/>
      <c r="DOU61" s="78"/>
      <c r="DOV61" s="78"/>
      <c r="DOW61" s="78"/>
      <c r="DOX61" s="78"/>
      <c r="DOY61" s="78"/>
      <c r="DOZ61" s="78"/>
      <c r="DPA61" s="78"/>
      <c r="DPB61" s="78"/>
      <c r="DPC61" s="78"/>
      <c r="DPD61" s="78"/>
      <c r="DPE61" s="78"/>
      <c r="DPF61" s="78"/>
      <c r="DPG61" s="78"/>
      <c r="DPH61" s="78"/>
      <c r="DPI61" s="78"/>
      <c r="DPJ61" s="78"/>
      <c r="DPK61" s="78"/>
      <c r="DPL61" s="78"/>
      <c r="DPM61" s="78"/>
      <c r="DPN61" s="78"/>
      <c r="DPO61" s="78"/>
      <c r="DPP61" s="78"/>
      <c r="DPQ61" s="78"/>
      <c r="DPR61" s="78"/>
      <c r="DPS61" s="78"/>
      <c r="DPT61" s="78"/>
      <c r="DPU61" s="78"/>
      <c r="DPV61" s="78"/>
      <c r="DPW61" s="78"/>
      <c r="DPX61" s="78"/>
      <c r="DPY61" s="78"/>
      <c r="DPZ61" s="78"/>
      <c r="DQA61" s="78"/>
      <c r="DQB61" s="78"/>
      <c r="DQC61" s="78"/>
      <c r="DQD61" s="78"/>
      <c r="DQE61" s="78"/>
      <c r="DQF61" s="78"/>
      <c r="DQG61" s="78"/>
      <c r="DQH61" s="78"/>
      <c r="DQI61" s="78"/>
      <c r="DQJ61" s="78"/>
      <c r="DQK61" s="78"/>
      <c r="DQL61" s="78"/>
      <c r="DQM61" s="78"/>
      <c r="DQN61" s="78"/>
      <c r="DQO61" s="78"/>
      <c r="DQP61" s="78"/>
      <c r="DQQ61" s="78"/>
      <c r="DQR61" s="78"/>
      <c r="DQS61" s="78"/>
      <c r="DQT61" s="78"/>
      <c r="DQU61" s="78"/>
      <c r="DQV61" s="78"/>
      <c r="DQW61" s="78"/>
      <c r="DQX61" s="78"/>
      <c r="DQY61" s="78"/>
      <c r="DQZ61" s="78"/>
      <c r="DRA61" s="78"/>
      <c r="DRB61" s="78"/>
      <c r="DRC61" s="78"/>
      <c r="DRD61" s="78"/>
      <c r="DRE61" s="78"/>
      <c r="DRF61" s="78"/>
      <c r="DRG61" s="78"/>
      <c r="DRH61" s="78"/>
      <c r="DRI61" s="78"/>
      <c r="DRJ61" s="78"/>
      <c r="DRK61" s="78"/>
      <c r="DRL61" s="78"/>
      <c r="DRM61" s="78"/>
      <c r="DRN61" s="78"/>
      <c r="DRO61" s="78"/>
      <c r="DRP61" s="78"/>
      <c r="DRQ61" s="78"/>
      <c r="DRR61" s="78"/>
      <c r="DRS61" s="78"/>
      <c r="DRT61" s="78"/>
      <c r="DRU61" s="78"/>
      <c r="DRV61" s="78"/>
      <c r="DRW61" s="78"/>
      <c r="DRX61" s="78"/>
      <c r="DRY61" s="78"/>
      <c r="DRZ61" s="78"/>
      <c r="DSA61" s="78"/>
      <c r="DSB61" s="78"/>
      <c r="DSC61" s="78"/>
      <c r="DSD61" s="78"/>
      <c r="DSE61" s="78"/>
      <c r="DSF61" s="78"/>
      <c r="DSG61" s="78"/>
      <c r="DSH61" s="78"/>
      <c r="DSI61" s="78"/>
      <c r="DSJ61" s="78"/>
      <c r="DSK61" s="78"/>
      <c r="DSL61" s="78"/>
      <c r="DSM61" s="78"/>
      <c r="DSN61" s="78"/>
      <c r="DSO61" s="78"/>
      <c r="DSP61" s="78"/>
      <c r="DSQ61" s="78"/>
      <c r="DSR61" s="78"/>
      <c r="DSS61" s="78"/>
      <c r="DST61" s="78"/>
      <c r="DSU61" s="78"/>
      <c r="DSV61" s="78"/>
      <c r="DSW61" s="78"/>
      <c r="DSX61" s="78"/>
      <c r="DSY61" s="78"/>
      <c r="DSZ61" s="78"/>
      <c r="DTA61" s="78"/>
      <c r="DTB61" s="78"/>
      <c r="DTC61" s="78"/>
      <c r="DTD61" s="78"/>
      <c r="DTE61" s="78"/>
      <c r="DTF61" s="78"/>
      <c r="DTG61" s="78"/>
      <c r="DTH61" s="78"/>
      <c r="DTI61" s="78"/>
      <c r="DTJ61" s="78"/>
      <c r="DTK61" s="78"/>
      <c r="DTL61" s="78"/>
      <c r="DTM61" s="78"/>
      <c r="DTN61" s="78"/>
      <c r="DTO61" s="78"/>
      <c r="DTP61" s="78"/>
      <c r="DTQ61" s="78"/>
      <c r="DTR61" s="78"/>
      <c r="DTS61" s="78"/>
      <c r="DTT61" s="78"/>
      <c r="DTU61" s="78"/>
      <c r="DTV61" s="78"/>
      <c r="DTW61" s="78"/>
      <c r="DTX61" s="78"/>
      <c r="DTY61" s="78"/>
      <c r="DTZ61" s="78"/>
      <c r="DUA61" s="78"/>
      <c r="DUB61" s="78"/>
      <c r="DUC61" s="78"/>
      <c r="DUD61" s="78"/>
      <c r="DUE61" s="78"/>
      <c r="DUF61" s="78"/>
      <c r="DUG61" s="78"/>
      <c r="DUH61" s="78"/>
      <c r="DUI61" s="78"/>
      <c r="DUJ61" s="78"/>
      <c r="DUK61" s="78"/>
      <c r="DUL61" s="78"/>
      <c r="DUM61" s="78"/>
      <c r="DUN61" s="78"/>
      <c r="DUO61" s="78"/>
      <c r="DUP61" s="78"/>
      <c r="DUQ61" s="78"/>
      <c r="DUR61" s="78"/>
      <c r="DUS61" s="78"/>
      <c r="DUT61" s="78"/>
      <c r="DUU61" s="78"/>
      <c r="DUV61" s="78"/>
      <c r="DUW61" s="78"/>
      <c r="DUX61" s="78"/>
      <c r="DUY61" s="78"/>
      <c r="DUZ61" s="78"/>
      <c r="DVA61" s="78"/>
      <c r="DVB61" s="78"/>
      <c r="DVC61" s="78"/>
      <c r="DVD61" s="78"/>
      <c r="DVE61" s="78"/>
      <c r="DVF61" s="78"/>
      <c r="DVG61" s="78"/>
      <c r="DVH61" s="78"/>
      <c r="DVI61" s="78"/>
      <c r="DVJ61" s="78"/>
      <c r="DVK61" s="78"/>
      <c r="DVL61" s="78"/>
      <c r="DVM61" s="78"/>
      <c r="DVN61" s="78"/>
      <c r="DVO61" s="78"/>
      <c r="DVP61" s="78"/>
      <c r="DVQ61" s="78"/>
      <c r="DVR61" s="78"/>
      <c r="DVS61" s="78"/>
      <c r="DVT61" s="78"/>
      <c r="DVU61" s="78"/>
      <c r="DVV61" s="78"/>
      <c r="DVW61" s="78"/>
      <c r="DVX61" s="78"/>
      <c r="DVY61" s="78"/>
      <c r="DVZ61" s="78"/>
      <c r="DWA61" s="78"/>
      <c r="DWB61" s="78"/>
      <c r="DWC61" s="78"/>
      <c r="DWD61" s="78"/>
      <c r="DWE61" s="78"/>
      <c r="DWF61" s="78"/>
      <c r="DWG61" s="78"/>
      <c r="DWH61" s="78"/>
      <c r="DWI61" s="78"/>
      <c r="DWJ61" s="78"/>
      <c r="DWK61" s="78"/>
      <c r="DWL61" s="78"/>
      <c r="DWM61" s="78"/>
      <c r="DWN61" s="78"/>
      <c r="DWO61" s="78"/>
      <c r="DWP61" s="78"/>
      <c r="DWQ61" s="78"/>
      <c r="DWR61" s="78"/>
      <c r="DWS61" s="78"/>
      <c r="DWT61" s="78"/>
      <c r="DWU61" s="78"/>
      <c r="DWV61" s="78"/>
      <c r="DWW61" s="78"/>
      <c r="DWX61" s="78"/>
      <c r="DWY61" s="78"/>
      <c r="DWZ61" s="78"/>
      <c r="DXA61" s="78"/>
      <c r="DXB61" s="78"/>
      <c r="DXC61" s="78"/>
      <c r="DXD61" s="78"/>
      <c r="DXE61" s="78"/>
      <c r="DXF61" s="78"/>
      <c r="DXG61" s="78"/>
      <c r="DXH61" s="78"/>
      <c r="DXI61" s="78"/>
      <c r="DXJ61" s="78"/>
      <c r="DXK61" s="78"/>
      <c r="DXL61" s="78"/>
      <c r="DXM61" s="78"/>
      <c r="DXN61" s="78"/>
      <c r="DXO61" s="78"/>
      <c r="DXP61" s="78"/>
      <c r="DXQ61" s="78"/>
      <c r="DXR61" s="78"/>
      <c r="DXS61" s="78"/>
      <c r="DXT61" s="78"/>
      <c r="DXU61" s="78"/>
      <c r="DXV61" s="78"/>
      <c r="DXW61" s="78"/>
      <c r="DXX61" s="78"/>
      <c r="DXY61" s="78"/>
      <c r="DXZ61" s="78"/>
      <c r="DYA61" s="78"/>
      <c r="DYB61" s="78"/>
      <c r="DYC61" s="78"/>
      <c r="DYD61" s="78"/>
      <c r="DYE61" s="78"/>
      <c r="DYF61" s="78"/>
      <c r="DYG61" s="78"/>
      <c r="DYH61" s="78"/>
      <c r="DYI61" s="78"/>
      <c r="DYJ61" s="78"/>
      <c r="DYK61" s="78"/>
      <c r="DYL61" s="78"/>
      <c r="DYM61" s="78"/>
      <c r="DYN61" s="78"/>
      <c r="DYO61" s="78"/>
      <c r="DYP61" s="78"/>
      <c r="DYQ61" s="78"/>
      <c r="DYR61" s="78"/>
      <c r="DYS61" s="78"/>
      <c r="DYT61" s="78"/>
      <c r="DYU61" s="78"/>
      <c r="DYV61" s="78"/>
      <c r="DYW61" s="78"/>
      <c r="DYX61" s="78"/>
      <c r="DYY61" s="78"/>
      <c r="DYZ61" s="78"/>
      <c r="DZA61" s="78"/>
      <c r="DZB61" s="78"/>
      <c r="DZC61" s="78"/>
      <c r="DZD61" s="78"/>
      <c r="DZE61" s="78"/>
      <c r="DZF61" s="78"/>
      <c r="DZG61" s="78"/>
      <c r="DZH61" s="78"/>
      <c r="DZI61" s="78"/>
      <c r="DZJ61" s="78"/>
      <c r="DZK61" s="78"/>
      <c r="DZL61" s="78"/>
      <c r="DZM61" s="78"/>
      <c r="DZN61" s="78"/>
      <c r="DZO61" s="78"/>
      <c r="DZP61" s="78"/>
      <c r="DZQ61" s="78"/>
      <c r="DZR61" s="78"/>
      <c r="DZS61" s="78"/>
      <c r="DZT61" s="78"/>
      <c r="DZU61" s="78"/>
      <c r="DZV61" s="78"/>
      <c r="DZW61" s="78"/>
      <c r="DZX61" s="78"/>
      <c r="DZY61" s="78"/>
      <c r="DZZ61" s="78"/>
      <c r="EAA61" s="78"/>
      <c r="EAB61" s="78"/>
      <c r="EAC61" s="78"/>
      <c r="EAD61" s="78"/>
      <c r="EAE61" s="78"/>
      <c r="EAF61" s="78"/>
      <c r="EAG61" s="78"/>
      <c r="EAH61" s="78"/>
      <c r="EAI61" s="78"/>
      <c r="EAJ61" s="78"/>
      <c r="EAK61" s="78"/>
      <c r="EAL61" s="78"/>
      <c r="EAM61" s="78"/>
      <c r="EAN61" s="78"/>
      <c r="EAO61" s="78"/>
      <c r="EAP61" s="78"/>
      <c r="EAQ61" s="78"/>
      <c r="EAR61" s="78"/>
      <c r="EAS61" s="78"/>
      <c r="EAT61" s="78"/>
      <c r="EAU61" s="78"/>
      <c r="EAV61" s="78"/>
      <c r="EAW61" s="78"/>
      <c r="EAX61" s="78"/>
      <c r="EAY61" s="78"/>
      <c r="EAZ61" s="78"/>
      <c r="EBA61" s="78"/>
      <c r="EBB61" s="78"/>
      <c r="EBC61" s="78"/>
      <c r="EBD61" s="78"/>
      <c r="EBE61" s="78"/>
      <c r="EBF61" s="78"/>
      <c r="EBG61" s="78"/>
      <c r="EBH61" s="78"/>
      <c r="EBI61" s="78"/>
      <c r="EBJ61" s="78"/>
      <c r="EBK61" s="78"/>
      <c r="EBL61" s="78"/>
      <c r="EBM61" s="78"/>
      <c r="EBN61" s="78"/>
      <c r="EBO61" s="78"/>
      <c r="EBP61" s="78"/>
      <c r="EBQ61" s="78"/>
      <c r="EBR61" s="78"/>
      <c r="EBS61" s="78"/>
      <c r="EBT61" s="78"/>
      <c r="EBU61" s="78"/>
      <c r="EBV61" s="78"/>
      <c r="EBW61" s="78"/>
      <c r="EBX61" s="78"/>
      <c r="EBY61" s="78"/>
      <c r="EBZ61" s="78"/>
      <c r="ECA61" s="78"/>
      <c r="ECB61" s="78"/>
      <c r="ECC61" s="78"/>
      <c r="ECD61" s="78"/>
      <c r="ECE61" s="78"/>
      <c r="ECF61" s="78"/>
      <c r="ECG61" s="78"/>
      <c r="ECH61" s="78"/>
      <c r="ECI61" s="78"/>
      <c r="ECJ61" s="78"/>
      <c r="ECK61" s="78"/>
      <c r="ECL61" s="78"/>
      <c r="ECM61" s="78"/>
      <c r="ECN61" s="78"/>
      <c r="ECO61" s="78"/>
      <c r="ECP61" s="78"/>
      <c r="ECQ61" s="78"/>
      <c r="ECR61" s="78"/>
      <c r="ECS61" s="78"/>
      <c r="ECT61" s="78"/>
      <c r="ECU61" s="78"/>
      <c r="ECV61" s="78"/>
      <c r="ECW61" s="78"/>
      <c r="ECX61" s="78"/>
      <c r="ECY61" s="78"/>
      <c r="ECZ61" s="78"/>
      <c r="EDA61" s="78"/>
      <c r="EDB61" s="78"/>
      <c r="EDC61" s="78"/>
      <c r="EDD61" s="78"/>
      <c r="EDE61" s="78"/>
      <c r="EDF61" s="78"/>
      <c r="EDG61" s="78"/>
      <c r="EDH61" s="78"/>
      <c r="EDI61" s="78"/>
      <c r="EDJ61" s="78"/>
      <c r="EDK61" s="78"/>
      <c r="EDL61" s="78"/>
      <c r="EDM61" s="78"/>
      <c r="EDN61" s="78"/>
      <c r="EDO61" s="78"/>
      <c r="EDP61" s="78"/>
      <c r="EDQ61" s="78"/>
      <c r="EDR61" s="78"/>
      <c r="EDS61" s="78"/>
      <c r="EDT61" s="78"/>
      <c r="EDU61" s="78"/>
      <c r="EDV61" s="78"/>
      <c r="EDW61" s="78"/>
      <c r="EDX61" s="78"/>
      <c r="EDY61" s="78"/>
      <c r="EDZ61" s="78"/>
      <c r="EEA61" s="78"/>
      <c r="EEB61" s="78"/>
      <c r="EEC61" s="78"/>
      <c r="EED61" s="78"/>
      <c r="EEE61" s="78"/>
      <c r="EEF61" s="78"/>
      <c r="EEG61" s="78"/>
      <c r="EEH61" s="78"/>
      <c r="EEI61" s="78"/>
      <c r="EEJ61" s="78"/>
      <c r="EEK61" s="78"/>
      <c r="EEL61" s="78"/>
      <c r="EEM61" s="78"/>
      <c r="EEN61" s="78"/>
      <c r="EEO61" s="78"/>
      <c r="EEP61" s="78"/>
      <c r="EEQ61" s="78"/>
      <c r="EER61" s="78"/>
      <c r="EES61" s="78"/>
      <c r="EET61" s="78"/>
      <c r="EEU61" s="78"/>
      <c r="EEV61" s="78"/>
      <c r="EEW61" s="78"/>
      <c r="EEX61" s="78"/>
      <c r="EEY61" s="78"/>
      <c r="EEZ61" s="78"/>
      <c r="EFA61" s="78"/>
      <c r="EFB61" s="78"/>
      <c r="EFC61" s="78"/>
      <c r="EFD61" s="78"/>
      <c r="EFE61" s="78"/>
      <c r="EFF61" s="78"/>
      <c r="EFG61" s="78"/>
      <c r="EFH61" s="78"/>
      <c r="EFI61" s="78"/>
      <c r="EFJ61" s="78"/>
      <c r="EFK61" s="78"/>
      <c r="EFL61" s="78"/>
      <c r="EFM61" s="78"/>
      <c r="EFN61" s="78"/>
      <c r="EFO61" s="78"/>
      <c r="EFP61" s="78"/>
      <c r="EFQ61" s="78"/>
      <c r="EFR61" s="78"/>
      <c r="EFS61" s="78"/>
      <c r="EFT61" s="78"/>
      <c r="EFU61" s="78"/>
      <c r="EFV61" s="78"/>
      <c r="EFW61" s="78"/>
      <c r="EFX61" s="78"/>
      <c r="EFY61" s="78"/>
      <c r="EFZ61" s="78"/>
      <c r="EGA61" s="78"/>
      <c r="EGB61" s="78"/>
      <c r="EGC61" s="78"/>
      <c r="EGD61" s="78"/>
      <c r="EGE61" s="78"/>
      <c r="EGF61" s="78"/>
      <c r="EGG61" s="78"/>
      <c r="EGH61" s="78"/>
      <c r="EGI61" s="78"/>
      <c r="EGJ61" s="78"/>
      <c r="EGK61" s="78"/>
      <c r="EGL61" s="78"/>
      <c r="EGM61" s="78"/>
      <c r="EGN61" s="78"/>
      <c r="EGO61" s="78"/>
      <c r="EGP61" s="78"/>
      <c r="EGQ61" s="78"/>
      <c r="EGR61" s="78"/>
      <c r="EGS61" s="78"/>
      <c r="EGT61" s="78"/>
      <c r="EGU61" s="78"/>
      <c r="EGV61" s="78"/>
      <c r="EGW61" s="78"/>
      <c r="EGX61" s="78"/>
      <c r="EGY61" s="78"/>
      <c r="EGZ61" s="78"/>
      <c r="EHA61" s="78"/>
      <c r="EHB61" s="78"/>
      <c r="EHC61" s="78"/>
      <c r="EHD61" s="78"/>
      <c r="EHE61" s="78"/>
      <c r="EHF61" s="78"/>
      <c r="EHG61" s="78"/>
      <c r="EHH61" s="78"/>
      <c r="EHI61" s="78"/>
      <c r="EHJ61" s="78"/>
      <c r="EHK61" s="78"/>
      <c r="EHL61" s="78"/>
      <c r="EHM61" s="78"/>
      <c r="EHN61" s="78"/>
      <c r="EHO61" s="78"/>
      <c r="EHP61" s="78"/>
      <c r="EHQ61" s="78"/>
      <c r="EHR61" s="78"/>
      <c r="EHS61" s="78"/>
      <c r="EHT61" s="78"/>
      <c r="EHU61" s="78"/>
      <c r="EHV61" s="78"/>
      <c r="EHW61" s="78"/>
      <c r="EHX61" s="78"/>
      <c r="EHY61" s="78"/>
      <c r="EHZ61" s="78"/>
      <c r="EIA61" s="78"/>
      <c r="EIB61" s="78"/>
      <c r="EIC61" s="78"/>
      <c r="EID61" s="78"/>
      <c r="EIE61" s="78"/>
      <c r="EIF61" s="78"/>
      <c r="EIG61" s="78"/>
      <c r="EIH61" s="78"/>
      <c r="EII61" s="78"/>
      <c r="EIJ61" s="78"/>
      <c r="EIK61" s="78"/>
      <c r="EIL61" s="78"/>
      <c r="EIM61" s="78"/>
      <c r="EIN61" s="78"/>
      <c r="EIO61" s="78"/>
      <c r="EIP61" s="78"/>
      <c r="EIQ61" s="78"/>
      <c r="EIR61" s="78"/>
      <c r="EIS61" s="78"/>
      <c r="EIT61" s="78"/>
      <c r="EIU61" s="78"/>
      <c r="EIV61" s="78"/>
      <c r="EIW61" s="78"/>
      <c r="EIX61" s="78"/>
      <c r="EIY61" s="78"/>
      <c r="EIZ61" s="78"/>
      <c r="EJA61" s="78"/>
      <c r="EJB61" s="78"/>
      <c r="EJC61" s="78"/>
      <c r="EJD61" s="78"/>
      <c r="EJE61" s="78"/>
      <c r="EJF61" s="78"/>
      <c r="EJG61" s="78"/>
      <c r="EJH61" s="78"/>
      <c r="EJI61" s="78"/>
      <c r="EJJ61" s="78"/>
      <c r="EJK61" s="78"/>
      <c r="EJL61" s="78"/>
      <c r="EJM61" s="78"/>
      <c r="EJN61" s="78"/>
      <c r="EJO61" s="78"/>
      <c r="EJP61" s="78"/>
      <c r="EJQ61" s="78"/>
      <c r="EJR61" s="78"/>
      <c r="EJS61" s="78"/>
      <c r="EJT61" s="78"/>
      <c r="EJU61" s="78"/>
      <c r="EJV61" s="78"/>
      <c r="EJW61" s="78"/>
      <c r="EJX61" s="78"/>
      <c r="EJY61" s="78"/>
      <c r="EJZ61" s="78"/>
      <c r="EKA61" s="78"/>
      <c r="EKB61" s="78"/>
      <c r="EKC61" s="78"/>
      <c r="EKD61" s="78"/>
      <c r="EKE61" s="78"/>
      <c r="EKF61" s="78"/>
      <c r="EKG61" s="78"/>
      <c r="EKH61" s="78"/>
      <c r="EKI61" s="78"/>
      <c r="EKJ61" s="78"/>
      <c r="EKK61" s="78"/>
      <c r="EKL61" s="78"/>
      <c r="EKM61" s="78"/>
      <c r="EKN61" s="78"/>
      <c r="EKO61" s="78"/>
      <c r="EKP61" s="78"/>
      <c r="EKQ61" s="78"/>
      <c r="EKR61" s="78"/>
      <c r="EKS61" s="78"/>
      <c r="EKT61" s="78"/>
      <c r="EKU61" s="78"/>
      <c r="EKV61" s="78"/>
      <c r="EKW61" s="78"/>
      <c r="EKX61" s="78"/>
      <c r="EKY61" s="78"/>
      <c r="EKZ61" s="78"/>
      <c r="ELA61" s="78"/>
      <c r="ELB61" s="78"/>
      <c r="ELC61" s="78"/>
      <c r="ELD61" s="78"/>
      <c r="ELE61" s="78"/>
      <c r="ELF61" s="78"/>
      <c r="ELG61" s="78"/>
      <c r="ELH61" s="78"/>
      <c r="ELI61" s="78"/>
      <c r="ELJ61" s="78"/>
      <c r="ELK61" s="78"/>
      <c r="ELL61" s="78"/>
      <c r="ELM61" s="78"/>
      <c r="ELN61" s="78"/>
      <c r="ELO61" s="78"/>
      <c r="ELP61" s="78"/>
      <c r="ELQ61" s="78"/>
      <c r="ELR61" s="78"/>
      <c r="ELS61" s="78"/>
      <c r="ELT61" s="78"/>
      <c r="ELU61" s="78"/>
      <c r="ELV61" s="78"/>
      <c r="ELW61" s="78"/>
      <c r="ELX61" s="78"/>
      <c r="ELY61" s="78"/>
      <c r="ELZ61" s="78"/>
      <c r="EMA61" s="78"/>
      <c r="EMB61" s="78"/>
      <c r="EMC61" s="78"/>
      <c r="EMD61" s="78"/>
      <c r="EME61" s="78"/>
      <c r="EMF61" s="78"/>
      <c r="EMG61" s="78"/>
      <c r="EMH61" s="78"/>
      <c r="EMI61" s="78"/>
      <c r="EMJ61" s="78"/>
      <c r="EMK61" s="78"/>
      <c r="EML61" s="78"/>
      <c r="EMM61" s="78"/>
      <c r="EMN61" s="78"/>
      <c r="EMO61" s="78"/>
      <c r="EMP61" s="78"/>
      <c r="EMQ61" s="78"/>
      <c r="EMR61" s="78"/>
      <c r="EMS61" s="78"/>
      <c r="EMT61" s="78"/>
      <c r="EMU61" s="78"/>
      <c r="EMV61" s="78"/>
      <c r="EMW61" s="78"/>
      <c r="EMX61" s="78"/>
      <c r="EMY61" s="78"/>
      <c r="EMZ61" s="78"/>
      <c r="ENA61" s="78"/>
      <c r="ENB61" s="78"/>
      <c r="ENC61" s="78"/>
      <c r="END61" s="78"/>
      <c r="ENE61" s="78"/>
      <c r="ENF61" s="78"/>
      <c r="ENG61" s="78"/>
      <c r="ENH61" s="78"/>
      <c r="ENI61" s="78"/>
      <c r="ENJ61" s="78"/>
      <c r="ENK61" s="78"/>
      <c r="ENL61" s="78"/>
      <c r="ENM61" s="78"/>
      <c r="ENN61" s="78"/>
      <c r="ENO61" s="78"/>
      <c r="ENP61" s="78"/>
      <c r="ENQ61" s="78"/>
      <c r="ENR61" s="78"/>
      <c r="ENS61" s="78"/>
      <c r="ENT61" s="78"/>
      <c r="ENU61" s="78"/>
      <c r="ENV61" s="78"/>
      <c r="ENW61" s="78"/>
      <c r="ENX61" s="78"/>
      <c r="ENY61" s="78"/>
      <c r="ENZ61" s="78"/>
      <c r="EOA61" s="78"/>
      <c r="EOB61" s="78"/>
      <c r="EOC61" s="78"/>
      <c r="EOD61" s="78"/>
      <c r="EOE61" s="78"/>
      <c r="EOF61" s="78"/>
      <c r="EOG61" s="78"/>
      <c r="EOH61" s="78"/>
      <c r="EOI61" s="78"/>
      <c r="EOJ61" s="78"/>
      <c r="EOK61" s="78"/>
      <c r="EOL61" s="78"/>
      <c r="EOM61" s="78"/>
      <c r="EON61" s="78"/>
      <c r="EOO61" s="78"/>
      <c r="EOP61" s="78"/>
      <c r="EOQ61" s="78"/>
      <c r="EOR61" s="78"/>
      <c r="EOS61" s="78"/>
      <c r="EOT61" s="78"/>
      <c r="EOU61" s="78"/>
      <c r="EOV61" s="78"/>
      <c r="EOW61" s="78"/>
      <c r="EOX61" s="78"/>
      <c r="EOY61" s="78"/>
      <c r="EOZ61" s="78"/>
      <c r="EPA61" s="78"/>
      <c r="EPB61" s="78"/>
      <c r="EPC61" s="78"/>
      <c r="EPD61" s="78"/>
      <c r="EPE61" s="78"/>
      <c r="EPF61" s="78"/>
      <c r="EPG61" s="78"/>
      <c r="EPH61" s="78"/>
      <c r="EPI61" s="78"/>
      <c r="EPJ61" s="78"/>
      <c r="EPK61" s="78"/>
      <c r="EPL61" s="78"/>
      <c r="EPM61" s="78"/>
      <c r="EPN61" s="78"/>
      <c r="EPO61" s="78"/>
      <c r="EPP61" s="78"/>
      <c r="EPQ61" s="78"/>
      <c r="EPR61" s="78"/>
      <c r="EPS61" s="78"/>
      <c r="EPT61" s="78"/>
      <c r="EPU61" s="78"/>
      <c r="EPV61" s="78"/>
      <c r="EPW61" s="78"/>
      <c r="EPX61" s="78"/>
      <c r="EPY61" s="78"/>
      <c r="EPZ61" s="78"/>
      <c r="EQA61" s="78"/>
      <c r="EQB61" s="78"/>
      <c r="EQC61" s="78"/>
      <c r="EQD61" s="78"/>
      <c r="EQE61" s="78"/>
      <c r="EQF61" s="78"/>
      <c r="EQG61" s="78"/>
      <c r="EQH61" s="78"/>
      <c r="EQI61" s="78"/>
      <c r="EQJ61" s="78"/>
      <c r="EQK61" s="78"/>
      <c r="EQL61" s="78"/>
      <c r="EQM61" s="78"/>
      <c r="EQN61" s="78"/>
      <c r="EQO61" s="78"/>
      <c r="EQP61" s="78"/>
      <c r="EQQ61" s="78"/>
      <c r="EQR61" s="78"/>
      <c r="EQS61" s="78"/>
      <c r="EQT61" s="78"/>
      <c r="EQU61" s="78"/>
      <c r="EQV61" s="78"/>
      <c r="EQW61" s="78"/>
      <c r="EQX61" s="78"/>
      <c r="EQY61" s="78"/>
      <c r="EQZ61" s="78"/>
      <c r="ERA61" s="78"/>
      <c r="ERB61" s="78"/>
      <c r="ERC61" s="78"/>
      <c r="ERD61" s="78"/>
      <c r="ERE61" s="78"/>
      <c r="ERF61" s="78"/>
      <c r="ERG61" s="78"/>
      <c r="ERH61" s="78"/>
      <c r="ERI61" s="78"/>
      <c r="ERJ61" s="78"/>
      <c r="ERK61" s="78"/>
      <c r="ERL61" s="78"/>
      <c r="ERM61" s="78"/>
      <c r="ERN61" s="78"/>
      <c r="ERO61" s="78"/>
      <c r="ERP61" s="78"/>
      <c r="ERQ61" s="78"/>
      <c r="ERR61" s="78"/>
      <c r="ERS61" s="78"/>
      <c r="ERT61" s="78"/>
      <c r="ERU61" s="78"/>
      <c r="ERV61" s="78"/>
      <c r="ERW61" s="78"/>
      <c r="ERX61" s="78"/>
      <c r="ERY61" s="78"/>
      <c r="ERZ61" s="78"/>
      <c r="ESA61" s="78"/>
      <c r="ESB61" s="78"/>
      <c r="ESC61" s="78"/>
      <c r="ESD61" s="78"/>
      <c r="ESE61" s="78"/>
      <c r="ESF61" s="78"/>
      <c r="ESG61" s="78"/>
      <c r="ESH61" s="78"/>
      <c r="ESI61" s="78"/>
      <c r="ESJ61" s="78"/>
      <c r="ESK61" s="78"/>
      <c r="ESL61" s="78"/>
      <c r="ESM61" s="78"/>
      <c r="ESN61" s="78"/>
      <c r="ESO61" s="78"/>
      <c r="ESP61" s="78"/>
      <c r="ESQ61" s="78"/>
      <c r="ESR61" s="78"/>
      <c r="ESS61" s="78"/>
      <c r="EST61" s="78"/>
      <c r="ESU61" s="78"/>
      <c r="ESV61" s="78"/>
      <c r="ESW61" s="78"/>
      <c r="ESX61" s="78"/>
      <c r="ESY61" s="78"/>
      <c r="ESZ61" s="78"/>
      <c r="ETA61" s="78"/>
      <c r="ETB61" s="78"/>
      <c r="ETC61" s="78"/>
      <c r="ETD61" s="78"/>
      <c r="ETE61" s="78"/>
      <c r="ETF61" s="78"/>
      <c r="ETG61" s="78"/>
      <c r="ETH61" s="78"/>
      <c r="ETI61" s="78"/>
      <c r="ETJ61" s="78"/>
      <c r="ETK61" s="78"/>
      <c r="ETL61" s="78"/>
      <c r="ETM61" s="78"/>
      <c r="ETN61" s="78"/>
      <c r="ETO61" s="78"/>
      <c r="ETP61" s="78"/>
      <c r="ETQ61" s="78"/>
      <c r="ETR61" s="78"/>
      <c r="ETS61" s="78"/>
      <c r="ETT61" s="78"/>
      <c r="ETU61" s="78"/>
      <c r="ETV61" s="78"/>
      <c r="ETW61" s="78"/>
      <c r="ETX61" s="78"/>
      <c r="ETY61" s="78"/>
      <c r="ETZ61" s="78"/>
      <c r="EUA61" s="78"/>
      <c r="EUB61" s="78"/>
      <c r="EUC61" s="78"/>
      <c r="EUD61" s="78"/>
      <c r="EUE61" s="78"/>
      <c r="EUF61" s="78"/>
      <c r="EUG61" s="78"/>
      <c r="EUH61" s="78"/>
      <c r="EUI61" s="78"/>
      <c r="EUJ61" s="78"/>
      <c r="EUK61" s="78"/>
      <c r="EUL61" s="78"/>
      <c r="EUM61" s="78"/>
      <c r="EUN61" s="78"/>
      <c r="EUO61" s="78"/>
      <c r="EUP61" s="78"/>
      <c r="EUQ61" s="78"/>
      <c r="EUR61" s="78"/>
      <c r="EUS61" s="78"/>
      <c r="EUT61" s="78"/>
      <c r="EUU61" s="78"/>
      <c r="EUV61" s="78"/>
      <c r="EUW61" s="78"/>
      <c r="EUX61" s="78"/>
      <c r="EUY61" s="78"/>
      <c r="EUZ61" s="78"/>
      <c r="EVA61" s="78"/>
      <c r="EVB61" s="78"/>
      <c r="EVC61" s="78"/>
      <c r="EVD61" s="78"/>
      <c r="EVE61" s="78"/>
      <c r="EVF61" s="78"/>
      <c r="EVG61" s="78"/>
      <c r="EVH61" s="78"/>
      <c r="EVI61" s="78"/>
      <c r="EVJ61" s="78"/>
      <c r="EVK61" s="78"/>
      <c r="EVL61" s="78"/>
      <c r="EVM61" s="78"/>
      <c r="EVN61" s="78"/>
      <c r="EVO61" s="78"/>
      <c r="EVP61" s="78"/>
      <c r="EVQ61" s="78"/>
      <c r="EVR61" s="78"/>
      <c r="EVS61" s="78"/>
      <c r="EVT61" s="78"/>
      <c r="EVU61" s="78"/>
      <c r="EVV61" s="78"/>
      <c r="EVW61" s="78"/>
      <c r="EVX61" s="78"/>
      <c r="EVY61" s="78"/>
      <c r="EVZ61" s="78"/>
      <c r="EWA61" s="78"/>
      <c r="EWB61" s="78"/>
      <c r="EWC61" s="78"/>
      <c r="EWD61" s="78"/>
      <c r="EWE61" s="78"/>
      <c r="EWF61" s="78"/>
      <c r="EWG61" s="78"/>
      <c r="EWH61" s="78"/>
      <c r="EWI61" s="78"/>
      <c r="EWJ61" s="78"/>
      <c r="EWK61" s="78"/>
      <c r="EWL61" s="78"/>
      <c r="EWM61" s="78"/>
      <c r="EWN61" s="78"/>
      <c r="EWO61" s="78"/>
      <c r="EWP61" s="78"/>
      <c r="EWQ61" s="78"/>
      <c r="EWR61" s="78"/>
      <c r="EWS61" s="78"/>
      <c r="EWT61" s="78"/>
      <c r="EWU61" s="78"/>
      <c r="EWV61" s="78"/>
      <c r="EWW61" s="78"/>
      <c r="EWX61" s="78"/>
      <c r="EWY61" s="78"/>
      <c r="EWZ61" s="78"/>
      <c r="EXA61" s="78"/>
      <c r="EXB61" s="78"/>
      <c r="EXC61" s="78"/>
      <c r="EXD61" s="78"/>
      <c r="EXE61" s="78"/>
      <c r="EXF61" s="78"/>
      <c r="EXG61" s="78"/>
      <c r="EXH61" s="78"/>
      <c r="EXI61" s="78"/>
      <c r="EXJ61" s="78"/>
      <c r="EXK61" s="78"/>
      <c r="EXL61" s="78"/>
      <c r="EXM61" s="78"/>
      <c r="EXN61" s="78"/>
      <c r="EXO61" s="78"/>
      <c r="EXP61" s="78"/>
      <c r="EXQ61" s="78"/>
      <c r="EXR61" s="78"/>
      <c r="EXS61" s="78"/>
      <c r="EXT61" s="78"/>
      <c r="EXU61" s="78"/>
      <c r="EXV61" s="78"/>
      <c r="EXW61" s="78"/>
      <c r="EXX61" s="78"/>
      <c r="EXY61" s="78"/>
      <c r="EXZ61" s="78"/>
      <c r="EYA61" s="78"/>
      <c r="EYB61" s="78"/>
      <c r="EYC61" s="78"/>
      <c r="EYD61" s="78"/>
      <c r="EYE61" s="78"/>
      <c r="EYF61" s="78"/>
      <c r="EYG61" s="78"/>
      <c r="EYH61" s="78"/>
      <c r="EYI61" s="78"/>
      <c r="EYJ61" s="78"/>
      <c r="EYK61" s="78"/>
      <c r="EYL61" s="78"/>
      <c r="EYM61" s="78"/>
      <c r="EYN61" s="78"/>
      <c r="EYO61" s="78"/>
      <c r="EYP61" s="78"/>
      <c r="EYQ61" s="78"/>
      <c r="EYR61" s="78"/>
      <c r="EYS61" s="78"/>
      <c r="EYT61" s="78"/>
      <c r="EYU61" s="78"/>
      <c r="EYV61" s="78"/>
      <c r="EYW61" s="78"/>
      <c r="EYX61" s="78"/>
      <c r="EYY61" s="78"/>
      <c r="EYZ61" s="78"/>
      <c r="EZA61" s="78"/>
      <c r="EZB61" s="78"/>
      <c r="EZC61" s="78"/>
      <c r="EZD61" s="78"/>
      <c r="EZE61" s="78"/>
      <c r="EZF61" s="78"/>
      <c r="EZG61" s="78"/>
      <c r="EZH61" s="78"/>
      <c r="EZI61" s="78"/>
      <c r="EZJ61" s="78"/>
      <c r="EZK61" s="78"/>
      <c r="EZL61" s="78"/>
      <c r="EZM61" s="78"/>
      <c r="EZN61" s="78"/>
      <c r="EZO61" s="78"/>
      <c r="EZP61" s="78"/>
      <c r="EZQ61" s="78"/>
      <c r="EZR61" s="78"/>
      <c r="EZS61" s="78"/>
      <c r="EZT61" s="78"/>
      <c r="EZU61" s="78"/>
      <c r="EZV61" s="78"/>
      <c r="EZW61" s="78"/>
      <c r="EZX61" s="78"/>
      <c r="EZY61" s="78"/>
      <c r="EZZ61" s="78"/>
      <c r="FAA61" s="78"/>
      <c r="FAB61" s="78"/>
      <c r="FAC61" s="78"/>
      <c r="FAD61" s="78"/>
      <c r="FAE61" s="78"/>
      <c r="FAF61" s="78"/>
      <c r="FAG61" s="78"/>
      <c r="FAH61" s="78"/>
      <c r="FAI61" s="78"/>
      <c r="FAJ61" s="78"/>
      <c r="FAK61" s="78"/>
      <c r="FAL61" s="78"/>
      <c r="FAM61" s="78"/>
      <c r="FAN61" s="78"/>
      <c r="FAO61" s="78"/>
      <c r="FAP61" s="78"/>
      <c r="FAQ61" s="78"/>
      <c r="FAR61" s="78"/>
      <c r="FAS61" s="78"/>
      <c r="FAT61" s="78"/>
      <c r="FAU61" s="78"/>
      <c r="FAV61" s="78"/>
      <c r="FAW61" s="78"/>
      <c r="FAX61" s="78"/>
      <c r="FAY61" s="78"/>
      <c r="FAZ61" s="78"/>
      <c r="FBA61" s="78"/>
      <c r="FBB61" s="78"/>
      <c r="FBC61" s="78"/>
      <c r="FBD61" s="78"/>
      <c r="FBE61" s="78"/>
      <c r="FBF61" s="78"/>
      <c r="FBG61" s="78"/>
      <c r="FBH61" s="78"/>
      <c r="FBI61" s="78"/>
      <c r="FBJ61" s="78"/>
      <c r="FBK61" s="78"/>
      <c r="FBL61" s="78"/>
      <c r="FBM61" s="78"/>
      <c r="FBN61" s="78"/>
      <c r="FBO61" s="78"/>
      <c r="FBP61" s="78"/>
      <c r="FBQ61" s="78"/>
      <c r="FBR61" s="78"/>
      <c r="FBS61" s="78"/>
      <c r="FBT61" s="78"/>
      <c r="FBU61" s="78"/>
      <c r="FBV61" s="78"/>
      <c r="FBW61" s="78"/>
      <c r="FBX61" s="78"/>
      <c r="FBY61" s="78"/>
      <c r="FBZ61" s="78"/>
      <c r="FCA61" s="78"/>
      <c r="FCB61" s="78"/>
      <c r="FCC61" s="78"/>
      <c r="FCD61" s="78"/>
      <c r="FCE61" s="78"/>
      <c r="FCF61" s="78"/>
      <c r="FCG61" s="78"/>
      <c r="FCH61" s="78"/>
      <c r="FCI61" s="78"/>
      <c r="FCJ61" s="78"/>
      <c r="FCK61" s="78"/>
      <c r="FCL61" s="78"/>
      <c r="FCM61" s="78"/>
      <c r="FCN61" s="78"/>
      <c r="FCO61" s="78"/>
      <c r="FCP61" s="78"/>
      <c r="FCQ61" s="78"/>
      <c r="FCR61" s="78"/>
      <c r="FCS61" s="78"/>
      <c r="FCT61" s="78"/>
      <c r="FCU61" s="78"/>
      <c r="FCV61" s="78"/>
      <c r="FCW61" s="78"/>
      <c r="FCX61" s="78"/>
      <c r="FCY61" s="78"/>
      <c r="FCZ61" s="78"/>
      <c r="FDA61" s="78"/>
      <c r="FDB61" s="78"/>
      <c r="FDC61" s="78"/>
      <c r="FDD61" s="78"/>
      <c r="FDE61" s="78"/>
      <c r="FDF61" s="78"/>
      <c r="FDG61" s="78"/>
      <c r="FDH61" s="78"/>
      <c r="FDI61" s="78"/>
      <c r="FDJ61" s="78"/>
      <c r="FDK61" s="78"/>
      <c r="FDL61" s="78"/>
      <c r="FDM61" s="78"/>
      <c r="FDN61" s="78"/>
      <c r="FDO61" s="78"/>
      <c r="FDP61" s="78"/>
      <c r="FDQ61" s="78"/>
      <c r="FDR61" s="78"/>
      <c r="FDS61" s="78"/>
      <c r="FDT61" s="78"/>
      <c r="FDU61" s="78"/>
      <c r="FDV61" s="78"/>
      <c r="FDW61" s="78"/>
      <c r="FDX61" s="78"/>
      <c r="FDY61" s="78"/>
      <c r="FDZ61" s="78"/>
      <c r="FEA61" s="78"/>
      <c r="FEB61" s="78"/>
      <c r="FEC61" s="78"/>
      <c r="FED61" s="78"/>
      <c r="FEE61" s="78"/>
      <c r="FEF61" s="78"/>
      <c r="FEG61" s="78"/>
      <c r="FEH61" s="78"/>
      <c r="FEI61" s="78"/>
      <c r="FEJ61" s="78"/>
      <c r="FEK61" s="78"/>
      <c r="FEL61" s="78"/>
      <c r="FEM61" s="78"/>
      <c r="FEN61" s="78"/>
      <c r="FEO61" s="78"/>
      <c r="FEP61" s="78"/>
      <c r="FEQ61" s="78"/>
      <c r="FER61" s="78"/>
      <c r="FES61" s="78"/>
      <c r="FET61" s="78"/>
      <c r="FEU61" s="78"/>
      <c r="FEV61" s="78"/>
      <c r="FEW61" s="78"/>
      <c r="FEX61" s="78"/>
      <c r="FEY61" s="78"/>
      <c r="FEZ61" s="78"/>
      <c r="FFA61" s="78"/>
      <c r="FFB61" s="78"/>
      <c r="FFC61" s="78"/>
      <c r="FFD61" s="78"/>
      <c r="FFE61" s="78"/>
      <c r="FFF61" s="78"/>
      <c r="FFG61" s="78"/>
      <c r="FFH61" s="78"/>
      <c r="FFI61" s="78"/>
      <c r="FFJ61" s="78"/>
      <c r="FFK61" s="78"/>
      <c r="FFL61" s="78"/>
      <c r="FFM61" s="78"/>
      <c r="FFN61" s="78"/>
      <c r="FFO61" s="78"/>
      <c r="FFP61" s="78"/>
      <c r="FFQ61" s="78"/>
      <c r="FFR61" s="78"/>
      <c r="FFS61" s="78"/>
      <c r="FFT61" s="78"/>
      <c r="FFU61" s="78"/>
      <c r="FFV61" s="78"/>
      <c r="FFW61" s="78"/>
      <c r="FFX61" s="78"/>
      <c r="FFY61" s="78"/>
      <c r="FFZ61" s="78"/>
      <c r="FGA61" s="78"/>
      <c r="FGB61" s="78"/>
      <c r="FGC61" s="78"/>
      <c r="FGD61" s="78"/>
      <c r="FGE61" s="78"/>
      <c r="FGF61" s="78"/>
      <c r="FGG61" s="78"/>
      <c r="FGH61" s="78"/>
      <c r="FGI61" s="78"/>
      <c r="FGJ61" s="78"/>
      <c r="FGK61" s="78"/>
      <c r="FGL61" s="78"/>
      <c r="FGM61" s="78"/>
      <c r="FGN61" s="78"/>
      <c r="FGO61" s="78"/>
      <c r="FGP61" s="78"/>
      <c r="FGQ61" s="78"/>
      <c r="FGR61" s="78"/>
      <c r="FGS61" s="78"/>
      <c r="FGT61" s="78"/>
      <c r="FGU61" s="78"/>
      <c r="FGV61" s="78"/>
      <c r="FGW61" s="78"/>
      <c r="FGX61" s="78"/>
      <c r="FGY61" s="78"/>
      <c r="FGZ61" s="78"/>
      <c r="FHA61" s="78"/>
      <c r="FHB61" s="78"/>
      <c r="FHC61" s="78"/>
      <c r="FHD61" s="78"/>
      <c r="FHE61" s="78"/>
      <c r="FHF61" s="78"/>
      <c r="FHG61" s="78"/>
      <c r="FHH61" s="78"/>
      <c r="FHI61" s="78"/>
      <c r="FHJ61" s="78"/>
      <c r="FHK61" s="78"/>
      <c r="FHL61" s="78"/>
      <c r="FHM61" s="78"/>
      <c r="FHN61" s="78"/>
      <c r="FHO61" s="78"/>
      <c r="FHP61" s="78"/>
      <c r="FHQ61" s="78"/>
      <c r="FHR61" s="78"/>
      <c r="FHS61" s="78"/>
      <c r="FHT61" s="78"/>
      <c r="FHU61" s="78"/>
      <c r="FHV61" s="78"/>
      <c r="FHW61" s="78"/>
      <c r="FHX61" s="78"/>
      <c r="FHY61" s="78"/>
      <c r="FHZ61" s="78"/>
      <c r="FIA61" s="78"/>
      <c r="FIB61" s="78"/>
      <c r="FIC61" s="78"/>
      <c r="FID61" s="78"/>
      <c r="FIE61" s="78"/>
      <c r="FIF61" s="78"/>
      <c r="FIG61" s="78"/>
      <c r="FIH61" s="78"/>
      <c r="FII61" s="78"/>
      <c r="FIJ61" s="78"/>
      <c r="FIK61" s="78"/>
      <c r="FIL61" s="78"/>
      <c r="FIM61" s="78"/>
      <c r="FIN61" s="78"/>
      <c r="FIO61" s="78"/>
      <c r="FIP61" s="78"/>
      <c r="FIQ61" s="78"/>
      <c r="FIR61" s="78"/>
      <c r="FIS61" s="78"/>
      <c r="FIT61" s="78"/>
      <c r="FIU61" s="78"/>
      <c r="FIV61" s="78"/>
      <c r="FIW61" s="78"/>
      <c r="FIX61" s="78"/>
      <c r="FIY61" s="78"/>
      <c r="FIZ61" s="78"/>
      <c r="FJA61" s="78"/>
      <c r="FJB61" s="78"/>
      <c r="FJC61" s="78"/>
      <c r="FJD61" s="78"/>
      <c r="FJE61" s="78"/>
      <c r="FJF61" s="78"/>
      <c r="FJG61" s="78"/>
      <c r="FJH61" s="78"/>
      <c r="FJI61" s="78"/>
      <c r="FJJ61" s="78"/>
      <c r="FJK61" s="78"/>
      <c r="FJL61" s="78"/>
      <c r="FJM61" s="78"/>
      <c r="FJN61" s="78"/>
      <c r="FJO61" s="78"/>
      <c r="FJP61" s="78"/>
      <c r="FJQ61" s="78"/>
      <c r="FJR61" s="78"/>
      <c r="FJS61" s="78"/>
      <c r="FJT61" s="78"/>
      <c r="FJU61" s="78"/>
      <c r="FJV61" s="78"/>
      <c r="FJW61" s="78"/>
      <c r="FJX61" s="78"/>
      <c r="FJY61" s="78"/>
      <c r="FJZ61" s="78"/>
      <c r="FKA61" s="78"/>
      <c r="FKB61" s="78"/>
      <c r="FKC61" s="78"/>
      <c r="FKD61" s="78"/>
      <c r="FKE61" s="78"/>
      <c r="FKF61" s="78"/>
      <c r="FKG61" s="78"/>
      <c r="FKH61" s="78"/>
      <c r="FKI61" s="78"/>
      <c r="FKJ61" s="78"/>
      <c r="FKK61" s="78"/>
      <c r="FKL61" s="78"/>
      <c r="FKM61" s="78"/>
      <c r="FKN61" s="78"/>
      <c r="FKO61" s="78"/>
      <c r="FKP61" s="78"/>
      <c r="FKQ61" s="78"/>
      <c r="FKR61" s="78"/>
      <c r="FKS61" s="78"/>
      <c r="FKT61" s="78"/>
      <c r="FKU61" s="78"/>
      <c r="FKV61" s="78"/>
      <c r="FKW61" s="78"/>
      <c r="FKX61" s="78"/>
      <c r="FKY61" s="78"/>
      <c r="FKZ61" s="78"/>
      <c r="FLA61" s="78"/>
      <c r="FLB61" s="78"/>
      <c r="FLC61" s="78"/>
      <c r="FLD61" s="78"/>
      <c r="FLE61" s="78"/>
      <c r="FLF61" s="78"/>
      <c r="FLG61" s="78"/>
      <c r="FLH61" s="78"/>
      <c r="FLI61" s="78"/>
      <c r="FLJ61" s="78"/>
      <c r="FLK61" s="78"/>
      <c r="FLL61" s="78"/>
      <c r="FLM61" s="78"/>
      <c r="FLN61" s="78"/>
      <c r="FLO61" s="78"/>
      <c r="FLP61" s="78"/>
      <c r="FLQ61" s="78"/>
      <c r="FLR61" s="78"/>
      <c r="FLS61" s="78"/>
      <c r="FLT61" s="78"/>
      <c r="FLU61" s="78"/>
      <c r="FLV61" s="78"/>
      <c r="FLW61" s="78"/>
      <c r="FLX61" s="78"/>
      <c r="FLY61" s="78"/>
      <c r="FLZ61" s="78"/>
      <c r="FMA61" s="78"/>
      <c r="FMB61" s="78"/>
      <c r="FMC61" s="78"/>
      <c r="FMD61" s="78"/>
      <c r="FME61" s="78"/>
      <c r="FMF61" s="78"/>
      <c r="FMG61" s="78"/>
      <c r="FMH61" s="78"/>
      <c r="FMI61" s="78"/>
      <c r="FMJ61" s="78"/>
      <c r="FMK61" s="78"/>
      <c r="FML61" s="78"/>
      <c r="FMM61" s="78"/>
      <c r="FMN61" s="78"/>
      <c r="FMO61" s="78"/>
      <c r="FMP61" s="78"/>
      <c r="FMQ61" s="78"/>
      <c r="FMR61" s="78"/>
      <c r="FMS61" s="78"/>
      <c r="FMT61" s="78"/>
      <c r="FMU61" s="78"/>
      <c r="FMV61" s="78"/>
      <c r="FMW61" s="78"/>
      <c r="FMX61" s="78"/>
      <c r="FMY61" s="78"/>
      <c r="FMZ61" s="78"/>
      <c r="FNA61" s="78"/>
      <c r="FNB61" s="78"/>
      <c r="FNC61" s="78"/>
      <c r="FND61" s="78"/>
      <c r="FNE61" s="78"/>
      <c r="FNF61" s="78"/>
      <c r="FNG61" s="78"/>
      <c r="FNH61" s="78"/>
      <c r="FNI61" s="78"/>
      <c r="FNJ61" s="78"/>
      <c r="FNK61" s="78"/>
      <c r="FNL61" s="78"/>
      <c r="FNM61" s="78"/>
      <c r="FNN61" s="78"/>
      <c r="FNO61" s="78"/>
      <c r="FNP61" s="78"/>
      <c r="FNQ61" s="78"/>
      <c r="FNR61" s="78"/>
      <c r="FNS61" s="78"/>
      <c r="FNT61" s="78"/>
      <c r="FNU61" s="78"/>
      <c r="FNV61" s="78"/>
      <c r="FNW61" s="78"/>
      <c r="FNX61" s="78"/>
      <c r="FNY61" s="78"/>
      <c r="FNZ61" s="78"/>
      <c r="FOA61" s="78"/>
      <c r="FOB61" s="78"/>
      <c r="FOC61" s="78"/>
      <c r="FOD61" s="78"/>
      <c r="FOE61" s="78"/>
      <c r="FOF61" s="78"/>
      <c r="FOG61" s="78"/>
      <c r="FOH61" s="78"/>
      <c r="FOI61" s="78"/>
      <c r="FOJ61" s="78"/>
      <c r="FOK61" s="78"/>
      <c r="FOL61" s="78"/>
      <c r="FOM61" s="78"/>
      <c r="FON61" s="78"/>
      <c r="FOO61" s="78"/>
      <c r="FOP61" s="78"/>
      <c r="FOQ61" s="78"/>
      <c r="FOR61" s="78"/>
      <c r="FOS61" s="78"/>
      <c r="FOT61" s="78"/>
      <c r="FOU61" s="78"/>
      <c r="FOV61" s="78"/>
      <c r="FOW61" s="78"/>
      <c r="FOX61" s="78"/>
      <c r="FOY61" s="78"/>
      <c r="FOZ61" s="78"/>
      <c r="FPA61" s="78"/>
      <c r="FPB61" s="78"/>
      <c r="FPC61" s="78"/>
      <c r="FPD61" s="78"/>
      <c r="FPE61" s="78"/>
      <c r="FPF61" s="78"/>
      <c r="FPG61" s="78"/>
      <c r="FPH61" s="78"/>
      <c r="FPI61" s="78"/>
      <c r="FPJ61" s="78"/>
      <c r="FPK61" s="78"/>
      <c r="FPL61" s="78"/>
      <c r="FPM61" s="78"/>
      <c r="FPN61" s="78"/>
      <c r="FPO61" s="78"/>
      <c r="FPP61" s="78"/>
      <c r="FPQ61" s="78"/>
      <c r="FPR61" s="78"/>
      <c r="FPS61" s="78"/>
      <c r="FPT61" s="78"/>
      <c r="FPU61" s="78"/>
      <c r="FPV61" s="78"/>
      <c r="FPW61" s="78"/>
      <c r="FPX61" s="78"/>
      <c r="FPY61" s="78"/>
      <c r="FPZ61" s="78"/>
      <c r="FQA61" s="78"/>
      <c r="FQB61" s="78"/>
      <c r="FQC61" s="78"/>
      <c r="FQD61" s="78"/>
      <c r="FQE61" s="78"/>
      <c r="FQF61" s="78"/>
      <c r="FQG61" s="78"/>
      <c r="FQH61" s="78"/>
      <c r="FQI61" s="78"/>
      <c r="FQJ61" s="78"/>
      <c r="FQK61" s="78"/>
      <c r="FQL61" s="78"/>
      <c r="FQM61" s="78"/>
      <c r="FQN61" s="78"/>
      <c r="FQO61" s="78"/>
      <c r="FQP61" s="78"/>
      <c r="FQQ61" s="78"/>
      <c r="FQR61" s="78"/>
      <c r="FQS61" s="78"/>
      <c r="FQT61" s="78"/>
      <c r="FQU61" s="78"/>
      <c r="FQV61" s="78"/>
      <c r="FQW61" s="78"/>
      <c r="FQX61" s="78"/>
      <c r="FQY61" s="78"/>
      <c r="FQZ61" s="78"/>
      <c r="FRA61" s="78"/>
      <c r="FRB61" s="78"/>
      <c r="FRC61" s="78"/>
      <c r="FRD61" s="78"/>
      <c r="FRE61" s="78"/>
      <c r="FRF61" s="78"/>
      <c r="FRG61" s="78"/>
      <c r="FRH61" s="78"/>
      <c r="FRI61" s="78"/>
      <c r="FRJ61" s="78"/>
      <c r="FRK61" s="78"/>
      <c r="FRL61" s="78"/>
      <c r="FRM61" s="78"/>
      <c r="FRN61" s="78"/>
      <c r="FRO61" s="78"/>
      <c r="FRP61" s="78"/>
      <c r="FRQ61" s="78"/>
      <c r="FRR61" s="78"/>
      <c r="FRS61" s="78"/>
      <c r="FRT61" s="78"/>
      <c r="FRU61" s="78"/>
      <c r="FRV61" s="78"/>
      <c r="FRW61" s="78"/>
      <c r="FRX61" s="78"/>
      <c r="FRY61" s="78"/>
      <c r="FRZ61" s="78"/>
      <c r="FSA61" s="78"/>
      <c r="FSB61" s="78"/>
      <c r="FSC61" s="78"/>
      <c r="FSD61" s="78"/>
      <c r="FSE61" s="78"/>
      <c r="FSF61" s="78"/>
      <c r="FSG61" s="78"/>
      <c r="FSH61" s="78"/>
      <c r="FSI61" s="78"/>
      <c r="FSJ61" s="78"/>
      <c r="FSK61" s="78"/>
      <c r="FSL61" s="78"/>
      <c r="FSM61" s="78"/>
      <c r="FSN61" s="78"/>
      <c r="FSO61" s="78"/>
      <c r="FSP61" s="78"/>
      <c r="FSQ61" s="78"/>
      <c r="FSR61" s="78"/>
      <c r="FSS61" s="78"/>
      <c r="FST61" s="78"/>
      <c r="FSU61" s="78"/>
      <c r="FSV61" s="78"/>
      <c r="FSW61" s="78"/>
      <c r="FSX61" s="78"/>
      <c r="FSY61" s="78"/>
      <c r="FSZ61" s="78"/>
      <c r="FTA61" s="78"/>
      <c r="FTB61" s="78"/>
      <c r="FTC61" s="78"/>
      <c r="FTD61" s="78"/>
      <c r="FTE61" s="78"/>
      <c r="FTF61" s="78"/>
      <c r="FTG61" s="78"/>
      <c r="FTH61" s="78"/>
      <c r="FTI61" s="78"/>
      <c r="FTJ61" s="78"/>
      <c r="FTK61" s="78"/>
      <c r="FTL61" s="78"/>
      <c r="FTM61" s="78"/>
      <c r="FTN61" s="78"/>
      <c r="FTO61" s="78"/>
      <c r="FTP61" s="78"/>
      <c r="FTQ61" s="78"/>
      <c r="FTR61" s="78"/>
      <c r="FTS61" s="78"/>
      <c r="FTT61" s="78"/>
      <c r="FTU61" s="78"/>
      <c r="FTV61" s="78"/>
      <c r="FTW61" s="78"/>
      <c r="FTX61" s="78"/>
      <c r="FTY61" s="78"/>
      <c r="FTZ61" s="78"/>
      <c r="FUA61" s="78"/>
      <c r="FUB61" s="78"/>
      <c r="FUC61" s="78"/>
      <c r="FUD61" s="78"/>
      <c r="FUE61" s="78"/>
      <c r="FUF61" s="78"/>
      <c r="FUG61" s="78"/>
      <c r="FUH61" s="78"/>
      <c r="FUI61" s="78"/>
      <c r="FUJ61" s="78"/>
      <c r="FUK61" s="78"/>
      <c r="FUL61" s="78"/>
      <c r="FUM61" s="78"/>
      <c r="FUN61" s="78"/>
      <c r="FUO61" s="78"/>
      <c r="FUP61" s="78"/>
      <c r="FUQ61" s="78"/>
      <c r="FUR61" s="78"/>
      <c r="FUS61" s="78"/>
      <c r="FUT61" s="78"/>
      <c r="FUU61" s="78"/>
      <c r="FUV61" s="78"/>
      <c r="FUW61" s="78"/>
      <c r="FUX61" s="78"/>
      <c r="FUY61" s="78"/>
      <c r="FUZ61" s="78"/>
      <c r="FVA61" s="78"/>
      <c r="FVB61" s="78"/>
      <c r="FVC61" s="78"/>
      <c r="FVD61" s="78"/>
      <c r="FVE61" s="78"/>
      <c r="FVF61" s="78"/>
      <c r="FVG61" s="78"/>
      <c r="FVH61" s="78"/>
      <c r="FVI61" s="78"/>
      <c r="FVJ61" s="78"/>
      <c r="FVK61" s="78"/>
      <c r="FVL61" s="78"/>
      <c r="FVM61" s="78"/>
      <c r="FVN61" s="78"/>
      <c r="FVO61" s="78"/>
      <c r="FVP61" s="78"/>
      <c r="FVQ61" s="78"/>
      <c r="FVR61" s="78"/>
      <c r="FVS61" s="78"/>
      <c r="FVT61" s="78"/>
      <c r="FVU61" s="78"/>
      <c r="FVV61" s="78"/>
      <c r="FVW61" s="78"/>
      <c r="FVX61" s="78"/>
      <c r="FVY61" s="78"/>
      <c r="FVZ61" s="78"/>
      <c r="FWA61" s="78"/>
      <c r="FWB61" s="78"/>
      <c r="FWC61" s="78"/>
      <c r="FWD61" s="78"/>
      <c r="FWE61" s="78"/>
      <c r="FWF61" s="78"/>
      <c r="FWG61" s="78"/>
      <c r="FWH61" s="78"/>
      <c r="FWI61" s="78"/>
      <c r="FWJ61" s="78"/>
      <c r="FWK61" s="78"/>
      <c r="FWL61" s="78"/>
      <c r="FWM61" s="78"/>
      <c r="FWN61" s="78"/>
      <c r="FWO61" s="78"/>
      <c r="FWP61" s="78"/>
      <c r="FWQ61" s="78"/>
      <c r="FWR61" s="78"/>
      <c r="FWS61" s="78"/>
      <c r="FWT61" s="78"/>
      <c r="FWU61" s="78"/>
      <c r="FWV61" s="78"/>
      <c r="FWW61" s="78"/>
      <c r="FWX61" s="78"/>
      <c r="FWY61" s="78"/>
      <c r="FWZ61" s="78"/>
      <c r="FXA61" s="78"/>
      <c r="FXB61" s="78"/>
      <c r="FXC61" s="78"/>
      <c r="FXD61" s="78"/>
      <c r="FXE61" s="78"/>
      <c r="FXF61" s="78"/>
      <c r="FXG61" s="78"/>
      <c r="FXH61" s="78"/>
      <c r="FXI61" s="78"/>
      <c r="FXJ61" s="78"/>
      <c r="FXK61" s="78"/>
      <c r="FXL61" s="78"/>
      <c r="FXM61" s="78"/>
      <c r="FXN61" s="78"/>
      <c r="FXO61" s="78"/>
      <c r="FXP61" s="78"/>
      <c r="FXQ61" s="78"/>
      <c r="FXR61" s="78"/>
      <c r="FXS61" s="78"/>
      <c r="FXT61" s="78"/>
      <c r="FXU61" s="78"/>
      <c r="FXV61" s="78"/>
      <c r="FXW61" s="78"/>
      <c r="FXX61" s="78"/>
      <c r="FXY61" s="78"/>
      <c r="FXZ61" s="78"/>
      <c r="FYA61" s="78"/>
      <c r="FYB61" s="78"/>
      <c r="FYC61" s="78"/>
      <c r="FYD61" s="78"/>
      <c r="FYE61" s="78"/>
      <c r="FYF61" s="78"/>
      <c r="FYG61" s="78"/>
      <c r="FYH61" s="78"/>
      <c r="FYI61" s="78"/>
      <c r="FYJ61" s="78"/>
      <c r="FYK61" s="78"/>
      <c r="FYL61" s="78"/>
      <c r="FYM61" s="78"/>
      <c r="FYN61" s="78"/>
      <c r="FYO61" s="78"/>
      <c r="FYP61" s="78"/>
      <c r="FYQ61" s="78"/>
      <c r="FYR61" s="78"/>
      <c r="FYS61" s="78"/>
      <c r="FYT61" s="78"/>
      <c r="FYU61" s="78"/>
      <c r="FYV61" s="78"/>
      <c r="FYW61" s="78"/>
      <c r="FYX61" s="78"/>
      <c r="FYY61" s="78"/>
      <c r="FYZ61" s="78"/>
      <c r="FZA61" s="78"/>
      <c r="FZB61" s="78"/>
      <c r="FZC61" s="78"/>
      <c r="FZD61" s="78"/>
      <c r="FZE61" s="78"/>
      <c r="FZF61" s="78"/>
      <c r="FZG61" s="78"/>
      <c r="FZH61" s="78"/>
      <c r="FZI61" s="78"/>
      <c r="FZJ61" s="78"/>
      <c r="FZK61" s="78"/>
      <c r="FZL61" s="78"/>
      <c r="FZM61" s="78"/>
      <c r="FZN61" s="78"/>
      <c r="FZO61" s="78"/>
      <c r="FZP61" s="78"/>
      <c r="FZQ61" s="78"/>
      <c r="FZR61" s="78"/>
      <c r="FZS61" s="78"/>
      <c r="FZT61" s="78"/>
      <c r="FZU61" s="78"/>
      <c r="FZV61" s="78"/>
      <c r="FZW61" s="78"/>
      <c r="FZX61" s="78"/>
      <c r="FZY61" s="78"/>
      <c r="FZZ61" s="78"/>
      <c r="GAA61" s="78"/>
      <c r="GAB61" s="78"/>
      <c r="GAC61" s="78"/>
      <c r="GAD61" s="78"/>
      <c r="GAE61" s="78"/>
      <c r="GAF61" s="78"/>
      <c r="GAG61" s="78"/>
      <c r="GAH61" s="78"/>
      <c r="GAI61" s="78"/>
      <c r="GAJ61" s="78"/>
      <c r="GAK61" s="78"/>
      <c r="GAL61" s="78"/>
      <c r="GAM61" s="78"/>
      <c r="GAN61" s="78"/>
      <c r="GAO61" s="78"/>
      <c r="GAP61" s="78"/>
      <c r="GAQ61" s="78"/>
      <c r="GAR61" s="78"/>
      <c r="GAS61" s="78"/>
      <c r="GAT61" s="78"/>
      <c r="GAU61" s="78"/>
      <c r="GAV61" s="78"/>
      <c r="GAW61" s="78"/>
      <c r="GAX61" s="78"/>
      <c r="GAY61" s="78"/>
      <c r="GAZ61" s="78"/>
      <c r="GBA61" s="78"/>
      <c r="GBB61" s="78"/>
      <c r="GBC61" s="78"/>
      <c r="GBD61" s="78"/>
      <c r="GBE61" s="78"/>
      <c r="GBF61" s="78"/>
      <c r="GBG61" s="78"/>
      <c r="GBH61" s="78"/>
      <c r="GBI61" s="78"/>
      <c r="GBJ61" s="78"/>
      <c r="GBK61" s="78"/>
      <c r="GBL61" s="78"/>
      <c r="GBM61" s="78"/>
      <c r="GBN61" s="78"/>
      <c r="GBO61" s="78"/>
      <c r="GBP61" s="78"/>
      <c r="GBQ61" s="78"/>
      <c r="GBR61" s="78"/>
      <c r="GBS61" s="78"/>
      <c r="GBT61" s="78"/>
      <c r="GBU61" s="78"/>
      <c r="GBV61" s="78"/>
      <c r="GBW61" s="78"/>
      <c r="GBX61" s="78"/>
      <c r="GBY61" s="78"/>
      <c r="GBZ61" s="78"/>
      <c r="GCA61" s="78"/>
      <c r="GCB61" s="78"/>
      <c r="GCC61" s="78"/>
      <c r="GCD61" s="78"/>
      <c r="GCE61" s="78"/>
      <c r="GCF61" s="78"/>
      <c r="GCG61" s="78"/>
      <c r="GCH61" s="78"/>
      <c r="GCI61" s="78"/>
      <c r="GCJ61" s="78"/>
      <c r="GCK61" s="78"/>
      <c r="GCL61" s="78"/>
      <c r="GCM61" s="78"/>
      <c r="GCN61" s="78"/>
      <c r="GCO61" s="78"/>
      <c r="GCP61" s="78"/>
      <c r="GCQ61" s="78"/>
      <c r="GCR61" s="78"/>
      <c r="GCS61" s="78"/>
      <c r="GCT61" s="78"/>
      <c r="GCU61" s="78"/>
      <c r="GCV61" s="78"/>
      <c r="GCW61" s="78"/>
      <c r="GCX61" s="78"/>
      <c r="GCY61" s="78"/>
      <c r="GCZ61" s="78"/>
      <c r="GDA61" s="78"/>
      <c r="GDB61" s="78"/>
      <c r="GDC61" s="78"/>
      <c r="GDD61" s="78"/>
      <c r="GDE61" s="78"/>
      <c r="GDF61" s="78"/>
      <c r="GDG61" s="78"/>
      <c r="GDH61" s="78"/>
      <c r="GDI61" s="78"/>
      <c r="GDJ61" s="78"/>
      <c r="GDK61" s="78"/>
      <c r="GDL61" s="78"/>
      <c r="GDM61" s="78"/>
      <c r="GDN61" s="78"/>
      <c r="GDO61" s="78"/>
      <c r="GDP61" s="78"/>
      <c r="GDQ61" s="78"/>
      <c r="GDR61" s="78"/>
      <c r="GDS61" s="78"/>
      <c r="GDT61" s="78"/>
      <c r="GDU61" s="78"/>
      <c r="GDV61" s="78"/>
      <c r="GDW61" s="78"/>
      <c r="GDX61" s="78"/>
      <c r="GDY61" s="78"/>
      <c r="GDZ61" s="78"/>
      <c r="GEA61" s="78"/>
      <c r="GEB61" s="78"/>
      <c r="GEC61" s="78"/>
      <c r="GED61" s="78"/>
      <c r="GEE61" s="78"/>
      <c r="GEF61" s="78"/>
      <c r="GEG61" s="78"/>
      <c r="GEH61" s="78"/>
      <c r="GEI61" s="78"/>
      <c r="GEJ61" s="78"/>
      <c r="GEK61" s="78"/>
      <c r="GEL61" s="78"/>
      <c r="GEM61" s="78"/>
      <c r="GEN61" s="78"/>
      <c r="GEO61" s="78"/>
      <c r="GEP61" s="78"/>
      <c r="GEQ61" s="78"/>
      <c r="GER61" s="78"/>
      <c r="GES61" s="78"/>
      <c r="GET61" s="78"/>
      <c r="GEU61" s="78"/>
      <c r="GEV61" s="78"/>
      <c r="GEW61" s="78"/>
      <c r="GEX61" s="78"/>
      <c r="GEY61" s="78"/>
      <c r="GEZ61" s="78"/>
      <c r="GFA61" s="78"/>
      <c r="GFB61" s="78"/>
      <c r="GFC61" s="78"/>
      <c r="GFD61" s="78"/>
      <c r="GFE61" s="78"/>
      <c r="GFF61" s="78"/>
      <c r="GFG61" s="78"/>
      <c r="GFH61" s="78"/>
      <c r="GFI61" s="78"/>
      <c r="GFJ61" s="78"/>
      <c r="GFK61" s="78"/>
      <c r="GFL61" s="78"/>
      <c r="GFM61" s="78"/>
      <c r="GFN61" s="78"/>
      <c r="GFO61" s="78"/>
      <c r="GFP61" s="78"/>
      <c r="GFQ61" s="78"/>
      <c r="GFR61" s="78"/>
      <c r="GFS61" s="78"/>
      <c r="GFT61" s="78"/>
      <c r="GFU61" s="78"/>
      <c r="GFV61" s="78"/>
      <c r="GFW61" s="78"/>
      <c r="GFX61" s="78"/>
      <c r="GFY61" s="78"/>
      <c r="GFZ61" s="78"/>
      <c r="GGA61" s="78"/>
      <c r="GGB61" s="78"/>
      <c r="GGC61" s="78"/>
      <c r="GGD61" s="78"/>
      <c r="GGE61" s="78"/>
      <c r="GGF61" s="78"/>
      <c r="GGG61" s="78"/>
      <c r="GGH61" s="78"/>
      <c r="GGI61" s="78"/>
      <c r="GGJ61" s="78"/>
      <c r="GGK61" s="78"/>
      <c r="GGL61" s="78"/>
      <c r="GGM61" s="78"/>
      <c r="GGN61" s="78"/>
      <c r="GGO61" s="78"/>
      <c r="GGP61" s="78"/>
      <c r="GGQ61" s="78"/>
      <c r="GGR61" s="78"/>
      <c r="GGS61" s="78"/>
      <c r="GGT61" s="78"/>
      <c r="GGU61" s="78"/>
      <c r="GGV61" s="78"/>
      <c r="GGW61" s="78"/>
      <c r="GGX61" s="78"/>
      <c r="GGY61" s="78"/>
      <c r="GGZ61" s="78"/>
      <c r="GHA61" s="78"/>
      <c r="GHB61" s="78"/>
      <c r="GHC61" s="78"/>
      <c r="GHD61" s="78"/>
      <c r="GHE61" s="78"/>
      <c r="GHF61" s="78"/>
      <c r="GHG61" s="78"/>
      <c r="GHH61" s="78"/>
      <c r="GHI61" s="78"/>
      <c r="GHJ61" s="78"/>
      <c r="GHK61" s="78"/>
      <c r="GHL61" s="78"/>
      <c r="GHM61" s="78"/>
      <c r="GHN61" s="78"/>
      <c r="GHO61" s="78"/>
      <c r="GHP61" s="78"/>
      <c r="GHQ61" s="78"/>
      <c r="GHR61" s="78"/>
      <c r="GHS61" s="78"/>
      <c r="GHT61" s="78"/>
      <c r="GHU61" s="78"/>
      <c r="GHV61" s="78"/>
      <c r="GHW61" s="78"/>
      <c r="GHX61" s="78"/>
      <c r="GHY61" s="78"/>
      <c r="GHZ61" s="78"/>
      <c r="GIA61" s="78"/>
      <c r="GIB61" s="78"/>
      <c r="GIC61" s="78"/>
      <c r="GID61" s="78"/>
      <c r="GIE61" s="78"/>
      <c r="GIF61" s="78"/>
      <c r="GIG61" s="78"/>
      <c r="GIH61" s="78"/>
      <c r="GII61" s="78"/>
      <c r="GIJ61" s="78"/>
      <c r="GIK61" s="78"/>
      <c r="GIL61" s="78"/>
      <c r="GIM61" s="78"/>
      <c r="GIN61" s="78"/>
      <c r="GIO61" s="78"/>
      <c r="GIP61" s="78"/>
      <c r="GIQ61" s="78"/>
      <c r="GIR61" s="78"/>
      <c r="GIS61" s="78"/>
      <c r="GIT61" s="78"/>
      <c r="GIU61" s="78"/>
      <c r="GIV61" s="78"/>
      <c r="GIW61" s="78"/>
      <c r="GIX61" s="78"/>
      <c r="GIY61" s="78"/>
      <c r="GIZ61" s="78"/>
      <c r="GJA61" s="78"/>
      <c r="GJB61" s="78"/>
      <c r="GJC61" s="78"/>
      <c r="GJD61" s="78"/>
      <c r="GJE61" s="78"/>
      <c r="GJF61" s="78"/>
      <c r="GJG61" s="78"/>
      <c r="GJH61" s="78"/>
      <c r="GJI61" s="78"/>
      <c r="GJJ61" s="78"/>
      <c r="GJK61" s="78"/>
      <c r="GJL61" s="78"/>
      <c r="GJM61" s="78"/>
      <c r="GJN61" s="78"/>
      <c r="GJO61" s="78"/>
      <c r="GJP61" s="78"/>
      <c r="GJQ61" s="78"/>
      <c r="GJR61" s="78"/>
      <c r="GJS61" s="78"/>
      <c r="GJT61" s="78"/>
      <c r="GJU61" s="78"/>
      <c r="GJV61" s="78"/>
      <c r="GJW61" s="78"/>
      <c r="GJX61" s="78"/>
      <c r="GJY61" s="78"/>
      <c r="GJZ61" s="78"/>
      <c r="GKA61" s="78"/>
      <c r="GKB61" s="78"/>
      <c r="GKC61" s="78"/>
      <c r="GKD61" s="78"/>
      <c r="GKE61" s="78"/>
      <c r="GKF61" s="78"/>
      <c r="GKG61" s="78"/>
      <c r="GKH61" s="78"/>
      <c r="GKI61" s="78"/>
      <c r="GKJ61" s="78"/>
      <c r="GKK61" s="78"/>
      <c r="GKL61" s="78"/>
      <c r="GKM61" s="78"/>
      <c r="GKN61" s="78"/>
      <c r="GKO61" s="78"/>
      <c r="GKP61" s="78"/>
      <c r="GKQ61" s="78"/>
      <c r="GKR61" s="78"/>
      <c r="GKS61" s="78"/>
      <c r="GKT61" s="78"/>
      <c r="GKU61" s="78"/>
      <c r="GKV61" s="78"/>
      <c r="GKW61" s="78"/>
      <c r="GKX61" s="78"/>
      <c r="GKY61" s="78"/>
      <c r="GKZ61" s="78"/>
      <c r="GLA61" s="78"/>
      <c r="GLB61" s="78"/>
      <c r="GLC61" s="78"/>
      <c r="GLD61" s="78"/>
      <c r="GLE61" s="78"/>
      <c r="GLF61" s="78"/>
      <c r="GLG61" s="78"/>
      <c r="GLH61" s="78"/>
      <c r="GLI61" s="78"/>
      <c r="GLJ61" s="78"/>
      <c r="GLK61" s="78"/>
      <c r="GLL61" s="78"/>
      <c r="GLM61" s="78"/>
      <c r="GLN61" s="78"/>
      <c r="GLO61" s="78"/>
      <c r="GLP61" s="78"/>
      <c r="GLQ61" s="78"/>
      <c r="GLR61" s="78"/>
      <c r="GLS61" s="78"/>
      <c r="GLT61" s="78"/>
      <c r="GLU61" s="78"/>
      <c r="GLV61" s="78"/>
      <c r="GLW61" s="78"/>
      <c r="GLX61" s="78"/>
      <c r="GLY61" s="78"/>
      <c r="GLZ61" s="78"/>
      <c r="GMA61" s="78"/>
      <c r="GMB61" s="78"/>
      <c r="GMC61" s="78"/>
      <c r="GMD61" s="78"/>
      <c r="GME61" s="78"/>
      <c r="GMF61" s="78"/>
      <c r="GMG61" s="78"/>
      <c r="GMH61" s="78"/>
      <c r="GMI61" s="78"/>
      <c r="GMJ61" s="78"/>
      <c r="GMK61" s="78"/>
      <c r="GML61" s="78"/>
      <c r="GMM61" s="78"/>
      <c r="GMN61" s="78"/>
      <c r="GMO61" s="78"/>
      <c r="GMP61" s="78"/>
      <c r="GMQ61" s="78"/>
      <c r="GMR61" s="78"/>
      <c r="GMS61" s="78"/>
      <c r="GMT61" s="78"/>
      <c r="GMU61" s="78"/>
      <c r="GMV61" s="78"/>
      <c r="GMW61" s="78"/>
      <c r="GMX61" s="78"/>
      <c r="GMY61" s="78"/>
      <c r="GMZ61" s="78"/>
      <c r="GNA61" s="78"/>
      <c r="GNB61" s="78"/>
      <c r="GNC61" s="78"/>
      <c r="GND61" s="78"/>
      <c r="GNE61" s="78"/>
      <c r="GNF61" s="78"/>
      <c r="GNG61" s="78"/>
      <c r="GNH61" s="78"/>
      <c r="GNI61" s="78"/>
      <c r="GNJ61" s="78"/>
      <c r="GNK61" s="78"/>
      <c r="GNL61" s="78"/>
      <c r="GNM61" s="78"/>
      <c r="GNN61" s="78"/>
      <c r="GNO61" s="78"/>
      <c r="GNP61" s="78"/>
      <c r="GNQ61" s="78"/>
      <c r="GNR61" s="78"/>
      <c r="GNS61" s="78"/>
      <c r="GNT61" s="78"/>
      <c r="GNU61" s="78"/>
      <c r="GNV61" s="78"/>
      <c r="GNW61" s="78"/>
      <c r="GNX61" s="78"/>
      <c r="GNY61" s="78"/>
      <c r="GNZ61" s="78"/>
      <c r="GOA61" s="78"/>
      <c r="GOB61" s="78"/>
      <c r="GOC61" s="78"/>
      <c r="GOD61" s="78"/>
      <c r="GOE61" s="78"/>
      <c r="GOF61" s="78"/>
      <c r="GOG61" s="78"/>
      <c r="GOH61" s="78"/>
      <c r="GOI61" s="78"/>
      <c r="GOJ61" s="78"/>
      <c r="GOK61" s="78"/>
      <c r="GOL61" s="78"/>
      <c r="GOM61" s="78"/>
      <c r="GON61" s="78"/>
      <c r="GOO61" s="78"/>
      <c r="GOP61" s="78"/>
      <c r="GOQ61" s="78"/>
      <c r="GOR61" s="78"/>
      <c r="GOS61" s="78"/>
      <c r="GOT61" s="78"/>
      <c r="GOU61" s="78"/>
      <c r="GOV61" s="78"/>
      <c r="GOW61" s="78"/>
      <c r="GOX61" s="78"/>
      <c r="GOY61" s="78"/>
      <c r="GOZ61" s="78"/>
      <c r="GPA61" s="78"/>
      <c r="GPB61" s="78"/>
      <c r="GPC61" s="78"/>
      <c r="GPD61" s="78"/>
      <c r="GPE61" s="78"/>
      <c r="GPF61" s="78"/>
      <c r="GPG61" s="78"/>
      <c r="GPH61" s="78"/>
      <c r="GPI61" s="78"/>
      <c r="GPJ61" s="78"/>
      <c r="GPK61" s="78"/>
      <c r="GPL61" s="78"/>
      <c r="GPM61" s="78"/>
      <c r="GPN61" s="78"/>
      <c r="GPO61" s="78"/>
      <c r="GPP61" s="78"/>
      <c r="GPQ61" s="78"/>
      <c r="GPR61" s="78"/>
      <c r="GPS61" s="78"/>
      <c r="GPT61" s="78"/>
      <c r="GPU61" s="78"/>
      <c r="GPV61" s="78"/>
      <c r="GPW61" s="78"/>
      <c r="GPX61" s="78"/>
      <c r="GPY61" s="78"/>
      <c r="GPZ61" s="78"/>
      <c r="GQA61" s="78"/>
      <c r="GQB61" s="78"/>
      <c r="GQC61" s="78"/>
      <c r="GQD61" s="78"/>
      <c r="GQE61" s="78"/>
      <c r="GQF61" s="78"/>
      <c r="GQG61" s="78"/>
      <c r="GQH61" s="78"/>
      <c r="GQI61" s="78"/>
      <c r="GQJ61" s="78"/>
      <c r="GQK61" s="78"/>
      <c r="GQL61" s="78"/>
      <c r="GQM61" s="78"/>
      <c r="GQN61" s="78"/>
      <c r="GQO61" s="78"/>
      <c r="GQP61" s="78"/>
      <c r="GQQ61" s="78"/>
      <c r="GQR61" s="78"/>
      <c r="GQS61" s="78"/>
      <c r="GQT61" s="78"/>
      <c r="GQU61" s="78"/>
      <c r="GQV61" s="78"/>
      <c r="GQW61" s="78"/>
      <c r="GQX61" s="78"/>
      <c r="GQY61" s="78"/>
      <c r="GQZ61" s="78"/>
      <c r="GRA61" s="78"/>
      <c r="GRB61" s="78"/>
      <c r="GRC61" s="78"/>
      <c r="GRD61" s="78"/>
      <c r="GRE61" s="78"/>
      <c r="GRF61" s="78"/>
      <c r="GRG61" s="78"/>
      <c r="GRH61" s="78"/>
      <c r="GRI61" s="78"/>
      <c r="GRJ61" s="78"/>
      <c r="GRK61" s="78"/>
      <c r="GRL61" s="78"/>
      <c r="GRM61" s="78"/>
      <c r="GRN61" s="78"/>
      <c r="GRO61" s="78"/>
      <c r="GRP61" s="78"/>
      <c r="GRQ61" s="78"/>
      <c r="GRR61" s="78"/>
      <c r="GRS61" s="78"/>
      <c r="GRT61" s="78"/>
      <c r="GRU61" s="78"/>
      <c r="GRV61" s="78"/>
      <c r="GRW61" s="78"/>
      <c r="GRX61" s="78"/>
      <c r="GRY61" s="78"/>
      <c r="GRZ61" s="78"/>
      <c r="GSA61" s="78"/>
      <c r="GSB61" s="78"/>
      <c r="GSC61" s="78"/>
      <c r="GSD61" s="78"/>
      <c r="GSE61" s="78"/>
      <c r="GSF61" s="78"/>
      <c r="GSG61" s="78"/>
      <c r="GSH61" s="78"/>
      <c r="GSI61" s="78"/>
      <c r="GSJ61" s="78"/>
      <c r="GSK61" s="78"/>
      <c r="GSL61" s="78"/>
      <c r="GSM61" s="78"/>
      <c r="GSN61" s="78"/>
      <c r="GSO61" s="78"/>
      <c r="GSP61" s="78"/>
      <c r="GSQ61" s="78"/>
      <c r="GSR61" s="78"/>
      <c r="GSS61" s="78"/>
      <c r="GST61" s="78"/>
      <c r="GSU61" s="78"/>
      <c r="GSV61" s="78"/>
      <c r="GSW61" s="78"/>
      <c r="GSX61" s="78"/>
      <c r="GSY61" s="78"/>
      <c r="GSZ61" s="78"/>
      <c r="GTA61" s="78"/>
      <c r="GTB61" s="78"/>
      <c r="GTC61" s="78"/>
      <c r="GTD61" s="78"/>
      <c r="GTE61" s="78"/>
      <c r="GTF61" s="78"/>
      <c r="GTG61" s="78"/>
      <c r="GTH61" s="78"/>
      <c r="GTI61" s="78"/>
      <c r="GTJ61" s="78"/>
      <c r="GTK61" s="78"/>
      <c r="GTL61" s="78"/>
      <c r="GTM61" s="78"/>
      <c r="GTN61" s="78"/>
      <c r="GTO61" s="78"/>
      <c r="GTP61" s="78"/>
      <c r="GTQ61" s="78"/>
      <c r="GTR61" s="78"/>
      <c r="GTS61" s="78"/>
      <c r="GTT61" s="78"/>
      <c r="GTU61" s="78"/>
      <c r="GTV61" s="78"/>
      <c r="GTW61" s="78"/>
      <c r="GTX61" s="78"/>
      <c r="GTY61" s="78"/>
      <c r="GTZ61" s="78"/>
      <c r="GUA61" s="78"/>
      <c r="GUB61" s="78"/>
      <c r="GUC61" s="78"/>
      <c r="GUD61" s="78"/>
      <c r="GUE61" s="78"/>
      <c r="GUF61" s="78"/>
      <c r="GUG61" s="78"/>
      <c r="GUH61" s="78"/>
      <c r="GUI61" s="78"/>
      <c r="GUJ61" s="78"/>
      <c r="GUK61" s="78"/>
      <c r="GUL61" s="78"/>
      <c r="GUM61" s="78"/>
      <c r="GUN61" s="78"/>
      <c r="GUO61" s="78"/>
      <c r="GUP61" s="78"/>
      <c r="GUQ61" s="78"/>
      <c r="GUR61" s="78"/>
      <c r="GUS61" s="78"/>
      <c r="GUT61" s="78"/>
      <c r="GUU61" s="78"/>
      <c r="GUV61" s="78"/>
      <c r="GUW61" s="78"/>
      <c r="GUX61" s="78"/>
      <c r="GUY61" s="78"/>
      <c r="GUZ61" s="78"/>
      <c r="GVA61" s="78"/>
      <c r="GVB61" s="78"/>
      <c r="GVC61" s="78"/>
      <c r="GVD61" s="78"/>
      <c r="GVE61" s="78"/>
      <c r="GVF61" s="78"/>
      <c r="GVG61" s="78"/>
      <c r="GVH61" s="78"/>
      <c r="GVI61" s="78"/>
      <c r="GVJ61" s="78"/>
      <c r="GVK61" s="78"/>
      <c r="GVL61" s="78"/>
      <c r="GVM61" s="78"/>
      <c r="GVN61" s="78"/>
      <c r="GVO61" s="78"/>
      <c r="GVP61" s="78"/>
      <c r="GVQ61" s="78"/>
      <c r="GVR61" s="78"/>
      <c r="GVS61" s="78"/>
      <c r="GVT61" s="78"/>
      <c r="GVU61" s="78"/>
      <c r="GVV61" s="78"/>
      <c r="GVW61" s="78"/>
      <c r="GVX61" s="78"/>
      <c r="GVY61" s="78"/>
      <c r="GVZ61" s="78"/>
      <c r="GWA61" s="78"/>
      <c r="GWB61" s="78"/>
      <c r="GWC61" s="78"/>
      <c r="GWD61" s="78"/>
      <c r="GWE61" s="78"/>
      <c r="GWF61" s="78"/>
      <c r="GWG61" s="78"/>
      <c r="GWH61" s="78"/>
      <c r="GWI61" s="78"/>
      <c r="GWJ61" s="78"/>
      <c r="GWK61" s="78"/>
      <c r="GWL61" s="78"/>
      <c r="GWM61" s="78"/>
      <c r="GWN61" s="78"/>
      <c r="GWO61" s="78"/>
      <c r="GWP61" s="78"/>
      <c r="GWQ61" s="78"/>
      <c r="GWR61" s="78"/>
      <c r="GWS61" s="78"/>
      <c r="GWT61" s="78"/>
      <c r="GWU61" s="78"/>
      <c r="GWV61" s="78"/>
      <c r="GWW61" s="78"/>
      <c r="GWX61" s="78"/>
      <c r="GWY61" s="78"/>
      <c r="GWZ61" s="78"/>
      <c r="GXA61" s="78"/>
      <c r="GXB61" s="78"/>
      <c r="GXC61" s="78"/>
      <c r="GXD61" s="78"/>
      <c r="GXE61" s="78"/>
      <c r="GXF61" s="78"/>
      <c r="GXG61" s="78"/>
      <c r="GXH61" s="78"/>
      <c r="GXI61" s="78"/>
      <c r="GXJ61" s="78"/>
      <c r="GXK61" s="78"/>
      <c r="GXL61" s="78"/>
      <c r="GXM61" s="78"/>
      <c r="GXN61" s="78"/>
      <c r="GXO61" s="78"/>
      <c r="GXP61" s="78"/>
      <c r="GXQ61" s="78"/>
      <c r="GXR61" s="78"/>
      <c r="GXS61" s="78"/>
      <c r="GXT61" s="78"/>
      <c r="GXU61" s="78"/>
      <c r="GXV61" s="78"/>
      <c r="GXW61" s="78"/>
      <c r="GXX61" s="78"/>
      <c r="GXY61" s="78"/>
      <c r="GXZ61" s="78"/>
      <c r="GYA61" s="78"/>
      <c r="GYB61" s="78"/>
      <c r="GYC61" s="78"/>
      <c r="GYD61" s="78"/>
      <c r="GYE61" s="78"/>
      <c r="GYF61" s="78"/>
      <c r="GYG61" s="78"/>
      <c r="GYH61" s="78"/>
      <c r="GYI61" s="78"/>
      <c r="GYJ61" s="78"/>
      <c r="GYK61" s="78"/>
      <c r="GYL61" s="78"/>
      <c r="GYM61" s="78"/>
      <c r="GYN61" s="78"/>
      <c r="GYO61" s="78"/>
      <c r="GYP61" s="78"/>
      <c r="GYQ61" s="78"/>
      <c r="GYR61" s="78"/>
      <c r="GYS61" s="78"/>
      <c r="GYT61" s="78"/>
      <c r="GYU61" s="78"/>
      <c r="GYV61" s="78"/>
      <c r="GYW61" s="78"/>
      <c r="GYX61" s="78"/>
      <c r="GYY61" s="78"/>
      <c r="GYZ61" s="78"/>
      <c r="GZA61" s="78"/>
      <c r="GZB61" s="78"/>
      <c r="GZC61" s="78"/>
      <c r="GZD61" s="78"/>
      <c r="GZE61" s="78"/>
      <c r="GZF61" s="78"/>
      <c r="GZG61" s="78"/>
      <c r="GZH61" s="78"/>
      <c r="GZI61" s="78"/>
      <c r="GZJ61" s="78"/>
      <c r="GZK61" s="78"/>
      <c r="GZL61" s="78"/>
      <c r="GZM61" s="78"/>
      <c r="GZN61" s="78"/>
      <c r="GZO61" s="78"/>
      <c r="GZP61" s="78"/>
      <c r="GZQ61" s="78"/>
      <c r="GZR61" s="78"/>
      <c r="GZS61" s="78"/>
      <c r="GZT61" s="78"/>
      <c r="GZU61" s="78"/>
      <c r="GZV61" s="78"/>
      <c r="GZW61" s="78"/>
      <c r="GZX61" s="78"/>
      <c r="GZY61" s="78"/>
      <c r="GZZ61" s="78"/>
      <c r="HAA61" s="78"/>
      <c r="HAB61" s="78"/>
      <c r="HAC61" s="78"/>
      <c r="HAD61" s="78"/>
      <c r="HAE61" s="78"/>
      <c r="HAF61" s="78"/>
      <c r="HAG61" s="78"/>
      <c r="HAH61" s="78"/>
      <c r="HAI61" s="78"/>
      <c r="HAJ61" s="78"/>
      <c r="HAK61" s="78"/>
      <c r="HAL61" s="78"/>
      <c r="HAM61" s="78"/>
      <c r="HAN61" s="78"/>
      <c r="HAO61" s="78"/>
      <c r="HAP61" s="78"/>
      <c r="HAQ61" s="78"/>
      <c r="HAR61" s="78"/>
      <c r="HAS61" s="78"/>
      <c r="HAT61" s="78"/>
      <c r="HAU61" s="78"/>
      <c r="HAV61" s="78"/>
      <c r="HAW61" s="78"/>
      <c r="HAX61" s="78"/>
      <c r="HAY61" s="78"/>
      <c r="HAZ61" s="78"/>
      <c r="HBA61" s="78"/>
      <c r="HBB61" s="78"/>
      <c r="HBC61" s="78"/>
      <c r="HBD61" s="78"/>
      <c r="HBE61" s="78"/>
      <c r="HBF61" s="78"/>
      <c r="HBG61" s="78"/>
      <c r="HBH61" s="78"/>
      <c r="HBI61" s="78"/>
      <c r="HBJ61" s="78"/>
      <c r="HBK61" s="78"/>
      <c r="HBL61" s="78"/>
      <c r="HBM61" s="78"/>
      <c r="HBN61" s="78"/>
      <c r="HBO61" s="78"/>
      <c r="HBP61" s="78"/>
      <c r="HBQ61" s="78"/>
      <c r="HBR61" s="78"/>
      <c r="HBS61" s="78"/>
      <c r="HBT61" s="78"/>
      <c r="HBU61" s="78"/>
      <c r="HBV61" s="78"/>
      <c r="HBW61" s="78"/>
      <c r="HBX61" s="78"/>
      <c r="HBY61" s="78"/>
      <c r="HBZ61" s="78"/>
      <c r="HCA61" s="78"/>
      <c r="HCB61" s="78"/>
      <c r="HCC61" s="78"/>
      <c r="HCD61" s="78"/>
      <c r="HCE61" s="78"/>
      <c r="HCF61" s="78"/>
      <c r="HCG61" s="78"/>
      <c r="HCH61" s="78"/>
      <c r="HCI61" s="78"/>
      <c r="HCJ61" s="78"/>
      <c r="HCK61" s="78"/>
      <c r="HCL61" s="78"/>
      <c r="HCM61" s="78"/>
      <c r="HCN61" s="78"/>
      <c r="HCO61" s="78"/>
      <c r="HCP61" s="78"/>
      <c r="HCQ61" s="78"/>
      <c r="HCR61" s="78"/>
      <c r="HCS61" s="78"/>
      <c r="HCT61" s="78"/>
      <c r="HCU61" s="78"/>
      <c r="HCV61" s="78"/>
      <c r="HCW61" s="78"/>
      <c r="HCX61" s="78"/>
      <c r="HCY61" s="78"/>
      <c r="HCZ61" s="78"/>
      <c r="HDA61" s="78"/>
      <c r="HDB61" s="78"/>
      <c r="HDC61" s="78"/>
      <c r="HDD61" s="78"/>
      <c r="HDE61" s="78"/>
      <c r="HDF61" s="78"/>
      <c r="HDG61" s="78"/>
      <c r="HDH61" s="78"/>
      <c r="HDI61" s="78"/>
      <c r="HDJ61" s="78"/>
      <c r="HDK61" s="78"/>
      <c r="HDL61" s="78"/>
      <c r="HDM61" s="78"/>
      <c r="HDN61" s="78"/>
      <c r="HDO61" s="78"/>
      <c r="HDP61" s="78"/>
      <c r="HDQ61" s="78"/>
      <c r="HDR61" s="78"/>
      <c r="HDS61" s="78"/>
      <c r="HDT61" s="78"/>
      <c r="HDU61" s="78"/>
      <c r="HDV61" s="78"/>
      <c r="HDW61" s="78"/>
      <c r="HDX61" s="78"/>
      <c r="HDY61" s="78"/>
      <c r="HDZ61" s="78"/>
      <c r="HEA61" s="78"/>
      <c r="HEB61" s="78"/>
      <c r="HEC61" s="78"/>
      <c r="HED61" s="78"/>
      <c r="HEE61" s="78"/>
      <c r="HEF61" s="78"/>
      <c r="HEG61" s="78"/>
      <c r="HEH61" s="78"/>
      <c r="HEI61" s="78"/>
      <c r="HEJ61" s="78"/>
      <c r="HEK61" s="78"/>
      <c r="HEL61" s="78"/>
      <c r="HEM61" s="78"/>
      <c r="HEN61" s="78"/>
      <c r="HEO61" s="78"/>
      <c r="HEP61" s="78"/>
      <c r="HEQ61" s="78"/>
      <c r="HER61" s="78"/>
      <c r="HES61" s="78"/>
      <c r="HET61" s="78"/>
      <c r="HEU61" s="78"/>
      <c r="HEV61" s="78"/>
      <c r="HEW61" s="78"/>
      <c r="HEX61" s="78"/>
      <c r="HEY61" s="78"/>
      <c r="HEZ61" s="78"/>
      <c r="HFA61" s="78"/>
      <c r="HFB61" s="78"/>
      <c r="HFC61" s="78"/>
      <c r="HFD61" s="78"/>
      <c r="HFE61" s="78"/>
      <c r="HFF61" s="78"/>
      <c r="HFG61" s="78"/>
      <c r="HFH61" s="78"/>
      <c r="HFI61" s="78"/>
      <c r="HFJ61" s="78"/>
      <c r="HFK61" s="78"/>
      <c r="HFL61" s="78"/>
      <c r="HFM61" s="78"/>
      <c r="HFN61" s="78"/>
      <c r="HFO61" s="78"/>
      <c r="HFP61" s="78"/>
      <c r="HFQ61" s="78"/>
      <c r="HFR61" s="78"/>
      <c r="HFS61" s="78"/>
      <c r="HFT61" s="78"/>
      <c r="HFU61" s="78"/>
      <c r="HFV61" s="78"/>
      <c r="HFW61" s="78"/>
      <c r="HFX61" s="78"/>
      <c r="HFY61" s="78"/>
      <c r="HFZ61" s="78"/>
      <c r="HGA61" s="78"/>
      <c r="HGB61" s="78"/>
      <c r="HGC61" s="78"/>
      <c r="HGD61" s="78"/>
      <c r="HGE61" s="78"/>
      <c r="HGF61" s="78"/>
      <c r="HGG61" s="78"/>
      <c r="HGH61" s="78"/>
      <c r="HGI61" s="78"/>
      <c r="HGJ61" s="78"/>
      <c r="HGK61" s="78"/>
      <c r="HGL61" s="78"/>
      <c r="HGM61" s="78"/>
      <c r="HGN61" s="78"/>
      <c r="HGO61" s="78"/>
      <c r="HGP61" s="78"/>
      <c r="HGQ61" s="78"/>
      <c r="HGR61" s="78"/>
      <c r="HGS61" s="78"/>
      <c r="HGT61" s="78"/>
      <c r="HGU61" s="78"/>
      <c r="HGV61" s="78"/>
      <c r="HGW61" s="78"/>
      <c r="HGX61" s="78"/>
      <c r="HGY61" s="78"/>
      <c r="HGZ61" s="78"/>
      <c r="HHA61" s="78"/>
      <c r="HHB61" s="78"/>
      <c r="HHC61" s="78"/>
      <c r="HHD61" s="78"/>
      <c r="HHE61" s="78"/>
      <c r="HHF61" s="78"/>
      <c r="HHG61" s="78"/>
      <c r="HHH61" s="78"/>
      <c r="HHI61" s="78"/>
      <c r="HHJ61" s="78"/>
      <c r="HHK61" s="78"/>
      <c r="HHL61" s="78"/>
      <c r="HHM61" s="78"/>
      <c r="HHN61" s="78"/>
      <c r="HHO61" s="78"/>
      <c r="HHP61" s="78"/>
      <c r="HHQ61" s="78"/>
      <c r="HHR61" s="78"/>
      <c r="HHS61" s="78"/>
      <c r="HHT61" s="78"/>
      <c r="HHU61" s="78"/>
      <c r="HHV61" s="78"/>
      <c r="HHW61" s="78"/>
      <c r="HHX61" s="78"/>
      <c r="HHY61" s="78"/>
      <c r="HHZ61" s="78"/>
      <c r="HIA61" s="78"/>
      <c r="HIB61" s="78"/>
      <c r="HIC61" s="78"/>
      <c r="HID61" s="78"/>
      <c r="HIE61" s="78"/>
      <c r="HIF61" s="78"/>
      <c r="HIG61" s="78"/>
      <c r="HIH61" s="78"/>
      <c r="HII61" s="78"/>
      <c r="HIJ61" s="78"/>
      <c r="HIK61" s="78"/>
      <c r="HIL61" s="78"/>
      <c r="HIM61" s="78"/>
      <c r="HIN61" s="78"/>
      <c r="HIO61" s="78"/>
      <c r="HIP61" s="78"/>
      <c r="HIQ61" s="78"/>
      <c r="HIR61" s="78"/>
      <c r="HIS61" s="78"/>
      <c r="HIT61" s="78"/>
      <c r="HIU61" s="78"/>
      <c r="HIV61" s="78"/>
      <c r="HIW61" s="78"/>
      <c r="HIX61" s="78"/>
      <c r="HIY61" s="78"/>
      <c r="HIZ61" s="78"/>
      <c r="HJA61" s="78"/>
      <c r="HJB61" s="78"/>
      <c r="HJC61" s="78"/>
      <c r="HJD61" s="78"/>
      <c r="HJE61" s="78"/>
      <c r="HJF61" s="78"/>
      <c r="HJG61" s="78"/>
      <c r="HJH61" s="78"/>
      <c r="HJI61" s="78"/>
      <c r="HJJ61" s="78"/>
      <c r="HJK61" s="78"/>
      <c r="HJL61" s="78"/>
      <c r="HJM61" s="78"/>
      <c r="HJN61" s="78"/>
      <c r="HJO61" s="78"/>
      <c r="HJP61" s="78"/>
      <c r="HJQ61" s="78"/>
      <c r="HJR61" s="78"/>
      <c r="HJS61" s="78"/>
      <c r="HJT61" s="78"/>
      <c r="HJU61" s="78"/>
      <c r="HJV61" s="78"/>
      <c r="HJW61" s="78"/>
      <c r="HJX61" s="78"/>
      <c r="HJY61" s="78"/>
      <c r="HJZ61" s="78"/>
      <c r="HKA61" s="78"/>
      <c r="HKB61" s="78"/>
      <c r="HKC61" s="78"/>
      <c r="HKD61" s="78"/>
      <c r="HKE61" s="78"/>
      <c r="HKF61" s="78"/>
      <c r="HKG61" s="78"/>
      <c r="HKH61" s="78"/>
      <c r="HKI61" s="78"/>
      <c r="HKJ61" s="78"/>
      <c r="HKK61" s="78"/>
      <c r="HKL61" s="78"/>
      <c r="HKM61" s="78"/>
      <c r="HKN61" s="78"/>
      <c r="HKO61" s="78"/>
      <c r="HKP61" s="78"/>
      <c r="HKQ61" s="78"/>
      <c r="HKR61" s="78"/>
      <c r="HKS61" s="78"/>
      <c r="HKT61" s="78"/>
      <c r="HKU61" s="78"/>
      <c r="HKV61" s="78"/>
      <c r="HKW61" s="78"/>
      <c r="HKX61" s="78"/>
      <c r="HKY61" s="78"/>
      <c r="HKZ61" s="78"/>
      <c r="HLA61" s="78"/>
      <c r="HLB61" s="78"/>
      <c r="HLC61" s="78"/>
      <c r="HLD61" s="78"/>
      <c r="HLE61" s="78"/>
      <c r="HLF61" s="78"/>
      <c r="HLG61" s="78"/>
      <c r="HLH61" s="78"/>
      <c r="HLI61" s="78"/>
      <c r="HLJ61" s="78"/>
      <c r="HLK61" s="78"/>
      <c r="HLL61" s="78"/>
      <c r="HLM61" s="78"/>
      <c r="HLN61" s="78"/>
      <c r="HLO61" s="78"/>
      <c r="HLP61" s="78"/>
      <c r="HLQ61" s="78"/>
      <c r="HLR61" s="78"/>
      <c r="HLS61" s="78"/>
      <c r="HLT61" s="78"/>
      <c r="HLU61" s="78"/>
      <c r="HLV61" s="78"/>
      <c r="HLW61" s="78"/>
      <c r="HLX61" s="78"/>
      <c r="HLY61" s="78"/>
      <c r="HLZ61" s="78"/>
      <c r="HMA61" s="78"/>
      <c r="HMB61" s="78"/>
      <c r="HMC61" s="78"/>
      <c r="HMD61" s="78"/>
      <c r="HME61" s="78"/>
      <c r="HMF61" s="78"/>
      <c r="HMG61" s="78"/>
      <c r="HMH61" s="78"/>
      <c r="HMI61" s="78"/>
      <c r="HMJ61" s="78"/>
      <c r="HMK61" s="78"/>
      <c r="HML61" s="78"/>
      <c r="HMM61" s="78"/>
      <c r="HMN61" s="78"/>
      <c r="HMO61" s="78"/>
      <c r="HMP61" s="78"/>
      <c r="HMQ61" s="78"/>
      <c r="HMR61" s="78"/>
      <c r="HMS61" s="78"/>
      <c r="HMT61" s="78"/>
      <c r="HMU61" s="78"/>
      <c r="HMV61" s="78"/>
      <c r="HMW61" s="78"/>
      <c r="HMX61" s="78"/>
      <c r="HMY61" s="78"/>
      <c r="HMZ61" s="78"/>
      <c r="HNA61" s="78"/>
      <c r="HNB61" s="78"/>
      <c r="HNC61" s="78"/>
      <c r="HND61" s="78"/>
      <c r="HNE61" s="78"/>
      <c r="HNF61" s="78"/>
      <c r="HNG61" s="78"/>
      <c r="HNH61" s="78"/>
      <c r="HNI61" s="78"/>
      <c r="HNJ61" s="78"/>
      <c r="HNK61" s="78"/>
      <c r="HNL61" s="78"/>
      <c r="HNM61" s="78"/>
      <c r="HNN61" s="78"/>
      <c r="HNO61" s="78"/>
      <c r="HNP61" s="78"/>
      <c r="HNQ61" s="78"/>
      <c r="HNR61" s="78"/>
      <c r="HNS61" s="78"/>
      <c r="HNT61" s="78"/>
      <c r="HNU61" s="78"/>
      <c r="HNV61" s="78"/>
      <c r="HNW61" s="78"/>
      <c r="HNX61" s="78"/>
      <c r="HNY61" s="78"/>
      <c r="HNZ61" s="78"/>
      <c r="HOA61" s="78"/>
      <c r="HOB61" s="78"/>
      <c r="HOC61" s="78"/>
      <c r="HOD61" s="78"/>
      <c r="HOE61" s="78"/>
      <c r="HOF61" s="78"/>
      <c r="HOG61" s="78"/>
      <c r="HOH61" s="78"/>
      <c r="HOI61" s="78"/>
      <c r="HOJ61" s="78"/>
      <c r="HOK61" s="78"/>
      <c r="HOL61" s="78"/>
      <c r="HOM61" s="78"/>
      <c r="HON61" s="78"/>
      <c r="HOO61" s="78"/>
      <c r="HOP61" s="78"/>
      <c r="HOQ61" s="78"/>
      <c r="HOR61" s="78"/>
      <c r="HOS61" s="78"/>
      <c r="HOT61" s="78"/>
      <c r="HOU61" s="78"/>
      <c r="HOV61" s="78"/>
      <c r="HOW61" s="78"/>
      <c r="HOX61" s="78"/>
      <c r="HOY61" s="78"/>
      <c r="HOZ61" s="78"/>
      <c r="HPA61" s="78"/>
      <c r="HPB61" s="78"/>
      <c r="HPC61" s="78"/>
      <c r="HPD61" s="78"/>
      <c r="HPE61" s="78"/>
      <c r="HPF61" s="78"/>
      <c r="HPG61" s="78"/>
      <c r="HPH61" s="78"/>
      <c r="HPI61" s="78"/>
      <c r="HPJ61" s="78"/>
      <c r="HPK61" s="78"/>
      <c r="HPL61" s="78"/>
      <c r="HPM61" s="78"/>
      <c r="HPN61" s="78"/>
      <c r="HPO61" s="78"/>
      <c r="HPP61" s="78"/>
      <c r="HPQ61" s="78"/>
      <c r="HPR61" s="78"/>
      <c r="HPS61" s="78"/>
      <c r="HPT61" s="78"/>
      <c r="HPU61" s="78"/>
      <c r="HPV61" s="78"/>
      <c r="HPW61" s="78"/>
      <c r="HPX61" s="78"/>
      <c r="HPY61" s="78"/>
      <c r="HPZ61" s="78"/>
      <c r="HQA61" s="78"/>
      <c r="HQB61" s="78"/>
      <c r="HQC61" s="78"/>
      <c r="HQD61" s="78"/>
      <c r="HQE61" s="78"/>
      <c r="HQF61" s="78"/>
      <c r="HQG61" s="78"/>
      <c r="HQH61" s="78"/>
      <c r="HQI61" s="78"/>
      <c r="HQJ61" s="78"/>
      <c r="HQK61" s="78"/>
      <c r="HQL61" s="78"/>
      <c r="HQM61" s="78"/>
      <c r="HQN61" s="78"/>
      <c r="HQO61" s="78"/>
      <c r="HQP61" s="78"/>
      <c r="HQQ61" s="78"/>
      <c r="HQR61" s="78"/>
      <c r="HQS61" s="78"/>
      <c r="HQT61" s="78"/>
      <c r="HQU61" s="78"/>
      <c r="HQV61" s="78"/>
      <c r="HQW61" s="78"/>
      <c r="HQX61" s="78"/>
      <c r="HQY61" s="78"/>
      <c r="HQZ61" s="78"/>
      <c r="HRA61" s="78"/>
      <c r="HRB61" s="78"/>
      <c r="HRC61" s="78"/>
      <c r="HRD61" s="78"/>
      <c r="HRE61" s="78"/>
      <c r="HRF61" s="78"/>
      <c r="HRG61" s="78"/>
      <c r="HRH61" s="78"/>
      <c r="HRI61" s="78"/>
      <c r="HRJ61" s="78"/>
      <c r="HRK61" s="78"/>
      <c r="HRL61" s="78"/>
      <c r="HRM61" s="78"/>
      <c r="HRN61" s="78"/>
      <c r="HRO61" s="78"/>
      <c r="HRP61" s="78"/>
      <c r="HRQ61" s="78"/>
      <c r="HRR61" s="78"/>
      <c r="HRS61" s="78"/>
      <c r="HRT61" s="78"/>
      <c r="HRU61" s="78"/>
      <c r="HRV61" s="78"/>
      <c r="HRW61" s="78"/>
      <c r="HRX61" s="78"/>
      <c r="HRY61" s="78"/>
      <c r="HRZ61" s="78"/>
      <c r="HSA61" s="78"/>
      <c r="HSB61" s="78"/>
      <c r="HSC61" s="78"/>
      <c r="HSD61" s="78"/>
      <c r="HSE61" s="78"/>
      <c r="HSF61" s="78"/>
      <c r="HSG61" s="78"/>
      <c r="HSH61" s="78"/>
      <c r="HSI61" s="78"/>
      <c r="HSJ61" s="78"/>
      <c r="HSK61" s="78"/>
      <c r="HSL61" s="78"/>
      <c r="HSM61" s="78"/>
      <c r="HSN61" s="78"/>
      <c r="HSO61" s="78"/>
      <c r="HSP61" s="78"/>
      <c r="HSQ61" s="78"/>
      <c r="HSR61" s="78"/>
      <c r="HSS61" s="78"/>
      <c r="HST61" s="78"/>
      <c r="HSU61" s="78"/>
      <c r="HSV61" s="78"/>
      <c r="HSW61" s="78"/>
      <c r="HSX61" s="78"/>
      <c r="HSY61" s="78"/>
      <c r="HSZ61" s="78"/>
      <c r="HTA61" s="78"/>
      <c r="HTB61" s="78"/>
      <c r="HTC61" s="78"/>
      <c r="HTD61" s="78"/>
      <c r="HTE61" s="78"/>
      <c r="HTF61" s="78"/>
      <c r="HTG61" s="78"/>
      <c r="HTH61" s="78"/>
      <c r="HTI61" s="78"/>
      <c r="HTJ61" s="78"/>
      <c r="HTK61" s="78"/>
      <c r="HTL61" s="78"/>
      <c r="HTM61" s="78"/>
      <c r="HTN61" s="78"/>
      <c r="HTO61" s="78"/>
      <c r="HTP61" s="78"/>
      <c r="HTQ61" s="78"/>
      <c r="HTR61" s="78"/>
      <c r="HTS61" s="78"/>
      <c r="HTT61" s="78"/>
      <c r="HTU61" s="78"/>
      <c r="HTV61" s="78"/>
      <c r="HTW61" s="78"/>
      <c r="HTX61" s="78"/>
      <c r="HTY61" s="78"/>
      <c r="HTZ61" s="78"/>
      <c r="HUA61" s="78"/>
      <c r="HUB61" s="78"/>
      <c r="HUC61" s="78"/>
      <c r="HUD61" s="78"/>
      <c r="HUE61" s="78"/>
      <c r="HUF61" s="78"/>
      <c r="HUG61" s="78"/>
      <c r="HUH61" s="78"/>
      <c r="HUI61" s="78"/>
      <c r="HUJ61" s="78"/>
      <c r="HUK61" s="78"/>
      <c r="HUL61" s="78"/>
      <c r="HUM61" s="78"/>
      <c r="HUN61" s="78"/>
      <c r="HUO61" s="78"/>
      <c r="HUP61" s="78"/>
      <c r="HUQ61" s="78"/>
      <c r="HUR61" s="78"/>
      <c r="HUS61" s="78"/>
      <c r="HUT61" s="78"/>
      <c r="HUU61" s="78"/>
      <c r="HUV61" s="78"/>
      <c r="HUW61" s="78"/>
      <c r="HUX61" s="78"/>
      <c r="HUY61" s="78"/>
      <c r="HUZ61" s="78"/>
      <c r="HVA61" s="78"/>
      <c r="HVB61" s="78"/>
      <c r="HVC61" s="78"/>
      <c r="HVD61" s="78"/>
      <c r="HVE61" s="78"/>
      <c r="HVF61" s="78"/>
      <c r="HVG61" s="78"/>
      <c r="HVH61" s="78"/>
      <c r="HVI61" s="78"/>
      <c r="HVJ61" s="78"/>
      <c r="HVK61" s="78"/>
      <c r="HVL61" s="78"/>
      <c r="HVM61" s="78"/>
      <c r="HVN61" s="78"/>
      <c r="HVO61" s="78"/>
      <c r="HVP61" s="78"/>
      <c r="HVQ61" s="78"/>
      <c r="HVR61" s="78"/>
      <c r="HVS61" s="78"/>
      <c r="HVT61" s="78"/>
      <c r="HVU61" s="78"/>
      <c r="HVV61" s="78"/>
      <c r="HVW61" s="78"/>
      <c r="HVX61" s="78"/>
      <c r="HVY61" s="78"/>
      <c r="HVZ61" s="78"/>
      <c r="HWA61" s="78"/>
      <c r="HWB61" s="78"/>
      <c r="HWC61" s="78"/>
      <c r="HWD61" s="78"/>
      <c r="HWE61" s="78"/>
      <c r="HWF61" s="78"/>
      <c r="HWG61" s="78"/>
      <c r="HWH61" s="78"/>
      <c r="HWI61" s="78"/>
      <c r="HWJ61" s="78"/>
      <c r="HWK61" s="78"/>
      <c r="HWL61" s="78"/>
      <c r="HWM61" s="78"/>
      <c r="HWN61" s="78"/>
      <c r="HWO61" s="78"/>
      <c r="HWP61" s="78"/>
      <c r="HWQ61" s="78"/>
      <c r="HWR61" s="78"/>
      <c r="HWS61" s="78"/>
      <c r="HWT61" s="78"/>
      <c r="HWU61" s="78"/>
      <c r="HWV61" s="78"/>
      <c r="HWW61" s="78"/>
      <c r="HWX61" s="78"/>
      <c r="HWY61" s="78"/>
      <c r="HWZ61" s="78"/>
      <c r="HXA61" s="78"/>
      <c r="HXB61" s="78"/>
      <c r="HXC61" s="78"/>
      <c r="HXD61" s="78"/>
      <c r="HXE61" s="78"/>
      <c r="HXF61" s="78"/>
      <c r="HXG61" s="78"/>
      <c r="HXH61" s="78"/>
      <c r="HXI61" s="78"/>
      <c r="HXJ61" s="78"/>
      <c r="HXK61" s="78"/>
      <c r="HXL61" s="78"/>
      <c r="HXM61" s="78"/>
      <c r="HXN61" s="78"/>
      <c r="HXO61" s="78"/>
      <c r="HXP61" s="78"/>
      <c r="HXQ61" s="78"/>
      <c r="HXR61" s="78"/>
      <c r="HXS61" s="78"/>
      <c r="HXT61" s="78"/>
      <c r="HXU61" s="78"/>
      <c r="HXV61" s="78"/>
      <c r="HXW61" s="78"/>
      <c r="HXX61" s="78"/>
      <c r="HXY61" s="78"/>
      <c r="HXZ61" s="78"/>
      <c r="HYA61" s="78"/>
      <c r="HYB61" s="78"/>
      <c r="HYC61" s="78"/>
      <c r="HYD61" s="78"/>
      <c r="HYE61" s="78"/>
      <c r="HYF61" s="78"/>
      <c r="HYG61" s="78"/>
      <c r="HYH61" s="78"/>
      <c r="HYI61" s="78"/>
      <c r="HYJ61" s="78"/>
      <c r="HYK61" s="78"/>
      <c r="HYL61" s="78"/>
      <c r="HYM61" s="78"/>
      <c r="HYN61" s="78"/>
      <c r="HYO61" s="78"/>
      <c r="HYP61" s="78"/>
      <c r="HYQ61" s="78"/>
      <c r="HYR61" s="78"/>
      <c r="HYS61" s="78"/>
      <c r="HYT61" s="78"/>
      <c r="HYU61" s="78"/>
      <c r="HYV61" s="78"/>
      <c r="HYW61" s="78"/>
      <c r="HYX61" s="78"/>
      <c r="HYY61" s="78"/>
      <c r="HYZ61" s="78"/>
      <c r="HZA61" s="78"/>
      <c r="HZB61" s="78"/>
      <c r="HZC61" s="78"/>
      <c r="HZD61" s="78"/>
      <c r="HZE61" s="78"/>
      <c r="HZF61" s="78"/>
      <c r="HZG61" s="78"/>
      <c r="HZH61" s="78"/>
      <c r="HZI61" s="78"/>
      <c r="HZJ61" s="78"/>
      <c r="HZK61" s="78"/>
      <c r="HZL61" s="78"/>
      <c r="HZM61" s="78"/>
      <c r="HZN61" s="78"/>
      <c r="HZO61" s="78"/>
      <c r="HZP61" s="78"/>
      <c r="HZQ61" s="78"/>
      <c r="HZR61" s="78"/>
      <c r="HZS61" s="78"/>
      <c r="HZT61" s="78"/>
      <c r="HZU61" s="78"/>
      <c r="HZV61" s="78"/>
      <c r="HZW61" s="78"/>
      <c r="HZX61" s="78"/>
      <c r="HZY61" s="78"/>
      <c r="HZZ61" s="78"/>
      <c r="IAA61" s="78"/>
      <c r="IAB61" s="78"/>
      <c r="IAC61" s="78"/>
      <c r="IAD61" s="78"/>
      <c r="IAE61" s="78"/>
      <c r="IAF61" s="78"/>
      <c r="IAG61" s="78"/>
      <c r="IAH61" s="78"/>
      <c r="IAI61" s="78"/>
      <c r="IAJ61" s="78"/>
      <c r="IAK61" s="78"/>
      <c r="IAL61" s="78"/>
      <c r="IAM61" s="78"/>
      <c r="IAN61" s="78"/>
      <c r="IAO61" s="78"/>
      <c r="IAP61" s="78"/>
      <c r="IAQ61" s="78"/>
      <c r="IAR61" s="78"/>
      <c r="IAS61" s="78"/>
      <c r="IAT61" s="78"/>
      <c r="IAU61" s="78"/>
      <c r="IAV61" s="78"/>
      <c r="IAW61" s="78"/>
      <c r="IAX61" s="78"/>
      <c r="IAY61" s="78"/>
      <c r="IAZ61" s="78"/>
      <c r="IBA61" s="78"/>
      <c r="IBB61" s="78"/>
      <c r="IBC61" s="78"/>
      <c r="IBD61" s="78"/>
      <c r="IBE61" s="78"/>
      <c r="IBF61" s="78"/>
      <c r="IBG61" s="78"/>
      <c r="IBH61" s="78"/>
      <c r="IBI61" s="78"/>
      <c r="IBJ61" s="78"/>
      <c r="IBK61" s="78"/>
      <c r="IBL61" s="78"/>
      <c r="IBM61" s="78"/>
      <c r="IBN61" s="78"/>
      <c r="IBO61" s="78"/>
      <c r="IBP61" s="78"/>
      <c r="IBQ61" s="78"/>
      <c r="IBR61" s="78"/>
      <c r="IBS61" s="78"/>
      <c r="IBT61" s="78"/>
      <c r="IBU61" s="78"/>
      <c r="IBV61" s="78"/>
      <c r="IBW61" s="78"/>
      <c r="IBX61" s="78"/>
      <c r="IBY61" s="78"/>
      <c r="IBZ61" s="78"/>
      <c r="ICA61" s="78"/>
      <c r="ICB61" s="78"/>
      <c r="ICC61" s="78"/>
      <c r="ICD61" s="78"/>
      <c r="ICE61" s="78"/>
      <c r="ICF61" s="78"/>
      <c r="ICG61" s="78"/>
      <c r="ICH61" s="78"/>
      <c r="ICI61" s="78"/>
      <c r="ICJ61" s="78"/>
      <c r="ICK61" s="78"/>
      <c r="ICL61" s="78"/>
      <c r="ICM61" s="78"/>
      <c r="ICN61" s="78"/>
      <c r="ICO61" s="78"/>
      <c r="ICP61" s="78"/>
      <c r="ICQ61" s="78"/>
      <c r="ICR61" s="78"/>
      <c r="ICS61" s="78"/>
      <c r="ICT61" s="78"/>
      <c r="ICU61" s="78"/>
      <c r="ICV61" s="78"/>
      <c r="ICW61" s="78"/>
      <c r="ICX61" s="78"/>
      <c r="ICY61" s="78"/>
      <c r="ICZ61" s="78"/>
      <c r="IDA61" s="78"/>
      <c r="IDB61" s="78"/>
      <c r="IDC61" s="78"/>
      <c r="IDD61" s="78"/>
      <c r="IDE61" s="78"/>
      <c r="IDF61" s="78"/>
      <c r="IDG61" s="78"/>
      <c r="IDH61" s="78"/>
      <c r="IDI61" s="78"/>
      <c r="IDJ61" s="78"/>
      <c r="IDK61" s="78"/>
      <c r="IDL61" s="78"/>
      <c r="IDM61" s="78"/>
      <c r="IDN61" s="78"/>
      <c r="IDO61" s="78"/>
      <c r="IDP61" s="78"/>
      <c r="IDQ61" s="78"/>
      <c r="IDR61" s="78"/>
      <c r="IDS61" s="78"/>
      <c r="IDT61" s="78"/>
      <c r="IDU61" s="78"/>
      <c r="IDV61" s="78"/>
      <c r="IDW61" s="78"/>
      <c r="IDX61" s="78"/>
      <c r="IDY61" s="78"/>
      <c r="IDZ61" s="78"/>
      <c r="IEA61" s="78"/>
      <c r="IEB61" s="78"/>
      <c r="IEC61" s="78"/>
      <c r="IED61" s="78"/>
      <c r="IEE61" s="78"/>
      <c r="IEF61" s="78"/>
      <c r="IEG61" s="78"/>
      <c r="IEH61" s="78"/>
      <c r="IEI61" s="78"/>
      <c r="IEJ61" s="78"/>
      <c r="IEK61" s="78"/>
      <c r="IEL61" s="78"/>
      <c r="IEM61" s="78"/>
      <c r="IEN61" s="78"/>
      <c r="IEO61" s="78"/>
      <c r="IEP61" s="78"/>
      <c r="IEQ61" s="78"/>
      <c r="IER61" s="78"/>
      <c r="IES61" s="78"/>
      <c r="IET61" s="78"/>
      <c r="IEU61" s="78"/>
      <c r="IEV61" s="78"/>
      <c r="IEW61" s="78"/>
      <c r="IEX61" s="78"/>
      <c r="IEY61" s="78"/>
      <c r="IEZ61" s="78"/>
      <c r="IFA61" s="78"/>
      <c r="IFB61" s="78"/>
      <c r="IFC61" s="78"/>
      <c r="IFD61" s="78"/>
      <c r="IFE61" s="78"/>
      <c r="IFF61" s="78"/>
      <c r="IFG61" s="78"/>
      <c r="IFH61" s="78"/>
      <c r="IFI61" s="78"/>
      <c r="IFJ61" s="78"/>
      <c r="IFK61" s="78"/>
      <c r="IFL61" s="78"/>
      <c r="IFM61" s="78"/>
      <c r="IFN61" s="78"/>
      <c r="IFO61" s="78"/>
      <c r="IFP61" s="78"/>
      <c r="IFQ61" s="78"/>
      <c r="IFR61" s="78"/>
      <c r="IFS61" s="78"/>
      <c r="IFT61" s="78"/>
      <c r="IFU61" s="78"/>
      <c r="IFV61" s="78"/>
      <c r="IFW61" s="78"/>
      <c r="IFX61" s="78"/>
      <c r="IFY61" s="78"/>
      <c r="IFZ61" s="78"/>
      <c r="IGA61" s="78"/>
      <c r="IGB61" s="78"/>
      <c r="IGC61" s="78"/>
      <c r="IGD61" s="78"/>
      <c r="IGE61" s="78"/>
      <c r="IGF61" s="78"/>
      <c r="IGG61" s="78"/>
      <c r="IGH61" s="78"/>
      <c r="IGI61" s="78"/>
      <c r="IGJ61" s="78"/>
      <c r="IGK61" s="78"/>
      <c r="IGL61" s="78"/>
      <c r="IGM61" s="78"/>
      <c r="IGN61" s="78"/>
      <c r="IGO61" s="78"/>
      <c r="IGP61" s="78"/>
      <c r="IGQ61" s="78"/>
      <c r="IGR61" s="78"/>
      <c r="IGS61" s="78"/>
      <c r="IGT61" s="78"/>
      <c r="IGU61" s="78"/>
      <c r="IGV61" s="78"/>
      <c r="IGW61" s="78"/>
      <c r="IGX61" s="78"/>
      <c r="IGY61" s="78"/>
      <c r="IGZ61" s="78"/>
      <c r="IHA61" s="78"/>
      <c r="IHB61" s="78"/>
      <c r="IHC61" s="78"/>
      <c r="IHD61" s="78"/>
      <c r="IHE61" s="78"/>
      <c r="IHF61" s="78"/>
      <c r="IHG61" s="78"/>
      <c r="IHH61" s="78"/>
      <c r="IHI61" s="78"/>
      <c r="IHJ61" s="78"/>
      <c r="IHK61" s="78"/>
      <c r="IHL61" s="78"/>
      <c r="IHM61" s="78"/>
      <c r="IHN61" s="78"/>
      <c r="IHO61" s="78"/>
      <c r="IHP61" s="78"/>
      <c r="IHQ61" s="78"/>
      <c r="IHR61" s="78"/>
      <c r="IHS61" s="78"/>
      <c r="IHT61" s="78"/>
      <c r="IHU61" s="78"/>
      <c r="IHV61" s="78"/>
      <c r="IHW61" s="78"/>
      <c r="IHX61" s="78"/>
      <c r="IHY61" s="78"/>
      <c r="IHZ61" s="78"/>
      <c r="IIA61" s="78"/>
      <c r="IIB61" s="78"/>
      <c r="IIC61" s="78"/>
      <c r="IID61" s="78"/>
      <c r="IIE61" s="78"/>
      <c r="IIF61" s="78"/>
      <c r="IIG61" s="78"/>
      <c r="IIH61" s="78"/>
      <c r="III61" s="78"/>
      <c r="IIJ61" s="78"/>
      <c r="IIK61" s="78"/>
      <c r="IIL61" s="78"/>
      <c r="IIM61" s="78"/>
      <c r="IIN61" s="78"/>
      <c r="IIO61" s="78"/>
      <c r="IIP61" s="78"/>
      <c r="IIQ61" s="78"/>
      <c r="IIR61" s="78"/>
      <c r="IIS61" s="78"/>
      <c r="IIT61" s="78"/>
      <c r="IIU61" s="78"/>
      <c r="IIV61" s="78"/>
      <c r="IIW61" s="78"/>
      <c r="IIX61" s="78"/>
      <c r="IIY61" s="78"/>
      <c r="IIZ61" s="78"/>
      <c r="IJA61" s="78"/>
      <c r="IJB61" s="78"/>
      <c r="IJC61" s="78"/>
      <c r="IJD61" s="78"/>
      <c r="IJE61" s="78"/>
      <c r="IJF61" s="78"/>
      <c r="IJG61" s="78"/>
      <c r="IJH61" s="78"/>
      <c r="IJI61" s="78"/>
      <c r="IJJ61" s="78"/>
      <c r="IJK61" s="78"/>
      <c r="IJL61" s="78"/>
      <c r="IJM61" s="78"/>
      <c r="IJN61" s="78"/>
      <c r="IJO61" s="78"/>
      <c r="IJP61" s="78"/>
      <c r="IJQ61" s="78"/>
      <c r="IJR61" s="78"/>
      <c r="IJS61" s="78"/>
      <c r="IJT61" s="78"/>
      <c r="IJU61" s="78"/>
      <c r="IJV61" s="78"/>
      <c r="IJW61" s="78"/>
      <c r="IJX61" s="78"/>
      <c r="IJY61" s="78"/>
      <c r="IJZ61" s="78"/>
      <c r="IKA61" s="78"/>
      <c r="IKB61" s="78"/>
      <c r="IKC61" s="78"/>
      <c r="IKD61" s="78"/>
      <c r="IKE61" s="78"/>
      <c r="IKF61" s="78"/>
      <c r="IKG61" s="78"/>
      <c r="IKH61" s="78"/>
      <c r="IKI61" s="78"/>
      <c r="IKJ61" s="78"/>
      <c r="IKK61" s="78"/>
      <c r="IKL61" s="78"/>
      <c r="IKM61" s="78"/>
      <c r="IKN61" s="78"/>
      <c r="IKO61" s="78"/>
      <c r="IKP61" s="78"/>
      <c r="IKQ61" s="78"/>
      <c r="IKR61" s="78"/>
      <c r="IKS61" s="78"/>
      <c r="IKT61" s="78"/>
      <c r="IKU61" s="78"/>
      <c r="IKV61" s="78"/>
      <c r="IKW61" s="78"/>
      <c r="IKX61" s="78"/>
      <c r="IKY61" s="78"/>
      <c r="IKZ61" s="78"/>
      <c r="ILA61" s="78"/>
      <c r="ILB61" s="78"/>
      <c r="ILC61" s="78"/>
      <c r="ILD61" s="78"/>
      <c r="ILE61" s="78"/>
      <c r="ILF61" s="78"/>
      <c r="ILG61" s="78"/>
      <c r="ILH61" s="78"/>
      <c r="ILI61" s="78"/>
      <c r="ILJ61" s="78"/>
      <c r="ILK61" s="78"/>
      <c r="ILL61" s="78"/>
      <c r="ILM61" s="78"/>
      <c r="ILN61" s="78"/>
      <c r="ILO61" s="78"/>
      <c r="ILP61" s="78"/>
      <c r="ILQ61" s="78"/>
      <c r="ILR61" s="78"/>
      <c r="ILS61" s="78"/>
      <c r="ILT61" s="78"/>
      <c r="ILU61" s="78"/>
      <c r="ILV61" s="78"/>
      <c r="ILW61" s="78"/>
      <c r="ILX61" s="78"/>
      <c r="ILY61" s="78"/>
      <c r="ILZ61" s="78"/>
      <c r="IMA61" s="78"/>
      <c r="IMB61" s="78"/>
      <c r="IMC61" s="78"/>
      <c r="IMD61" s="78"/>
      <c r="IME61" s="78"/>
      <c r="IMF61" s="78"/>
      <c r="IMG61" s="78"/>
      <c r="IMH61" s="78"/>
      <c r="IMI61" s="78"/>
      <c r="IMJ61" s="78"/>
      <c r="IMK61" s="78"/>
      <c r="IML61" s="78"/>
      <c r="IMM61" s="78"/>
      <c r="IMN61" s="78"/>
      <c r="IMO61" s="78"/>
      <c r="IMP61" s="78"/>
      <c r="IMQ61" s="78"/>
      <c r="IMR61" s="78"/>
      <c r="IMS61" s="78"/>
      <c r="IMT61" s="78"/>
      <c r="IMU61" s="78"/>
      <c r="IMV61" s="78"/>
      <c r="IMW61" s="78"/>
      <c r="IMX61" s="78"/>
      <c r="IMY61" s="78"/>
      <c r="IMZ61" s="78"/>
      <c r="INA61" s="78"/>
      <c r="INB61" s="78"/>
      <c r="INC61" s="78"/>
      <c r="IND61" s="78"/>
      <c r="INE61" s="78"/>
      <c r="INF61" s="78"/>
      <c r="ING61" s="78"/>
      <c r="INH61" s="78"/>
      <c r="INI61" s="78"/>
      <c r="INJ61" s="78"/>
      <c r="INK61" s="78"/>
      <c r="INL61" s="78"/>
      <c r="INM61" s="78"/>
      <c r="INN61" s="78"/>
      <c r="INO61" s="78"/>
      <c r="INP61" s="78"/>
      <c r="INQ61" s="78"/>
      <c r="INR61" s="78"/>
      <c r="INS61" s="78"/>
      <c r="INT61" s="78"/>
      <c r="INU61" s="78"/>
      <c r="INV61" s="78"/>
      <c r="INW61" s="78"/>
      <c r="INX61" s="78"/>
      <c r="INY61" s="78"/>
      <c r="INZ61" s="78"/>
      <c r="IOA61" s="78"/>
      <c r="IOB61" s="78"/>
      <c r="IOC61" s="78"/>
      <c r="IOD61" s="78"/>
      <c r="IOE61" s="78"/>
      <c r="IOF61" s="78"/>
      <c r="IOG61" s="78"/>
      <c r="IOH61" s="78"/>
      <c r="IOI61" s="78"/>
      <c r="IOJ61" s="78"/>
      <c r="IOK61" s="78"/>
      <c r="IOL61" s="78"/>
      <c r="IOM61" s="78"/>
      <c r="ION61" s="78"/>
      <c r="IOO61" s="78"/>
      <c r="IOP61" s="78"/>
      <c r="IOQ61" s="78"/>
      <c r="IOR61" s="78"/>
      <c r="IOS61" s="78"/>
      <c r="IOT61" s="78"/>
      <c r="IOU61" s="78"/>
      <c r="IOV61" s="78"/>
      <c r="IOW61" s="78"/>
      <c r="IOX61" s="78"/>
      <c r="IOY61" s="78"/>
      <c r="IOZ61" s="78"/>
      <c r="IPA61" s="78"/>
      <c r="IPB61" s="78"/>
      <c r="IPC61" s="78"/>
      <c r="IPD61" s="78"/>
      <c r="IPE61" s="78"/>
      <c r="IPF61" s="78"/>
      <c r="IPG61" s="78"/>
      <c r="IPH61" s="78"/>
      <c r="IPI61" s="78"/>
      <c r="IPJ61" s="78"/>
      <c r="IPK61" s="78"/>
      <c r="IPL61" s="78"/>
      <c r="IPM61" s="78"/>
      <c r="IPN61" s="78"/>
      <c r="IPO61" s="78"/>
      <c r="IPP61" s="78"/>
      <c r="IPQ61" s="78"/>
      <c r="IPR61" s="78"/>
      <c r="IPS61" s="78"/>
      <c r="IPT61" s="78"/>
      <c r="IPU61" s="78"/>
      <c r="IPV61" s="78"/>
      <c r="IPW61" s="78"/>
      <c r="IPX61" s="78"/>
      <c r="IPY61" s="78"/>
      <c r="IPZ61" s="78"/>
      <c r="IQA61" s="78"/>
      <c r="IQB61" s="78"/>
      <c r="IQC61" s="78"/>
      <c r="IQD61" s="78"/>
      <c r="IQE61" s="78"/>
      <c r="IQF61" s="78"/>
      <c r="IQG61" s="78"/>
      <c r="IQH61" s="78"/>
      <c r="IQI61" s="78"/>
      <c r="IQJ61" s="78"/>
      <c r="IQK61" s="78"/>
      <c r="IQL61" s="78"/>
      <c r="IQM61" s="78"/>
      <c r="IQN61" s="78"/>
      <c r="IQO61" s="78"/>
      <c r="IQP61" s="78"/>
      <c r="IQQ61" s="78"/>
      <c r="IQR61" s="78"/>
      <c r="IQS61" s="78"/>
      <c r="IQT61" s="78"/>
      <c r="IQU61" s="78"/>
      <c r="IQV61" s="78"/>
      <c r="IQW61" s="78"/>
      <c r="IQX61" s="78"/>
      <c r="IQY61" s="78"/>
      <c r="IQZ61" s="78"/>
      <c r="IRA61" s="78"/>
      <c r="IRB61" s="78"/>
      <c r="IRC61" s="78"/>
      <c r="IRD61" s="78"/>
      <c r="IRE61" s="78"/>
      <c r="IRF61" s="78"/>
      <c r="IRG61" s="78"/>
      <c r="IRH61" s="78"/>
      <c r="IRI61" s="78"/>
      <c r="IRJ61" s="78"/>
      <c r="IRK61" s="78"/>
      <c r="IRL61" s="78"/>
      <c r="IRM61" s="78"/>
      <c r="IRN61" s="78"/>
      <c r="IRO61" s="78"/>
      <c r="IRP61" s="78"/>
      <c r="IRQ61" s="78"/>
      <c r="IRR61" s="78"/>
      <c r="IRS61" s="78"/>
      <c r="IRT61" s="78"/>
      <c r="IRU61" s="78"/>
      <c r="IRV61" s="78"/>
      <c r="IRW61" s="78"/>
      <c r="IRX61" s="78"/>
      <c r="IRY61" s="78"/>
      <c r="IRZ61" s="78"/>
      <c r="ISA61" s="78"/>
      <c r="ISB61" s="78"/>
      <c r="ISC61" s="78"/>
      <c r="ISD61" s="78"/>
      <c r="ISE61" s="78"/>
      <c r="ISF61" s="78"/>
      <c r="ISG61" s="78"/>
      <c r="ISH61" s="78"/>
      <c r="ISI61" s="78"/>
      <c r="ISJ61" s="78"/>
      <c r="ISK61" s="78"/>
      <c r="ISL61" s="78"/>
      <c r="ISM61" s="78"/>
      <c r="ISN61" s="78"/>
      <c r="ISO61" s="78"/>
      <c r="ISP61" s="78"/>
      <c r="ISQ61" s="78"/>
      <c r="ISR61" s="78"/>
      <c r="ISS61" s="78"/>
      <c r="IST61" s="78"/>
      <c r="ISU61" s="78"/>
      <c r="ISV61" s="78"/>
      <c r="ISW61" s="78"/>
      <c r="ISX61" s="78"/>
      <c r="ISY61" s="78"/>
      <c r="ISZ61" s="78"/>
      <c r="ITA61" s="78"/>
      <c r="ITB61" s="78"/>
      <c r="ITC61" s="78"/>
      <c r="ITD61" s="78"/>
      <c r="ITE61" s="78"/>
      <c r="ITF61" s="78"/>
      <c r="ITG61" s="78"/>
      <c r="ITH61" s="78"/>
      <c r="ITI61" s="78"/>
      <c r="ITJ61" s="78"/>
      <c r="ITK61" s="78"/>
      <c r="ITL61" s="78"/>
      <c r="ITM61" s="78"/>
      <c r="ITN61" s="78"/>
      <c r="ITO61" s="78"/>
      <c r="ITP61" s="78"/>
      <c r="ITQ61" s="78"/>
      <c r="ITR61" s="78"/>
      <c r="ITS61" s="78"/>
      <c r="ITT61" s="78"/>
      <c r="ITU61" s="78"/>
      <c r="ITV61" s="78"/>
      <c r="ITW61" s="78"/>
      <c r="ITX61" s="78"/>
      <c r="ITY61" s="78"/>
      <c r="ITZ61" s="78"/>
      <c r="IUA61" s="78"/>
      <c r="IUB61" s="78"/>
      <c r="IUC61" s="78"/>
      <c r="IUD61" s="78"/>
      <c r="IUE61" s="78"/>
      <c r="IUF61" s="78"/>
      <c r="IUG61" s="78"/>
      <c r="IUH61" s="78"/>
      <c r="IUI61" s="78"/>
      <c r="IUJ61" s="78"/>
      <c r="IUK61" s="78"/>
      <c r="IUL61" s="78"/>
      <c r="IUM61" s="78"/>
      <c r="IUN61" s="78"/>
      <c r="IUO61" s="78"/>
      <c r="IUP61" s="78"/>
      <c r="IUQ61" s="78"/>
      <c r="IUR61" s="78"/>
      <c r="IUS61" s="78"/>
      <c r="IUT61" s="78"/>
      <c r="IUU61" s="78"/>
      <c r="IUV61" s="78"/>
      <c r="IUW61" s="78"/>
      <c r="IUX61" s="78"/>
      <c r="IUY61" s="78"/>
      <c r="IUZ61" s="78"/>
      <c r="IVA61" s="78"/>
      <c r="IVB61" s="78"/>
      <c r="IVC61" s="78"/>
      <c r="IVD61" s="78"/>
      <c r="IVE61" s="78"/>
      <c r="IVF61" s="78"/>
      <c r="IVG61" s="78"/>
      <c r="IVH61" s="78"/>
      <c r="IVI61" s="78"/>
      <c r="IVJ61" s="78"/>
      <c r="IVK61" s="78"/>
      <c r="IVL61" s="78"/>
      <c r="IVM61" s="78"/>
      <c r="IVN61" s="78"/>
      <c r="IVO61" s="78"/>
      <c r="IVP61" s="78"/>
      <c r="IVQ61" s="78"/>
      <c r="IVR61" s="78"/>
      <c r="IVS61" s="78"/>
      <c r="IVT61" s="78"/>
      <c r="IVU61" s="78"/>
      <c r="IVV61" s="78"/>
      <c r="IVW61" s="78"/>
      <c r="IVX61" s="78"/>
      <c r="IVY61" s="78"/>
      <c r="IVZ61" s="78"/>
      <c r="IWA61" s="78"/>
      <c r="IWB61" s="78"/>
      <c r="IWC61" s="78"/>
      <c r="IWD61" s="78"/>
      <c r="IWE61" s="78"/>
      <c r="IWF61" s="78"/>
      <c r="IWG61" s="78"/>
      <c r="IWH61" s="78"/>
      <c r="IWI61" s="78"/>
      <c r="IWJ61" s="78"/>
      <c r="IWK61" s="78"/>
      <c r="IWL61" s="78"/>
      <c r="IWM61" s="78"/>
      <c r="IWN61" s="78"/>
      <c r="IWO61" s="78"/>
      <c r="IWP61" s="78"/>
      <c r="IWQ61" s="78"/>
      <c r="IWR61" s="78"/>
      <c r="IWS61" s="78"/>
      <c r="IWT61" s="78"/>
      <c r="IWU61" s="78"/>
      <c r="IWV61" s="78"/>
      <c r="IWW61" s="78"/>
      <c r="IWX61" s="78"/>
      <c r="IWY61" s="78"/>
      <c r="IWZ61" s="78"/>
      <c r="IXA61" s="78"/>
      <c r="IXB61" s="78"/>
      <c r="IXC61" s="78"/>
      <c r="IXD61" s="78"/>
      <c r="IXE61" s="78"/>
      <c r="IXF61" s="78"/>
      <c r="IXG61" s="78"/>
      <c r="IXH61" s="78"/>
      <c r="IXI61" s="78"/>
      <c r="IXJ61" s="78"/>
      <c r="IXK61" s="78"/>
      <c r="IXL61" s="78"/>
      <c r="IXM61" s="78"/>
      <c r="IXN61" s="78"/>
      <c r="IXO61" s="78"/>
      <c r="IXP61" s="78"/>
      <c r="IXQ61" s="78"/>
      <c r="IXR61" s="78"/>
      <c r="IXS61" s="78"/>
      <c r="IXT61" s="78"/>
      <c r="IXU61" s="78"/>
      <c r="IXV61" s="78"/>
      <c r="IXW61" s="78"/>
      <c r="IXX61" s="78"/>
      <c r="IXY61" s="78"/>
      <c r="IXZ61" s="78"/>
      <c r="IYA61" s="78"/>
      <c r="IYB61" s="78"/>
      <c r="IYC61" s="78"/>
      <c r="IYD61" s="78"/>
      <c r="IYE61" s="78"/>
      <c r="IYF61" s="78"/>
      <c r="IYG61" s="78"/>
      <c r="IYH61" s="78"/>
      <c r="IYI61" s="78"/>
      <c r="IYJ61" s="78"/>
      <c r="IYK61" s="78"/>
      <c r="IYL61" s="78"/>
      <c r="IYM61" s="78"/>
      <c r="IYN61" s="78"/>
      <c r="IYO61" s="78"/>
      <c r="IYP61" s="78"/>
      <c r="IYQ61" s="78"/>
      <c r="IYR61" s="78"/>
      <c r="IYS61" s="78"/>
      <c r="IYT61" s="78"/>
      <c r="IYU61" s="78"/>
      <c r="IYV61" s="78"/>
      <c r="IYW61" s="78"/>
      <c r="IYX61" s="78"/>
      <c r="IYY61" s="78"/>
      <c r="IYZ61" s="78"/>
      <c r="IZA61" s="78"/>
      <c r="IZB61" s="78"/>
      <c r="IZC61" s="78"/>
      <c r="IZD61" s="78"/>
      <c r="IZE61" s="78"/>
      <c r="IZF61" s="78"/>
      <c r="IZG61" s="78"/>
      <c r="IZH61" s="78"/>
      <c r="IZI61" s="78"/>
      <c r="IZJ61" s="78"/>
      <c r="IZK61" s="78"/>
      <c r="IZL61" s="78"/>
      <c r="IZM61" s="78"/>
      <c r="IZN61" s="78"/>
      <c r="IZO61" s="78"/>
      <c r="IZP61" s="78"/>
      <c r="IZQ61" s="78"/>
      <c r="IZR61" s="78"/>
      <c r="IZS61" s="78"/>
      <c r="IZT61" s="78"/>
      <c r="IZU61" s="78"/>
      <c r="IZV61" s="78"/>
      <c r="IZW61" s="78"/>
      <c r="IZX61" s="78"/>
      <c r="IZY61" s="78"/>
      <c r="IZZ61" s="78"/>
      <c r="JAA61" s="78"/>
      <c r="JAB61" s="78"/>
      <c r="JAC61" s="78"/>
      <c r="JAD61" s="78"/>
      <c r="JAE61" s="78"/>
      <c r="JAF61" s="78"/>
      <c r="JAG61" s="78"/>
      <c r="JAH61" s="78"/>
      <c r="JAI61" s="78"/>
      <c r="JAJ61" s="78"/>
      <c r="JAK61" s="78"/>
      <c r="JAL61" s="78"/>
      <c r="JAM61" s="78"/>
      <c r="JAN61" s="78"/>
      <c r="JAO61" s="78"/>
      <c r="JAP61" s="78"/>
      <c r="JAQ61" s="78"/>
      <c r="JAR61" s="78"/>
      <c r="JAS61" s="78"/>
      <c r="JAT61" s="78"/>
      <c r="JAU61" s="78"/>
      <c r="JAV61" s="78"/>
      <c r="JAW61" s="78"/>
      <c r="JAX61" s="78"/>
      <c r="JAY61" s="78"/>
      <c r="JAZ61" s="78"/>
      <c r="JBA61" s="78"/>
      <c r="JBB61" s="78"/>
      <c r="JBC61" s="78"/>
      <c r="JBD61" s="78"/>
      <c r="JBE61" s="78"/>
      <c r="JBF61" s="78"/>
      <c r="JBG61" s="78"/>
      <c r="JBH61" s="78"/>
      <c r="JBI61" s="78"/>
      <c r="JBJ61" s="78"/>
      <c r="JBK61" s="78"/>
      <c r="JBL61" s="78"/>
      <c r="JBM61" s="78"/>
      <c r="JBN61" s="78"/>
      <c r="JBO61" s="78"/>
      <c r="JBP61" s="78"/>
      <c r="JBQ61" s="78"/>
      <c r="JBR61" s="78"/>
      <c r="JBS61" s="78"/>
      <c r="JBT61" s="78"/>
      <c r="JBU61" s="78"/>
      <c r="JBV61" s="78"/>
      <c r="JBW61" s="78"/>
      <c r="JBX61" s="78"/>
      <c r="JBY61" s="78"/>
      <c r="JBZ61" s="78"/>
      <c r="JCA61" s="78"/>
      <c r="JCB61" s="78"/>
      <c r="JCC61" s="78"/>
      <c r="JCD61" s="78"/>
      <c r="JCE61" s="78"/>
      <c r="JCF61" s="78"/>
      <c r="JCG61" s="78"/>
      <c r="JCH61" s="78"/>
      <c r="JCI61" s="78"/>
      <c r="JCJ61" s="78"/>
      <c r="JCK61" s="78"/>
      <c r="JCL61" s="78"/>
      <c r="JCM61" s="78"/>
      <c r="JCN61" s="78"/>
      <c r="JCO61" s="78"/>
      <c r="JCP61" s="78"/>
      <c r="JCQ61" s="78"/>
      <c r="JCR61" s="78"/>
      <c r="JCS61" s="78"/>
      <c r="JCT61" s="78"/>
      <c r="JCU61" s="78"/>
      <c r="JCV61" s="78"/>
      <c r="JCW61" s="78"/>
      <c r="JCX61" s="78"/>
      <c r="JCY61" s="78"/>
      <c r="JCZ61" s="78"/>
      <c r="JDA61" s="78"/>
      <c r="JDB61" s="78"/>
      <c r="JDC61" s="78"/>
      <c r="JDD61" s="78"/>
      <c r="JDE61" s="78"/>
      <c r="JDF61" s="78"/>
      <c r="JDG61" s="78"/>
      <c r="JDH61" s="78"/>
      <c r="JDI61" s="78"/>
      <c r="JDJ61" s="78"/>
      <c r="JDK61" s="78"/>
      <c r="JDL61" s="78"/>
      <c r="JDM61" s="78"/>
      <c r="JDN61" s="78"/>
      <c r="JDO61" s="78"/>
      <c r="JDP61" s="78"/>
      <c r="JDQ61" s="78"/>
      <c r="JDR61" s="78"/>
      <c r="JDS61" s="78"/>
      <c r="JDT61" s="78"/>
      <c r="JDU61" s="78"/>
      <c r="JDV61" s="78"/>
      <c r="JDW61" s="78"/>
      <c r="JDX61" s="78"/>
      <c r="JDY61" s="78"/>
      <c r="JDZ61" s="78"/>
      <c r="JEA61" s="78"/>
      <c r="JEB61" s="78"/>
      <c r="JEC61" s="78"/>
      <c r="JED61" s="78"/>
      <c r="JEE61" s="78"/>
      <c r="JEF61" s="78"/>
      <c r="JEG61" s="78"/>
      <c r="JEH61" s="78"/>
      <c r="JEI61" s="78"/>
      <c r="JEJ61" s="78"/>
      <c r="JEK61" s="78"/>
      <c r="JEL61" s="78"/>
      <c r="JEM61" s="78"/>
      <c r="JEN61" s="78"/>
      <c r="JEO61" s="78"/>
      <c r="JEP61" s="78"/>
      <c r="JEQ61" s="78"/>
      <c r="JER61" s="78"/>
      <c r="JES61" s="78"/>
      <c r="JET61" s="78"/>
      <c r="JEU61" s="78"/>
      <c r="JEV61" s="78"/>
      <c r="JEW61" s="78"/>
      <c r="JEX61" s="78"/>
      <c r="JEY61" s="78"/>
      <c r="JEZ61" s="78"/>
      <c r="JFA61" s="78"/>
      <c r="JFB61" s="78"/>
      <c r="JFC61" s="78"/>
      <c r="JFD61" s="78"/>
      <c r="JFE61" s="78"/>
      <c r="JFF61" s="78"/>
      <c r="JFG61" s="78"/>
      <c r="JFH61" s="78"/>
      <c r="JFI61" s="78"/>
      <c r="JFJ61" s="78"/>
      <c r="JFK61" s="78"/>
      <c r="JFL61" s="78"/>
      <c r="JFM61" s="78"/>
      <c r="JFN61" s="78"/>
      <c r="JFO61" s="78"/>
      <c r="JFP61" s="78"/>
      <c r="JFQ61" s="78"/>
      <c r="JFR61" s="78"/>
      <c r="JFS61" s="78"/>
      <c r="JFT61" s="78"/>
      <c r="JFU61" s="78"/>
      <c r="JFV61" s="78"/>
      <c r="JFW61" s="78"/>
      <c r="JFX61" s="78"/>
      <c r="JFY61" s="78"/>
      <c r="JFZ61" s="78"/>
      <c r="JGA61" s="78"/>
      <c r="JGB61" s="78"/>
      <c r="JGC61" s="78"/>
      <c r="JGD61" s="78"/>
      <c r="JGE61" s="78"/>
      <c r="JGF61" s="78"/>
      <c r="JGG61" s="78"/>
      <c r="JGH61" s="78"/>
      <c r="JGI61" s="78"/>
      <c r="JGJ61" s="78"/>
      <c r="JGK61" s="78"/>
      <c r="JGL61" s="78"/>
      <c r="JGM61" s="78"/>
      <c r="JGN61" s="78"/>
      <c r="JGO61" s="78"/>
      <c r="JGP61" s="78"/>
      <c r="JGQ61" s="78"/>
      <c r="JGR61" s="78"/>
      <c r="JGS61" s="78"/>
      <c r="JGT61" s="78"/>
      <c r="JGU61" s="78"/>
      <c r="JGV61" s="78"/>
      <c r="JGW61" s="78"/>
      <c r="JGX61" s="78"/>
      <c r="JGY61" s="78"/>
      <c r="JGZ61" s="78"/>
      <c r="JHA61" s="78"/>
      <c r="JHB61" s="78"/>
      <c r="JHC61" s="78"/>
      <c r="JHD61" s="78"/>
      <c r="JHE61" s="78"/>
      <c r="JHF61" s="78"/>
      <c r="JHG61" s="78"/>
      <c r="JHH61" s="78"/>
      <c r="JHI61" s="78"/>
      <c r="JHJ61" s="78"/>
      <c r="JHK61" s="78"/>
      <c r="JHL61" s="78"/>
      <c r="JHM61" s="78"/>
      <c r="JHN61" s="78"/>
      <c r="JHO61" s="78"/>
      <c r="JHP61" s="78"/>
      <c r="JHQ61" s="78"/>
      <c r="JHR61" s="78"/>
      <c r="JHS61" s="78"/>
      <c r="JHT61" s="78"/>
      <c r="JHU61" s="78"/>
      <c r="JHV61" s="78"/>
      <c r="JHW61" s="78"/>
      <c r="JHX61" s="78"/>
      <c r="JHY61" s="78"/>
      <c r="JHZ61" s="78"/>
      <c r="JIA61" s="78"/>
      <c r="JIB61" s="78"/>
      <c r="JIC61" s="78"/>
      <c r="JID61" s="78"/>
      <c r="JIE61" s="78"/>
      <c r="JIF61" s="78"/>
      <c r="JIG61" s="78"/>
      <c r="JIH61" s="78"/>
      <c r="JII61" s="78"/>
      <c r="JIJ61" s="78"/>
      <c r="JIK61" s="78"/>
      <c r="JIL61" s="78"/>
      <c r="JIM61" s="78"/>
      <c r="JIN61" s="78"/>
      <c r="JIO61" s="78"/>
      <c r="JIP61" s="78"/>
      <c r="JIQ61" s="78"/>
      <c r="JIR61" s="78"/>
      <c r="JIS61" s="78"/>
      <c r="JIT61" s="78"/>
      <c r="JIU61" s="78"/>
      <c r="JIV61" s="78"/>
      <c r="JIW61" s="78"/>
      <c r="JIX61" s="78"/>
      <c r="JIY61" s="78"/>
      <c r="JIZ61" s="78"/>
      <c r="JJA61" s="78"/>
      <c r="JJB61" s="78"/>
      <c r="JJC61" s="78"/>
      <c r="JJD61" s="78"/>
      <c r="JJE61" s="78"/>
      <c r="JJF61" s="78"/>
      <c r="JJG61" s="78"/>
      <c r="JJH61" s="78"/>
      <c r="JJI61" s="78"/>
      <c r="JJJ61" s="78"/>
      <c r="JJK61" s="78"/>
      <c r="JJL61" s="78"/>
      <c r="JJM61" s="78"/>
      <c r="JJN61" s="78"/>
      <c r="JJO61" s="78"/>
      <c r="JJP61" s="78"/>
      <c r="JJQ61" s="78"/>
      <c r="JJR61" s="78"/>
      <c r="JJS61" s="78"/>
      <c r="JJT61" s="78"/>
      <c r="JJU61" s="78"/>
      <c r="JJV61" s="78"/>
      <c r="JJW61" s="78"/>
      <c r="JJX61" s="78"/>
      <c r="JJY61" s="78"/>
      <c r="JJZ61" s="78"/>
      <c r="JKA61" s="78"/>
      <c r="JKB61" s="78"/>
      <c r="JKC61" s="78"/>
      <c r="JKD61" s="78"/>
      <c r="JKE61" s="78"/>
      <c r="JKF61" s="78"/>
      <c r="JKG61" s="78"/>
      <c r="JKH61" s="78"/>
      <c r="JKI61" s="78"/>
      <c r="JKJ61" s="78"/>
      <c r="JKK61" s="78"/>
      <c r="JKL61" s="78"/>
      <c r="JKM61" s="78"/>
      <c r="JKN61" s="78"/>
      <c r="JKO61" s="78"/>
      <c r="JKP61" s="78"/>
      <c r="JKQ61" s="78"/>
      <c r="JKR61" s="78"/>
      <c r="JKS61" s="78"/>
      <c r="JKT61" s="78"/>
      <c r="JKU61" s="78"/>
      <c r="JKV61" s="78"/>
      <c r="JKW61" s="78"/>
      <c r="JKX61" s="78"/>
      <c r="JKY61" s="78"/>
      <c r="JKZ61" s="78"/>
      <c r="JLA61" s="78"/>
      <c r="JLB61" s="78"/>
      <c r="JLC61" s="78"/>
      <c r="JLD61" s="78"/>
      <c r="JLE61" s="78"/>
      <c r="JLF61" s="78"/>
      <c r="JLG61" s="78"/>
      <c r="JLH61" s="78"/>
      <c r="JLI61" s="78"/>
      <c r="JLJ61" s="78"/>
      <c r="JLK61" s="78"/>
      <c r="JLL61" s="78"/>
      <c r="JLM61" s="78"/>
      <c r="JLN61" s="78"/>
      <c r="JLO61" s="78"/>
      <c r="JLP61" s="78"/>
      <c r="JLQ61" s="78"/>
      <c r="JLR61" s="78"/>
      <c r="JLS61" s="78"/>
      <c r="JLT61" s="78"/>
      <c r="JLU61" s="78"/>
      <c r="JLV61" s="78"/>
      <c r="JLW61" s="78"/>
      <c r="JLX61" s="78"/>
      <c r="JLY61" s="78"/>
      <c r="JLZ61" s="78"/>
      <c r="JMA61" s="78"/>
      <c r="JMB61" s="78"/>
      <c r="JMC61" s="78"/>
      <c r="JMD61" s="78"/>
      <c r="JME61" s="78"/>
      <c r="JMF61" s="78"/>
      <c r="JMG61" s="78"/>
      <c r="JMH61" s="78"/>
      <c r="JMI61" s="78"/>
      <c r="JMJ61" s="78"/>
      <c r="JMK61" s="78"/>
      <c r="JML61" s="78"/>
      <c r="JMM61" s="78"/>
      <c r="JMN61" s="78"/>
      <c r="JMO61" s="78"/>
      <c r="JMP61" s="78"/>
      <c r="JMQ61" s="78"/>
      <c r="JMR61" s="78"/>
      <c r="JMS61" s="78"/>
      <c r="JMT61" s="78"/>
      <c r="JMU61" s="78"/>
      <c r="JMV61" s="78"/>
      <c r="JMW61" s="78"/>
      <c r="JMX61" s="78"/>
      <c r="JMY61" s="78"/>
      <c r="JMZ61" s="78"/>
      <c r="JNA61" s="78"/>
      <c r="JNB61" s="78"/>
      <c r="JNC61" s="78"/>
      <c r="JND61" s="78"/>
      <c r="JNE61" s="78"/>
      <c r="JNF61" s="78"/>
      <c r="JNG61" s="78"/>
      <c r="JNH61" s="78"/>
      <c r="JNI61" s="78"/>
      <c r="JNJ61" s="78"/>
      <c r="JNK61" s="78"/>
      <c r="JNL61" s="78"/>
      <c r="JNM61" s="78"/>
      <c r="JNN61" s="78"/>
      <c r="JNO61" s="78"/>
      <c r="JNP61" s="78"/>
      <c r="JNQ61" s="78"/>
      <c r="JNR61" s="78"/>
      <c r="JNS61" s="78"/>
      <c r="JNT61" s="78"/>
      <c r="JNU61" s="78"/>
      <c r="JNV61" s="78"/>
      <c r="JNW61" s="78"/>
      <c r="JNX61" s="78"/>
      <c r="JNY61" s="78"/>
      <c r="JNZ61" s="78"/>
      <c r="JOA61" s="78"/>
      <c r="JOB61" s="78"/>
      <c r="JOC61" s="78"/>
      <c r="JOD61" s="78"/>
      <c r="JOE61" s="78"/>
      <c r="JOF61" s="78"/>
      <c r="JOG61" s="78"/>
      <c r="JOH61" s="78"/>
      <c r="JOI61" s="78"/>
      <c r="JOJ61" s="78"/>
      <c r="JOK61" s="78"/>
      <c r="JOL61" s="78"/>
      <c r="JOM61" s="78"/>
      <c r="JON61" s="78"/>
      <c r="JOO61" s="78"/>
      <c r="JOP61" s="78"/>
      <c r="JOQ61" s="78"/>
      <c r="JOR61" s="78"/>
      <c r="JOS61" s="78"/>
      <c r="JOT61" s="78"/>
      <c r="JOU61" s="78"/>
      <c r="JOV61" s="78"/>
      <c r="JOW61" s="78"/>
      <c r="JOX61" s="78"/>
      <c r="JOY61" s="78"/>
      <c r="JOZ61" s="78"/>
      <c r="JPA61" s="78"/>
      <c r="JPB61" s="78"/>
      <c r="JPC61" s="78"/>
      <c r="JPD61" s="78"/>
      <c r="JPE61" s="78"/>
      <c r="JPF61" s="78"/>
      <c r="JPG61" s="78"/>
      <c r="JPH61" s="78"/>
      <c r="JPI61" s="78"/>
      <c r="JPJ61" s="78"/>
      <c r="JPK61" s="78"/>
      <c r="JPL61" s="78"/>
      <c r="JPM61" s="78"/>
      <c r="JPN61" s="78"/>
      <c r="JPO61" s="78"/>
      <c r="JPP61" s="78"/>
      <c r="JPQ61" s="78"/>
      <c r="JPR61" s="78"/>
      <c r="JPS61" s="78"/>
      <c r="JPT61" s="78"/>
      <c r="JPU61" s="78"/>
      <c r="JPV61" s="78"/>
      <c r="JPW61" s="78"/>
      <c r="JPX61" s="78"/>
      <c r="JPY61" s="78"/>
      <c r="JPZ61" s="78"/>
      <c r="JQA61" s="78"/>
      <c r="JQB61" s="78"/>
      <c r="JQC61" s="78"/>
      <c r="JQD61" s="78"/>
      <c r="JQE61" s="78"/>
      <c r="JQF61" s="78"/>
      <c r="JQG61" s="78"/>
      <c r="JQH61" s="78"/>
      <c r="JQI61" s="78"/>
      <c r="JQJ61" s="78"/>
      <c r="JQK61" s="78"/>
      <c r="JQL61" s="78"/>
      <c r="JQM61" s="78"/>
      <c r="JQN61" s="78"/>
      <c r="JQO61" s="78"/>
      <c r="JQP61" s="78"/>
      <c r="JQQ61" s="78"/>
      <c r="JQR61" s="78"/>
      <c r="JQS61" s="78"/>
      <c r="JQT61" s="78"/>
      <c r="JQU61" s="78"/>
      <c r="JQV61" s="78"/>
      <c r="JQW61" s="78"/>
      <c r="JQX61" s="78"/>
      <c r="JQY61" s="78"/>
      <c r="JQZ61" s="78"/>
      <c r="JRA61" s="78"/>
      <c r="JRB61" s="78"/>
      <c r="JRC61" s="78"/>
      <c r="JRD61" s="78"/>
      <c r="JRE61" s="78"/>
      <c r="JRF61" s="78"/>
      <c r="JRG61" s="78"/>
      <c r="JRH61" s="78"/>
      <c r="JRI61" s="78"/>
      <c r="JRJ61" s="78"/>
      <c r="JRK61" s="78"/>
      <c r="JRL61" s="78"/>
      <c r="JRM61" s="78"/>
      <c r="JRN61" s="78"/>
      <c r="JRO61" s="78"/>
      <c r="JRP61" s="78"/>
      <c r="JRQ61" s="78"/>
      <c r="JRR61" s="78"/>
      <c r="JRS61" s="78"/>
      <c r="JRT61" s="78"/>
      <c r="JRU61" s="78"/>
      <c r="JRV61" s="78"/>
      <c r="JRW61" s="78"/>
      <c r="JRX61" s="78"/>
      <c r="JRY61" s="78"/>
      <c r="JRZ61" s="78"/>
      <c r="JSA61" s="78"/>
      <c r="JSB61" s="78"/>
      <c r="JSC61" s="78"/>
      <c r="JSD61" s="78"/>
      <c r="JSE61" s="78"/>
      <c r="JSF61" s="78"/>
      <c r="JSG61" s="78"/>
      <c r="JSH61" s="78"/>
      <c r="JSI61" s="78"/>
      <c r="JSJ61" s="78"/>
      <c r="JSK61" s="78"/>
      <c r="JSL61" s="78"/>
      <c r="JSM61" s="78"/>
      <c r="JSN61" s="78"/>
      <c r="JSO61" s="78"/>
      <c r="JSP61" s="78"/>
      <c r="JSQ61" s="78"/>
      <c r="JSR61" s="78"/>
      <c r="JSS61" s="78"/>
      <c r="JST61" s="78"/>
      <c r="JSU61" s="78"/>
      <c r="JSV61" s="78"/>
      <c r="JSW61" s="78"/>
      <c r="JSX61" s="78"/>
      <c r="JSY61" s="78"/>
      <c r="JSZ61" s="78"/>
      <c r="JTA61" s="78"/>
      <c r="JTB61" s="78"/>
      <c r="JTC61" s="78"/>
      <c r="JTD61" s="78"/>
      <c r="JTE61" s="78"/>
      <c r="JTF61" s="78"/>
      <c r="JTG61" s="78"/>
      <c r="JTH61" s="78"/>
      <c r="JTI61" s="78"/>
      <c r="JTJ61" s="78"/>
      <c r="JTK61" s="78"/>
      <c r="JTL61" s="78"/>
      <c r="JTM61" s="78"/>
      <c r="JTN61" s="78"/>
      <c r="JTO61" s="78"/>
      <c r="JTP61" s="78"/>
      <c r="JTQ61" s="78"/>
      <c r="JTR61" s="78"/>
      <c r="JTS61" s="78"/>
      <c r="JTT61" s="78"/>
      <c r="JTU61" s="78"/>
      <c r="JTV61" s="78"/>
      <c r="JTW61" s="78"/>
      <c r="JTX61" s="78"/>
      <c r="JTY61" s="78"/>
      <c r="JTZ61" s="78"/>
      <c r="JUA61" s="78"/>
      <c r="JUB61" s="78"/>
      <c r="JUC61" s="78"/>
      <c r="JUD61" s="78"/>
      <c r="JUE61" s="78"/>
      <c r="JUF61" s="78"/>
      <c r="JUG61" s="78"/>
      <c r="JUH61" s="78"/>
      <c r="JUI61" s="78"/>
      <c r="JUJ61" s="78"/>
      <c r="JUK61" s="78"/>
      <c r="JUL61" s="78"/>
      <c r="JUM61" s="78"/>
      <c r="JUN61" s="78"/>
      <c r="JUO61" s="78"/>
      <c r="JUP61" s="78"/>
      <c r="JUQ61" s="78"/>
      <c r="JUR61" s="78"/>
      <c r="JUS61" s="78"/>
      <c r="JUT61" s="78"/>
      <c r="JUU61" s="78"/>
      <c r="JUV61" s="78"/>
      <c r="JUW61" s="78"/>
      <c r="JUX61" s="78"/>
      <c r="JUY61" s="78"/>
      <c r="JUZ61" s="78"/>
      <c r="JVA61" s="78"/>
      <c r="JVB61" s="78"/>
      <c r="JVC61" s="78"/>
      <c r="JVD61" s="78"/>
      <c r="JVE61" s="78"/>
      <c r="JVF61" s="78"/>
      <c r="JVG61" s="78"/>
      <c r="JVH61" s="78"/>
      <c r="JVI61" s="78"/>
      <c r="JVJ61" s="78"/>
      <c r="JVK61" s="78"/>
      <c r="JVL61" s="78"/>
      <c r="JVM61" s="78"/>
      <c r="JVN61" s="78"/>
      <c r="JVO61" s="78"/>
      <c r="JVP61" s="78"/>
      <c r="JVQ61" s="78"/>
      <c r="JVR61" s="78"/>
      <c r="JVS61" s="78"/>
      <c r="JVT61" s="78"/>
      <c r="JVU61" s="78"/>
      <c r="JVV61" s="78"/>
      <c r="JVW61" s="78"/>
      <c r="JVX61" s="78"/>
      <c r="JVY61" s="78"/>
      <c r="JVZ61" s="78"/>
      <c r="JWA61" s="78"/>
      <c r="JWB61" s="78"/>
      <c r="JWC61" s="78"/>
      <c r="JWD61" s="78"/>
      <c r="JWE61" s="78"/>
      <c r="JWF61" s="78"/>
      <c r="JWG61" s="78"/>
      <c r="JWH61" s="78"/>
      <c r="JWI61" s="78"/>
      <c r="JWJ61" s="78"/>
      <c r="JWK61" s="78"/>
      <c r="JWL61" s="78"/>
      <c r="JWM61" s="78"/>
      <c r="JWN61" s="78"/>
      <c r="JWO61" s="78"/>
      <c r="JWP61" s="78"/>
      <c r="JWQ61" s="78"/>
      <c r="JWR61" s="78"/>
      <c r="JWS61" s="78"/>
      <c r="JWT61" s="78"/>
      <c r="JWU61" s="78"/>
      <c r="JWV61" s="78"/>
      <c r="JWW61" s="78"/>
      <c r="JWX61" s="78"/>
      <c r="JWY61" s="78"/>
      <c r="JWZ61" s="78"/>
      <c r="JXA61" s="78"/>
      <c r="JXB61" s="78"/>
      <c r="JXC61" s="78"/>
      <c r="JXD61" s="78"/>
      <c r="JXE61" s="78"/>
      <c r="JXF61" s="78"/>
      <c r="JXG61" s="78"/>
      <c r="JXH61" s="78"/>
      <c r="JXI61" s="78"/>
      <c r="JXJ61" s="78"/>
      <c r="JXK61" s="78"/>
      <c r="JXL61" s="78"/>
      <c r="JXM61" s="78"/>
      <c r="JXN61" s="78"/>
      <c r="JXO61" s="78"/>
      <c r="JXP61" s="78"/>
      <c r="JXQ61" s="78"/>
      <c r="JXR61" s="78"/>
      <c r="JXS61" s="78"/>
      <c r="JXT61" s="78"/>
      <c r="JXU61" s="78"/>
      <c r="JXV61" s="78"/>
      <c r="JXW61" s="78"/>
      <c r="JXX61" s="78"/>
      <c r="JXY61" s="78"/>
      <c r="JXZ61" s="78"/>
      <c r="JYA61" s="78"/>
      <c r="JYB61" s="78"/>
      <c r="JYC61" s="78"/>
      <c r="JYD61" s="78"/>
      <c r="JYE61" s="78"/>
      <c r="JYF61" s="78"/>
      <c r="JYG61" s="78"/>
      <c r="JYH61" s="78"/>
      <c r="JYI61" s="78"/>
      <c r="JYJ61" s="78"/>
      <c r="JYK61" s="78"/>
      <c r="JYL61" s="78"/>
      <c r="JYM61" s="78"/>
      <c r="JYN61" s="78"/>
      <c r="JYO61" s="78"/>
      <c r="JYP61" s="78"/>
      <c r="JYQ61" s="78"/>
      <c r="JYR61" s="78"/>
      <c r="JYS61" s="78"/>
      <c r="JYT61" s="78"/>
      <c r="JYU61" s="78"/>
      <c r="JYV61" s="78"/>
      <c r="JYW61" s="78"/>
      <c r="JYX61" s="78"/>
      <c r="JYY61" s="78"/>
      <c r="JYZ61" s="78"/>
      <c r="JZA61" s="78"/>
      <c r="JZB61" s="78"/>
      <c r="JZC61" s="78"/>
      <c r="JZD61" s="78"/>
      <c r="JZE61" s="78"/>
      <c r="JZF61" s="78"/>
      <c r="JZG61" s="78"/>
      <c r="JZH61" s="78"/>
      <c r="JZI61" s="78"/>
      <c r="JZJ61" s="78"/>
      <c r="JZK61" s="78"/>
      <c r="JZL61" s="78"/>
      <c r="JZM61" s="78"/>
      <c r="JZN61" s="78"/>
      <c r="JZO61" s="78"/>
      <c r="JZP61" s="78"/>
      <c r="JZQ61" s="78"/>
      <c r="JZR61" s="78"/>
      <c r="JZS61" s="78"/>
      <c r="JZT61" s="78"/>
      <c r="JZU61" s="78"/>
      <c r="JZV61" s="78"/>
      <c r="JZW61" s="78"/>
      <c r="JZX61" s="78"/>
      <c r="JZY61" s="78"/>
      <c r="JZZ61" s="78"/>
      <c r="KAA61" s="78"/>
      <c r="KAB61" s="78"/>
      <c r="KAC61" s="78"/>
      <c r="KAD61" s="78"/>
      <c r="KAE61" s="78"/>
      <c r="KAF61" s="78"/>
      <c r="KAG61" s="78"/>
      <c r="KAH61" s="78"/>
      <c r="KAI61" s="78"/>
      <c r="KAJ61" s="78"/>
      <c r="KAK61" s="78"/>
      <c r="KAL61" s="78"/>
      <c r="KAM61" s="78"/>
      <c r="KAN61" s="78"/>
      <c r="KAO61" s="78"/>
      <c r="KAP61" s="78"/>
      <c r="KAQ61" s="78"/>
      <c r="KAR61" s="78"/>
      <c r="KAS61" s="78"/>
      <c r="KAT61" s="78"/>
      <c r="KAU61" s="78"/>
      <c r="KAV61" s="78"/>
      <c r="KAW61" s="78"/>
      <c r="KAX61" s="78"/>
      <c r="KAY61" s="78"/>
      <c r="KAZ61" s="78"/>
      <c r="KBA61" s="78"/>
      <c r="KBB61" s="78"/>
      <c r="KBC61" s="78"/>
      <c r="KBD61" s="78"/>
      <c r="KBE61" s="78"/>
      <c r="KBF61" s="78"/>
      <c r="KBG61" s="78"/>
      <c r="KBH61" s="78"/>
      <c r="KBI61" s="78"/>
      <c r="KBJ61" s="78"/>
      <c r="KBK61" s="78"/>
      <c r="KBL61" s="78"/>
      <c r="KBM61" s="78"/>
      <c r="KBN61" s="78"/>
      <c r="KBO61" s="78"/>
      <c r="KBP61" s="78"/>
      <c r="KBQ61" s="78"/>
      <c r="KBR61" s="78"/>
      <c r="KBS61" s="78"/>
      <c r="KBT61" s="78"/>
      <c r="KBU61" s="78"/>
      <c r="KBV61" s="78"/>
      <c r="KBW61" s="78"/>
      <c r="KBX61" s="78"/>
      <c r="KBY61" s="78"/>
      <c r="KBZ61" s="78"/>
      <c r="KCA61" s="78"/>
      <c r="KCB61" s="78"/>
      <c r="KCC61" s="78"/>
      <c r="KCD61" s="78"/>
      <c r="KCE61" s="78"/>
      <c r="KCF61" s="78"/>
      <c r="KCG61" s="78"/>
      <c r="KCH61" s="78"/>
      <c r="KCI61" s="78"/>
      <c r="KCJ61" s="78"/>
      <c r="KCK61" s="78"/>
      <c r="KCL61" s="78"/>
      <c r="KCM61" s="78"/>
      <c r="KCN61" s="78"/>
      <c r="KCO61" s="78"/>
      <c r="KCP61" s="78"/>
      <c r="KCQ61" s="78"/>
      <c r="KCR61" s="78"/>
      <c r="KCS61" s="78"/>
      <c r="KCT61" s="78"/>
      <c r="KCU61" s="78"/>
      <c r="KCV61" s="78"/>
      <c r="KCW61" s="78"/>
      <c r="KCX61" s="78"/>
      <c r="KCY61" s="78"/>
      <c r="KCZ61" s="78"/>
      <c r="KDA61" s="78"/>
      <c r="KDB61" s="78"/>
      <c r="KDC61" s="78"/>
      <c r="KDD61" s="78"/>
      <c r="KDE61" s="78"/>
      <c r="KDF61" s="78"/>
      <c r="KDG61" s="78"/>
      <c r="KDH61" s="78"/>
      <c r="KDI61" s="78"/>
      <c r="KDJ61" s="78"/>
      <c r="KDK61" s="78"/>
      <c r="KDL61" s="78"/>
      <c r="KDM61" s="78"/>
      <c r="KDN61" s="78"/>
      <c r="KDO61" s="78"/>
      <c r="KDP61" s="78"/>
      <c r="KDQ61" s="78"/>
      <c r="KDR61" s="78"/>
      <c r="KDS61" s="78"/>
      <c r="KDT61" s="78"/>
      <c r="KDU61" s="78"/>
      <c r="KDV61" s="78"/>
      <c r="KDW61" s="78"/>
      <c r="KDX61" s="78"/>
      <c r="KDY61" s="78"/>
      <c r="KDZ61" s="78"/>
      <c r="KEA61" s="78"/>
      <c r="KEB61" s="78"/>
      <c r="KEC61" s="78"/>
      <c r="KED61" s="78"/>
      <c r="KEE61" s="78"/>
      <c r="KEF61" s="78"/>
      <c r="KEG61" s="78"/>
      <c r="KEH61" s="78"/>
      <c r="KEI61" s="78"/>
      <c r="KEJ61" s="78"/>
      <c r="KEK61" s="78"/>
      <c r="KEL61" s="78"/>
      <c r="KEM61" s="78"/>
      <c r="KEN61" s="78"/>
      <c r="KEO61" s="78"/>
      <c r="KEP61" s="78"/>
      <c r="KEQ61" s="78"/>
      <c r="KER61" s="78"/>
      <c r="KES61" s="78"/>
      <c r="KET61" s="78"/>
      <c r="KEU61" s="78"/>
      <c r="KEV61" s="78"/>
      <c r="KEW61" s="78"/>
      <c r="KEX61" s="78"/>
      <c r="KEY61" s="78"/>
      <c r="KEZ61" s="78"/>
      <c r="KFA61" s="78"/>
      <c r="KFB61" s="78"/>
      <c r="KFC61" s="78"/>
      <c r="KFD61" s="78"/>
      <c r="KFE61" s="78"/>
      <c r="KFF61" s="78"/>
      <c r="KFG61" s="78"/>
      <c r="KFH61" s="78"/>
      <c r="KFI61" s="78"/>
      <c r="KFJ61" s="78"/>
      <c r="KFK61" s="78"/>
      <c r="KFL61" s="78"/>
      <c r="KFM61" s="78"/>
      <c r="KFN61" s="78"/>
      <c r="KFO61" s="78"/>
      <c r="KFP61" s="78"/>
      <c r="KFQ61" s="78"/>
      <c r="KFR61" s="78"/>
      <c r="KFS61" s="78"/>
      <c r="KFT61" s="78"/>
      <c r="KFU61" s="78"/>
      <c r="KFV61" s="78"/>
      <c r="KFW61" s="78"/>
      <c r="KFX61" s="78"/>
      <c r="KFY61" s="78"/>
      <c r="KFZ61" s="78"/>
      <c r="KGA61" s="78"/>
      <c r="KGB61" s="78"/>
      <c r="KGC61" s="78"/>
      <c r="KGD61" s="78"/>
      <c r="KGE61" s="78"/>
      <c r="KGF61" s="78"/>
      <c r="KGG61" s="78"/>
      <c r="KGH61" s="78"/>
      <c r="KGI61" s="78"/>
      <c r="KGJ61" s="78"/>
      <c r="KGK61" s="78"/>
      <c r="KGL61" s="78"/>
      <c r="KGM61" s="78"/>
      <c r="KGN61" s="78"/>
      <c r="KGO61" s="78"/>
      <c r="KGP61" s="78"/>
      <c r="KGQ61" s="78"/>
      <c r="KGR61" s="78"/>
      <c r="KGS61" s="78"/>
      <c r="KGT61" s="78"/>
      <c r="KGU61" s="78"/>
      <c r="KGV61" s="78"/>
      <c r="KGW61" s="78"/>
      <c r="KGX61" s="78"/>
      <c r="KGY61" s="78"/>
      <c r="KGZ61" s="78"/>
      <c r="KHA61" s="78"/>
      <c r="KHB61" s="78"/>
      <c r="KHC61" s="78"/>
      <c r="KHD61" s="78"/>
      <c r="KHE61" s="78"/>
      <c r="KHF61" s="78"/>
      <c r="KHG61" s="78"/>
      <c r="KHH61" s="78"/>
      <c r="KHI61" s="78"/>
      <c r="KHJ61" s="78"/>
      <c r="KHK61" s="78"/>
      <c r="KHL61" s="78"/>
      <c r="KHM61" s="78"/>
      <c r="KHN61" s="78"/>
      <c r="KHO61" s="78"/>
      <c r="KHP61" s="78"/>
      <c r="KHQ61" s="78"/>
      <c r="KHR61" s="78"/>
      <c r="KHS61" s="78"/>
      <c r="KHT61" s="78"/>
      <c r="KHU61" s="78"/>
      <c r="KHV61" s="78"/>
      <c r="KHW61" s="78"/>
      <c r="KHX61" s="78"/>
      <c r="KHY61" s="78"/>
      <c r="KHZ61" s="78"/>
      <c r="KIA61" s="78"/>
      <c r="KIB61" s="78"/>
      <c r="KIC61" s="78"/>
      <c r="KID61" s="78"/>
      <c r="KIE61" s="78"/>
      <c r="KIF61" s="78"/>
      <c r="KIG61" s="78"/>
      <c r="KIH61" s="78"/>
      <c r="KII61" s="78"/>
      <c r="KIJ61" s="78"/>
      <c r="KIK61" s="78"/>
      <c r="KIL61" s="78"/>
      <c r="KIM61" s="78"/>
      <c r="KIN61" s="78"/>
      <c r="KIO61" s="78"/>
      <c r="KIP61" s="78"/>
      <c r="KIQ61" s="78"/>
      <c r="KIR61" s="78"/>
      <c r="KIS61" s="78"/>
      <c r="KIT61" s="78"/>
      <c r="KIU61" s="78"/>
      <c r="KIV61" s="78"/>
      <c r="KIW61" s="78"/>
      <c r="KIX61" s="78"/>
      <c r="KIY61" s="78"/>
      <c r="KIZ61" s="78"/>
      <c r="KJA61" s="78"/>
      <c r="KJB61" s="78"/>
      <c r="KJC61" s="78"/>
      <c r="KJD61" s="78"/>
      <c r="KJE61" s="78"/>
      <c r="KJF61" s="78"/>
      <c r="KJG61" s="78"/>
      <c r="KJH61" s="78"/>
      <c r="KJI61" s="78"/>
      <c r="KJJ61" s="78"/>
      <c r="KJK61" s="78"/>
      <c r="KJL61" s="78"/>
      <c r="KJM61" s="78"/>
      <c r="KJN61" s="78"/>
      <c r="KJO61" s="78"/>
      <c r="KJP61" s="78"/>
      <c r="KJQ61" s="78"/>
      <c r="KJR61" s="78"/>
      <c r="KJS61" s="78"/>
      <c r="KJT61" s="78"/>
      <c r="KJU61" s="78"/>
      <c r="KJV61" s="78"/>
      <c r="KJW61" s="78"/>
      <c r="KJX61" s="78"/>
      <c r="KJY61" s="78"/>
      <c r="KJZ61" s="78"/>
      <c r="KKA61" s="78"/>
      <c r="KKB61" s="78"/>
      <c r="KKC61" s="78"/>
      <c r="KKD61" s="78"/>
      <c r="KKE61" s="78"/>
      <c r="KKF61" s="78"/>
      <c r="KKG61" s="78"/>
      <c r="KKH61" s="78"/>
      <c r="KKI61" s="78"/>
      <c r="KKJ61" s="78"/>
      <c r="KKK61" s="78"/>
      <c r="KKL61" s="78"/>
      <c r="KKM61" s="78"/>
      <c r="KKN61" s="78"/>
      <c r="KKO61" s="78"/>
      <c r="KKP61" s="78"/>
      <c r="KKQ61" s="78"/>
      <c r="KKR61" s="78"/>
      <c r="KKS61" s="78"/>
      <c r="KKT61" s="78"/>
      <c r="KKU61" s="78"/>
      <c r="KKV61" s="78"/>
      <c r="KKW61" s="78"/>
      <c r="KKX61" s="78"/>
      <c r="KKY61" s="78"/>
      <c r="KKZ61" s="78"/>
      <c r="KLA61" s="78"/>
      <c r="KLB61" s="78"/>
      <c r="KLC61" s="78"/>
      <c r="KLD61" s="78"/>
      <c r="KLE61" s="78"/>
      <c r="KLF61" s="78"/>
      <c r="KLG61" s="78"/>
      <c r="KLH61" s="78"/>
      <c r="KLI61" s="78"/>
      <c r="KLJ61" s="78"/>
      <c r="KLK61" s="78"/>
      <c r="KLL61" s="78"/>
      <c r="KLM61" s="78"/>
      <c r="KLN61" s="78"/>
      <c r="KLO61" s="78"/>
      <c r="KLP61" s="78"/>
      <c r="KLQ61" s="78"/>
      <c r="KLR61" s="78"/>
      <c r="KLS61" s="78"/>
      <c r="KLT61" s="78"/>
      <c r="KLU61" s="78"/>
      <c r="KLV61" s="78"/>
      <c r="KLW61" s="78"/>
      <c r="KLX61" s="78"/>
      <c r="KLY61" s="78"/>
      <c r="KLZ61" s="78"/>
      <c r="KMA61" s="78"/>
      <c r="KMB61" s="78"/>
      <c r="KMC61" s="78"/>
      <c r="KMD61" s="78"/>
      <c r="KME61" s="78"/>
      <c r="KMF61" s="78"/>
      <c r="KMG61" s="78"/>
      <c r="KMH61" s="78"/>
      <c r="KMI61" s="78"/>
      <c r="KMJ61" s="78"/>
      <c r="KMK61" s="78"/>
      <c r="KML61" s="78"/>
      <c r="KMM61" s="78"/>
      <c r="KMN61" s="78"/>
      <c r="KMO61" s="78"/>
      <c r="KMP61" s="78"/>
      <c r="KMQ61" s="78"/>
      <c r="KMR61" s="78"/>
      <c r="KMS61" s="78"/>
      <c r="KMT61" s="78"/>
      <c r="KMU61" s="78"/>
      <c r="KMV61" s="78"/>
      <c r="KMW61" s="78"/>
      <c r="KMX61" s="78"/>
      <c r="KMY61" s="78"/>
      <c r="KMZ61" s="78"/>
      <c r="KNA61" s="78"/>
      <c r="KNB61" s="78"/>
      <c r="KNC61" s="78"/>
      <c r="KND61" s="78"/>
      <c r="KNE61" s="78"/>
      <c r="KNF61" s="78"/>
      <c r="KNG61" s="78"/>
      <c r="KNH61" s="78"/>
      <c r="KNI61" s="78"/>
      <c r="KNJ61" s="78"/>
      <c r="KNK61" s="78"/>
      <c r="KNL61" s="78"/>
      <c r="KNM61" s="78"/>
      <c r="KNN61" s="78"/>
      <c r="KNO61" s="78"/>
      <c r="KNP61" s="78"/>
      <c r="KNQ61" s="78"/>
      <c r="KNR61" s="78"/>
      <c r="KNS61" s="78"/>
      <c r="KNT61" s="78"/>
      <c r="KNU61" s="78"/>
      <c r="KNV61" s="78"/>
      <c r="KNW61" s="78"/>
      <c r="KNX61" s="78"/>
      <c r="KNY61" s="78"/>
      <c r="KNZ61" s="78"/>
      <c r="KOA61" s="78"/>
      <c r="KOB61" s="78"/>
      <c r="KOC61" s="78"/>
      <c r="KOD61" s="78"/>
      <c r="KOE61" s="78"/>
      <c r="KOF61" s="78"/>
      <c r="KOG61" s="78"/>
      <c r="KOH61" s="78"/>
      <c r="KOI61" s="78"/>
      <c r="KOJ61" s="78"/>
      <c r="KOK61" s="78"/>
      <c r="KOL61" s="78"/>
      <c r="KOM61" s="78"/>
      <c r="KON61" s="78"/>
      <c r="KOO61" s="78"/>
      <c r="KOP61" s="78"/>
      <c r="KOQ61" s="78"/>
      <c r="KOR61" s="78"/>
      <c r="KOS61" s="78"/>
      <c r="KOT61" s="78"/>
      <c r="KOU61" s="78"/>
      <c r="KOV61" s="78"/>
      <c r="KOW61" s="78"/>
      <c r="KOX61" s="78"/>
      <c r="KOY61" s="78"/>
      <c r="KOZ61" s="78"/>
      <c r="KPA61" s="78"/>
      <c r="KPB61" s="78"/>
      <c r="KPC61" s="78"/>
      <c r="KPD61" s="78"/>
      <c r="KPE61" s="78"/>
      <c r="KPF61" s="78"/>
      <c r="KPG61" s="78"/>
      <c r="KPH61" s="78"/>
      <c r="KPI61" s="78"/>
      <c r="KPJ61" s="78"/>
      <c r="KPK61" s="78"/>
      <c r="KPL61" s="78"/>
      <c r="KPM61" s="78"/>
      <c r="KPN61" s="78"/>
      <c r="KPO61" s="78"/>
      <c r="KPP61" s="78"/>
      <c r="KPQ61" s="78"/>
      <c r="KPR61" s="78"/>
      <c r="KPS61" s="78"/>
      <c r="KPT61" s="78"/>
      <c r="KPU61" s="78"/>
      <c r="KPV61" s="78"/>
      <c r="KPW61" s="78"/>
      <c r="KPX61" s="78"/>
      <c r="KPY61" s="78"/>
      <c r="KPZ61" s="78"/>
      <c r="KQA61" s="78"/>
      <c r="KQB61" s="78"/>
      <c r="KQC61" s="78"/>
      <c r="KQD61" s="78"/>
      <c r="KQE61" s="78"/>
      <c r="KQF61" s="78"/>
      <c r="KQG61" s="78"/>
      <c r="KQH61" s="78"/>
      <c r="KQI61" s="78"/>
      <c r="KQJ61" s="78"/>
      <c r="KQK61" s="78"/>
      <c r="KQL61" s="78"/>
      <c r="KQM61" s="78"/>
      <c r="KQN61" s="78"/>
      <c r="KQO61" s="78"/>
      <c r="KQP61" s="78"/>
      <c r="KQQ61" s="78"/>
      <c r="KQR61" s="78"/>
      <c r="KQS61" s="78"/>
      <c r="KQT61" s="78"/>
      <c r="KQU61" s="78"/>
      <c r="KQV61" s="78"/>
      <c r="KQW61" s="78"/>
      <c r="KQX61" s="78"/>
      <c r="KQY61" s="78"/>
      <c r="KQZ61" s="78"/>
      <c r="KRA61" s="78"/>
      <c r="KRB61" s="78"/>
      <c r="KRC61" s="78"/>
      <c r="KRD61" s="78"/>
      <c r="KRE61" s="78"/>
      <c r="KRF61" s="78"/>
      <c r="KRG61" s="78"/>
      <c r="KRH61" s="78"/>
      <c r="KRI61" s="78"/>
      <c r="KRJ61" s="78"/>
      <c r="KRK61" s="78"/>
      <c r="KRL61" s="78"/>
      <c r="KRM61" s="78"/>
      <c r="KRN61" s="78"/>
      <c r="KRO61" s="78"/>
      <c r="KRP61" s="78"/>
      <c r="KRQ61" s="78"/>
      <c r="KRR61" s="78"/>
      <c r="KRS61" s="78"/>
      <c r="KRT61" s="78"/>
      <c r="KRU61" s="78"/>
      <c r="KRV61" s="78"/>
      <c r="KRW61" s="78"/>
      <c r="KRX61" s="78"/>
      <c r="KRY61" s="78"/>
      <c r="KRZ61" s="78"/>
      <c r="KSA61" s="78"/>
      <c r="KSB61" s="78"/>
      <c r="KSC61" s="78"/>
      <c r="KSD61" s="78"/>
      <c r="KSE61" s="78"/>
      <c r="KSF61" s="78"/>
      <c r="KSG61" s="78"/>
      <c r="KSH61" s="78"/>
      <c r="KSI61" s="78"/>
      <c r="KSJ61" s="78"/>
      <c r="KSK61" s="78"/>
      <c r="KSL61" s="78"/>
      <c r="KSM61" s="78"/>
      <c r="KSN61" s="78"/>
      <c r="KSO61" s="78"/>
      <c r="KSP61" s="78"/>
      <c r="KSQ61" s="78"/>
      <c r="KSR61" s="78"/>
      <c r="KSS61" s="78"/>
      <c r="KST61" s="78"/>
      <c r="KSU61" s="78"/>
      <c r="KSV61" s="78"/>
      <c r="KSW61" s="78"/>
      <c r="KSX61" s="78"/>
      <c r="KSY61" s="78"/>
      <c r="KSZ61" s="78"/>
      <c r="KTA61" s="78"/>
      <c r="KTB61" s="78"/>
      <c r="KTC61" s="78"/>
      <c r="KTD61" s="78"/>
      <c r="KTE61" s="78"/>
      <c r="KTF61" s="78"/>
      <c r="KTG61" s="78"/>
      <c r="KTH61" s="78"/>
      <c r="KTI61" s="78"/>
      <c r="KTJ61" s="78"/>
      <c r="KTK61" s="78"/>
      <c r="KTL61" s="78"/>
      <c r="KTM61" s="78"/>
      <c r="KTN61" s="78"/>
      <c r="KTO61" s="78"/>
      <c r="KTP61" s="78"/>
      <c r="KTQ61" s="78"/>
      <c r="KTR61" s="78"/>
      <c r="KTS61" s="78"/>
      <c r="KTT61" s="78"/>
      <c r="KTU61" s="78"/>
      <c r="KTV61" s="78"/>
      <c r="KTW61" s="78"/>
      <c r="KTX61" s="78"/>
      <c r="KTY61" s="78"/>
      <c r="KTZ61" s="78"/>
      <c r="KUA61" s="78"/>
      <c r="KUB61" s="78"/>
      <c r="KUC61" s="78"/>
      <c r="KUD61" s="78"/>
      <c r="KUE61" s="78"/>
      <c r="KUF61" s="78"/>
      <c r="KUG61" s="78"/>
      <c r="KUH61" s="78"/>
      <c r="KUI61" s="78"/>
      <c r="KUJ61" s="78"/>
      <c r="KUK61" s="78"/>
      <c r="KUL61" s="78"/>
      <c r="KUM61" s="78"/>
      <c r="KUN61" s="78"/>
      <c r="KUO61" s="78"/>
      <c r="KUP61" s="78"/>
      <c r="KUQ61" s="78"/>
      <c r="KUR61" s="78"/>
      <c r="KUS61" s="78"/>
      <c r="KUT61" s="78"/>
      <c r="KUU61" s="78"/>
      <c r="KUV61" s="78"/>
      <c r="KUW61" s="78"/>
      <c r="KUX61" s="78"/>
      <c r="KUY61" s="78"/>
      <c r="KUZ61" s="78"/>
      <c r="KVA61" s="78"/>
      <c r="KVB61" s="78"/>
      <c r="KVC61" s="78"/>
      <c r="KVD61" s="78"/>
      <c r="KVE61" s="78"/>
      <c r="KVF61" s="78"/>
      <c r="KVG61" s="78"/>
      <c r="KVH61" s="78"/>
      <c r="KVI61" s="78"/>
      <c r="KVJ61" s="78"/>
      <c r="KVK61" s="78"/>
      <c r="KVL61" s="78"/>
      <c r="KVM61" s="78"/>
      <c r="KVN61" s="78"/>
      <c r="KVO61" s="78"/>
      <c r="KVP61" s="78"/>
      <c r="KVQ61" s="78"/>
      <c r="KVR61" s="78"/>
      <c r="KVS61" s="78"/>
      <c r="KVT61" s="78"/>
      <c r="KVU61" s="78"/>
      <c r="KVV61" s="78"/>
      <c r="KVW61" s="78"/>
      <c r="KVX61" s="78"/>
      <c r="KVY61" s="78"/>
      <c r="KVZ61" s="78"/>
      <c r="KWA61" s="78"/>
      <c r="KWB61" s="78"/>
      <c r="KWC61" s="78"/>
      <c r="KWD61" s="78"/>
      <c r="KWE61" s="78"/>
      <c r="KWF61" s="78"/>
      <c r="KWG61" s="78"/>
      <c r="KWH61" s="78"/>
      <c r="KWI61" s="78"/>
      <c r="KWJ61" s="78"/>
      <c r="KWK61" s="78"/>
      <c r="KWL61" s="78"/>
      <c r="KWM61" s="78"/>
      <c r="KWN61" s="78"/>
      <c r="KWO61" s="78"/>
      <c r="KWP61" s="78"/>
      <c r="KWQ61" s="78"/>
      <c r="KWR61" s="78"/>
      <c r="KWS61" s="78"/>
      <c r="KWT61" s="78"/>
      <c r="KWU61" s="78"/>
      <c r="KWV61" s="78"/>
      <c r="KWW61" s="78"/>
      <c r="KWX61" s="78"/>
      <c r="KWY61" s="78"/>
      <c r="KWZ61" s="78"/>
      <c r="KXA61" s="78"/>
      <c r="KXB61" s="78"/>
      <c r="KXC61" s="78"/>
      <c r="KXD61" s="78"/>
      <c r="KXE61" s="78"/>
      <c r="KXF61" s="78"/>
      <c r="KXG61" s="78"/>
      <c r="KXH61" s="78"/>
      <c r="KXI61" s="78"/>
      <c r="KXJ61" s="78"/>
      <c r="KXK61" s="78"/>
      <c r="KXL61" s="78"/>
      <c r="KXM61" s="78"/>
      <c r="KXN61" s="78"/>
      <c r="KXO61" s="78"/>
      <c r="KXP61" s="78"/>
      <c r="KXQ61" s="78"/>
      <c r="KXR61" s="78"/>
      <c r="KXS61" s="78"/>
      <c r="KXT61" s="78"/>
      <c r="KXU61" s="78"/>
      <c r="KXV61" s="78"/>
      <c r="KXW61" s="78"/>
      <c r="KXX61" s="78"/>
      <c r="KXY61" s="78"/>
      <c r="KXZ61" s="78"/>
      <c r="KYA61" s="78"/>
      <c r="KYB61" s="78"/>
      <c r="KYC61" s="78"/>
      <c r="KYD61" s="78"/>
      <c r="KYE61" s="78"/>
      <c r="KYF61" s="78"/>
      <c r="KYG61" s="78"/>
      <c r="KYH61" s="78"/>
      <c r="KYI61" s="78"/>
      <c r="KYJ61" s="78"/>
      <c r="KYK61" s="78"/>
      <c r="KYL61" s="78"/>
      <c r="KYM61" s="78"/>
      <c r="KYN61" s="78"/>
      <c r="KYO61" s="78"/>
      <c r="KYP61" s="78"/>
      <c r="KYQ61" s="78"/>
      <c r="KYR61" s="78"/>
      <c r="KYS61" s="78"/>
      <c r="KYT61" s="78"/>
      <c r="KYU61" s="78"/>
      <c r="KYV61" s="78"/>
      <c r="KYW61" s="78"/>
      <c r="KYX61" s="78"/>
      <c r="KYY61" s="78"/>
      <c r="KYZ61" s="78"/>
      <c r="KZA61" s="78"/>
      <c r="KZB61" s="78"/>
      <c r="KZC61" s="78"/>
      <c r="KZD61" s="78"/>
      <c r="KZE61" s="78"/>
      <c r="KZF61" s="78"/>
      <c r="KZG61" s="78"/>
      <c r="KZH61" s="78"/>
      <c r="KZI61" s="78"/>
      <c r="KZJ61" s="78"/>
      <c r="KZK61" s="78"/>
      <c r="KZL61" s="78"/>
      <c r="KZM61" s="78"/>
      <c r="KZN61" s="78"/>
      <c r="KZO61" s="78"/>
      <c r="KZP61" s="78"/>
      <c r="KZQ61" s="78"/>
      <c r="KZR61" s="78"/>
      <c r="KZS61" s="78"/>
      <c r="KZT61" s="78"/>
      <c r="KZU61" s="78"/>
      <c r="KZV61" s="78"/>
      <c r="KZW61" s="78"/>
      <c r="KZX61" s="78"/>
      <c r="KZY61" s="78"/>
      <c r="KZZ61" s="78"/>
      <c r="LAA61" s="78"/>
      <c r="LAB61" s="78"/>
      <c r="LAC61" s="78"/>
      <c r="LAD61" s="78"/>
      <c r="LAE61" s="78"/>
      <c r="LAF61" s="78"/>
      <c r="LAG61" s="78"/>
      <c r="LAH61" s="78"/>
      <c r="LAI61" s="78"/>
      <c r="LAJ61" s="78"/>
      <c r="LAK61" s="78"/>
      <c r="LAL61" s="78"/>
      <c r="LAM61" s="78"/>
      <c r="LAN61" s="78"/>
      <c r="LAO61" s="78"/>
      <c r="LAP61" s="78"/>
      <c r="LAQ61" s="78"/>
      <c r="LAR61" s="78"/>
      <c r="LAS61" s="78"/>
      <c r="LAT61" s="78"/>
      <c r="LAU61" s="78"/>
      <c r="LAV61" s="78"/>
      <c r="LAW61" s="78"/>
      <c r="LAX61" s="78"/>
      <c r="LAY61" s="78"/>
      <c r="LAZ61" s="78"/>
      <c r="LBA61" s="78"/>
      <c r="LBB61" s="78"/>
      <c r="LBC61" s="78"/>
      <c r="LBD61" s="78"/>
      <c r="LBE61" s="78"/>
      <c r="LBF61" s="78"/>
      <c r="LBG61" s="78"/>
      <c r="LBH61" s="78"/>
      <c r="LBI61" s="78"/>
      <c r="LBJ61" s="78"/>
      <c r="LBK61" s="78"/>
      <c r="LBL61" s="78"/>
      <c r="LBM61" s="78"/>
      <c r="LBN61" s="78"/>
      <c r="LBO61" s="78"/>
      <c r="LBP61" s="78"/>
      <c r="LBQ61" s="78"/>
      <c r="LBR61" s="78"/>
      <c r="LBS61" s="78"/>
      <c r="LBT61" s="78"/>
      <c r="LBU61" s="78"/>
      <c r="LBV61" s="78"/>
      <c r="LBW61" s="78"/>
      <c r="LBX61" s="78"/>
      <c r="LBY61" s="78"/>
      <c r="LBZ61" s="78"/>
      <c r="LCA61" s="78"/>
      <c r="LCB61" s="78"/>
      <c r="LCC61" s="78"/>
      <c r="LCD61" s="78"/>
      <c r="LCE61" s="78"/>
      <c r="LCF61" s="78"/>
      <c r="LCG61" s="78"/>
      <c r="LCH61" s="78"/>
      <c r="LCI61" s="78"/>
      <c r="LCJ61" s="78"/>
      <c r="LCK61" s="78"/>
      <c r="LCL61" s="78"/>
      <c r="LCM61" s="78"/>
      <c r="LCN61" s="78"/>
      <c r="LCO61" s="78"/>
      <c r="LCP61" s="78"/>
      <c r="LCQ61" s="78"/>
      <c r="LCR61" s="78"/>
      <c r="LCS61" s="78"/>
      <c r="LCT61" s="78"/>
      <c r="LCU61" s="78"/>
      <c r="LCV61" s="78"/>
      <c r="LCW61" s="78"/>
      <c r="LCX61" s="78"/>
      <c r="LCY61" s="78"/>
      <c r="LCZ61" s="78"/>
      <c r="LDA61" s="78"/>
      <c r="LDB61" s="78"/>
      <c r="LDC61" s="78"/>
      <c r="LDD61" s="78"/>
      <c r="LDE61" s="78"/>
      <c r="LDF61" s="78"/>
      <c r="LDG61" s="78"/>
      <c r="LDH61" s="78"/>
      <c r="LDI61" s="78"/>
      <c r="LDJ61" s="78"/>
      <c r="LDK61" s="78"/>
      <c r="LDL61" s="78"/>
      <c r="LDM61" s="78"/>
      <c r="LDN61" s="78"/>
      <c r="LDO61" s="78"/>
      <c r="LDP61" s="78"/>
      <c r="LDQ61" s="78"/>
      <c r="LDR61" s="78"/>
      <c r="LDS61" s="78"/>
      <c r="LDT61" s="78"/>
      <c r="LDU61" s="78"/>
      <c r="LDV61" s="78"/>
      <c r="LDW61" s="78"/>
      <c r="LDX61" s="78"/>
      <c r="LDY61" s="78"/>
      <c r="LDZ61" s="78"/>
      <c r="LEA61" s="78"/>
      <c r="LEB61" s="78"/>
      <c r="LEC61" s="78"/>
      <c r="LED61" s="78"/>
      <c r="LEE61" s="78"/>
      <c r="LEF61" s="78"/>
      <c r="LEG61" s="78"/>
      <c r="LEH61" s="78"/>
      <c r="LEI61" s="78"/>
      <c r="LEJ61" s="78"/>
      <c r="LEK61" s="78"/>
      <c r="LEL61" s="78"/>
      <c r="LEM61" s="78"/>
      <c r="LEN61" s="78"/>
      <c r="LEO61" s="78"/>
      <c r="LEP61" s="78"/>
      <c r="LEQ61" s="78"/>
      <c r="LER61" s="78"/>
      <c r="LES61" s="78"/>
      <c r="LET61" s="78"/>
      <c r="LEU61" s="78"/>
      <c r="LEV61" s="78"/>
      <c r="LEW61" s="78"/>
      <c r="LEX61" s="78"/>
      <c r="LEY61" s="78"/>
      <c r="LEZ61" s="78"/>
      <c r="LFA61" s="78"/>
      <c r="LFB61" s="78"/>
      <c r="LFC61" s="78"/>
      <c r="LFD61" s="78"/>
      <c r="LFE61" s="78"/>
      <c r="LFF61" s="78"/>
      <c r="LFG61" s="78"/>
      <c r="LFH61" s="78"/>
      <c r="LFI61" s="78"/>
      <c r="LFJ61" s="78"/>
      <c r="LFK61" s="78"/>
      <c r="LFL61" s="78"/>
      <c r="LFM61" s="78"/>
      <c r="LFN61" s="78"/>
      <c r="LFO61" s="78"/>
      <c r="LFP61" s="78"/>
      <c r="LFQ61" s="78"/>
      <c r="LFR61" s="78"/>
      <c r="LFS61" s="78"/>
      <c r="LFT61" s="78"/>
      <c r="LFU61" s="78"/>
      <c r="LFV61" s="78"/>
      <c r="LFW61" s="78"/>
      <c r="LFX61" s="78"/>
      <c r="LFY61" s="78"/>
      <c r="LFZ61" s="78"/>
      <c r="LGA61" s="78"/>
      <c r="LGB61" s="78"/>
      <c r="LGC61" s="78"/>
      <c r="LGD61" s="78"/>
      <c r="LGE61" s="78"/>
      <c r="LGF61" s="78"/>
      <c r="LGG61" s="78"/>
      <c r="LGH61" s="78"/>
      <c r="LGI61" s="78"/>
      <c r="LGJ61" s="78"/>
      <c r="LGK61" s="78"/>
      <c r="LGL61" s="78"/>
      <c r="LGM61" s="78"/>
      <c r="LGN61" s="78"/>
      <c r="LGO61" s="78"/>
      <c r="LGP61" s="78"/>
      <c r="LGQ61" s="78"/>
      <c r="LGR61" s="78"/>
      <c r="LGS61" s="78"/>
      <c r="LGT61" s="78"/>
      <c r="LGU61" s="78"/>
      <c r="LGV61" s="78"/>
      <c r="LGW61" s="78"/>
      <c r="LGX61" s="78"/>
      <c r="LGY61" s="78"/>
      <c r="LGZ61" s="78"/>
      <c r="LHA61" s="78"/>
      <c r="LHB61" s="78"/>
      <c r="LHC61" s="78"/>
      <c r="LHD61" s="78"/>
      <c r="LHE61" s="78"/>
      <c r="LHF61" s="78"/>
      <c r="LHG61" s="78"/>
      <c r="LHH61" s="78"/>
      <c r="LHI61" s="78"/>
      <c r="LHJ61" s="78"/>
      <c r="LHK61" s="78"/>
      <c r="LHL61" s="78"/>
      <c r="LHM61" s="78"/>
      <c r="LHN61" s="78"/>
      <c r="LHO61" s="78"/>
      <c r="LHP61" s="78"/>
      <c r="LHQ61" s="78"/>
      <c r="LHR61" s="78"/>
      <c r="LHS61" s="78"/>
      <c r="LHT61" s="78"/>
      <c r="LHU61" s="78"/>
      <c r="LHV61" s="78"/>
      <c r="LHW61" s="78"/>
      <c r="LHX61" s="78"/>
      <c r="LHY61" s="78"/>
      <c r="LHZ61" s="78"/>
      <c r="LIA61" s="78"/>
      <c r="LIB61" s="78"/>
      <c r="LIC61" s="78"/>
      <c r="LID61" s="78"/>
      <c r="LIE61" s="78"/>
      <c r="LIF61" s="78"/>
      <c r="LIG61" s="78"/>
      <c r="LIH61" s="78"/>
      <c r="LII61" s="78"/>
      <c r="LIJ61" s="78"/>
      <c r="LIK61" s="78"/>
      <c r="LIL61" s="78"/>
      <c r="LIM61" s="78"/>
      <c r="LIN61" s="78"/>
      <c r="LIO61" s="78"/>
      <c r="LIP61" s="78"/>
      <c r="LIQ61" s="78"/>
      <c r="LIR61" s="78"/>
      <c r="LIS61" s="78"/>
      <c r="LIT61" s="78"/>
      <c r="LIU61" s="78"/>
      <c r="LIV61" s="78"/>
      <c r="LIW61" s="78"/>
      <c r="LIX61" s="78"/>
      <c r="LIY61" s="78"/>
      <c r="LIZ61" s="78"/>
      <c r="LJA61" s="78"/>
      <c r="LJB61" s="78"/>
      <c r="LJC61" s="78"/>
      <c r="LJD61" s="78"/>
      <c r="LJE61" s="78"/>
      <c r="LJF61" s="78"/>
      <c r="LJG61" s="78"/>
      <c r="LJH61" s="78"/>
      <c r="LJI61" s="78"/>
      <c r="LJJ61" s="78"/>
      <c r="LJK61" s="78"/>
      <c r="LJL61" s="78"/>
      <c r="LJM61" s="78"/>
      <c r="LJN61" s="78"/>
      <c r="LJO61" s="78"/>
      <c r="LJP61" s="78"/>
      <c r="LJQ61" s="78"/>
      <c r="LJR61" s="78"/>
      <c r="LJS61" s="78"/>
      <c r="LJT61" s="78"/>
      <c r="LJU61" s="78"/>
      <c r="LJV61" s="78"/>
      <c r="LJW61" s="78"/>
      <c r="LJX61" s="78"/>
      <c r="LJY61" s="78"/>
      <c r="LJZ61" s="78"/>
      <c r="LKA61" s="78"/>
      <c r="LKB61" s="78"/>
      <c r="LKC61" s="78"/>
      <c r="LKD61" s="78"/>
      <c r="LKE61" s="78"/>
      <c r="LKF61" s="78"/>
      <c r="LKG61" s="78"/>
      <c r="LKH61" s="78"/>
      <c r="LKI61" s="78"/>
      <c r="LKJ61" s="78"/>
      <c r="LKK61" s="78"/>
      <c r="LKL61" s="78"/>
      <c r="LKM61" s="78"/>
      <c r="LKN61" s="78"/>
      <c r="LKO61" s="78"/>
      <c r="LKP61" s="78"/>
      <c r="LKQ61" s="78"/>
      <c r="LKR61" s="78"/>
      <c r="LKS61" s="78"/>
      <c r="LKT61" s="78"/>
      <c r="LKU61" s="78"/>
      <c r="LKV61" s="78"/>
      <c r="LKW61" s="78"/>
      <c r="LKX61" s="78"/>
      <c r="LKY61" s="78"/>
      <c r="LKZ61" s="78"/>
      <c r="LLA61" s="78"/>
      <c r="LLB61" s="78"/>
      <c r="LLC61" s="78"/>
      <c r="LLD61" s="78"/>
      <c r="LLE61" s="78"/>
      <c r="LLF61" s="78"/>
      <c r="LLG61" s="78"/>
      <c r="LLH61" s="78"/>
      <c r="LLI61" s="78"/>
      <c r="LLJ61" s="78"/>
      <c r="LLK61" s="78"/>
      <c r="LLL61" s="78"/>
      <c r="LLM61" s="78"/>
      <c r="LLN61" s="78"/>
      <c r="LLO61" s="78"/>
      <c r="LLP61" s="78"/>
      <c r="LLQ61" s="78"/>
      <c r="LLR61" s="78"/>
      <c r="LLS61" s="78"/>
      <c r="LLT61" s="78"/>
      <c r="LLU61" s="78"/>
      <c r="LLV61" s="78"/>
      <c r="LLW61" s="78"/>
      <c r="LLX61" s="78"/>
      <c r="LLY61" s="78"/>
      <c r="LLZ61" s="78"/>
      <c r="LMA61" s="78"/>
      <c r="LMB61" s="78"/>
      <c r="LMC61" s="78"/>
      <c r="LMD61" s="78"/>
      <c r="LME61" s="78"/>
      <c r="LMF61" s="78"/>
      <c r="LMG61" s="78"/>
      <c r="LMH61" s="78"/>
      <c r="LMI61" s="78"/>
      <c r="LMJ61" s="78"/>
      <c r="LMK61" s="78"/>
      <c r="LML61" s="78"/>
      <c r="LMM61" s="78"/>
      <c r="LMN61" s="78"/>
      <c r="LMO61" s="78"/>
      <c r="LMP61" s="78"/>
      <c r="LMQ61" s="78"/>
      <c r="LMR61" s="78"/>
      <c r="LMS61" s="78"/>
      <c r="LMT61" s="78"/>
      <c r="LMU61" s="78"/>
      <c r="LMV61" s="78"/>
      <c r="LMW61" s="78"/>
      <c r="LMX61" s="78"/>
      <c r="LMY61" s="78"/>
      <c r="LMZ61" s="78"/>
      <c r="LNA61" s="78"/>
      <c r="LNB61" s="78"/>
      <c r="LNC61" s="78"/>
      <c r="LND61" s="78"/>
      <c r="LNE61" s="78"/>
      <c r="LNF61" s="78"/>
      <c r="LNG61" s="78"/>
      <c r="LNH61" s="78"/>
      <c r="LNI61" s="78"/>
      <c r="LNJ61" s="78"/>
      <c r="LNK61" s="78"/>
      <c r="LNL61" s="78"/>
      <c r="LNM61" s="78"/>
      <c r="LNN61" s="78"/>
      <c r="LNO61" s="78"/>
      <c r="LNP61" s="78"/>
      <c r="LNQ61" s="78"/>
      <c r="LNR61" s="78"/>
      <c r="LNS61" s="78"/>
      <c r="LNT61" s="78"/>
      <c r="LNU61" s="78"/>
      <c r="LNV61" s="78"/>
      <c r="LNW61" s="78"/>
      <c r="LNX61" s="78"/>
      <c r="LNY61" s="78"/>
      <c r="LNZ61" s="78"/>
      <c r="LOA61" s="78"/>
      <c r="LOB61" s="78"/>
      <c r="LOC61" s="78"/>
      <c r="LOD61" s="78"/>
      <c r="LOE61" s="78"/>
      <c r="LOF61" s="78"/>
      <c r="LOG61" s="78"/>
      <c r="LOH61" s="78"/>
      <c r="LOI61" s="78"/>
      <c r="LOJ61" s="78"/>
      <c r="LOK61" s="78"/>
      <c r="LOL61" s="78"/>
      <c r="LOM61" s="78"/>
      <c r="LON61" s="78"/>
      <c r="LOO61" s="78"/>
      <c r="LOP61" s="78"/>
      <c r="LOQ61" s="78"/>
      <c r="LOR61" s="78"/>
      <c r="LOS61" s="78"/>
      <c r="LOT61" s="78"/>
      <c r="LOU61" s="78"/>
      <c r="LOV61" s="78"/>
      <c r="LOW61" s="78"/>
      <c r="LOX61" s="78"/>
      <c r="LOY61" s="78"/>
      <c r="LOZ61" s="78"/>
      <c r="LPA61" s="78"/>
      <c r="LPB61" s="78"/>
      <c r="LPC61" s="78"/>
      <c r="LPD61" s="78"/>
      <c r="LPE61" s="78"/>
      <c r="LPF61" s="78"/>
      <c r="LPG61" s="78"/>
      <c r="LPH61" s="78"/>
      <c r="LPI61" s="78"/>
      <c r="LPJ61" s="78"/>
      <c r="LPK61" s="78"/>
      <c r="LPL61" s="78"/>
      <c r="LPM61" s="78"/>
      <c r="LPN61" s="78"/>
      <c r="LPO61" s="78"/>
      <c r="LPP61" s="78"/>
      <c r="LPQ61" s="78"/>
      <c r="LPR61" s="78"/>
      <c r="LPS61" s="78"/>
      <c r="LPT61" s="78"/>
      <c r="LPU61" s="78"/>
      <c r="LPV61" s="78"/>
      <c r="LPW61" s="78"/>
      <c r="LPX61" s="78"/>
      <c r="LPY61" s="78"/>
      <c r="LPZ61" s="78"/>
      <c r="LQA61" s="78"/>
      <c r="LQB61" s="78"/>
      <c r="LQC61" s="78"/>
      <c r="LQD61" s="78"/>
      <c r="LQE61" s="78"/>
      <c r="LQF61" s="78"/>
      <c r="LQG61" s="78"/>
      <c r="LQH61" s="78"/>
      <c r="LQI61" s="78"/>
      <c r="LQJ61" s="78"/>
      <c r="LQK61" s="78"/>
      <c r="LQL61" s="78"/>
      <c r="LQM61" s="78"/>
      <c r="LQN61" s="78"/>
      <c r="LQO61" s="78"/>
      <c r="LQP61" s="78"/>
      <c r="LQQ61" s="78"/>
      <c r="LQR61" s="78"/>
      <c r="LQS61" s="78"/>
      <c r="LQT61" s="78"/>
      <c r="LQU61" s="78"/>
      <c r="LQV61" s="78"/>
      <c r="LQW61" s="78"/>
      <c r="LQX61" s="78"/>
      <c r="LQY61" s="78"/>
      <c r="LQZ61" s="78"/>
      <c r="LRA61" s="78"/>
      <c r="LRB61" s="78"/>
      <c r="LRC61" s="78"/>
      <c r="LRD61" s="78"/>
      <c r="LRE61" s="78"/>
      <c r="LRF61" s="78"/>
      <c r="LRG61" s="78"/>
      <c r="LRH61" s="78"/>
      <c r="LRI61" s="78"/>
      <c r="LRJ61" s="78"/>
      <c r="LRK61" s="78"/>
      <c r="LRL61" s="78"/>
      <c r="LRM61" s="78"/>
      <c r="LRN61" s="78"/>
      <c r="LRO61" s="78"/>
      <c r="LRP61" s="78"/>
      <c r="LRQ61" s="78"/>
      <c r="LRR61" s="78"/>
      <c r="LRS61" s="78"/>
      <c r="LRT61" s="78"/>
      <c r="LRU61" s="78"/>
      <c r="LRV61" s="78"/>
      <c r="LRW61" s="78"/>
      <c r="LRX61" s="78"/>
      <c r="LRY61" s="78"/>
      <c r="LRZ61" s="78"/>
      <c r="LSA61" s="78"/>
      <c r="LSB61" s="78"/>
      <c r="LSC61" s="78"/>
      <c r="LSD61" s="78"/>
      <c r="LSE61" s="78"/>
      <c r="LSF61" s="78"/>
      <c r="LSG61" s="78"/>
      <c r="LSH61" s="78"/>
      <c r="LSI61" s="78"/>
      <c r="LSJ61" s="78"/>
      <c r="LSK61" s="78"/>
      <c r="LSL61" s="78"/>
      <c r="LSM61" s="78"/>
      <c r="LSN61" s="78"/>
      <c r="LSO61" s="78"/>
      <c r="LSP61" s="78"/>
      <c r="LSQ61" s="78"/>
      <c r="LSR61" s="78"/>
      <c r="LSS61" s="78"/>
      <c r="LST61" s="78"/>
      <c r="LSU61" s="78"/>
      <c r="LSV61" s="78"/>
      <c r="LSW61" s="78"/>
      <c r="LSX61" s="78"/>
      <c r="LSY61" s="78"/>
      <c r="LSZ61" s="78"/>
      <c r="LTA61" s="78"/>
      <c r="LTB61" s="78"/>
      <c r="LTC61" s="78"/>
      <c r="LTD61" s="78"/>
      <c r="LTE61" s="78"/>
      <c r="LTF61" s="78"/>
      <c r="LTG61" s="78"/>
      <c r="LTH61" s="78"/>
      <c r="LTI61" s="78"/>
      <c r="LTJ61" s="78"/>
      <c r="LTK61" s="78"/>
      <c r="LTL61" s="78"/>
      <c r="LTM61" s="78"/>
      <c r="LTN61" s="78"/>
      <c r="LTO61" s="78"/>
      <c r="LTP61" s="78"/>
      <c r="LTQ61" s="78"/>
      <c r="LTR61" s="78"/>
      <c r="LTS61" s="78"/>
      <c r="LTT61" s="78"/>
      <c r="LTU61" s="78"/>
      <c r="LTV61" s="78"/>
      <c r="LTW61" s="78"/>
      <c r="LTX61" s="78"/>
      <c r="LTY61" s="78"/>
      <c r="LTZ61" s="78"/>
      <c r="LUA61" s="78"/>
      <c r="LUB61" s="78"/>
      <c r="LUC61" s="78"/>
      <c r="LUD61" s="78"/>
      <c r="LUE61" s="78"/>
      <c r="LUF61" s="78"/>
      <c r="LUG61" s="78"/>
      <c r="LUH61" s="78"/>
      <c r="LUI61" s="78"/>
      <c r="LUJ61" s="78"/>
      <c r="LUK61" s="78"/>
      <c r="LUL61" s="78"/>
      <c r="LUM61" s="78"/>
      <c r="LUN61" s="78"/>
      <c r="LUO61" s="78"/>
      <c r="LUP61" s="78"/>
      <c r="LUQ61" s="78"/>
      <c r="LUR61" s="78"/>
      <c r="LUS61" s="78"/>
      <c r="LUT61" s="78"/>
      <c r="LUU61" s="78"/>
      <c r="LUV61" s="78"/>
      <c r="LUW61" s="78"/>
      <c r="LUX61" s="78"/>
      <c r="LUY61" s="78"/>
      <c r="LUZ61" s="78"/>
      <c r="LVA61" s="78"/>
      <c r="LVB61" s="78"/>
      <c r="LVC61" s="78"/>
      <c r="LVD61" s="78"/>
      <c r="LVE61" s="78"/>
      <c r="LVF61" s="78"/>
      <c r="LVG61" s="78"/>
      <c r="LVH61" s="78"/>
      <c r="LVI61" s="78"/>
      <c r="LVJ61" s="78"/>
      <c r="LVK61" s="78"/>
      <c r="LVL61" s="78"/>
      <c r="LVM61" s="78"/>
      <c r="LVN61" s="78"/>
      <c r="LVO61" s="78"/>
      <c r="LVP61" s="78"/>
      <c r="LVQ61" s="78"/>
      <c r="LVR61" s="78"/>
      <c r="LVS61" s="78"/>
      <c r="LVT61" s="78"/>
      <c r="LVU61" s="78"/>
      <c r="LVV61" s="78"/>
      <c r="LVW61" s="78"/>
      <c r="LVX61" s="78"/>
      <c r="LVY61" s="78"/>
      <c r="LVZ61" s="78"/>
      <c r="LWA61" s="78"/>
      <c r="LWB61" s="78"/>
      <c r="LWC61" s="78"/>
      <c r="LWD61" s="78"/>
      <c r="LWE61" s="78"/>
      <c r="LWF61" s="78"/>
      <c r="LWG61" s="78"/>
      <c r="LWH61" s="78"/>
      <c r="LWI61" s="78"/>
      <c r="LWJ61" s="78"/>
      <c r="LWK61" s="78"/>
      <c r="LWL61" s="78"/>
      <c r="LWM61" s="78"/>
      <c r="LWN61" s="78"/>
      <c r="LWO61" s="78"/>
      <c r="LWP61" s="78"/>
      <c r="LWQ61" s="78"/>
      <c r="LWR61" s="78"/>
      <c r="LWS61" s="78"/>
      <c r="LWT61" s="78"/>
      <c r="LWU61" s="78"/>
      <c r="LWV61" s="78"/>
      <c r="LWW61" s="78"/>
      <c r="LWX61" s="78"/>
      <c r="LWY61" s="78"/>
      <c r="LWZ61" s="78"/>
      <c r="LXA61" s="78"/>
      <c r="LXB61" s="78"/>
      <c r="LXC61" s="78"/>
      <c r="LXD61" s="78"/>
      <c r="LXE61" s="78"/>
      <c r="LXF61" s="78"/>
      <c r="LXG61" s="78"/>
      <c r="LXH61" s="78"/>
      <c r="LXI61" s="78"/>
      <c r="LXJ61" s="78"/>
      <c r="LXK61" s="78"/>
      <c r="LXL61" s="78"/>
      <c r="LXM61" s="78"/>
      <c r="LXN61" s="78"/>
      <c r="LXO61" s="78"/>
      <c r="LXP61" s="78"/>
      <c r="LXQ61" s="78"/>
      <c r="LXR61" s="78"/>
      <c r="LXS61" s="78"/>
      <c r="LXT61" s="78"/>
      <c r="LXU61" s="78"/>
      <c r="LXV61" s="78"/>
      <c r="LXW61" s="78"/>
      <c r="LXX61" s="78"/>
      <c r="LXY61" s="78"/>
      <c r="LXZ61" s="78"/>
      <c r="LYA61" s="78"/>
      <c r="LYB61" s="78"/>
      <c r="LYC61" s="78"/>
      <c r="LYD61" s="78"/>
      <c r="LYE61" s="78"/>
      <c r="LYF61" s="78"/>
      <c r="LYG61" s="78"/>
      <c r="LYH61" s="78"/>
      <c r="LYI61" s="78"/>
      <c r="LYJ61" s="78"/>
      <c r="LYK61" s="78"/>
      <c r="LYL61" s="78"/>
      <c r="LYM61" s="78"/>
      <c r="LYN61" s="78"/>
      <c r="LYO61" s="78"/>
      <c r="LYP61" s="78"/>
      <c r="LYQ61" s="78"/>
      <c r="LYR61" s="78"/>
      <c r="LYS61" s="78"/>
      <c r="LYT61" s="78"/>
      <c r="LYU61" s="78"/>
      <c r="LYV61" s="78"/>
      <c r="LYW61" s="78"/>
      <c r="LYX61" s="78"/>
      <c r="LYY61" s="78"/>
      <c r="LYZ61" s="78"/>
      <c r="LZA61" s="78"/>
      <c r="LZB61" s="78"/>
      <c r="LZC61" s="78"/>
      <c r="LZD61" s="78"/>
      <c r="LZE61" s="78"/>
      <c r="LZF61" s="78"/>
      <c r="LZG61" s="78"/>
      <c r="LZH61" s="78"/>
      <c r="LZI61" s="78"/>
      <c r="LZJ61" s="78"/>
      <c r="LZK61" s="78"/>
      <c r="LZL61" s="78"/>
      <c r="LZM61" s="78"/>
      <c r="LZN61" s="78"/>
      <c r="LZO61" s="78"/>
      <c r="LZP61" s="78"/>
      <c r="LZQ61" s="78"/>
      <c r="LZR61" s="78"/>
      <c r="LZS61" s="78"/>
      <c r="LZT61" s="78"/>
      <c r="LZU61" s="78"/>
      <c r="LZV61" s="78"/>
      <c r="LZW61" s="78"/>
      <c r="LZX61" s="78"/>
      <c r="LZY61" s="78"/>
      <c r="LZZ61" s="78"/>
      <c r="MAA61" s="78"/>
      <c r="MAB61" s="78"/>
      <c r="MAC61" s="78"/>
      <c r="MAD61" s="78"/>
      <c r="MAE61" s="78"/>
      <c r="MAF61" s="78"/>
      <c r="MAG61" s="78"/>
      <c r="MAH61" s="78"/>
      <c r="MAI61" s="78"/>
      <c r="MAJ61" s="78"/>
      <c r="MAK61" s="78"/>
      <c r="MAL61" s="78"/>
      <c r="MAM61" s="78"/>
      <c r="MAN61" s="78"/>
      <c r="MAO61" s="78"/>
      <c r="MAP61" s="78"/>
      <c r="MAQ61" s="78"/>
      <c r="MAR61" s="78"/>
      <c r="MAS61" s="78"/>
      <c r="MAT61" s="78"/>
      <c r="MAU61" s="78"/>
      <c r="MAV61" s="78"/>
      <c r="MAW61" s="78"/>
      <c r="MAX61" s="78"/>
      <c r="MAY61" s="78"/>
      <c r="MAZ61" s="78"/>
      <c r="MBA61" s="78"/>
      <c r="MBB61" s="78"/>
      <c r="MBC61" s="78"/>
      <c r="MBD61" s="78"/>
      <c r="MBE61" s="78"/>
      <c r="MBF61" s="78"/>
      <c r="MBG61" s="78"/>
      <c r="MBH61" s="78"/>
      <c r="MBI61" s="78"/>
      <c r="MBJ61" s="78"/>
      <c r="MBK61" s="78"/>
      <c r="MBL61" s="78"/>
      <c r="MBM61" s="78"/>
      <c r="MBN61" s="78"/>
      <c r="MBO61" s="78"/>
      <c r="MBP61" s="78"/>
      <c r="MBQ61" s="78"/>
      <c r="MBR61" s="78"/>
      <c r="MBS61" s="78"/>
      <c r="MBT61" s="78"/>
      <c r="MBU61" s="78"/>
      <c r="MBV61" s="78"/>
      <c r="MBW61" s="78"/>
      <c r="MBX61" s="78"/>
      <c r="MBY61" s="78"/>
      <c r="MBZ61" s="78"/>
      <c r="MCA61" s="78"/>
      <c r="MCB61" s="78"/>
      <c r="MCC61" s="78"/>
      <c r="MCD61" s="78"/>
      <c r="MCE61" s="78"/>
      <c r="MCF61" s="78"/>
      <c r="MCG61" s="78"/>
      <c r="MCH61" s="78"/>
      <c r="MCI61" s="78"/>
      <c r="MCJ61" s="78"/>
      <c r="MCK61" s="78"/>
      <c r="MCL61" s="78"/>
      <c r="MCM61" s="78"/>
      <c r="MCN61" s="78"/>
      <c r="MCO61" s="78"/>
      <c r="MCP61" s="78"/>
      <c r="MCQ61" s="78"/>
      <c r="MCR61" s="78"/>
      <c r="MCS61" s="78"/>
      <c r="MCT61" s="78"/>
      <c r="MCU61" s="78"/>
      <c r="MCV61" s="78"/>
      <c r="MCW61" s="78"/>
      <c r="MCX61" s="78"/>
      <c r="MCY61" s="78"/>
      <c r="MCZ61" s="78"/>
      <c r="MDA61" s="78"/>
      <c r="MDB61" s="78"/>
      <c r="MDC61" s="78"/>
      <c r="MDD61" s="78"/>
      <c r="MDE61" s="78"/>
      <c r="MDF61" s="78"/>
      <c r="MDG61" s="78"/>
      <c r="MDH61" s="78"/>
      <c r="MDI61" s="78"/>
      <c r="MDJ61" s="78"/>
      <c r="MDK61" s="78"/>
      <c r="MDL61" s="78"/>
      <c r="MDM61" s="78"/>
      <c r="MDN61" s="78"/>
      <c r="MDO61" s="78"/>
      <c r="MDP61" s="78"/>
      <c r="MDQ61" s="78"/>
      <c r="MDR61" s="78"/>
      <c r="MDS61" s="78"/>
      <c r="MDT61" s="78"/>
      <c r="MDU61" s="78"/>
      <c r="MDV61" s="78"/>
      <c r="MDW61" s="78"/>
      <c r="MDX61" s="78"/>
      <c r="MDY61" s="78"/>
      <c r="MDZ61" s="78"/>
      <c r="MEA61" s="78"/>
      <c r="MEB61" s="78"/>
      <c r="MEC61" s="78"/>
      <c r="MED61" s="78"/>
      <c r="MEE61" s="78"/>
      <c r="MEF61" s="78"/>
      <c r="MEG61" s="78"/>
      <c r="MEH61" s="78"/>
      <c r="MEI61" s="78"/>
      <c r="MEJ61" s="78"/>
      <c r="MEK61" s="78"/>
      <c r="MEL61" s="78"/>
      <c r="MEM61" s="78"/>
      <c r="MEN61" s="78"/>
      <c r="MEO61" s="78"/>
      <c r="MEP61" s="78"/>
      <c r="MEQ61" s="78"/>
      <c r="MER61" s="78"/>
      <c r="MES61" s="78"/>
      <c r="MET61" s="78"/>
      <c r="MEU61" s="78"/>
      <c r="MEV61" s="78"/>
      <c r="MEW61" s="78"/>
      <c r="MEX61" s="78"/>
      <c r="MEY61" s="78"/>
      <c r="MEZ61" s="78"/>
      <c r="MFA61" s="78"/>
      <c r="MFB61" s="78"/>
      <c r="MFC61" s="78"/>
      <c r="MFD61" s="78"/>
      <c r="MFE61" s="78"/>
      <c r="MFF61" s="78"/>
      <c r="MFG61" s="78"/>
      <c r="MFH61" s="78"/>
      <c r="MFI61" s="78"/>
      <c r="MFJ61" s="78"/>
      <c r="MFK61" s="78"/>
      <c r="MFL61" s="78"/>
      <c r="MFM61" s="78"/>
      <c r="MFN61" s="78"/>
      <c r="MFO61" s="78"/>
      <c r="MFP61" s="78"/>
      <c r="MFQ61" s="78"/>
      <c r="MFR61" s="78"/>
      <c r="MFS61" s="78"/>
      <c r="MFT61" s="78"/>
      <c r="MFU61" s="78"/>
      <c r="MFV61" s="78"/>
      <c r="MFW61" s="78"/>
      <c r="MFX61" s="78"/>
      <c r="MFY61" s="78"/>
      <c r="MFZ61" s="78"/>
      <c r="MGA61" s="78"/>
      <c r="MGB61" s="78"/>
      <c r="MGC61" s="78"/>
      <c r="MGD61" s="78"/>
      <c r="MGE61" s="78"/>
      <c r="MGF61" s="78"/>
      <c r="MGG61" s="78"/>
      <c r="MGH61" s="78"/>
      <c r="MGI61" s="78"/>
      <c r="MGJ61" s="78"/>
      <c r="MGK61" s="78"/>
      <c r="MGL61" s="78"/>
      <c r="MGM61" s="78"/>
      <c r="MGN61" s="78"/>
      <c r="MGO61" s="78"/>
      <c r="MGP61" s="78"/>
      <c r="MGQ61" s="78"/>
      <c r="MGR61" s="78"/>
      <c r="MGS61" s="78"/>
      <c r="MGT61" s="78"/>
      <c r="MGU61" s="78"/>
      <c r="MGV61" s="78"/>
      <c r="MGW61" s="78"/>
      <c r="MGX61" s="78"/>
      <c r="MGY61" s="78"/>
      <c r="MGZ61" s="78"/>
      <c r="MHA61" s="78"/>
      <c r="MHB61" s="78"/>
      <c r="MHC61" s="78"/>
      <c r="MHD61" s="78"/>
      <c r="MHE61" s="78"/>
      <c r="MHF61" s="78"/>
      <c r="MHG61" s="78"/>
      <c r="MHH61" s="78"/>
      <c r="MHI61" s="78"/>
      <c r="MHJ61" s="78"/>
      <c r="MHK61" s="78"/>
      <c r="MHL61" s="78"/>
      <c r="MHM61" s="78"/>
      <c r="MHN61" s="78"/>
      <c r="MHO61" s="78"/>
      <c r="MHP61" s="78"/>
      <c r="MHQ61" s="78"/>
      <c r="MHR61" s="78"/>
      <c r="MHS61" s="78"/>
      <c r="MHT61" s="78"/>
      <c r="MHU61" s="78"/>
      <c r="MHV61" s="78"/>
      <c r="MHW61" s="78"/>
      <c r="MHX61" s="78"/>
      <c r="MHY61" s="78"/>
      <c r="MHZ61" s="78"/>
      <c r="MIA61" s="78"/>
      <c r="MIB61" s="78"/>
      <c r="MIC61" s="78"/>
      <c r="MID61" s="78"/>
      <c r="MIE61" s="78"/>
      <c r="MIF61" s="78"/>
      <c r="MIG61" s="78"/>
      <c r="MIH61" s="78"/>
      <c r="MII61" s="78"/>
      <c r="MIJ61" s="78"/>
      <c r="MIK61" s="78"/>
      <c r="MIL61" s="78"/>
      <c r="MIM61" s="78"/>
      <c r="MIN61" s="78"/>
      <c r="MIO61" s="78"/>
      <c r="MIP61" s="78"/>
      <c r="MIQ61" s="78"/>
      <c r="MIR61" s="78"/>
      <c r="MIS61" s="78"/>
      <c r="MIT61" s="78"/>
      <c r="MIU61" s="78"/>
      <c r="MIV61" s="78"/>
      <c r="MIW61" s="78"/>
      <c r="MIX61" s="78"/>
      <c r="MIY61" s="78"/>
      <c r="MIZ61" s="78"/>
      <c r="MJA61" s="78"/>
      <c r="MJB61" s="78"/>
      <c r="MJC61" s="78"/>
      <c r="MJD61" s="78"/>
      <c r="MJE61" s="78"/>
      <c r="MJF61" s="78"/>
      <c r="MJG61" s="78"/>
      <c r="MJH61" s="78"/>
      <c r="MJI61" s="78"/>
      <c r="MJJ61" s="78"/>
      <c r="MJK61" s="78"/>
      <c r="MJL61" s="78"/>
      <c r="MJM61" s="78"/>
      <c r="MJN61" s="78"/>
      <c r="MJO61" s="78"/>
      <c r="MJP61" s="78"/>
      <c r="MJQ61" s="78"/>
      <c r="MJR61" s="78"/>
      <c r="MJS61" s="78"/>
      <c r="MJT61" s="78"/>
      <c r="MJU61" s="78"/>
      <c r="MJV61" s="78"/>
      <c r="MJW61" s="78"/>
      <c r="MJX61" s="78"/>
      <c r="MJY61" s="78"/>
      <c r="MJZ61" s="78"/>
      <c r="MKA61" s="78"/>
      <c r="MKB61" s="78"/>
      <c r="MKC61" s="78"/>
      <c r="MKD61" s="78"/>
      <c r="MKE61" s="78"/>
      <c r="MKF61" s="78"/>
      <c r="MKG61" s="78"/>
      <c r="MKH61" s="78"/>
      <c r="MKI61" s="78"/>
      <c r="MKJ61" s="78"/>
      <c r="MKK61" s="78"/>
      <c r="MKL61" s="78"/>
      <c r="MKM61" s="78"/>
      <c r="MKN61" s="78"/>
      <c r="MKO61" s="78"/>
      <c r="MKP61" s="78"/>
      <c r="MKQ61" s="78"/>
      <c r="MKR61" s="78"/>
      <c r="MKS61" s="78"/>
      <c r="MKT61" s="78"/>
      <c r="MKU61" s="78"/>
      <c r="MKV61" s="78"/>
      <c r="MKW61" s="78"/>
      <c r="MKX61" s="78"/>
      <c r="MKY61" s="78"/>
      <c r="MKZ61" s="78"/>
      <c r="MLA61" s="78"/>
      <c r="MLB61" s="78"/>
      <c r="MLC61" s="78"/>
      <c r="MLD61" s="78"/>
      <c r="MLE61" s="78"/>
      <c r="MLF61" s="78"/>
      <c r="MLG61" s="78"/>
      <c r="MLH61" s="78"/>
      <c r="MLI61" s="78"/>
      <c r="MLJ61" s="78"/>
      <c r="MLK61" s="78"/>
      <c r="MLL61" s="78"/>
      <c r="MLM61" s="78"/>
      <c r="MLN61" s="78"/>
      <c r="MLO61" s="78"/>
      <c r="MLP61" s="78"/>
      <c r="MLQ61" s="78"/>
      <c r="MLR61" s="78"/>
      <c r="MLS61" s="78"/>
      <c r="MLT61" s="78"/>
      <c r="MLU61" s="78"/>
      <c r="MLV61" s="78"/>
      <c r="MLW61" s="78"/>
      <c r="MLX61" s="78"/>
      <c r="MLY61" s="78"/>
      <c r="MLZ61" s="78"/>
      <c r="MMA61" s="78"/>
      <c r="MMB61" s="78"/>
      <c r="MMC61" s="78"/>
      <c r="MMD61" s="78"/>
      <c r="MME61" s="78"/>
      <c r="MMF61" s="78"/>
      <c r="MMG61" s="78"/>
      <c r="MMH61" s="78"/>
      <c r="MMI61" s="78"/>
      <c r="MMJ61" s="78"/>
      <c r="MMK61" s="78"/>
      <c r="MML61" s="78"/>
      <c r="MMM61" s="78"/>
      <c r="MMN61" s="78"/>
      <c r="MMO61" s="78"/>
      <c r="MMP61" s="78"/>
      <c r="MMQ61" s="78"/>
      <c r="MMR61" s="78"/>
      <c r="MMS61" s="78"/>
      <c r="MMT61" s="78"/>
      <c r="MMU61" s="78"/>
      <c r="MMV61" s="78"/>
      <c r="MMW61" s="78"/>
      <c r="MMX61" s="78"/>
      <c r="MMY61" s="78"/>
      <c r="MMZ61" s="78"/>
      <c r="MNA61" s="78"/>
      <c r="MNB61" s="78"/>
      <c r="MNC61" s="78"/>
      <c r="MND61" s="78"/>
      <c r="MNE61" s="78"/>
      <c r="MNF61" s="78"/>
      <c r="MNG61" s="78"/>
      <c r="MNH61" s="78"/>
      <c r="MNI61" s="78"/>
      <c r="MNJ61" s="78"/>
      <c r="MNK61" s="78"/>
      <c r="MNL61" s="78"/>
      <c r="MNM61" s="78"/>
      <c r="MNN61" s="78"/>
      <c r="MNO61" s="78"/>
      <c r="MNP61" s="78"/>
      <c r="MNQ61" s="78"/>
      <c r="MNR61" s="78"/>
      <c r="MNS61" s="78"/>
      <c r="MNT61" s="78"/>
      <c r="MNU61" s="78"/>
      <c r="MNV61" s="78"/>
      <c r="MNW61" s="78"/>
      <c r="MNX61" s="78"/>
      <c r="MNY61" s="78"/>
      <c r="MNZ61" s="78"/>
      <c r="MOA61" s="78"/>
      <c r="MOB61" s="78"/>
      <c r="MOC61" s="78"/>
      <c r="MOD61" s="78"/>
      <c r="MOE61" s="78"/>
      <c r="MOF61" s="78"/>
      <c r="MOG61" s="78"/>
      <c r="MOH61" s="78"/>
      <c r="MOI61" s="78"/>
      <c r="MOJ61" s="78"/>
      <c r="MOK61" s="78"/>
      <c r="MOL61" s="78"/>
      <c r="MOM61" s="78"/>
      <c r="MON61" s="78"/>
      <c r="MOO61" s="78"/>
      <c r="MOP61" s="78"/>
      <c r="MOQ61" s="78"/>
      <c r="MOR61" s="78"/>
      <c r="MOS61" s="78"/>
      <c r="MOT61" s="78"/>
      <c r="MOU61" s="78"/>
      <c r="MOV61" s="78"/>
      <c r="MOW61" s="78"/>
      <c r="MOX61" s="78"/>
      <c r="MOY61" s="78"/>
      <c r="MOZ61" s="78"/>
      <c r="MPA61" s="78"/>
      <c r="MPB61" s="78"/>
      <c r="MPC61" s="78"/>
      <c r="MPD61" s="78"/>
      <c r="MPE61" s="78"/>
      <c r="MPF61" s="78"/>
      <c r="MPG61" s="78"/>
      <c r="MPH61" s="78"/>
      <c r="MPI61" s="78"/>
      <c r="MPJ61" s="78"/>
      <c r="MPK61" s="78"/>
      <c r="MPL61" s="78"/>
      <c r="MPM61" s="78"/>
      <c r="MPN61" s="78"/>
      <c r="MPO61" s="78"/>
      <c r="MPP61" s="78"/>
      <c r="MPQ61" s="78"/>
      <c r="MPR61" s="78"/>
      <c r="MPS61" s="78"/>
      <c r="MPT61" s="78"/>
      <c r="MPU61" s="78"/>
      <c r="MPV61" s="78"/>
      <c r="MPW61" s="78"/>
      <c r="MPX61" s="78"/>
      <c r="MPY61" s="78"/>
      <c r="MPZ61" s="78"/>
      <c r="MQA61" s="78"/>
      <c r="MQB61" s="78"/>
      <c r="MQC61" s="78"/>
      <c r="MQD61" s="78"/>
      <c r="MQE61" s="78"/>
      <c r="MQF61" s="78"/>
      <c r="MQG61" s="78"/>
      <c r="MQH61" s="78"/>
      <c r="MQI61" s="78"/>
      <c r="MQJ61" s="78"/>
      <c r="MQK61" s="78"/>
      <c r="MQL61" s="78"/>
      <c r="MQM61" s="78"/>
      <c r="MQN61" s="78"/>
      <c r="MQO61" s="78"/>
      <c r="MQP61" s="78"/>
      <c r="MQQ61" s="78"/>
      <c r="MQR61" s="78"/>
      <c r="MQS61" s="78"/>
      <c r="MQT61" s="78"/>
      <c r="MQU61" s="78"/>
      <c r="MQV61" s="78"/>
      <c r="MQW61" s="78"/>
      <c r="MQX61" s="78"/>
      <c r="MQY61" s="78"/>
      <c r="MQZ61" s="78"/>
      <c r="MRA61" s="78"/>
      <c r="MRB61" s="78"/>
      <c r="MRC61" s="78"/>
      <c r="MRD61" s="78"/>
      <c r="MRE61" s="78"/>
      <c r="MRF61" s="78"/>
      <c r="MRG61" s="78"/>
      <c r="MRH61" s="78"/>
      <c r="MRI61" s="78"/>
      <c r="MRJ61" s="78"/>
      <c r="MRK61" s="78"/>
      <c r="MRL61" s="78"/>
      <c r="MRM61" s="78"/>
      <c r="MRN61" s="78"/>
      <c r="MRO61" s="78"/>
      <c r="MRP61" s="78"/>
      <c r="MRQ61" s="78"/>
      <c r="MRR61" s="78"/>
      <c r="MRS61" s="78"/>
      <c r="MRT61" s="78"/>
      <c r="MRU61" s="78"/>
      <c r="MRV61" s="78"/>
      <c r="MRW61" s="78"/>
      <c r="MRX61" s="78"/>
      <c r="MRY61" s="78"/>
      <c r="MRZ61" s="78"/>
      <c r="MSA61" s="78"/>
      <c r="MSB61" s="78"/>
      <c r="MSC61" s="78"/>
      <c r="MSD61" s="78"/>
      <c r="MSE61" s="78"/>
      <c r="MSF61" s="78"/>
      <c r="MSG61" s="78"/>
      <c r="MSH61" s="78"/>
      <c r="MSI61" s="78"/>
      <c r="MSJ61" s="78"/>
      <c r="MSK61" s="78"/>
      <c r="MSL61" s="78"/>
      <c r="MSM61" s="78"/>
      <c r="MSN61" s="78"/>
      <c r="MSO61" s="78"/>
      <c r="MSP61" s="78"/>
      <c r="MSQ61" s="78"/>
      <c r="MSR61" s="78"/>
      <c r="MSS61" s="78"/>
      <c r="MST61" s="78"/>
      <c r="MSU61" s="78"/>
      <c r="MSV61" s="78"/>
      <c r="MSW61" s="78"/>
      <c r="MSX61" s="78"/>
      <c r="MSY61" s="78"/>
      <c r="MSZ61" s="78"/>
      <c r="MTA61" s="78"/>
      <c r="MTB61" s="78"/>
      <c r="MTC61" s="78"/>
      <c r="MTD61" s="78"/>
      <c r="MTE61" s="78"/>
      <c r="MTF61" s="78"/>
      <c r="MTG61" s="78"/>
      <c r="MTH61" s="78"/>
      <c r="MTI61" s="78"/>
      <c r="MTJ61" s="78"/>
      <c r="MTK61" s="78"/>
      <c r="MTL61" s="78"/>
      <c r="MTM61" s="78"/>
      <c r="MTN61" s="78"/>
      <c r="MTO61" s="78"/>
      <c r="MTP61" s="78"/>
      <c r="MTQ61" s="78"/>
      <c r="MTR61" s="78"/>
      <c r="MTS61" s="78"/>
      <c r="MTT61" s="78"/>
      <c r="MTU61" s="78"/>
      <c r="MTV61" s="78"/>
      <c r="MTW61" s="78"/>
      <c r="MTX61" s="78"/>
      <c r="MTY61" s="78"/>
      <c r="MTZ61" s="78"/>
      <c r="MUA61" s="78"/>
      <c r="MUB61" s="78"/>
      <c r="MUC61" s="78"/>
      <c r="MUD61" s="78"/>
      <c r="MUE61" s="78"/>
      <c r="MUF61" s="78"/>
      <c r="MUG61" s="78"/>
      <c r="MUH61" s="78"/>
      <c r="MUI61" s="78"/>
      <c r="MUJ61" s="78"/>
      <c r="MUK61" s="78"/>
      <c r="MUL61" s="78"/>
      <c r="MUM61" s="78"/>
      <c r="MUN61" s="78"/>
      <c r="MUO61" s="78"/>
      <c r="MUP61" s="78"/>
      <c r="MUQ61" s="78"/>
      <c r="MUR61" s="78"/>
      <c r="MUS61" s="78"/>
      <c r="MUT61" s="78"/>
      <c r="MUU61" s="78"/>
      <c r="MUV61" s="78"/>
      <c r="MUW61" s="78"/>
      <c r="MUX61" s="78"/>
      <c r="MUY61" s="78"/>
      <c r="MUZ61" s="78"/>
      <c r="MVA61" s="78"/>
      <c r="MVB61" s="78"/>
      <c r="MVC61" s="78"/>
      <c r="MVD61" s="78"/>
      <c r="MVE61" s="78"/>
      <c r="MVF61" s="78"/>
      <c r="MVG61" s="78"/>
      <c r="MVH61" s="78"/>
      <c r="MVI61" s="78"/>
      <c r="MVJ61" s="78"/>
      <c r="MVK61" s="78"/>
      <c r="MVL61" s="78"/>
      <c r="MVM61" s="78"/>
      <c r="MVN61" s="78"/>
      <c r="MVO61" s="78"/>
      <c r="MVP61" s="78"/>
      <c r="MVQ61" s="78"/>
      <c r="MVR61" s="78"/>
      <c r="MVS61" s="78"/>
      <c r="MVT61" s="78"/>
      <c r="MVU61" s="78"/>
      <c r="MVV61" s="78"/>
      <c r="MVW61" s="78"/>
      <c r="MVX61" s="78"/>
      <c r="MVY61" s="78"/>
      <c r="MVZ61" s="78"/>
      <c r="MWA61" s="78"/>
      <c r="MWB61" s="78"/>
      <c r="MWC61" s="78"/>
      <c r="MWD61" s="78"/>
      <c r="MWE61" s="78"/>
      <c r="MWF61" s="78"/>
      <c r="MWG61" s="78"/>
      <c r="MWH61" s="78"/>
      <c r="MWI61" s="78"/>
      <c r="MWJ61" s="78"/>
      <c r="MWK61" s="78"/>
      <c r="MWL61" s="78"/>
      <c r="MWM61" s="78"/>
      <c r="MWN61" s="78"/>
      <c r="MWO61" s="78"/>
      <c r="MWP61" s="78"/>
      <c r="MWQ61" s="78"/>
      <c r="MWR61" s="78"/>
      <c r="MWS61" s="78"/>
      <c r="MWT61" s="78"/>
      <c r="MWU61" s="78"/>
      <c r="MWV61" s="78"/>
      <c r="MWW61" s="78"/>
      <c r="MWX61" s="78"/>
      <c r="MWY61" s="78"/>
      <c r="MWZ61" s="78"/>
      <c r="MXA61" s="78"/>
      <c r="MXB61" s="78"/>
      <c r="MXC61" s="78"/>
      <c r="MXD61" s="78"/>
      <c r="MXE61" s="78"/>
      <c r="MXF61" s="78"/>
      <c r="MXG61" s="78"/>
      <c r="MXH61" s="78"/>
      <c r="MXI61" s="78"/>
      <c r="MXJ61" s="78"/>
      <c r="MXK61" s="78"/>
      <c r="MXL61" s="78"/>
      <c r="MXM61" s="78"/>
      <c r="MXN61" s="78"/>
      <c r="MXO61" s="78"/>
      <c r="MXP61" s="78"/>
      <c r="MXQ61" s="78"/>
      <c r="MXR61" s="78"/>
      <c r="MXS61" s="78"/>
      <c r="MXT61" s="78"/>
      <c r="MXU61" s="78"/>
      <c r="MXV61" s="78"/>
      <c r="MXW61" s="78"/>
      <c r="MXX61" s="78"/>
      <c r="MXY61" s="78"/>
      <c r="MXZ61" s="78"/>
      <c r="MYA61" s="78"/>
      <c r="MYB61" s="78"/>
      <c r="MYC61" s="78"/>
      <c r="MYD61" s="78"/>
      <c r="MYE61" s="78"/>
      <c r="MYF61" s="78"/>
      <c r="MYG61" s="78"/>
      <c r="MYH61" s="78"/>
      <c r="MYI61" s="78"/>
      <c r="MYJ61" s="78"/>
      <c r="MYK61" s="78"/>
      <c r="MYL61" s="78"/>
      <c r="MYM61" s="78"/>
      <c r="MYN61" s="78"/>
      <c r="MYO61" s="78"/>
      <c r="MYP61" s="78"/>
      <c r="MYQ61" s="78"/>
      <c r="MYR61" s="78"/>
      <c r="MYS61" s="78"/>
      <c r="MYT61" s="78"/>
      <c r="MYU61" s="78"/>
      <c r="MYV61" s="78"/>
      <c r="MYW61" s="78"/>
      <c r="MYX61" s="78"/>
      <c r="MYY61" s="78"/>
      <c r="MYZ61" s="78"/>
      <c r="MZA61" s="78"/>
      <c r="MZB61" s="78"/>
      <c r="MZC61" s="78"/>
      <c r="MZD61" s="78"/>
      <c r="MZE61" s="78"/>
      <c r="MZF61" s="78"/>
      <c r="MZG61" s="78"/>
      <c r="MZH61" s="78"/>
      <c r="MZI61" s="78"/>
      <c r="MZJ61" s="78"/>
      <c r="MZK61" s="78"/>
      <c r="MZL61" s="78"/>
      <c r="MZM61" s="78"/>
      <c r="MZN61" s="78"/>
      <c r="MZO61" s="78"/>
      <c r="MZP61" s="78"/>
      <c r="MZQ61" s="78"/>
      <c r="MZR61" s="78"/>
      <c r="MZS61" s="78"/>
      <c r="MZT61" s="78"/>
      <c r="MZU61" s="78"/>
      <c r="MZV61" s="78"/>
      <c r="MZW61" s="78"/>
      <c r="MZX61" s="78"/>
      <c r="MZY61" s="78"/>
      <c r="MZZ61" s="78"/>
      <c r="NAA61" s="78"/>
      <c r="NAB61" s="78"/>
      <c r="NAC61" s="78"/>
      <c r="NAD61" s="78"/>
      <c r="NAE61" s="78"/>
      <c r="NAF61" s="78"/>
      <c r="NAG61" s="78"/>
      <c r="NAH61" s="78"/>
      <c r="NAI61" s="78"/>
      <c r="NAJ61" s="78"/>
      <c r="NAK61" s="78"/>
      <c r="NAL61" s="78"/>
      <c r="NAM61" s="78"/>
      <c r="NAN61" s="78"/>
      <c r="NAO61" s="78"/>
      <c r="NAP61" s="78"/>
      <c r="NAQ61" s="78"/>
      <c r="NAR61" s="78"/>
      <c r="NAS61" s="78"/>
      <c r="NAT61" s="78"/>
      <c r="NAU61" s="78"/>
      <c r="NAV61" s="78"/>
      <c r="NAW61" s="78"/>
      <c r="NAX61" s="78"/>
      <c r="NAY61" s="78"/>
      <c r="NAZ61" s="78"/>
      <c r="NBA61" s="78"/>
      <c r="NBB61" s="78"/>
      <c r="NBC61" s="78"/>
      <c r="NBD61" s="78"/>
      <c r="NBE61" s="78"/>
      <c r="NBF61" s="78"/>
      <c r="NBG61" s="78"/>
      <c r="NBH61" s="78"/>
      <c r="NBI61" s="78"/>
      <c r="NBJ61" s="78"/>
      <c r="NBK61" s="78"/>
      <c r="NBL61" s="78"/>
      <c r="NBM61" s="78"/>
      <c r="NBN61" s="78"/>
      <c r="NBO61" s="78"/>
      <c r="NBP61" s="78"/>
      <c r="NBQ61" s="78"/>
      <c r="NBR61" s="78"/>
      <c r="NBS61" s="78"/>
      <c r="NBT61" s="78"/>
      <c r="NBU61" s="78"/>
      <c r="NBV61" s="78"/>
      <c r="NBW61" s="78"/>
      <c r="NBX61" s="78"/>
      <c r="NBY61" s="78"/>
      <c r="NBZ61" s="78"/>
      <c r="NCA61" s="78"/>
      <c r="NCB61" s="78"/>
      <c r="NCC61" s="78"/>
      <c r="NCD61" s="78"/>
      <c r="NCE61" s="78"/>
      <c r="NCF61" s="78"/>
      <c r="NCG61" s="78"/>
      <c r="NCH61" s="78"/>
      <c r="NCI61" s="78"/>
      <c r="NCJ61" s="78"/>
      <c r="NCK61" s="78"/>
      <c r="NCL61" s="78"/>
      <c r="NCM61" s="78"/>
      <c r="NCN61" s="78"/>
      <c r="NCO61" s="78"/>
      <c r="NCP61" s="78"/>
      <c r="NCQ61" s="78"/>
      <c r="NCR61" s="78"/>
      <c r="NCS61" s="78"/>
      <c r="NCT61" s="78"/>
      <c r="NCU61" s="78"/>
      <c r="NCV61" s="78"/>
      <c r="NCW61" s="78"/>
      <c r="NCX61" s="78"/>
      <c r="NCY61" s="78"/>
      <c r="NCZ61" s="78"/>
      <c r="NDA61" s="78"/>
      <c r="NDB61" s="78"/>
      <c r="NDC61" s="78"/>
      <c r="NDD61" s="78"/>
      <c r="NDE61" s="78"/>
      <c r="NDF61" s="78"/>
      <c r="NDG61" s="78"/>
      <c r="NDH61" s="78"/>
      <c r="NDI61" s="78"/>
      <c r="NDJ61" s="78"/>
      <c r="NDK61" s="78"/>
      <c r="NDL61" s="78"/>
      <c r="NDM61" s="78"/>
      <c r="NDN61" s="78"/>
      <c r="NDO61" s="78"/>
      <c r="NDP61" s="78"/>
      <c r="NDQ61" s="78"/>
      <c r="NDR61" s="78"/>
      <c r="NDS61" s="78"/>
      <c r="NDT61" s="78"/>
      <c r="NDU61" s="78"/>
      <c r="NDV61" s="78"/>
      <c r="NDW61" s="78"/>
      <c r="NDX61" s="78"/>
      <c r="NDY61" s="78"/>
      <c r="NDZ61" s="78"/>
      <c r="NEA61" s="78"/>
      <c r="NEB61" s="78"/>
      <c r="NEC61" s="78"/>
      <c r="NED61" s="78"/>
      <c r="NEE61" s="78"/>
      <c r="NEF61" s="78"/>
      <c r="NEG61" s="78"/>
      <c r="NEH61" s="78"/>
      <c r="NEI61" s="78"/>
      <c r="NEJ61" s="78"/>
      <c r="NEK61" s="78"/>
      <c r="NEL61" s="78"/>
      <c r="NEM61" s="78"/>
      <c r="NEN61" s="78"/>
      <c r="NEO61" s="78"/>
      <c r="NEP61" s="78"/>
      <c r="NEQ61" s="78"/>
      <c r="NER61" s="78"/>
      <c r="NES61" s="78"/>
      <c r="NET61" s="78"/>
      <c r="NEU61" s="78"/>
      <c r="NEV61" s="78"/>
      <c r="NEW61" s="78"/>
      <c r="NEX61" s="78"/>
      <c r="NEY61" s="78"/>
      <c r="NEZ61" s="78"/>
      <c r="NFA61" s="78"/>
      <c r="NFB61" s="78"/>
      <c r="NFC61" s="78"/>
      <c r="NFD61" s="78"/>
      <c r="NFE61" s="78"/>
      <c r="NFF61" s="78"/>
      <c r="NFG61" s="78"/>
      <c r="NFH61" s="78"/>
      <c r="NFI61" s="78"/>
      <c r="NFJ61" s="78"/>
      <c r="NFK61" s="78"/>
      <c r="NFL61" s="78"/>
      <c r="NFM61" s="78"/>
      <c r="NFN61" s="78"/>
      <c r="NFO61" s="78"/>
      <c r="NFP61" s="78"/>
      <c r="NFQ61" s="78"/>
      <c r="NFR61" s="78"/>
      <c r="NFS61" s="78"/>
      <c r="NFT61" s="78"/>
      <c r="NFU61" s="78"/>
      <c r="NFV61" s="78"/>
      <c r="NFW61" s="78"/>
      <c r="NFX61" s="78"/>
      <c r="NFY61" s="78"/>
      <c r="NFZ61" s="78"/>
      <c r="NGA61" s="78"/>
      <c r="NGB61" s="78"/>
      <c r="NGC61" s="78"/>
      <c r="NGD61" s="78"/>
      <c r="NGE61" s="78"/>
      <c r="NGF61" s="78"/>
      <c r="NGG61" s="78"/>
      <c r="NGH61" s="78"/>
      <c r="NGI61" s="78"/>
      <c r="NGJ61" s="78"/>
      <c r="NGK61" s="78"/>
      <c r="NGL61" s="78"/>
      <c r="NGM61" s="78"/>
      <c r="NGN61" s="78"/>
      <c r="NGO61" s="78"/>
      <c r="NGP61" s="78"/>
      <c r="NGQ61" s="78"/>
      <c r="NGR61" s="78"/>
      <c r="NGS61" s="78"/>
      <c r="NGT61" s="78"/>
      <c r="NGU61" s="78"/>
      <c r="NGV61" s="78"/>
      <c r="NGW61" s="78"/>
      <c r="NGX61" s="78"/>
      <c r="NGY61" s="78"/>
      <c r="NGZ61" s="78"/>
      <c r="NHA61" s="78"/>
      <c r="NHB61" s="78"/>
      <c r="NHC61" s="78"/>
      <c r="NHD61" s="78"/>
      <c r="NHE61" s="78"/>
      <c r="NHF61" s="78"/>
      <c r="NHG61" s="78"/>
      <c r="NHH61" s="78"/>
      <c r="NHI61" s="78"/>
      <c r="NHJ61" s="78"/>
      <c r="NHK61" s="78"/>
      <c r="NHL61" s="78"/>
      <c r="NHM61" s="78"/>
      <c r="NHN61" s="78"/>
      <c r="NHO61" s="78"/>
      <c r="NHP61" s="78"/>
      <c r="NHQ61" s="78"/>
      <c r="NHR61" s="78"/>
      <c r="NHS61" s="78"/>
      <c r="NHT61" s="78"/>
      <c r="NHU61" s="78"/>
      <c r="NHV61" s="78"/>
      <c r="NHW61" s="78"/>
      <c r="NHX61" s="78"/>
      <c r="NHY61" s="78"/>
      <c r="NHZ61" s="78"/>
      <c r="NIA61" s="78"/>
      <c r="NIB61" s="78"/>
      <c r="NIC61" s="78"/>
      <c r="NID61" s="78"/>
      <c r="NIE61" s="78"/>
      <c r="NIF61" s="78"/>
      <c r="NIG61" s="78"/>
      <c r="NIH61" s="78"/>
      <c r="NII61" s="78"/>
      <c r="NIJ61" s="78"/>
      <c r="NIK61" s="78"/>
      <c r="NIL61" s="78"/>
      <c r="NIM61" s="78"/>
      <c r="NIN61" s="78"/>
      <c r="NIO61" s="78"/>
      <c r="NIP61" s="78"/>
      <c r="NIQ61" s="78"/>
      <c r="NIR61" s="78"/>
      <c r="NIS61" s="78"/>
      <c r="NIT61" s="78"/>
      <c r="NIU61" s="78"/>
      <c r="NIV61" s="78"/>
      <c r="NIW61" s="78"/>
      <c r="NIX61" s="78"/>
      <c r="NIY61" s="78"/>
      <c r="NIZ61" s="78"/>
      <c r="NJA61" s="78"/>
      <c r="NJB61" s="78"/>
      <c r="NJC61" s="78"/>
      <c r="NJD61" s="78"/>
      <c r="NJE61" s="78"/>
      <c r="NJF61" s="78"/>
      <c r="NJG61" s="78"/>
      <c r="NJH61" s="78"/>
      <c r="NJI61" s="78"/>
      <c r="NJJ61" s="78"/>
      <c r="NJK61" s="78"/>
      <c r="NJL61" s="78"/>
      <c r="NJM61" s="78"/>
      <c r="NJN61" s="78"/>
      <c r="NJO61" s="78"/>
      <c r="NJP61" s="78"/>
      <c r="NJQ61" s="78"/>
      <c r="NJR61" s="78"/>
      <c r="NJS61" s="78"/>
      <c r="NJT61" s="78"/>
      <c r="NJU61" s="78"/>
      <c r="NJV61" s="78"/>
      <c r="NJW61" s="78"/>
      <c r="NJX61" s="78"/>
      <c r="NJY61" s="78"/>
      <c r="NJZ61" s="78"/>
      <c r="NKA61" s="78"/>
      <c r="NKB61" s="78"/>
      <c r="NKC61" s="78"/>
      <c r="NKD61" s="78"/>
      <c r="NKE61" s="78"/>
      <c r="NKF61" s="78"/>
      <c r="NKG61" s="78"/>
      <c r="NKH61" s="78"/>
      <c r="NKI61" s="78"/>
      <c r="NKJ61" s="78"/>
      <c r="NKK61" s="78"/>
      <c r="NKL61" s="78"/>
      <c r="NKM61" s="78"/>
      <c r="NKN61" s="78"/>
      <c r="NKO61" s="78"/>
      <c r="NKP61" s="78"/>
      <c r="NKQ61" s="78"/>
      <c r="NKR61" s="78"/>
      <c r="NKS61" s="78"/>
      <c r="NKT61" s="78"/>
      <c r="NKU61" s="78"/>
      <c r="NKV61" s="78"/>
      <c r="NKW61" s="78"/>
      <c r="NKX61" s="78"/>
      <c r="NKY61" s="78"/>
      <c r="NKZ61" s="78"/>
      <c r="NLA61" s="78"/>
      <c r="NLB61" s="78"/>
      <c r="NLC61" s="78"/>
      <c r="NLD61" s="78"/>
      <c r="NLE61" s="78"/>
      <c r="NLF61" s="78"/>
      <c r="NLG61" s="78"/>
      <c r="NLH61" s="78"/>
      <c r="NLI61" s="78"/>
      <c r="NLJ61" s="78"/>
      <c r="NLK61" s="78"/>
      <c r="NLL61" s="78"/>
      <c r="NLM61" s="78"/>
      <c r="NLN61" s="78"/>
      <c r="NLO61" s="78"/>
      <c r="NLP61" s="78"/>
      <c r="NLQ61" s="78"/>
      <c r="NLR61" s="78"/>
      <c r="NLS61" s="78"/>
      <c r="NLT61" s="78"/>
      <c r="NLU61" s="78"/>
      <c r="NLV61" s="78"/>
      <c r="NLW61" s="78"/>
      <c r="NLX61" s="78"/>
      <c r="NLY61" s="78"/>
      <c r="NLZ61" s="78"/>
      <c r="NMA61" s="78"/>
      <c r="NMB61" s="78"/>
      <c r="NMC61" s="78"/>
      <c r="NMD61" s="78"/>
      <c r="NME61" s="78"/>
      <c r="NMF61" s="78"/>
      <c r="NMG61" s="78"/>
      <c r="NMH61" s="78"/>
      <c r="NMI61" s="78"/>
      <c r="NMJ61" s="78"/>
      <c r="NMK61" s="78"/>
      <c r="NML61" s="78"/>
      <c r="NMM61" s="78"/>
      <c r="NMN61" s="78"/>
      <c r="NMO61" s="78"/>
      <c r="NMP61" s="78"/>
      <c r="NMQ61" s="78"/>
      <c r="NMR61" s="78"/>
      <c r="NMS61" s="78"/>
      <c r="NMT61" s="78"/>
      <c r="NMU61" s="78"/>
      <c r="NMV61" s="78"/>
      <c r="NMW61" s="78"/>
      <c r="NMX61" s="78"/>
      <c r="NMY61" s="78"/>
      <c r="NMZ61" s="78"/>
      <c r="NNA61" s="78"/>
      <c r="NNB61" s="78"/>
      <c r="NNC61" s="78"/>
      <c r="NND61" s="78"/>
      <c r="NNE61" s="78"/>
      <c r="NNF61" s="78"/>
      <c r="NNG61" s="78"/>
      <c r="NNH61" s="78"/>
      <c r="NNI61" s="78"/>
      <c r="NNJ61" s="78"/>
      <c r="NNK61" s="78"/>
      <c r="NNL61" s="78"/>
      <c r="NNM61" s="78"/>
      <c r="NNN61" s="78"/>
      <c r="NNO61" s="78"/>
      <c r="NNP61" s="78"/>
      <c r="NNQ61" s="78"/>
      <c r="NNR61" s="78"/>
      <c r="NNS61" s="78"/>
      <c r="NNT61" s="78"/>
      <c r="NNU61" s="78"/>
      <c r="NNV61" s="78"/>
      <c r="NNW61" s="78"/>
      <c r="NNX61" s="78"/>
      <c r="NNY61" s="78"/>
      <c r="NNZ61" s="78"/>
      <c r="NOA61" s="78"/>
      <c r="NOB61" s="78"/>
      <c r="NOC61" s="78"/>
      <c r="NOD61" s="78"/>
      <c r="NOE61" s="78"/>
      <c r="NOF61" s="78"/>
      <c r="NOG61" s="78"/>
      <c r="NOH61" s="78"/>
      <c r="NOI61" s="78"/>
      <c r="NOJ61" s="78"/>
      <c r="NOK61" s="78"/>
      <c r="NOL61" s="78"/>
      <c r="NOM61" s="78"/>
      <c r="NON61" s="78"/>
      <c r="NOO61" s="78"/>
      <c r="NOP61" s="78"/>
      <c r="NOQ61" s="78"/>
      <c r="NOR61" s="78"/>
      <c r="NOS61" s="78"/>
      <c r="NOT61" s="78"/>
      <c r="NOU61" s="78"/>
      <c r="NOV61" s="78"/>
      <c r="NOW61" s="78"/>
      <c r="NOX61" s="78"/>
      <c r="NOY61" s="78"/>
      <c r="NOZ61" s="78"/>
      <c r="NPA61" s="78"/>
      <c r="NPB61" s="78"/>
      <c r="NPC61" s="78"/>
      <c r="NPD61" s="78"/>
      <c r="NPE61" s="78"/>
      <c r="NPF61" s="78"/>
      <c r="NPG61" s="78"/>
      <c r="NPH61" s="78"/>
      <c r="NPI61" s="78"/>
      <c r="NPJ61" s="78"/>
      <c r="NPK61" s="78"/>
      <c r="NPL61" s="78"/>
      <c r="NPM61" s="78"/>
      <c r="NPN61" s="78"/>
      <c r="NPO61" s="78"/>
      <c r="NPP61" s="78"/>
      <c r="NPQ61" s="78"/>
      <c r="NPR61" s="78"/>
      <c r="NPS61" s="78"/>
      <c r="NPT61" s="78"/>
      <c r="NPU61" s="78"/>
      <c r="NPV61" s="78"/>
      <c r="NPW61" s="78"/>
      <c r="NPX61" s="78"/>
      <c r="NPY61" s="78"/>
      <c r="NPZ61" s="78"/>
      <c r="NQA61" s="78"/>
      <c r="NQB61" s="78"/>
      <c r="NQC61" s="78"/>
      <c r="NQD61" s="78"/>
      <c r="NQE61" s="78"/>
      <c r="NQF61" s="78"/>
      <c r="NQG61" s="78"/>
      <c r="NQH61" s="78"/>
      <c r="NQI61" s="78"/>
      <c r="NQJ61" s="78"/>
      <c r="NQK61" s="78"/>
      <c r="NQL61" s="78"/>
      <c r="NQM61" s="78"/>
      <c r="NQN61" s="78"/>
      <c r="NQO61" s="78"/>
      <c r="NQP61" s="78"/>
      <c r="NQQ61" s="78"/>
      <c r="NQR61" s="78"/>
      <c r="NQS61" s="78"/>
      <c r="NQT61" s="78"/>
      <c r="NQU61" s="78"/>
      <c r="NQV61" s="78"/>
      <c r="NQW61" s="78"/>
      <c r="NQX61" s="78"/>
      <c r="NQY61" s="78"/>
      <c r="NQZ61" s="78"/>
      <c r="NRA61" s="78"/>
      <c r="NRB61" s="78"/>
      <c r="NRC61" s="78"/>
      <c r="NRD61" s="78"/>
      <c r="NRE61" s="78"/>
      <c r="NRF61" s="78"/>
      <c r="NRG61" s="78"/>
      <c r="NRH61" s="78"/>
      <c r="NRI61" s="78"/>
      <c r="NRJ61" s="78"/>
      <c r="NRK61" s="78"/>
      <c r="NRL61" s="78"/>
      <c r="NRM61" s="78"/>
      <c r="NRN61" s="78"/>
      <c r="NRO61" s="78"/>
      <c r="NRP61" s="78"/>
      <c r="NRQ61" s="78"/>
      <c r="NRR61" s="78"/>
      <c r="NRS61" s="78"/>
      <c r="NRT61" s="78"/>
      <c r="NRU61" s="78"/>
      <c r="NRV61" s="78"/>
      <c r="NRW61" s="78"/>
      <c r="NRX61" s="78"/>
      <c r="NRY61" s="78"/>
      <c r="NRZ61" s="78"/>
      <c r="NSA61" s="78"/>
      <c r="NSB61" s="78"/>
      <c r="NSC61" s="78"/>
      <c r="NSD61" s="78"/>
      <c r="NSE61" s="78"/>
      <c r="NSF61" s="78"/>
      <c r="NSG61" s="78"/>
      <c r="NSH61" s="78"/>
      <c r="NSI61" s="78"/>
      <c r="NSJ61" s="78"/>
      <c r="NSK61" s="78"/>
      <c r="NSL61" s="78"/>
      <c r="NSM61" s="78"/>
      <c r="NSN61" s="78"/>
      <c r="NSO61" s="78"/>
      <c r="NSP61" s="78"/>
      <c r="NSQ61" s="78"/>
      <c r="NSR61" s="78"/>
      <c r="NSS61" s="78"/>
      <c r="NST61" s="78"/>
      <c r="NSU61" s="78"/>
      <c r="NSV61" s="78"/>
      <c r="NSW61" s="78"/>
      <c r="NSX61" s="78"/>
      <c r="NSY61" s="78"/>
      <c r="NSZ61" s="78"/>
      <c r="NTA61" s="78"/>
      <c r="NTB61" s="78"/>
      <c r="NTC61" s="78"/>
      <c r="NTD61" s="78"/>
      <c r="NTE61" s="78"/>
      <c r="NTF61" s="78"/>
      <c r="NTG61" s="78"/>
      <c r="NTH61" s="78"/>
      <c r="NTI61" s="78"/>
      <c r="NTJ61" s="78"/>
      <c r="NTK61" s="78"/>
      <c r="NTL61" s="78"/>
      <c r="NTM61" s="78"/>
      <c r="NTN61" s="78"/>
      <c r="NTO61" s="78"/>
      <c r="NTP61" s="78"/>
      <c r="NTQ61" s="78"/>
      <c r="NTR61" s="78"/>
      <c r="NTS61" s="78"/>
      <c r="NTT61" s="78"/>
      <c r="NTU61" s="78"/>
      <c r="NTV61" s="78"/>
      <c r="NTW61" s="78"/>
      <c r="NTX61" s="78"/>
      <c r="NTY61" s="78"/>
      <c r="NTZ61" s="78"/>
      <c r="NUA61" s="78"/>
      <c r="NUB61" s="78"/>
      <c r="NUC61" s="78"/>
      <c r="NUD61" s="78"/>
      <c r="NUE61" s="78"/>
      <c r="NUF61" s="78"/>
      <c r="NUG61" s="78"/>
      <c r="NUH61" s="78"/>
      <c r="NUI61" s="78"/>
      <c r="NUJ61" s="78"/>
      <c r="NUK61" s="78"/>
      <c r="NUL61" s="78"/>
      <c r="NUM61" s="78"/>
      <c r="NUN61" s="78"/>
      <c r="NUO61" s="78"/>
      <c r="NUP61" s="78"/>
      <c r="NUQ61" s="78"/>
      <c r="NUR61" s="78"/>
      <c r="NUS61" s="78"/>
      <c r="NUT61" s="78"/>
      <c r="NUU61" s="78"/>
      <c r="NUV61" s="78"/>
      <c r="NUW61" s="78"/>
      <c r="NUX61" s="78"/>
      <c r="NUY61" s="78"/>
      <c r="NUZ61" s="78"/>
      <c r="NVA61" s="78"/>
      <c r="NVB61" s="78"/>
      <c r="NVC61" s="78"/>
      <c r="NVD61" s="78"/>
      <c r="NVE61" s="78"/>
      <c r="NVF61" s="78"/>
      <c r="NVG61" s="78"/>
      <c r="NVH61" s="78"/>
      <c r="NVI61" s="78"/>
      <c r="NVJ61" s="78"/>
      <c r="NVK61" s="78"/>
      <c r="NVL61" s="78"/>
      <c r="NVM61" s="78"/>
      <c r="NVN61" s="78"/>
      <c r="NVO61" s="78"/>
      <c r="NVP61" s="78"/>
      <c r="NVQ61" s="78"/>
      <c r="NVR61" s="78"/>
      <c r="NVS61" s="78"/>
      <c r="NVT61" s="78"/>
      <c r="NVU61" s="78"/>
      <c r="NVV61" s="78"/>
      <c r="NVW61" s="78"/>
      <c r="NVX61" s="78"/>
      <c r="NVY61" s="78"/>
      <c r="NVZ61" s="78"/>
      <c r="NWA61" s="78"/>
      <c r="NWB61" s="78"/>
      <c r="NWC61" s="78"/>
      <c r="NWD61" s="78"/>
      <c r="NWE61" s="78"/>
      <c r="NWF61" s="78"/>
      <c r="NWG61" s="78"/>
      <c r="NWH61" s="78"/>
      <c r="NWI61" s="78"/>
      <c r="NWJ61" s="78"/>
      <c r="NWK61" s="78"/>
      <c r="NWL61" s="78"/>
      <c r="NWM61" s="78"/>
      <c r="NWN61" s="78"/>
      <c r="NWO61" s="78"/>
      <c r="NWP61" s="78"/>
      <c r="NWQ61" s="78"/>
      <c r="NWR61" s="78"/>
      <c r="NWS61" s="78"/>
      <c r="NWT61" s="78"/>
      <c r="NWU61" s="78"/>
      <c r="NWV61" s="78"/>
      <c r="NWW61" s="78"/>
      <c r="NWX61" s="78"/>
      <c r="NWY61" s="78"/>
      <c r="NWZ61" s="78"/>
      <c r="NXA61" s="78"/>
      <c r="NXB61" s="78"/>
      <c r="NXC61" s="78"/>
      <c r="NXD61" s="78"/>
      <c r="NXE61" s="78"/>
      <c r="NXF61" s="78"/>
      <c r="NXG61" s="78"/>
      <c r="NXH61" s="78"/>
      <c r="NXI61" s="78"/>
      <c r="NXJ61" s="78"/>
      <c r="NXK61" s="78"/>
      <c r="NXL61" s="78"/>
      <c r="NXM61" s="78"/>
      <c r="NXN61" s="78"/>
      <c r="NXO61" s="78"/>
      <c r="NXP61" s="78"/>
      <c r="NXQ61" s="78"/>
      <c r="NXR61" s="78"/>
      <c r="NXS61" s="78"/>
      <c r="NXT61" s="78"/>
      <c r="NXU61" s="78"/>
      <c r="NXV61" s="78"/>
      <c r="NXW61" s="78"/>
      <c r="NXX61" s="78"/>
      <c r="NXY61" s="78"/>
      <c r="NXZ61" s="78"/>
      <c r="NYA61" s="78"/>
      <c r="NYB61" s="78"/>
      <c r="NYC61" s="78"/>
      <c r="NYD61" s="78"/>
      <c r="NYE61" s="78"/>
      <c r="NYF61" s="78"/>
      <c r="NYG61" s="78"/>
      <c r="NYH61" s="78"/>
      <c r="NYI61" s="78"/>
      <c r="NYJ61" s="78"/>
      <c r="NYK61" s="78"/>
      <c r="NYL61" s="78"/>
      <c r="NYM61" s="78"/>
      <c r="NYN61" s="78"/>
      <c r="NYO61" s="78"/>
      <c r="NYP61" s="78"/>
      <c r="NYQ61" s="78"/>
      <c r="NYR61" s="78"/>
      <c r="NYS61" s="78"/>
      <c r="NYT61" s="78"/>
      <c r="NYU61" s="78"/>
      <c r="NYV61" s="78"/>
      <c r="NYW61" s="78"/>
      <c r="NYX61" s="78"/>
      <c r="NYY61" s="78"/>
      <c r="NYZ61" s="78"/>
      <c r="NZA61" s="78"/>
      <c r="NZB61" s="78"/>
      <c r="NZC61" s="78"/>
      <c r="NZD61" s="78"/>
      <c r="NZE61" s="78"/>
      <c r="NZF61" s="78"/>
      <c r="NZG61" s="78"/>
      <c r="NZH61" s="78"/>
      <c r="NZI61" s="78"/>
      <c r="NZJ61" s="78"/>
      <c r="NZK61" s="78"/>
      <c r="NZL61" s="78"/>
      <c r="NZM61" s="78"/>
      <c r="NZN61" s="78"/>
      <c r="NZO61" s="78"/>
      <c r="NZP61" s="78"/>
      <c r="NZQ61" s="78"/>
      <c r="NZR61" s="78"/>
      <c r="NZS61" s="78"/>
      <c r="NZT61" s="78"/>
      <c r="NZU61" s="78"/>
      <c r="NZV61" s="78"/>
      <c r="NZW61" s="78"/>
      <c r="NZX61" s="78"/>
      <c r="NZY61" s="78"/>
      <c r="NZZ61" s="78"/>
      <c r="OAA61" s="78"/>
      <c r="OAB61" s="78"/>
      <c r="OAC61" s="78"/>
      <c r="OAD61" s="78"/>
      <c r="OAE61" s="78"/>
      <c r="OAF61" s="78"/>
      <c r="OAG61" s="78"/>
      <c r="OAH61" s="78"/>
      <c r="OAI61" s="78"/>
      <c r="OAJ61" s="78"/>
      <c r="OAK61" s="78"/>
      <c r="OAL61" s="78"/>
      <c r="OAM61" s="78"/>
      <c r="OAN61" s="78"/>
      <c r="OAO61" s="78"/>
      <c r="OAP61" s="78"/>
      <c r="OAQ61" s="78"/>
      <c r="OAR61" s="78"/>
      <c r="OAS61" s="78"/>
      <c r="OAT61" s="78"/>
      <c r="OAU61" s="78"/>
      <c r="OAV61" s="78"/>
      <c r="OAW61" s="78"/>
      <c r="OAX61" s="78"/>
      <c r="OAY61" s="78"/>
      <c r="OAZ61" s="78"/>
      <c r="OBA61" s="78"/>
      <c r="OBB61" s="78"/>
      <c r="OBC61" s="78"/>
      <c r="OBD61" s="78"/>
      <c r="OBE61" s="78"/>
      <c r="OBF61" s="78"/>
      <c r="OBG61" s="78"/>
      <c r="OBH61" s="78"/>
      <c r="OBI61" s="78"/>
      <c r="OBJ61" s="78"/>
      <c r="OBK61" s="78"/>
      <c r="OBL61" s="78"/>
      <c r="OBM61" s="78"/>
      <c r="OBN61" s="78"/>
      <c r="OBO61" s="78"/>
      <c r="OBP61" s="78"/>
      <c r="OBQ61" s="78"/>
      <c r="OBR61" s="78"/>
      <c r="OBS61" s="78"/>
      <c r="OBT61" s="78"/>
      <c r="OBU61" s="78"/>
      <c r="OBV61" s="78"/>
      <c r="OBW61" s="78"/>
      <c r="OBX61" s="78"/>
      <c r="OBY61" s="78"/>
      <c r="OBZ61" s="78"/>
      <c r="OCA61" s="78"/>
      <c r="OCB61" s="78"/>
      <c r="OCC61" s="78"/>
      <c r="OCD61" s="78"/>
      <c r="OCE61" s="78"/>
      <c r="OCF61" s="78"/>
      <c r="OCG61" s="78"/>
      <c r="OCH61" s="78"/>
      <c r="OCI61" s="78"/>
      <c r="OCJ61" s="78"/>
      <c r="OCK61" s="78"/>
      <c r="OCL61" s="78"/>
      <c r="OCM61" s="78"/>
      <c r="OCN61" s="78"/>
      <c r="OCO61" s="78"/>
      <c r="OCP61" s="78"/>
      <c r="OCQ61" s="78"/>
      <c r="OCR61" s="78"/>
      <c r="OCS61" s="78"/>
      <c r="OCT61" s="78"/>
      <c r="OCU61" s="78"/>
      <c r="OCV61" s="78"/>
      <c r="OCW61" s="78"/>
      <c r="OCX61" s="78"/>
      <c r="OCY61" s="78"/>
      <c r="OCZ61" s="78"/>
      <c r="ODA61" s="78"/>
      <c r="ODB61" s="78"/>
      <c r="ODC61" s="78"/>
      <c r="ODD61" s="78"/>
      <c r="ODE61" s="78"/>
      <c r="ODF61" s="78"/>
      <c r="ODG61" s="78"/>
      <c r="ODH61" s="78"/>
      <c r="ODI61" s="78"/>
      <c r="ODJ61" s="78"/>
      <c r="ODK61" s="78"/>
      <c r="ODL61" s="78"/>
      <c r="ODM61" s="78"/>
      <c r="ODN61" s="78"/>
      <c r="ODO61" s="78"/>
      <c r="ODP61" s="78"/>
      <c r="ODQ61" s="78"/>
      <c r="ODR61" s="78"/>
      <c r="ODS61" s="78"/>
      <c r="ODT61" s="78"/>
      <c r="ODU61" s="78"/>
      <c r="ODV61" s="78"/>
      <c r="ODW61" s="78"/>
      <c r="ODX61" s="78"/>
      <c r="ODY61" s="78"/>
      <c r="ODZ61" s="78"/>
      <c r="OEA61" s="78"/>
      <c r="OEB61" s="78"/>
      <c r="OEC61" s="78"/>
      <c r="OED61" s="78"/>
      <c r="OEE61" s="78"/>
      <c r="OEF61" s="78"/>
      <c r="OEG61" s="78"/>
      <c r="OEH61" s="78"/>
      <c r="OEI61" s="78"/>
      <c r="OEJ61" s="78"/>
      <c r="OEK61" s="78"/>
      <c r="OEL61" s="78"/>
      <c r="OEM61" s="78"/>
      <c r="OEN61" s="78"/>
      <c r="OEO61" s="78"/>
      <c r="OEP61" s="78"/>
      <c r="OEQ61" s="78"/>
      <c r="OER61" s="78"/>
      <c r="OES61" s="78"/>
      <c r="OET61" s="78"/>
      <c r="OEU61" s="78"/>
      <c r="OEV61" s="78"/>
      <c r="OEW61" s="78"/>
      <c r="OEX61" s="78"/>
      <c r="OEY61" s="78"/>
      <c r="OEZ61" s="78"/>
      <c r="OFA61" s="78"/>
      <c r="OFB61" s="78"/>
      <c r="OFC61" s="78"/>
      <c r="OFD61" s="78"/>
      <c r="OFE61" s="78"/>
      <c r="OFF61" s="78"/>
      <c r="OFG61" s="78"/>
      <c r="OFH61" s="78"/>
      <c r="OFI61" s="78"/>
      <c r="OFJ61" s="78"/>
      <c r="OFK61" s="78"/>
      <c r="OFL61" s="78"/>
      <c r="OFM61" s="78"/>
      <c r="OFN61" s="78"/>
      <c r="OFO61" s="78"/>
      <c r="OFP61" s="78"/>
      <c r="OFQ61" s="78"/>
      <c r="OFR61" s="78"/>
      <c r="OFS61" s="78"/>
      <c r="OFT61" s="78"/>
      <c r="OFU61" s="78"/>
      <c r="OFV61" s="78"/>
      <c r="OFW61" s="78"/>
      <c r="OFX61" s="78"/>
      <c r="OFY61" s="78"/>
      <c r="OFZ61" s="78"/>
      <c r="OGA61" s="78"/>
      <c r="OGB61" s="78"/>
      <c r="OGC61" s="78"/>
      <c r="OGD61" s="78"/>
      <c r="OGE61" s="78"/>
      <c r="OGF61" s="78"/>
      <c r="OGG61" s="78"/>
      <c r="OGH61" s="78"/>
      <c r="OGI61" s="78"/>
      <c r="OGJ61" s="78"/>
      <c r="OGK61" s="78"/>
      <c r="OGL61" s="78"/>
      <c r="OGM61" s="78"/>
      <c r="OGN61" s="78"/>
      <c r="OGO61" s="78"/>
      <c r="OGP61" s="78"/>
      <c r="OGQ61" s="78"/>
      <c r="OGR61" s="78"/>
      <c r="OGS61" s="78"/>
      <c r="OGT61" s="78"/>
      <c r="OGU61" s="78"/>
      <c r="OGV61" s="78"/>
      <c r="OGW61" s="78"/>
      <c r="OGX61" s="78"/>
      <c r="OGY61" s="78"/>
      <c r="OGZ61" s="78"/>
      <c r="OHA61" s="78"/>
      <c r="OHB61" s="78"/>
      <c r="OHC61" s="78"/>
      <c r="OHD61" s="78"/>
      <c r="OHE61" s="78"/>
      <c r="OHF61" s="78"/>
      <c r="OHG61" s="78"/>
      <c r="OHH61" s="78"/>
      <c r="OHI61" s="78"/>
      <c r="OHJ61" s="78"/>
      <c r="OHK61" s="78"/>
      <c r="OHL61" s="78"/>
      <c r="OHM61" s="78"/>
      <c r="OHN61" s="78"/>
      <c r="OHO61" s="78"/>
      <c r="OHP61" s="78"/>
      <c r="OHQ61" s="78"/>
      <c r="OHR61" s="78"/>
      <c r="OHS61" s="78"/>
      <c r="OHT61" s="78"/>
      <c r="OHU61" s="78"/>
      <c r="OHV61" s="78"/>
      <c r="OHW61" s="78"/>
      <c r="OHX61" s="78"/>
      <c r="OHY61" s="78"/>
      <c r="OHZ61" s="78"/>
      <c r="OIA61" s="78"/>
      <c r="OIB61" s="78"/>
      <c r="OIC61" s="78"/>
      <c r="OID61" s="78"/>
      <c r="OIE61" s="78"/>
      <c r="OIF61" s="78"/>
      <c r="OIG61" s="78"/>
      <c r="OIH61" s="78"/>
      <c r="OII61" s="78"/>
      <c r="OIJ61" s="78"/>
      <c r="OIK61" s="78"/>
      <c r="OIL61" s="78"/>
      <c r="OIM61" s="78"/>
      <c r="OIN61" s="78"/>
      <c r="OIO61" s="78"/>
      <c r="OIP61" s="78"/>
      <c r="OIQ61" s="78"/>
      <c r="OIR61" s="78"/>
      <c r="OIS61" s="78"/>
      <c r="OIT61" s="78"/>
      <c r="OIU61" s="78"/>
      <c r="OIV61" s="78"/>
      <c r="OIW61" s="78"/>
      <c r="OIX61" s="78"/>
      <c r="OIY61" s="78"/>
      <c r="OIZ61" s="78"/>
      <c r="OJA61" s="78"/>
      <c r="OJB61" s="78"/>
      <c r="OJC61" s="78"/>
      <c r="OJD61" s="78"/>
      <c r="OJE61" s="78"/>
      <c r="OJF61" s="78"/>
      <c r="OJG61" s="78"/>
      <c r="OJH61" s="78"/>
      <c r="OJI61" s="78"/>
      <c r="OJJ61" s="78"/>
      <c r="OJK61" s="78"/>
      <c r="OJL61" s="78"/>
      <c r="OJM61" s="78"/>
      <c r="OJN61" s="78"/>
      <c r="OJO61" s="78"/>
      <c r="OJP61" s="78"/>
      <c r="OJQ61" s="78"/>
      <c r="OJR61" s="78"/>
      <c r="OJS61" s="78"/>
      <c r="OJT61" s="78"/>
      <c r="OJU61" s="78"/>
      <c r="OJV61" s="78"/>
      <c r="OJW61" s="78"/>
      <c r="OJX61" s="78"/>
      <c r="OJY61" s="78"/>
      <c r="OJZ61" s="78"/>
      <c r="OKA61" s="78"/>
      <c r="OKB61" s="78"/>
      <c r="OKC61" s="78"/>
      <c r="OKD61" s="78"/>
      <c r="OKE61" s="78"/>
      <c r="OKF61" s="78"/>
      <c r="OKG61" s="78"/>
      <c r="OKH61" s="78"/>
      <c r="OKI61" s="78"/>
      <c r="OKJ61" s="78"/>
      <c r="OKK61" s="78"/>
      <c r="OKL61" s="78"/>
      <c r="OKM61" s="78"/>
      <c r="OKN61" s="78"/>
      <c r="OKO61" s="78"/>
      <c r="OKP61" s="78"/>
      <c r="OKQ61" s="78"/>
      <c r="OKR61" s="78"/>
      <c r="OKS61" s="78"/>
      <c r="OKT61" s="78"/>
      <c r="OKU61" s="78"/>
      <c r="OKV61" s="78"/>
      <c r="OKW61" s="78"/>
      <c r="OKX61" s="78"/>
      <c r="OKY61" s="78"/>
      <c r="OKZ61" s="78"/>
      <c r="OLA61" s="78"/>
      <c r="OLB61" s="78"/>
      <c r="OLC61" s="78"/>
      <c r="OLD61" s="78"/>
      <c r="OLE61" s="78"/>
      <c r="OLF61" s="78"/>
      <c r="OLG61" s="78"/>
      <c r="OLH61" s="78"/>
      <c r="OLI61" s="78"/>
      <c r="OLJ61" s="78"/>
      <c r="OLK61" s="78"/>
      <c r="OLL61" s="78"/>
      <c r="OLM61" s="78"/>
      <c r="OLN61" s="78"/>
      <c r="OLO61" s="78"/>
      <c r="OLP61" s="78"/>
      <c r="OLQ61" s="78"/>
      <c r="OLR61" s="78"/>
      <c r="OLS61" s="78"/>
      <c r="OLT61" s="78"/>
      <c r="OLU61" s="78"/>
      <c r="OLV61" s="78"/>
      <c r="OLW61" s="78"/>
      <c r="OLX61" s="78"/>
      <c r="OLY61" s="78"/>
      <c r="OLZ61" s="78"/>
      <c r="OMA61" s="78"/>
      <c r="OMB61" s="78"/>
      <c r="OMC61" s="78"/>
      <c r="OMD61" s="78"/>
      <c r="OME61" s="78"/>
      <c r="OMF61" s="78"/>
      <c r="OMG61" s="78"/>
      <c r="OMH61" s="78"/>
      <c r="OMI61" s="78"/>
      <c r="OMJ61" s="78"/>
      <c r="OMK61" s="78"/>
      <c r="OML61" s="78"/>
      <c r="OMM61" s="78"/>
      <c r="OMN61" s="78"/>
      <c r="OMO61" s="78"/>
      <c r="OMP61" s="78"/>
      <c r="OMQ61" s="78"/>
      <c r="OMR61" s="78"/>
      <c r="OMS61" s="78"/>
      <c r="OMT61" s="78"/>
      <c r="OMU61" s="78"/>
      <c r="OMV61" s="78"/>
      <c r="OMW61" s="78"/>
      <c r="OMX61" s="78"/>
      <c r="OMY61" s="78"/>
      <c r="OMZ61" s="78"/>
      <c r="ONA61" s="78"/>
      <c r="ONB61" s="78"/>
      <c r="ONC61" s="78"/>
      <c r="OND61" s="78"/>
      <c r="ONE61" s="78"/>
      <c r="ONF61" s="78"/>
      <c r="ONG61" s="78"/>
      <c r="ONH61" s="78"/>
      <c r="ONI61" s="78"/>
      <c r="ONJ61" s="78"/>
      <c r="ONK61" s="78"/>
      <c r="ONL61" s="78"/>
      <c r="ONM61" s="78"/>
      <c r="ONN61" s="78"/>
      <c r="ONO61" s="78"/>
      <c r="ONP61" s="78"/>
      <c r="ONQ61" s="78"/>
      <c r="ONR61" s="78"/>
      <c r="ONS61" s="78"/>
      <c r="ONT61" s="78"/>
      <c r="ONU61" s="78"/>
      <c r="ONV61" s="78"/>
      <c r="ONW61" s="78"/>
      <c r="ONX61" s="78"/>
      <c r="ONY61" s="78"/>
      <c r="ONZ61" s="78"/>
      <c r="OOA61" s="78"/>
      <c r="OOB61" s="78"/>
      <c r="OOC61" s="78"/>
      <c r="OOD61" s="78"/>
      <c r="OOE61" s="78"/>
      <c r="OOF61" s="78"/>
      <c r="OOG61" s="78"/>
      <c r="OOH61" s="78"/>
      <c r="OOI61" s="78"/>
      <c r="OOJ61" s="78"/>
      <c r="OOK61" s="78"/>
      <c r="OOL61" s="78"/>
      <c r="OOM61" s="78"/>
      <c r="OON61" s="78"/>
      <c r="OOO61" s="78"/>
      <c r="OOP61" s="78"/>
      <c r="OOQ61" s="78"/>
      <c r="OOR61" s="78"/>
      <c r="OOS61" s="78"/>
      <c r="OOT61" s="78"/>
      <c r="OOU61" s="78"/>
      <c r="OOV61" s="78"/>
      <c r="OOW61" s="78"/>
      <c r="OOX61" s="78"/>
      <c r="OOY61" s="78"/>
      <c r="OOZ61" s="78"/>
      <c r="OPA61" s="78"/>
      <c r="OPB61" s="78"/>
      <c r="OPC61" s="78"/>
      <c r="OPD61" s="78"/>
      <c r="OPE61" s="78"/>
      <c r="OPF61" s="78"/>
      <c r="OPG61" s="78"/>
      <c r="OPH61" s="78"/>
      <c r="OPI61" s="78"/>
      <c r="OPJ61" s="78"/>
      <c r="OPK61" s="78"/>
      <c r="OPL61" s="78"/>
      <c r="OPM61" s="78"/>
      <c r="OPN61" s="78"/>
      <c r="OPO61" s="78"/>
      <c r="OPP61" s="78"/>
      <c r="OPQ61" s="78"/>
      <c r="OPR61" s="78"/>
      <c r="OPS61" s="78"/>
      <c r="OPT61" s="78"/>
      <c r="OPU61" s="78"/>
      <c r="OPV61" s="78"/>
      <c r="OPW61" s="78"/>
      <c r="OPX61" s="78"/>
      <c r="OPY61" s="78"/>
      <c r="OPZ61" s="78"/>
      <c r="OQA61" s="78"/>
      <c r="OQB61" s="78"/>
      <c r="OQC61" s="78"/>
      <c r="OQD61" s="78"/>
      <c r="OQE61" s="78"/>
      <c r="OQF61" s="78"/>
      <c r="OQG61" s="78"/>
      <c r="OQH61" s="78"/>
      <c r="OQI61" s="78"/>
      <c r="OQJ61" s="78"/>
      <c r="OQK61" s="78"/>
      <c r="OQL61" s="78"/>
      <c r="OQM61" s="78"/>
      <c r="OQN61" s="78"/>
      <c r="OQO61" s="78"/>
      <c r="OQP61" s="78"/>
      <c r="OQQ61" s="78"/>
      <c r="OQR61" s="78"/>
      <c r="OQS61" s="78"/>
      <c r="OQT61" s="78"/>
      <c r="OQU61" s="78"/>
      <c r="OQV61" s="78"/>
      <c r="OQW61" s="78"/>
      <c r="OQX61" s="78"/>
      <c r="OQY61" s="78"/>
      <c r="OQZ61" s="78"/>
      <c r="ORA61" s="78"/>
      <c r="ORB61" s="78"/>
      <c r="ORC61" s="78"/>
      <c r="ORD61" s="78"/>
      <c r="ORE61" s="78"/>
      <c r="ORF61" s="78"/>
      <c r="ORG61" s="78"/>
      <c r="ORH61" s="78"/>
      <c r="ORI61" s="78"/>
      <c r="ORJ61" s="78"/>
      <c r="ORK61" s="78"/>
      <c r="ORL61" s="78"/>
      <c r="ORM61" s="78"/>
      <c r="ORN61" s="78"/>
      <c r="ORO61" s="78"/>
      <c r="ORP61" s="78"/>
      <c r="ORQ61" s="78"/>
      <c r="ORR61" s="78"/>
      <c r="ORS61" s="78"/>
      <c r="ORT61" s="78"/>
      <c r="ORU61" s="78"/>
      <c r="ORV61" s="78"/>
      <c r="ORW61" s="78"/>
      <c r="ORX61" s="78"/>
      <c r="ORY61" s="78"/>
      <c r="ORZ61" s="78"/>
      <c r="OSA61" s="78"/>
      <c r="OSB61" s="78"/>
      <c r="OSC61" s="78"/>
      <c r="OSD61" s="78"/>
      <c r="OSE61" s="78"/>
      <c r="OSF61" s="78"/>
      <c r="OSG61" s="78"/>
      <c r="OSH61" s="78"/>
      <c r="OSI61" s="78"/>
      <c r="OSJ61" s="78"/>
      <c r="OSK61" s="78"/>
      <c r="OSL61" s="78"/>
      <c r="OSM61" s="78"/>
      <c r="OSN61" s="78"/>
      <c r="OSO61" s="78"/>
      <c r="OSP61" s="78"/>
      <c r="OSQ61" s="78"/>
      <c r="OSR61" s="78"/>
      <c r="OSS61" s="78"/>
      <c r="OST61" s="78"/>
      <c r="OSU61" s="78"/>
      <c r="OSV61" s="78"/>
      <c r="OSW61" s="78"/>
      <c r="OSX61" s="78"/>
      <c r="OSY61" s="78"/>
      <c r="OSZ61" s="78"/>
      <c r="OTA61" s="78"/>
      <c r="OTB61" s="78"/>
      <c r="OTC61" s="78"/>
      <c r="OTD61" s="78"/>
      <c r="OTE61" s="78"/>
      <c r="OTF61" s="78"/>
      <c r="OTG61" s="78"/>
      <c r="OTH61" s="78"/>
      <c r="OTI61" s="78"/>
      <c r="OTJ61" s="78"/>
      <c r="OTK61" s="78"/>
      <c r="OTL61" s="78"/>
      <c r="OTM61" s="78"/>
      <c r="OTN61" s="78"/>
      <c r="OTO61" s="78"/>
      <c r="OTP61" s="78"/>
      <c r="OTQ61" s="78"/>
      <c r="OTR61" s="78"/>
      <c r="OTS61" s="78"/>
      <c r="OTT61" s="78"/>
      <c r="OTU61" s="78"/>
      <c r="OTV61" s="78"/>
      <c r="OTW61" s="78"/>
      <c r="OTX61" s="78"/>
      <c r="OTY61" s="78"/>
      <c r="OTZ61" s="78"/>
      <c r="OUA61" s="78"/>
      <c r="OUB61" s="78"/>
      <c r="OUC61" s="78"/>
      <c r="OUD61" s="78"/>
      <c r="OUE61" s="78"/>
      <c r="OUF61" s="78"/>
      <c r="OUG61" s="78"/>
      <c r="OUH61" s="78"/>
      <c r="OUI61" s="78"/>
      <c r="OUJ61" s="78"/>
      <c r="OUK61" s="78"/>
      <c r="OUL61" s="78"/>
      <c r="OUM61" s="78"/>
      <c r="OUN61" s="78"/>
      <c r="OUO61" s="78"/>
      <c r="OUP61" s="78"/>
      <c r="OUQ61" s="78"/>
      <c r="OUR61" s="78"/>
      <c r="OUS61" s="78"/>
      <c r="OUT61" s="78"/>
      <c r="OUU61" s="78"/>
      <c r="OUV61" s="78"/>
      <c r="OUW61" s="78"/>
      <c r="OUX61" s="78"/>
      <c r="OUY61" s="78"/>
      <c r="OUZ61" s="78"/>
      <c r="OVA61" s="78"/>
      <c r="OVB61" s="78"/>
      <c r="OVC61" s="78"/>
      <c r="OVD61" s="78"/>
      <c r="OVE61" s="78"/>
      <c r="OVF61" s="78"/>
      <c r="OVG61" s="78"/>
      <c r="OVH61" s="78"/>
      <c r="OVI61" s="78"/>
      <c r="OVJ61" s="78"/>
      <c r="OVK61" s="78"/>
      <c r="OVL61" s="78"/>
      <c r="OVM61" s="78"/>
      <c r="OVN61" s="78"/>
      <c r="OVO61" s="78"/>
      <c r="OVP61" s="78"/>
      <c r="OVQ61" s="78"/>
      <c r="OVR61" s="78"/>
      <c r="OVS61" s="78"/>
      <c r="OVT61" s="78"/>
      <c r="OVU61" s="78"/>
      <c r="OVV61" s="78"/>
      <c r="OVW61" s="78"/>
      <c r="OVX61" s="78"/>
      <c r="OVY61" s="78"/>
      <c r="OVZ61" s="78"/>
      <c r="OWA61" s="78"/>
      <c r="OWB61" s="78"/>
      <c r="OWC61" s="78"/>
      <c r="OWD61" s="78"/>
      <c r="OWE61" s="78"/>
      <c r="OWF61" s="78"/>
      <c r="OWG61" s="78"/>
      <c r="OWH61" s="78"/>
      <c r="OWI61" s="78"/>
      <c r="OWJ61" s="78"/>
      <c r="OWK61" s="78"/>
      <c r="OWL61" s="78"/>
      <c r="OWM61" s="78"/>
      <c r="OWN61" s="78"/>
      <c r="OWO61" s="78"/>
      <c r="OWP61" s="78"/>
      <c r="OWQ61" s="78"/>
      <c r="OWR61" s="78"/>
      <c r="OWS61" s="78"/>
      <c r="OWT61" s="78"/>
      <c r="OWU61" s="78"/>
      <c r="OWV61" s="78"/>
      <c r="OWW61" s="78"/>
      <c r="OWX61" s="78"/>
      <c r="OWY61" s="78"/>
      <c r="OWZ61" s="78"/>
      <c r="OXA61" s="78"/>
      <c r="OXB61" s="78"/>
      <c r="OXC61" s="78"/>
      <c r="OXD61" s="78"/>
      <c r="OXE61" s="78"/>
      <c r="OXF61" s="78"/>
      <c r="OXG61" s="78"/>
      <c r="OXH61" s="78"/>
      <c r="OXI61" s="78"/>
      <c r="OXJ61" s="78"/>
      <c r="OXK61" s="78"/>
      <c r="OXL61" s="78"/>
      <c r="OXM61" s="78"/>
      <c r="OXN61" s="78"/>
      <c r="OXO61" s="78"/>
      <c r="OXP61" s="78"/>
      <c r="OXQ61" s="78"/>
      <c r="OXR61" s="78"/>
      <c r="OXS61" s="78"/>
      <c r="OXT61" s="78"/>
      <c r="OXU61" s="78"/>
      <c r="OXV61" s="78"/>
      <c r="OXW61" s="78"/>
      <c r="OXX61" s="78"/>
      <c r="OXY61" s="78"/>
      <c r="OXZ61" s="78"/>
      <c r="OYA61" s="78"/>
      <c r="OYB61" s="78"/>
      <c r="OYC61" s="78"/>
      <c r="OYD61" s="78"/>
      <c r="OYE61" s="78"/>
      <c r="OYF61" s="78"/>
      <c r="OYG61" s="78"/>
      <c r="OYH61" s="78"/>
      <c r="OYI61" s="78"/>
      <c r="OYJ61" s="78"/>
      <c r="OYK61" s="78"/>
      <c r="OYL61" s="78"/>
      <c r="OYM61" s="78"/>
      <c r="OYN61" s="78"/>
      <c r="OYO61" s="78"/>
      <c r="OYP61" s="78"/>
      <c r="OYQ61" s="78"/>
      <c r="OYR61" s="78"/>
      <c r="OYS61" s="78"/>
      <c r="OYT61" s="78"/>
      <c r="OYU61" s="78"/>
      <c r="OYV61" s="78"/>
      <c r="OYW61" s="78"/>
      <c r="OYX61" s="78"/>
      <c r="OYY61" s="78"/>
      <c r="OYZ61" s="78"/>
      <c r="OZA61" s="78"/>
      <c r="OZB61" s="78"/>
      <c r="OZC61" s="78"/>
      <c r="OZD61" s="78"/>
      <c r="OZE61" s="78"/>
      <c r="OZF61" s="78"/>
      <c r="OZG61" s="78"/>
      <c r="OZH61" s="78"/>
      <c r="OZI61" s="78"/>
      <c r="OZJ61" s="78"/>
      <c r="OZK61" s="78"/>
      <c r="OZL61" s="78"/>
      <c r="OZM61" s="78"/>
      <c r="OZN61" s="78"/>
      <c r="OZO61" s="78"/>
      <c r="OZP61" s="78"/>
      <c r="OZQ61" s="78"/>
      <c r="OZR61" s="78"/>
      <c r="OZS61" s="78"/>
      <c r="OZT61" s="78"/>
      <c r="OZU61" s="78"/>
      <c r="OZV61" s="78"/>
      <c r="OZW61" s="78"/>
      <c r="OZX61" s="78"/>
      <c r="OZY61" s="78"/>
      <c r="OZZ61" s="78"/>
      <c r="PAA61" s="78"/>
      <c r="PAB61" s="78"/>
      <c r="PAC61" s="78"/>
      <c r="PAD61" s="78"/>
      <c r="PAE61" s="78"/>
      <c r="PAF61" s="78"/>
      <c r="PAG61" s="78"/>
      <c r="PAH61" s="78"/>
      <c r="PAI61" s="78"/>
      <c r="PAJ61" s="78"/>
      <c r="PAK61" s="78"/>
      <c r="PAL61" s="78"/>
      <c r="PAM61" s="78"/>
      <c r="PAN61" s="78"/>
      <c r="PAO61" s="78"/>
      <c r="PAP61" s="78"/>
      <c r="PAQ61" s="78"/>
      <c r="PAR61" s="78"/>
      <c r="PAS61" s="78"/>
      <c r="PAT61" s="78"/>
      <c r="PAU61" s="78"/>
      <c r="PAV61" s="78"/>
      <c r="PAW61" s="78"/>
      <c r="PAX61" s="78"/>
      <c r="PAY61" s="78"/>
      <c r="PAZ61" s="78"/>
      <c r="PBA61" s="78"/>
      <c r="PBB61" s="78"/>
      <c r="PBC61" s="78"/>
      <c r="PBD61" s="78"/>
      <c r="PBE61" s="78"/>
      <c r="PBF61" s="78"/>
      <c r="PBG61" s="78"/>
      <c r="PBH61" s="78"/>
      <c r="PBI61" s="78"/>
      <c r="PBJ61" s="78"/>
      <c r="PBK61" s="78"/>
      <c r="PBL61" s="78"/>
      <c r="PBM61" s="78"/>
      <c r="PBN61" s="78"/>
      <c r="PBO61" s="78"/>
      <c r="PBP61" s="78"/>
      <c r="PBQ61" s="78"/>
      <c r="PBR61" s="78"/>
      <c r="PBS61" s="78"/>
      <c r="PBT61" s="78"/>
      <c r="PBU61" s="78"/>
      <c r="PBV61" s="78"/>
      <c r="PBW61" s="78"/>
      <c r="PBX61" s="78"/>
      <c r="PBY61" s="78"/>
      <c r="PBZ61" s="78"/>
      <c r="PCA61" s="78"/>
      <c r="PCB61" s="78"/>
      <c r="PCC61" s="78"/>
      <c r="PCD61" s="78"/>
      <c r="PCE61" s="78"/>
      <c r="PCF61" s="78"/>
      <c r="PCG61" s="78"/>
      <c r="PCH61" s="78"/>
      <c r="PCI61" s="78"/>
      <c r="PCJ61" s="78"/>
      <c r="PCK61" s="78"/>
      <c r="PCL61" s="78"/>
      <c r="PCM61" s="78"/>
      <c r="PCN61" s="78"/>
      <c r="PCO61" s="78"/>
      <c r="PCP61" s="78"/>
      <c r="PCQ61" s="78"/>
      <c r="PCR61" s="78"/>
      <c r="PCS61" s="78"/>
      <c r="PCT61" s="78"/>
      <c r="PCU61" s="78"/>
      <c r="PCV61" s="78"/>
      <c r="PCW61" s="78"/>
      <c r="PCX61" s="78"/>
      <c r="PCY61" s="78"/>
      <c r="PCZ61" s="78"/>
      <c r="PDA61" s="78"/>
      <c r="PDB61" s="78"/>
      <c r="PDC61" s="78"/>
      <c r="PDD61" s="78"/>
      <c r="PDE61" s="78"/>
      <c r="PDF61" s="78"/>
      <c r="PDG61" s="78"/>
      <c r="PDH61" s="78"/>
      <c r="PDI61" s="78"/>
      <c r="PDJ61" s="78"/>
      <c r="PDK61" s="78"/>
      <c r="PDL61" s="78"/>
      <c r="PDM61" s="78"/>
      <c r="PDN61" s="78"/>
      <c r="PDO61" s="78"/>
      <c r="PDP61" s="78"/>
      <c r="PDQ61" s="78"/>
      <c r="PDR61" s="78"/>
      <c r="PDS61" s="78"/>
      <c r="PDT61" s="78"/>
      <c r="PDU61" s="78"/>
      <c r="PDV61" s="78"/>
      <c r="PDW61" s="78"/>
      <c r="PDX61" s="78"/>
      <c r="PDY61" s="78"/>
      <c r="PDZ61" s="78"/>
      <c r="PEA61" s="78"/>
      <c r="PEB61" s="78"/>
      <c r="PEC61" s="78"/>
      <c r="PED61" s="78"/>
      <c r="PEE61" s="78"/>
      <c r="PEF61" s="78"/>
      <c r="PEG61" s="78"/>
      <c r="PEH61" s="78"/>
      <c r="PEI61" s="78"/>
      <c r="PEJ61" s="78"/>
      <c r="PEK61" s="78"/>
      <c r="PEL61" s="78"/>
      <c r="PEM61" s="78"/>
      <c r="PEN61" s="78"/>
      <c r="PEO61" s="78"/>
      <c r="PEP61" s="78"/>
      <c r="PEQ61" s="78"/>
      <c r="PER61" s="78"/>
      <c r="PES61" s="78"/>
      <c r="PET61" s="78"/>
      <c r="PEU61" s="78"/>
      <c r="PEV61" s="78"/>
      <c r="PEW61" s="78"/>
      <c r="PEX61" s="78"/>
      <c r="PEY61" s="78"/>
      <c r="PEZ61" s="78"/>
      <c r="PFA61" s="78"/>
      <c r="PFB61" s="78"/>
      <c r="PFC61" s="78"/>
      <c r="PFD61" s="78"/>
      <c r="PFE61" s="78"/>
      <c r="PFF61" s="78"/>
      <c r="PFG61" s="78"/>
      <c r="PFH61" s="78"/>
      <c r="PFI61" s="78"/>
      <c r="PFJ61" s="78"/>
      <c r="PFK61" s="78"/>
      <c r="PFL61" s="78"/>
      <c r="PFM61" s="78"/>
      <c r="PFN61" s="78"/>
      <c r="PFO61" s="78"/>
      <c r="PFP61" s="78"/>
      <c r="PFQ61" s="78"/>
      <c r="PFR61" s="78"/>
      <c r="PFS61" s="78"/>
      <c r="PFT61" s="78"/>
      <c r="PFU61" s="78"/>
      <c r="PFV61" s="78"/>
      <c r="PFW61" s="78"/>
      <c r="PFX61" s="78"/>
      <c r="PFY61" s="78"/>
      <c r="PFZ61" s="78"/>
      <c r="PGA61" s="78"/>
      <c r="PGB61" s="78"/>
      <c r="PGC61" s="78"/>
      <c r="PGD61" s="78"/>
      <c r="PGE61" s="78"/>
      <c r="PGF61" s="78"/>
      <c r="PGG61" s="78"/>
      <c r="PGH61" s="78"/>
      <c r="PGI61" s="78"/>
      <c r="PGJ61" s="78"/>
      <c r="PGK61" s="78"/>
      <c r="PGL61" s="78"/>
      <c r="PGM61" s="78"/>
      <c r="PGN61" s="78"/>
      <c r="PGO61" s="78"/>
      <c r="PGP61" s="78"/>
      <c r="PGQ61" s="78"/>
      <c r="PGR61" s="78"/>
      <c r="PGS61" s="78"/>
      <c r="PGT61" s="78"/>
      <c r="PGU61" s="78"/>
      <c r="PGV61" s="78"/>
      <c r="PGW61" s="78"/>
      <c r="PGX61" s="78"/>
      <c r="PGY61" s="78"/>
      <c r="PGZ61" s="78"/>
      <c r="PHA61" s="78"/>
      <c r="PHB61" s="78"/>
      <c r="PHC61" s="78"/>
      <c r="PHD61" s="78"/>
      <c r="PHE61" s="78"/>
      <c r="PHF61" s="78"/>
      <c r="PHG61" s="78"/>
      <c r="PHH61" s="78"/>
      <c r="PHI61" s="78"/>
      <c r="PHJ61" s="78"/>
      <c r="PHK61" s="78"/>
      <c r="PHL61" s="78"/>
      <c r="PHM61" s="78"/>
      <c r="PHN61" s="78"/>
      <c r="PHO61" s="78"/>
      <c r="PHP61" s="78"/>
      <c r="PHQ61" s="78"/>
      <c r="PHR61" s="78"/>
      <c r="PHS61" s="78"/>
      <c r="PHT61" s="78"/>
      <c r="PHU61" s="78"/>
      <c r="PHV61" s="78"/>
      <c r="PHW61" s="78"/>
      <c r="PHX61" s="78"/>
      <c r="PHY61" s="78"/>
      <c r="PHZ61" s="78"/>
      <c r="PIA61" s="78"/>
      <c r="PIB61" s="78"/>
      <c r="PIC61" s="78"/>
      <c r="PID61" s="78"/>
      <c r="PIE61" s="78"/>
      <c r="PIF61" s="78"/>
      <c r="PIG61" s="78"/>
      <c r="PIH61" s="78"/>
      <c r="PII61" s="78"/>
      <c r="PIJ61" s="78"/>
      <c r="PIK61" s="78"/>
      <c r="PIL61" s="78"/>
      <c r="PIM61" s="78"/>
      <c r="PIN61" s="78"/>
      <c r="PIO61" s="78"/>
      <c r="PIP61" s="78"/>
      <c r="PIQ61" s="78"/>
      <c r="PIR61" s="78"/>
      <c r="PIS61" s="78"/>
      <c r="PIT61" s="78"/>
      <c r="PIU61" s="78"/>
      <c r="PIV61" s="78"/>
      <c r="PIW61" s="78"/>
      <c r="PIX61" s="78"/>
      <c r="PIY61" s="78"/>
      <c r="PIZ61" s="78"/>
      <c r="PJA61" s="78"/>
      <c r="PJB61" s="78"/>
      <c r="PJC61" s="78"/>
      <c r="PJD61" s="78"/>
      <c r="PJE61" s="78"/>
      <c r="PJF61" s="78"/>
      <c r="PJG61" s="78"/>
      <c r="PJH61" s="78"/>
      <c r="PJI61" s="78"/>
      <c r="PJJ61" s="78"/>
      <c r="PJK61" s="78"/>
      <c r="PJL61" s="78"/>
      <c r="PJM61" s="78"/>
      <c r="PJN61" s="78"/>
      <c r="PJO61" s="78"/>
      <c r="PJP61" s="78"/>
      <c r="PJQ61" s="78"/>
      <c r="PJR61" s="78"/>
      <c r="PJS61" s="78"/>
      <c r="PJT61" s="78"/>
      <c r="PJU61" s="78"/>
      <c r="PJV61" s="78"/>
      <c r="PJW61" s="78"/>
      <c r="PJX61" s="78"/>
      <c r="PJY61" s="78"/>
      <c r="PJZ61" s="78"/>
      <c r="PKA61" s="78"/>
      <c r="PKB61" s="78"/>
      <c r="PKC61" s="78"/>
      <c r="PKD61" s="78"/>
      <c r="PKE61" s="78"/>
      <c r="PKF61" s="78"/>
      <c r="PKG61" s="78"/>
      <c r="PKH61" s="78"/>
      <c r="PKI61" s="78"/>
      <c r="PKJ61" s="78"/>
      <c r="PKK61" s="78"/>
      <c r="PKL61" s="78"/>
      <c r="PKM61" s="78"/>
      <c r="PKN61" s="78"/>
      <c r="PKO61" s="78"/>
      <c r="PKP61" s="78"/>
      <c r="PKQ61" s="78"/>
      <c r="PKR61" s="78"/>
      <c r="PKS61" s="78"/>
      <c r="PKT61" s="78"/>
      <c r="PKU61" s="78"/>
      <c r="PKV61" s="78"/>
      <c r="PKW61" s="78"/>
      <c r="PKX61" s="78"/>
      <c r="PKY61" s="78"/>
      <c r="PKZ61" s="78"/>
      <c r="PLA61" s="78"/>
      <c r="PLB61" s="78"/>
      <c r="PLC61" s="78"/>
      <c r="PLD61" s="78"/>
      <c r="PLE61" s="78"/>
      <c r="PLF61" s="78"/>
      <c r="PLG61" s="78"/>
      <c r="PLH61" s="78"/>
      <c r="PLI61" s="78"/>
      <c r="PLJ61" s="78"/>
      <c r="PLK61" s="78"/>
      <c r="PLL61" s="78"/>
      <c r="PLM61" s="78"/>
      <c r="PLN61" s="78"/>
      <c r="PLO61" s="78"/>
      <c r="PLP61" s="78"/>
      <c r="PLQ61" s="78"/>
      <c r="PLR61" s="78"/>
      <c r="PLS61" s="78"/>
      <c r="PLT61" s="78"/>
      <c r="PLU61" s="78"/>
      <c r="PLV61" s="78"/>
      <c r="PLW61" s="78"/>
      <c r="PLX61" s="78"/>
      <c r="PLY61" s="78"/>
      <c r="PLZ61" s="78"/>
      <c r="PMA61" s="78"/>
      <c r="PMB61" s="78"/>
      <c r="PMC61" s="78"/>
      <c r="PMD61" s="78"/>
      <c r="PME61" s="78"/>
      <c r="PMF61" s="78"/>
      <c r="PMG61" s="78"/>
      <c r="PMH61" s="78"/>
      <c r="PMI61" s="78"/>
      <c r="PMJ61" s="78"/>
      <c r="PMK61" s="78"/>
      <c r="PML61" s="78"/>
      <c r="PMM61" s="78"/>
      <c r="PMN61" s="78"/>
      <c r="PMO61" s="78"/>
      <c r="PMP61" s="78"/>
      <c r="PMQ61" s="78"/>
      <c r="PMR61" s="78"/>
      <c r="PMS61" s="78"/>
      <c r="PMT61" s="78"/>
      <c r="PMU61" s="78"/>
      <c r="PMV61" s="78"/>
      <c r="PMW61" s="78"/>
      <c r="PMX61" s="78"/>
      <c r="PMY61" s="78"/>
      <c r="PMZ61" s="78"/>
      <c r="PNA61" s="78"/>
      <c r="PNB61" s="78"/>
      <c r="PNC61" s="78"/>
      <c r="PND61" s="78"/>
      <c r="PNE61" s="78"/>
      <c r="PNF61" s="78"/>
      <c r="PNG61" s="78"/>
      <c r="PNH61" s="78"/>
      <c r="PNI61" s="78"/>
      <c r="PNJ61" s="78"/>
      <c r="PNK61" s="78"/>
      <c r="PNL61" s="78"/>
      <c r="PNM61" s="78"/>
      <c r="PNN61" s="78"/>
      <c r="PNO61" s="78"/>
      <c r="PNP61" s="78"/>
      <c r="PNQ61" s="78"/>
      <c r="PNR61" s="78"/>
      <c r="PNS61" s="78"/>
      <c r="PNT61" s="78"/>
      <c r="PNU61" s="78"/>
      <c r="PNV61" s="78"/>
      <c r="PNW61" s="78"/>
      <c r="PNX61" s="78"/>
      <c r="PNY61" s="78"/>
      <c r="PNZ61" s="78"/>
      <c r="POA61" s="78"/>
      <c r="POB61" s="78"/>
      <c r="POC61" s="78"/>
      <c r="POD61" s="78"/>
      <c r="POE61" s="78"/>
      <c r="POF61" s="78"/>
      <c r="POG61" s="78"/>
      <c r="POH61" s="78"/>
      <c r="POI61" s="78"/>
      <c r="POJ61" s="78"/>
      <c r="POK61" s="78"/>
      <c r="POL61" s="78"/>
      <c r="POM61" s="78"/>
      <c r="PON61" s="78"/>
      <c r="POO61" s="78"/>
      <c r="POP61" s="78"/>
      <c r="POQ61" s="78"/>
      <c r="POR61" s="78"/>
      <c r="POS61" s="78"/>
      <c r="POT61" s="78"/>
      <c r="POU61" s="78"/>
      <c r="POV61" s="78"/>
      <c r="POW61" s="78"/>
      <c r="POX61" s="78"/>
      <c r="POY61" s="78"/>
      <c r="POZ61" s="78"/>
      <c r="PPA61" s="78"/>
      <c r="PPB61" s="78"/>
      <c r="PPC61" s="78"/>
      <c r="PPD61" s="78"/>
      <c r="PPE61" s="78"/>
      <c r="PPF61" s="78"/>
      <c r="PPG61" s="78"/>
      <c r="PPH61" s="78"/>
      <c r="PPI61" s="78"/>
      <c r="PPJ61" s="78"/>
      <c r="PPK61" s="78"/>
      <c r="PPL61" s="78"/>
      <c r="PPM61" s="78"/>
      <c r="PPN61" s="78"/>
      <c r="PPO61" s="78"/>
      <c r="PPP61" s="78"/>
      <c r="PPQ61" s="78"/>
      <c r="PPR61" s="78"/>
      <c r="PPS61" s="78"/>
      <c r="PPT61" s="78"/>
      <c r="PPU61" s="78"/>
      <c r="PPV61" s="78"/>
      <c r="PPW61" s="78"/>
      <c r="PPX61" s="78"/>
      <c r="PPY61" s="78"/>
      <c r="PPZ61" s="78"/>
      <c r="PQA61" s="78"/>
      <c r="PQB61" s="78"/>
      <c r="PQC61" s="78"/>
      <c r="PQD61" s="78"/>
      <c r="PQE61" s="78"/>
      <c r="PQF61" s="78"/>
      <c r="PQG61" s="78"/>
      <c r="PQH61" s="78"/>
      <c r="PQI61" s="78"/>
      <c r="PQJ61" s="78"/>
      <c r="PQK61" s="78"/>
      <c r="PQL61" s="78"/>
      <c r="PQM61" s="78"/>
      <c r="PQN61" s="78"/>
      <c r="PQO61" s="78"/>
      <c r="PQP61" s="78"/>
      <c r="PQQ61" s="78"/>
      <c r="PQR61" s="78"/>
      <c r="PQS61" s="78"/>
      <c r="PQT61" s="78"/>
      <c r="PQU61" s="78"/>
      <c r="PQV61" s="78"/>
      <c r="PQW61" s="78"/>
      <c r="PQX61" s="78"/>
      <c r="PQY61" s="78"/>
      <c r="PQZ61" s="78"/>
      <c r="PRA61" s="78"/>
      <c r="PRB61" s="78"/>
      <c r="PRC61" s="78"/>
      <c r="PRD61" s="78"/>
      <c r="PRE61" s="78"/>
      <c r="PRF61" s="78"/>
      <c r="PRG61" s="78"/>
      <c r="PRH61" s="78"/>
      <c r="PRI61" s="78"/>
      <c r="PRJ61" s="78"/>
      <c r="PRK61" s="78"/>
      <c r="PRL61" s="78"/>
      <c r="PRM61" s="78"/>
      <c r="PRN61" s="78"/>
      <c r="PRO61" s="78"/>
      <c r="PRP61" s="78"/>
      <c r="PRQ61" s="78"/>
      <c r="PRR61" s="78"/>
      <c r="PRS61" s="78"/>
      <c r="PRT61" s="78"/>
      <c r="PRU61" s="78"/>
      <c r="PRV61" s="78"/>
      <c r="PRW61" s="78"/>
      <c r="PRX61" s="78"/>
      <c r="PRY61" s="78"/>
      <c r="PRZ61" s="78"/>
      <c r="PSA61" s="78"/>
      <c r="PSB61" s="78"/>
      <c r="PSC61" s="78"/>
      <c r="PSD61" s="78"/>
      <c r="PSE61" s="78"/>
      <c r="PSF61" s="78"/>
      <c r="PSG61" s="78"/>
      <c r="PSH61" s="78"/>
      <c r="PSI61" s="78"/>
      <c r="PSJ61" s="78"/>
      <c r="PSK61" s="78"/>
      <c r="PSL61" s="78"/>
      <c r="PSM61" s="78"/>
      <c r="PSN61" s="78"/>
      <c r="PSO61" s="78"/>
      <c r="PSP61" s="78"/>
      <c r="PSQ61" s="78"/>
      <c r="PSR61" s="78"/>
      <c r="PSS61" s="78"/>
      <c r="PST61" s="78"/>
      <c r="PSU61" s="78"/>
      <c r="PSV61" s="78"/>
      <c r="PSW61" s="78"/>
      <c r="PSX61" s="78"/>
      <c r="PSY61" s="78"/>
      <c r="PSZ61" s="78"/>
      <c r="PTA61" s="78"/>
      <c r="PTB61" s="78"/>
      <c r="PTC61" s="78"/>
      <c r="PTD61" s="78"/>
      <c r="PTE61" s="78"/>
      <c r="PTF61" s="78"/>
      <c r="PTG61" s="78"/>
      <c r="PTH61" s="78"/>
      <c r="PTI61" s="78"/>
      <c r="PTJ61" s="78"/>
      <c r="PTK61" s="78"/>
      <c r="PTL61" s="78"/>
      <c r="PTM61" s="78"/>
      <c r="PTN61" s="78"/>
      <c r="PTO61" s="78"/>
      <c r="PTP61" s="78"/>
      <c r="PTQ61" s="78"/>
      <c r="PTR61" s="78"/>
      <c r="PTS61" s="78"/>
      <c r="PTT61" s="78"/>
      <c r="PTU61" s="78"/>
      <c r="PTV61" s="78"/>
      <c r="PTW61" s="78"/>
      <c r="PTX61" s="78"/>
      <c r="PTY61" s="78"/>
      <c r="PTZ61" s="78"/>
      <c r="PUA61" s="78"/>
      <c r="PUB61" s="78"/>
      <c r="PUC61" s="78"/>
      <c r="PUD61" s="78"/>
      <c r="PUE61" s="78"/>
      <c r="PUF61" s="78"/>
      <c r="PUG61" s="78"/>
      <c r="PUH61" s="78"/>
      <c r="PUI61" s="78"/>
      <c r="PUJ61" s="78"/>
      <c r="PUK61" s="78"/>
      <c r="PUL61" s="78"/>
      <c r="PUM61" s="78"/>
      <c r="PUN61" s="78"/>
      <c r="PUO61" s="78"/>
      <c r="PUP61" s="78"/>
      <c r="PUQ61" s="78"/>
      <c r="PUR61" s="78"/>
      <c r="PUS61" s="78"/>
      <c r="PUT61" s="78"/>
      <c r="PUU61" s="78"/>
      <c r="PUV61" s="78"/>
      <c r="PUW61" s="78"/>
      <c r="PUX61" s="78"/>
      <c r="PUY61" s="78"/>
      <c r="PUZ61" s="78"/>
      <c r="PVA61" s="78"/>
      <c r="PVB61" s="78"/>
      <c r="PVC61" s="78"/>
      <c r="PVD61" s="78"/>
      <c r="PVE61" s="78"/>
      <c r="PVF61" s="78"/>
      <c r="PVG61" s="78"/>
      <c r="PVH61" s="78"/>
      <c r="PVI61" s="78"/>
      <c r="PVJ61" s="78"/>
      <c r="PVK61" s="78"/>
      <c r="PVL61" s="78"/>
      <c r="PVM61" s="78"/>
      <c r="PVN61" s="78"/>
      <c r="PVO61" s="78"/>
      <c r="PVP61" s="78"/>
      <c r="PVQ61" s="78"/>
      <c r="PVR61" s="78"/>
      <c r="PVS61" s="78"/>
      <c r="PVT61" s="78"/>
      <c r="PVU61" s="78"/>
      <c r="PVV61" s="78"/>
      <c r="PVW61" s="78"/>
      <c r="PVX61" s="78"/>
      <c r="PVY61" s="78"/>
      <c r="PVZ61" s="78"/>
      <c r="PWA61" s="78"/>
      <c r="PWB61" s="78"/>
      <c r="PWC61" s="78"/>
      <c r="PWD61" s="78"/>
      <c r="PWE61" s="78"/>
      <c r="PWF61" s="78"/>
      <c r="PWG61" s="78"/>
      <c r="PWH61" s="78"/>
      <c r="PWI61" s="78"/>
      <c r="PWJ61" s="78"/>
      <c r="PWK61" s="78"/>
      <c r="PWL61" s="78"/>
      <c r="PWM61" s="78"/>
      <c r="PWN61" s="78"/>
      <c r="PWO61" s="78"/>
      <c r="PWP61" s="78"/>
      <c r="PWQ61" s="78"/>
      <c r="PWR61" s="78"/>
      <c r="PWS61" s="78"/>
      <c r="PWT61" s="78"/>
      <c r="PWU61" s="78"/>
      <c r="PWV61" s="78"/>
      <c r="PWW61" s="78"/>
      <c r="PWX61" s="78"/>
      <c r="PWY61" s="78"/>
      <c r="PWZ61" s="78"/>
      <c r="PXA61" s="78"/>
      <c r="PXB61" s="78"/>
      <c r="PXC61" s="78"/>
      <c r="PXD61" s="78"/>
      <c r="PXE61" s="78"/>
      <c r="PXF61" s="78"/>
      <c r="PXG61" s="78"/>
      <c r="PXH61" s="78"/>
      <c r="PXI61" s="78"/>
      <c r="PXJ61" s="78"/>
      <c r="PXK61" s="78"/>
      <c r="PXL61" s="78"/>
      <c r="PXM61" s="78"/>
      <c r="PXN61" s="78"/>
      <c r="PXO61" s="78"/>
      <c r="PXP61" s="78"/>
      <c r="PXQ61" s="78"/>
      <c r="PXR61" s="78"/>
      <c r="PXS61" s="78"/>
      <c r="PXT61" s="78"/>
      <c r="PXU61" s="78"/>
      <c r="PXV61" s="78"/>
      <c r="PXW61" s="78"/>
      <c r="PXX61" s="78"/>
      <c r="PXY61" s="78"/>
      <c r="PXZ61" s="78"/>
      <c r="PYA61" s="78"/>
      <c r="PYB61" s="78"/>
      <c r="PYC61" s="78"/>
      <c r="PYD61" s="78"/>
      <c r="PYE61" s="78"/>
      <c r="PYF61" s="78"/>
      <c r="PYG61" s="78"/>
      <c r="PYH61" s="78"/>
      <c r="PYI61" s="78"/>
      <c r="PYJ61" s="78"/>
      <c r="PYK61" s="78"/>
      <c r="PYL61" s="78"/>
      <c r="PYM61" s="78"/>
      <c r="PYN61" s="78"/>
      <c r="PYO61" s="78"/>
      <c r="PYP61" s="78"/>
      <c r="PYQ61" s="78"/>
      <c r="PYR61" s="78"/>
      <c r="PYS61" s="78"/>
      <c r="PYT61" s="78"/>
      <c r="PYU61" s="78"/>
      <c r="PYV61" s="78"/>
      <c r="PYW61" s="78"/>
      <c r="PYX61" s="78"/>
      <c r="PYY61" s="78"/>
      <c r="PYZ61" s="78"/>
      <c r="PZA61" s="78"/>
      <c r="PZB61" s="78"/>
      <c r="PZC61" s="78"/>
      <c r="PZD61" s="78"/>
      <c r="PZE61" s="78"/>
      <c r="PZF61" s="78"/>
      <c r="PZG61" s="78"/>
      <c r="PZH61" s="78"/>
      <c r="PZI61" s="78"/>
      <c r="PZJ61" s="78"/>
      <c r="PZK61" s="78"/>
      <c r="PZL61" s="78"/>
      <c r="PZM61" s="78"/>
      <c r="PZN61" s="78"/>
      <c r="PZO61" s="78"/>
      <c r="PZP61" s="78"/>
      <c r="PZQ61" s="78"/>
      <c r="PZR61" s="78"/>
      <c r="PZS61" s="78"/>
      <c r="PZT61" s="78"/>
      <c r="PZU61" s="78"/>
      <c r="PZV61" s="78"/>
      <c r="PZW61" s="78"/>
      <c r="PZX61" s="78"/>
      <c r="PZY61" s="78"/>
      <c r="PZZ61" s="78"/>
      <c r="QAA61" s="78"/>
      <c r="QAB61" s="78"/>
      <c r="QAC61" s="78"/>
      <c r="QAD61" s="78"/>
      <c r="QAE61" s="78"/>
      <c r="QAF61" s="78"/>
      <c r="QAG61" s="78"/>
      <c r="QAH61" s="78"/>
      <c r="QAI61" s="78"/>
      <c r="QAJ61" s="78"/>
      <c r="QAK61" s="78"/>
      <c r="QAL61" s="78"/>
      <c r="QAM61" s="78"/>
      <c r="QAN61" s="78"/>
      <c r="QAO61" s="78"/>
      <c r="QAP61" s="78"/>
      <c r="QAQ61" s="78"/>
      <c r="QAR61" s="78"/>
      <c r="QAS61" s="78"/>
      <c r="QAT61" s="78"/>
      <c r="QAU61" s="78"/>
      <c r="QAV61" s="78"/>
      <c r="QAW61" s="78"/>
      <c r="QAX61" s="78"/>
      <c r="QAY61" s="78"/>
      <c r="QAZ61" s="78"/>
      <c r="QBA61" s="78"/>
      <c r="QBB61" s="78"/>
      <c r="QBC61" s="78"/>
      <c r="QBD61" s="78"/>
      <c r="QBE61" s="78"/>
      <c r="QBF61" s="78"/>
      <c r="QBG61" s="78"/>
      <c r="QBH61" s="78"/>
      <c r="QBI61" s="78"/>
      <c r="QBJ61" s="78"/>
      <c r="QBK61" s="78"/>
      <c r="QBL61" s="78"/>
      <c r="QBM61" s="78"/>
      <c r="QBN61" s="78"/>
      <c r="QBO61" s="78"/>
      <c r="QBP61" s="78"/>
      <c r="QBQ61" s="78"/>
      <c r="QBR61" s="78"/>
      <c r="QBS61" s="78"/>
      <c r="QBT61" s="78"/>
      <c r="QBU61" s="78"/>
      <c r="QBV61" s="78"/>
      <c r="QBW61" s="78"/>
      <c r="QBX61" s="78"/>
      <c r="QBY61" s="78"/>
      <c r="QBZ61" s="78"/>
      <c r="QCA61" s="78"/>
      <c r="QCB61" s="78"/>
      <c r="QCC61" s="78"/>
      <c r="QCD61" s="78"/>
      <c r="QCE61" s="78"/>
      <c r="QCF61" s="78"/>
      <c r="QCG61" s="78"/>
      <c r="QCH61" s="78"/>
      <c r="QCI61" s="78"/>
      <c r="QCJ61" s="78"/>
      <c r="QCK61" s="78"/>
      <c r="QCL61" s="78"/>
      <c r="QCM61" s="78"/>
      <c r="QCN61" s="78"/>
      <c r="QCO61" s="78"/>
      <c r="QCP61" s="78"/>
      <c r="QCQ61" s="78"/>
      <c r="QCR61" s="78"/>
      <c r="QCS61" s="78"/>
      <c r="QCT61" s="78"/>
      <c r="QCU61" s="78"/>
      <c r="QCV61" s="78"/>
      <c r="QCW61" s="78"/>
      <c r="QCX61" s="78"/>
      <c r="QCY61" s="78"/>
      <c r="QCZ61" s="78"/>
      <c r="QDA61" s="78"/>
      <c r="QDB61" s="78"/>
      <c r="QDC61" s="78"/>
      <c r="QDD61" s="78"/>
      <c r="QDE61" s="78"/>
      <c r="QDF61" s="78"/>
      <c r="QDG61" s="78"/>
      <c r="QDH61" s="78"/>
      <c r="QDI61" s="78"/>
      <c r="QDJ61" s="78"/>
      <c r="QDK61" s="78"/>
      <c r="QDL61" s="78"/>
      <c r="QDM61" s="78"/>
      <c r="QDN61" s="78"/>
      <c r="QDO61" s="78"/>
      <c r="QDP61" s="78"/>
      <c r="QDQ61" s="78"/>
      <c r="QDR61" s="78"/>
      <c r="QDS61" s="78"/>
      <c r="QDT61" s="78"/>
      <c r="QDU61" s="78"/>
      <c r="QDV61" s="78"/>
      <c r="QDW61" s="78"/>
      <c r="QDX61" s="78"/>
      <c r="QDY61" s="78"/>
      <c r="QDZ61" s="78"/>
      <c r="QEA61" s="78"/>
      <c r="QEB61" s="78"/>
      <c r="QEC61" s="78"/>
      <c r="QED61" s="78"/>
      <c r="QEE61" s="78"/>
      <c r="QEF61" s="78"/>
      <c r="QEG61" s="78"/>
      <c r="QEH61" s="78"/>
      <c r="QEI61" s="78"/>
      <c r="QEJ61" s="78"/>
      <c r="QEK61" s="78"/>
      <c r="QEL61" s="78"/>
      <c r="QEM61" s="78"/>
      <c r="QEN61" s="78"/>
      <c r="QEO61" s="78"/>
      <c r="QEP61" s="78"/>
      <c r="QEQ61" s="78"/>
      <c r="QER61" s="78"/>
      <c r="QES61" s="78"/>
      <c r="QET61" s="78"/>
      <c r="QEU61" s="78"/>
      <c r="QEV61" s="78"/>
      <c r="QEW61" s="78"/>
      <c r="QEX61" s="78"/>
      <c r="QEY61" s="78"/>
      <c r="QEZ61" s="78"/>
      <c r="QFA61" s="78"/>
      <c r="QFB61" s="78"/>
      <c r="QFC61" s="78"/>
      <c r="QFD61" s="78"/>
      <c r="QFE61" s="78"/>
      <c r="QFF61" s="78"/>
      <c r="QFG61" s="78"/>
      <c r="QFH61" s="78"/>
      <c r="QFI61" s="78"/>
      <c r="QFJ61" s="78"/>
      <c r="QFK61" s="78"/>
      <c r="QFL61" s="78"/>
      <c r="QFM61" s="78"/>
      <c r="QFN61" s="78"/>
      <c r="QFO61" s="78"/>
      <c r="QFP61" s="78"/>
      <c r="QFQ61" s="78"/>
      <c r="QFR61" s="78"/>
      <c r="QFS61" s="78"/>
      <c r="QFT61" s="78"/>
      <c r="QFU61" s="78"/>
      <c r="QFV61" s="78"/>
      <c r="QFW61" s="78"/>
      <c r="QFX61" s="78"/>
      <c r="QFY61" s="78"/>
      <c r="QFZ61" s="78"/>
      <c r="QGA61" s="78"/>
      <c r="QGB61" s="78"/>
      <c r="QGC61" s="78"/>
      <c r="QGD61" s="78"/>
      <c r="QGE61" s="78"/>
      <c r="QGF61" s="78"/>
      <c r="QGG61" s="78"/>
      <c r="QGH61" s="78"/>
      <c r="QGI61" s="78"/>
      <c r="QGJ61" s="78"/>
      <c r="QGK61" s="78"/>
      <c r="QGL61" s="78"/>
      <c r="QGM61" s="78"/>
      <c r="QGN61" s="78"/>
      <c r="QGO61" s="78"/>
      <c r="QGP61" s="78"/>
      <c r="QGQ61" s="78"/>
      <c r="QGR61" s="78"/>
      <c r="QGS61" s="78"/>
      <c r="QGT61" s="78"/>
      <c r="QGU61" s="78"/>
      <c r="QGV61" s="78"/>
      <c r="QGW61" s="78"/>
      <c r="QGX61" s="78"/>
      <c r="QGY61" s="78"/>
      <c r="QGZ61" s="78"/>
      <c r="QHA61" s="78"/>
      <c r="QHB61" s="78"/>
      <c r="QHC61" s="78"/>
      <c r="QHD61" s="78"/>
      <c r="QHE61" s="78"/>
      <c r="QHF61" s="78"/>
      <c r="QHG61" s="78"/>
      <c r="QHH61" s="78"/>
      <c r="QHI61" s="78"/>
      <c r="QHJ61" s="78"/>
      <c r="QHK61" s="78"/>
      <c r="QHL61" s="78"/>
      <c r="QHM61" s="78"/>
      <c r="QHN61" s="78"/>
      <c r="QHO61" s="78"/>
      <c r="QHP61" s="78"/>
      <c r="QHQ61" s="78"/>
      <c r="QHR61" s="78"/>
      <c r="QHS61" s="78"/>
      <c r="QHT61" s="78"/>
      <c r="QHU61" s="78"/>
      <c r="QHV61" s="78"/>
      <c r="QHW61" s="78"/>
      <c r="QHX61" s="78"/>
      <c r="QHY61" s="78"/>
      <c r="QHZ61" s="78"/>
      <c r="QIA61" s="78"/>
      <c r="QIB61" s="78"/>
      <c r="QIC61" s="78"/>
      <c r="QID61" s="78"/>
      <c r="QIE61" s="78"/>
      <c r="QIF61" s="78"/>
      <c r="QIG61" s="78"/>
      <c r="QIH61" s="78"/>
      <c r="QII61" s="78"/>
      <c r="QIJ61" s="78"/>
      <c r="QIK61" s="78"/>
      <c r="QIL61" s="78"/>
      <c r="QIM61" s="78"/>
      <c r="QIN61" s="78"/>
      <c r="QIO61" s="78"/>
      <c r="QIP61" s="78"/>
      <c r="QIQ61" s="78"/>
      <c r="QIR61" s="78"/>
      <c r="QIS61" s="78"/>
      <c r="QIT61" s="78"/>
      <c r="QIU61" s="78"/>
      <c r="QIV61" s="78"/>
      <c r="QIW61" s="78"/>
      <c r="QIX61" s="78"/>
      <c r="QIY61" s="78"/>
      <c r="QIZ61" s="78"/>
      <c r="QJA61" s="78"/>
      <c r="QJB61" s="78"/>
      <c r="QJC61" s="78"/>
      <c r="QJD61" s="78"/>
      <c r="QJE61" s="78"/>
      <c r="QJF61" s="78"/>
      <c r="QJG61" s="78"/>
      <c r="QJH61" s="78"/>
      <c r="QJI61" s="78"/>
      <c r="QJJ61" s="78"/>
      <c r="QJK61" s="78"/>
      <c r="QJL61" s="78"/>
      <c r="QJM61" s="78"/>
      <c r="QJN61" s="78"/>
      <c r="QJO61" s="78"/>
      <c r="QJP61" s="78"/>
      <c r="QJQ61" s="78"/>
      <c r="QJR61" s="78"/>
      <c r="QJS61" s="78"/>
      <c r="QJT61" s="78"/>
      <c r="QJU61" s="78"/>
      <c r="QJV61" s="78"/>
      <c r="QJW61" s="78"/>
      <c r="QJX61" s="78"/>
      <c r="QJY61" s="78"/>
      <c r="QJZ61" s="78"/>
      <c r="QKA61" s="78"/>
      <c r="QKB61" s="78"/>
      <c r="QKC61" s="78"/>
      <c r="QKD61" s="78"/>
      <c r="QKE61" s="78"/>
      <c r="QKF61" s="78"/>
      <c r="QKG61" s="78"/>
      <c r="QKH61" s="78"/>
      <c r="QKI61" s="78"/>
      <c r="QKJ61" s="78"/>
      <c r="QKK61" s="78"/>
      <c r="QKL61" s="78"/>
      <c r="QKM61" s="78"/>
      <c r="QKN61" s="78"/>
      <c r="QKO61" s="78"/>
      <c r="QKP61" s="78"/>
      <c r="QKQ61" s="78"/>
      <c r="QKR61" s="78"/>
      <c r="QKS61" s="78"/>
      <c r="QKT61" s="78"/>
      <c r="QKU61" s="78"/>
      <c r="QKV61" s="78"/>
      <c r="QKW61" s="78"/>
      <c r="QKX61" s="78"/>
      <c r="QKY61" s="78"/>
      <c r="QKZ61" s="78"/>
      <c r="QLA61" s="78"/>
      <c r="QLB61" s="78"/>
      <c r="QLC61" s="78"/>
      <c r="QLD61" s="78"/>
      <c r="QLE61" s="78"/>
      <c r="QLF61" s="78"/>
      <c r="QLG61" s="78"/>
      <c r="QLH61" s="78"/>
      <c r="QLI61" s="78"/>
      <c r="QLJ61" s="78"/>
      <c r="QLK61" s="78"/>
      <c r="QLL61" s="78"/>
      <c r="QLM61" s="78"/>
      <c r="QLN61" s="78"/>
      <c r="QLO61" s="78"/>
      <c r="QLP61" s="78"/>
      <c r="QLQ61" s="78"/>
      <c r="QLR61" s="78"/>
      <c r="QLS61" s="78"/>
      <c r="QLT61" s="78"/>
      <c r="QLU61" s="78"/>
      <c r="QLV61" s="78"/>
      <c r="QLW61" s="78"/>
      <c r="QLX61" s="78"/>
      <c r="QLY61" s="78"/>
      <c r="QLZ61" s="78"/>
      <c r="QMA61" s="78"/>
      <c r="QMB61" s="78"/>
      <c r="QMC61" s="78"/>
      <c r="QMD61" s="78"/>
      <c r="QME61" s="78"/>
      <c r="QMF61" s="78"/>
      <c r="QMG61" s="78"/>
      <c r="QMH61" s="78"/>
      <c r="QMI61" s="78"/>
      <c r="QMJ61" s="78"/>
      <c r="QMK61" s="78"/>
      <c r="QML61" s="78"/>
      <c r="QMM61" s="78"/>
      <c r="QMN61" s="78"/>
      <c r="QMO61" s="78"/>
      <c r="QMP61" s="78"/>
      <c r="QMQ61" s="78"/>
      <c r="QMR61" s="78"/>
      <c r="QMS61" s="78"/>
      <c r="QMT61" s="78"/>
      <c r="QMU61" s="78"/>
      <c r="QMV61" s="78"/>
      <c r="QMW61" s="78"/>
      <c r="QMX61" s="78"/>
      <c r="QMY61" s="78"/>
      <c r="QMZ61" s="78"/>
      <c r="QNA61" s="78"/>
      <c r="QNB61" s="78"/>
      <c r="QNC61" s="78"/>
      <c r="QND61" s="78"/>
      <c r="QNE61" s="78"/>
      <c r="QNF61" s="78"/>
      <c r="QNG61" s="78"/>
      <c r="QNH61" s="78"/>
      <c r="QNI61" s="78"/>
      <c r="QNJ61" s="78"/>
      <c r="QNK61" s="78"/>
      <c r="QNL61" s="78"/>
      <c r="QNM61" s="78"/>
      <c r="QNN61" s="78"/>
      <c r="QNO61" s="78"/>
      <c r="QNP61" s="78"/>
      <c r="QNQ61" s="78"/>
      <c r="QNR61" s="78"/>
      <c r="QNS61" s="78"/>
      <c r="QNT61" s="78"/>
      <c r="QNU61" s="78"/>
      <c r="QNV61" s="78"/>
      <c r="QNW61" s="78"/>
      <c r="QNX61" s="78"/>
      <c r="QNY61" s="78"/>
      <c r="QNZ61" s="78"/>
      <c r="QOA61" s="78"/>
      <c r="QOB61" s="78"/>
      <c r="QOC61" s="78"/>
      <c r="QOD61" s="78"/>
      <c r="QOE61" s="78"/>
      <c r="QOF61" s="78"/>
      <c r="QOG61" s="78"/>
      <c r="QOH61" s="78"/>
      <c r="QOI61" s="78"/>
      <c r="QOJ61" s="78"/>
      <c r="QOK61" s="78"/>
      <c r="QOL61" s="78"/>
      <c r="QOM61" s="78"/>
      <c r="QON61" s="78"/>
      <c r="QOO61" s="78"/>
      <c r="QOP61" s="78"/>
      <c r="QOQ61" s="78"/>
      <c r="QOR61" s="78"/>
      <c r="QOS61" s="78"/>
      <c r="QOT61" s="78"/>
      <c r="QOU61" s="78"/>
      <c r="QOV61" s="78"/>
      <c r="QOW61" s="78"/>
      <c r="QOX61" s="78"/>
      <c r="QOY61" s="78"/>
      <c r="QOZ61" s="78"/>
      <c r="QPA61" s="78"/>
      <c r="QPB61" s="78"/>
      <c r="QPC61" s="78"/>
      <c r="QPD61" s="78"/>
      <c r="QPE61" s="78"/>
      <c r="QPF61" s="78"/>
      <c r="QPG61" s="78"/>
      <c r="QPH61" s="78"/>
      <c r="QPI61" s="78"/>
      <c r="QPJ61" s="78"/>
      <c r="QPK61" s="78"/>
      <c r="QPL61" s="78"/>
      <c r="QPM61" s="78"/>
      <c r="QPN61" s="78"/>
      <c r="QPO61" s="78"/>
      <c r="QPP61" s="78"/>
      <c r="QPQ61" s="78"/>
      <c r="QPR61" s="78"/>
      <c r="QPS61" s="78"/>
      <c r="QPT61" s="78"/>
      <c r="QPU61" s="78"/>
      <c r="QPV61" s="78"/>
      <c r="QPW61" s="78"/>
      <c r="QPX61" s="78"/>
      <c r="QPY61" s="78"/>
      <c r="QPZ61" s="78"/>
      <c r="QQA61" s="78"/>
      <c r="QQB61" s="78"/>
      <c r="QQC61" s="78"/>
      <c r="QQD61" s="78"/>
      <c r="QQE61" s="78"/>
      <c r="QQF61" s="78"/>
      <c r="QQG61" s="78"/>
      <c r="QQH61" s="78"/>
      <c r="QQI61" s="78"/>
      <c r="QQJ61" s="78"/>
      <c r="QQK61" s="78"/>
      <c r="QQL61" s="78"/>
      <c r="QQM61" s="78"/>
      <c r="QQN61" s="78"/>
      <c r="QQO61" s="78"/>
      <c r="QQP61" s="78"/>
      <c r="QQQ61" s="78"/>
      <c r="QQR61" s="78"/>
      <c r="QQS61" s="78"/>
      <c r="QQT61" s="78"/>
      <c r="QQU61" s="78"/>
      <c r="QQV61" s="78"/>
      <c r="QQW61" s="78"/>
      <c r="QQX61" s="78"/>
      <c r="QQY61" s="78"/>
      <c r="QQZ61" s="78"/>
      <c r="QRA61" s="78"/>
      <c r="QRB61" s="78"/>
      <c r="QRC61" s="78"/>
      <c r="QRD61" s="78"/>
      <c r="QRE61" s="78"/>
      <c r="QRF61" s="78"/>
      <c r="QRG61" s="78"/>
      <c r="QRH61" s="78"/>
      <c r="QRI61" s="78"/>
      <c r="QRJ61" s="78"/>
      <c r="QRK61" s="78"/>
      <c r="QRL61" s="78"/>
      <c r="QRM61" s="78"/>
      <c r="QRN61" s="78"/>
      <c r="QRO61" s="78"/>
      <c r="QRP61" s="78"/>
      <c r="QRQ61" s="78"/>
      <c r="QRR61" s="78"/>
      <c r="QRS61" s="78"/>
      <c r="QRT61" s="78"/>
      <c r="QRU61" s="78"/>
      <c r="QRV61" s="78"/>
      <c r="QRW61" s="78"/>
      <c r="QRX61" s="78"/>
      <c r="QRY61" s="78"/>
      <c r="QRZ61" s="78"/>
      <c r="QSA61" s="78"/>
      <c r="QSB61" s="78"/>
      <c r="QSC61" s="78"/>
      <c r="QSD61" s="78"/>
      <c r="QSE61" s="78"/>
      <c r="QSF61" s="78"/>
      <c r="QSG61" s="78"/>
      <c r="QSH61" s="78"/>
      <c r="QSI61" s="78"/>
      <c r="QSJ61" s="78"/>
      <c r="QSK61" s="78"/>
      <c r="QSL61" s="78"/>
      <c r="QSM61" s="78"/>
      <c r="QSN61" s="78"/>
      <c r="QSO61" s="78"/>
      <c r="QSP61" s="78"/>
      <c r="QSQ61" s="78"/>
      <c r="QSR61" s="78"/>
      <c r="QSS61" s="78"/>
      <c r="QST61" s="78"/>
      <c r="QSU61" s="78"/>
      <c r="QSV61" s="78"/>
      <c r="QSW61" s="78"/>
      <c r="QSX61" s="78"/>
      <c r="QSY61" s="78"/>
      <c r="QSZ61" s="78"/>
      <c r="QTA61" s="78"/>
      <c r="QTB61" s="78"/>
      <c r="QTC61" s="78"/>
      <c r="QTD61" s="78"/>
      <c r="QTE61" s="78"/>
      <c r="QTF61" s="78"/>
      <c r="QTG61" s="78"/>
      <c r="QTH61" s="78"/>
      <c r="QTI61" s="78"/>
      <c r="QTJ61" s="78"/>
      <c r="QTK61" s="78"/>
      <c r="QTL61" s="78"/>
      <c r="QTM61" s="78"/>
      <c r="QTN61" s="78"/>
      <c r="QTO61" s="78"/>
      <c r="QTP61" s="78"/>
      <c r="QTQ61" s="78"/>
      <c r="QTR61" s="78"/>
      <c r="QTS61" s="78"/>
      <c r="QTT61" s="78"/>
      <c r="QTU61" s="78"/>
      <c r="QTV61" s="78"/>
      <c r="QTW61" s="78"/>
      <c r="QTX61" s="78"/>
      <c r="QTY61" s="78"/>
      <c r="QTZ61" s="78"/>
      <c r="QUA61" s="78"/>
      <c r="QUB61" s="78"/>
      <c r="QUC61" s="78"/>
      <c r="QUD61" s="78"/>
      <c r="QUE61" s="78"/>
      <c r="QUF61" s="78"/>
      <c r="QUG61" s="78"/>
      <c r="QUH61" s="78"/>
      <c r="QUI61" s="78"/>
      <c r="QUJ61" s="78"/>
      <c r="QUK61" s="78"/>
      <c r="QUL61" s="78"/>
      <c r="QUM61" s="78"/>
      <c r="QUN61" s="78"/>
      <c r="QUO61" s="78"/>
      <c r="QUP61" s="78"/>
      <c r="QUQ61" s="78"/>
      <c r="QUR61" s="78"/>
      <c r="QUS61" s="78"/>
      <c r="QUT61" s="78"/>
      <c r="QUU61" s="78"/>
      <c r="QUV61" s="78"/>
      <c r="QUW61" s="78"/>
      <c r="QUX61" s="78"/>
      <c r="QUY61" s="78"/>
      <c r="QUZ61" s="78"/>
      <c r="QVA61" s="78"/>
      <c r="QVB61" s="78"/>
      <c r="QVC61" s="78"/>
      <c r="QVD61" s="78"/>
      <c r="QVE61" s="78"/>
      <c r="QVF61" s="78"/>
      <c r="QVG61" s="78"/>
      <c r="QVH61" s="78"/>
      <c r="QVI61" s="78"/>
      <c r="QVJ61" s="78"/>
      <c r="QVK61" s="78"/>
      <c r="QVL61" s="78"/>
      <c r="QVM61" s="78"/>
      <c r="QVN61" s="78"/>
      <c r="QVO61" s="78"/>
      <c r="QVP61" s="78"/>
      <c r="QVQ61" s="78"/>
      <c r="QVR61" s="78"/>
      <c r="QVS61" s="78"/>
      <c r="QVT61" s="78"/>
      <c r="QVU61" s="78"/>
      <c r="QVV61" s="78"/>
      <c r="QVW61" s="78"/>
      <c r="QVX61" s="78"/>
      <c r="QVY61" s="78"/>
      <c r="QVZ61" s="78"/>
      <c r="QWA61" s="78"/>
      <c r="QWB61" s="78"/>
      <c r="QWC61" s="78"/>
      <c r="QWD61" s="78"/>
      <c r="QWE61" s="78"/>
      <c r="QWF61" s="78"/>
      <c r="QWG61" s="78"/>
      <c r="QWH61" s="78"/>
      <c r="QWI61" s="78"/>
      <c r="QWJ61" s="78"/>
      <c r="QWK61" s="78"/>
      <c r="QWL61" s="78"/>
      <c r="QWM61" s="78"/>
      <c r="QWN61" s="78"/>
      <c r="QWO61" s="78"/>
      <c r="QWP61" s="78"/>
      <c r="QWQ61" s="78"/>
      <c r="QWR61" s="78"/>
      <c r="QWS61" s="78"/>
      <c r="QWT61" s="78"/>
      <c r="QWU61" s="78"/>
      <c r="QWV61" s="78"/>
      <c r="QWW61" s="78"/>
      <c r="QWX61" s="78"/>
      <c r="QWY61" s="78"/>
      <c r="QWZ61" s="78"/>
      <c r="QXA61" s="78"/>
      <c r="QXB61" s="78"/>
      <c r="QXC61" s="78"/>
      <c r="QXD61" s="78"/>
      <c r="QXE61" s="78"/>
      <c r="QXF61" s="78"/>
      <c r="QXG61" s="78"/>
      <c r="QXH61" s="78"/>
      <c r="QXI61" s="78"/>
      <c r="QXJ61" s="78"/>
      <c r="QXK61" s="78"/>
      <c r="QXL61" s="78"/>
      <c r="QXM61" s="78"/>
      <c r="QXN61" s="78"/>
      <c r="QXO61" s="78"/>
      <c r="QXP61" s="78"/>
      <c r="QXQ61" s="78"/>
      <c r="QXR61" s="78"/>
      <c r="QXS61" s="78"/>
      <c r="QXT61" s="78"/>
      <c r="QXU61" s="78"/>
      <c r="QXV61" s="78"/>
      <c r="QXW61" s="78"/>
      <c r="QXX61" s="78"/>
      <c r="QXY61" s="78"/>
      <c r="QXZ61" s="78"/>
      <c r="QYA61" s="78"/>
      <c r="QYB61" s="78"/>
      <c r="QYC61" s="78"/>
      <c r="QYD61" s="78"/>
      <c r="QYE61" s="78"/>
      <c r="QYF61" s="78"/>
      <c r="QYG61" s="78"/>
      <c r="QYH61" s="78"/>
      <c r="QYI61" s="78"/>
      <c r="QYJ61" s="78"/>
      <c r="QYK61" s="78"/>
      <c r="QYL61" s="78"/>
      <c r="QYM61" s="78"/>
      <c r="QYN61" s="78"/>
      <c r="QYO61" s="78"/>
      <c r="QYP61" s="78"/>
      <c r="QYQ61" s="78"/>
      <c r="QYR61" s="78"/>
      <c r="QYS61" s="78"/>
      <c r="QYT61" s="78"/>
      <c r="QYU61" s="78"/>
      <c r="QYV61" s="78"/>
      <c r="QYW61" s="78"/>
      <c r="QYX61" s="78"/>
      <c r="QYY61" s="78"/>
      <c r="QYZ61" s="78"/>
      <c r="QZA61" s="78"/>
      <c r="QZB61" s="78"/>
      <c r="QZC61" s="78"/>
      <c r="QZD61" s="78"/>
      <c r="QZE61" s="78"/>
      <c r="QZF61" s="78"/>
      <c r="QZG61" s="78"/>
      <c r="QZH61" s="78"/>
      <c r="QZI61" s="78"/>
      <c r="QZJ61" s="78"/>
      <c r="QZK61" s="78"/>
      <c r="QZL61" s="78"/>
      <c r="QZM61" s="78"/>
      <c r="QZN61" s="78"/>
      <c r="QZO61" s="78"/>
      <c r="QZP61" s="78"/>
      <c r="QZQ61" s="78"/>
      <c r="QZR61" s="78"/>
      <c r="QZS61" s="78"/>
      <c r="QZT61" s="78"/>
      <c r="QZU61" s="78"/>
      <c r="QZV61" s="78"/>
      <c r="QZW61" s="78"/>
      <c r="QZX61" s="78"/>
      <c r="QZY61" s="78"/>
      <c r="QZZ61" s="78"/>
      <c r="RAA61" s="78"/>
      <c r="RAB61" s="78"/>
      <c r="RAC61" s="78"/>
      <c r="RAD61" s="78"/>
      <c r="RAE61" s="78"/>
      <c r="RAF61" s="78"/>
      <c r="RAG61" s="78"/>
      <c r="RAH61" s="78"/>
      <c r="RAI61" s="78"/>
      <c r="RAJ61" s="78"/>
      <c r="RAK61" s="78"/>
      <c r="RAL61" s="78"/>
      <c r="RAM61" s="78"/>
      <c r="RAN61" s="78"/>
      <c r="RAO61" s="78"/>
      <c r="RAP61" s="78"/>
      <c r="RAQ61" s="78"/>
      <c r="RAR61" s="78"/>
      <c r="RAS61" s="78"/>
      <c r="RAT61" s="78"/>
      <c r="RAU61" s="78"/>
      <c r="RAV61" s="78"/>
      <c r="RAW61" s="78"/>
      <c r="RAX61" s="78"/>
      <c r="RAY61" s="78"/>
      <c r="RAZ61" s="78"/>
      <c r="RBA61" s="78"/>
      <c r="RBB61" s="78"/>
      <c r="RBC61" s="78"/>
      <c r="RBD61" s="78"/>
      <c r="RBE61" s="78"/>
      <c r="RBF61" s="78"/>
      <c r="RBG61" s="78"/>
      <c r="RBH61" s="78"/>
      <c r="RBI61" s="78"/>
      <c r="RBJ61" s="78"/>
      <c r="RBK61" s="78"/>
      <c r="RBL61" s="78"/>
      <c r="RBM61" s="78"/>
      <c r="RBN61" s="78"/>
      <c r="RBO61" s="78"/>
      <c r="RBP61" s="78"/>
      <c r="RBQ61" s="78"/>
      <c r="RBR61" s="78"/>
      <c r="RBS61" s="78"/>
      <c r="RBT61" s="78"/>
      <c r="RBU61" s="78"/>
      <c r="RBV61" s="78"/>
      <c r="RBW61" s="78"/>
      <c r="RBX61" s="78"/>
      <c r="RBY61" s="78"/>
      <c r="RBZ61" s="78"/>
      <c r="RCA61" s="78"/>
      <c r="RCB61" s="78"/>
      <c r="RCC61" s="78"/>
      <c r="RCD61" s="78"/>
      <c r="RCE61" s="78"/>
      <c r="RCF61" s="78"/>
      <c r="RCG61" s="78"/>
      <c r="RCH61" s="78"/>
      <c r="RCI61" s="78"/>
      <c r="RCJ61" s="78"/>
      <c r="RCK61" s="78"/>
      <c r="RCL61" s="78"/>
      <c r="RCM61" s="78"/>
      <c r="RCN61" s="78"/>
      <c r="RCO61" s="78"/>
      <c r="RCP61" s="78"/>
      <c r="RCQ61" s="78"/>
      <c r="RCR61" s="78"/>
      <c r="RCS61" s="78"/>
      <c r="RCT61" s="78"/>
      <c r="RCU61" s="78"/>
      <c r="RCV61" s="78"/>
      <c r="RCW61" s="78"/>
      <c r="RCX61" s="78"/>
      <c r="RCY61" s="78"/>
      <c r="RCZ61" s="78"/>
      <c r="RDA61" s="78"/>
      <c r="RDB61" s="78"/>
      <c r="RDC61" s="78"/>
      <c r="RDD61" s="78"/>
      <c r="RDE61" s="78"/>
      <c r="RDF61" s="78"/>
      <c r="RDG61" s="78"/>
      <c r="RDH61" s="78"/>
      <c r="RDI61" s="78"/>
      <c r="RDJ61" s="78"/>
      <c r="RDK61" s="78"/>
      <c r="RDL61" s="78"/>
      <c r="RDM61" s="78"/>
      <c r="RDN61" s="78"/>
      <c r="RDO61" s="78"/>
      <c r="RDP61" s="78"/>
      <c r="RDQ61" s="78"/>
      <c r="RDR61" s="78"/>
      <c r="RDS61" s="78"/>
      <c r="RDT61" s="78"/>
      <c r="RDU61" s="78"/>
      <c r="RDV61" s="78"/>
      <c r="RDW61" s="78"/>
      <c r="RDX61" s="78"/>
      <c r="RDY61" s="78"/>
      <c r="RDZ61" s="78"/>
      <c r="REA61" s="78"/>
      <c r="REB61" s="78"/>
      <c r="REC61" s="78"/>
      <c r="RED61" s="78"/>
      <c r="REE61" s="78"/>
      <c r="REF61" s="78"/>
      <c r="REG61" s="78"/>
      <c r="REH61" s="78"/>
      <c r="REI61" s="78"/>
      <c r="REJ61" s="78"/>
      <c r="REK61" s="78"/>
      <c r="REL61" s="78"/>
      <c r="REM61" s="78"/>
      <c r="REN61" s="78"/>
      <c r="REO61" s="78"/>
      <c r="REP61" s="78"/>
      <c r="REQ61" s="78"/>
      <c r="RER61" s="78"/>
      <c r="RES61" s="78"/>
      <c r="RET61" s="78"/>
      <c r="REU61" s="78"/>
      <c r="REV61" s="78"/>
      <c r="REW61" s="78"/>
      <c r="REX61" s="78"/>
      <c r="REY61" s="78"/>
      <c r="REZ61" s="78"/>
      <c r="RFA61" s="78"/>
      <c r="RFB61" s="78"/>
      <c r="RFC61" s="78"/>
      <c r="RFD61" s="78"/>
      <c r="RFE61" s="78"/>
      <c r="RFF61" s="78"/>
      <c r="RFG61" s="78"/>
      <c r="RFH61" s="78"/>
      <c r="RFI61" s="78"/>
      <c r="RFJ61" s="78"/>
      <c r="RFK61" s="78"/>
      <c r="RFL61" s="78"/>
      <c r="RFM61" s="78"/>
      <c r="RFN61" s="78"/>
      <c r="RFO61" s="78"/>
      <c r="RFP61" s="78"/>
      <c r="RFQ61" s="78"/>
      <c r="RFR61" s="78"/>
      <c r="RFS61" s="78"/>
      <c r="RFT61" s="78"/>
      <c r="RFU61" s="78"/>
      <c r="RFV61" s="78"/>
      <c r="RFW61" s="78"/>
      <c r="RFX61" s="78"/>
      <c r="RFY61" s="78"/>
      <c r="RFZ61" s="78"/>
      <c r="RGA61" s="78"/>
      <c r="RGB61" s="78"/>
      <c r="RGC61" s="78"/>
      <c r="RGD61" s="78"/>
      <c r="RGE61" s="78"/>
      <c r="RGF61" s="78"/>
      <c r="RGG61" s="78"/>
      <c r="RGH61" s="78"/>
      <c r="RGI61" s="78"/>
      <c r="RGJ61" s="78"/>
      <c r="RGK61" s="78"/>
      <c r="RGL61" s="78"/>
      <c r="RGM61" s="78"/>
      <c r="RGN61" s="78"/>
      <c r="RGO61" s="78"/>
      <c r="RGP61" s="78"/>
      <c r="RGQ61" s="78"/>
      <c r="RGR61" s="78"/>
      <c r="RGS61" s="78"/>
      <c r="RGT61" s="78"/>
      <c r="RGU61" s="78"/>
      <c r="RGV61" s="78"/>
      <c r="RGW61" s="78"/>
      <c r="RGX61" s="78"/>
      <c r="RGY61" s="78"/>
      <c r="RGZ61" s="78"/>
      <c r="RHA61" s="78"/>
      <c r="RHB61" s="78"/>
      <c r="RHC61" s="78"/>
      <c r="RHD61" s="78"/>
      <c r="RHE61" s="78"/>
      <c r="RHF61" s="78"/>
      <c r="RHG61" s="78"/>
      <c r="RHH61" s="78"/>
      <c r="RHI61" s="78"/>
      <c r="RHJ61" s="78"/>
      <c r="RHK61" s="78"/>
      <c r="RHL61" s="78"/>
      <c r="RHM61" s="78"/>
      <c r="RHN61" s="78"/>
      <c r="RHO61" s="78"/>
      <c r="RHP61" s="78"/>
      <c r="RHQ61" s="78"/>
      <c r="RHR61" s="78"/>
      <c r="RHS61" s="78"/>
      <c r="RHT61" s="78"/>
      <c r="RHU61" s="78"/>
      <c r="RHV61" s="78"/>
      <c r="RHW61" s="78"/>
      <c r="RHX61" s="78"/>
      <c r="RHY61" s="78"/>
      <c r="RHZ61" s="78"/>
      <c r="RIA61" s="78"/>
      <c r="RIB61" s="78"/>
      <c r="RIC61" s="78"/>
      <c r="RID61" s="78"/>
      <c r="RIE61" s="78"/>
      <c r="RIF61" s="78"/>
      <c r="RIG61" s="78"/>
      <c r="RIH61" s="78"/>
      <c r="RII61" s="78"/>
      <c r="RIJ61" s="78"/>
      <c r="RIK61" s="78"/>
      <c r="RIL61" s="78"/>
      <c r="RIM61" s="78"/>
      <c r="RIN61" s="78"/>
      <c r="RIO61" s="78"/>
      <c r="RIP61" s="78"/>
      <c r="RIQ61" s="78"/>
      <c r="RIR61" s="78"/>
      <c r="RIS61" s="78"/>
      <c r="RIT61" s="78"/>
      <c r="RIU61" s="78"/>
      <c r="RIV61" s="78"/>
      <c r="RIW61" s="78"/>
      <c r="RIX61" s="78"/>
      <c r="RIY61" s="78"/>
      <c r="RIZ61" s="78"/>
      <c r="RJA61" s="78"/>
      <c r="RJB61" s="78"/>
      <c r="RJC61" s="78"/>
      <c r="RJD61" s="78"/>
      <c r="RJE61" s="78"/>
      <c r="RJF61" s="78"/>
      <c r="RJG61" s="78"/>
      <c r="RJH61" s="78"/>
      <c r="RJI61" s="78"/>
      <c r="RJJ61" s="78"/>
      <c r="RJK61" s="78"/>
      <c r="RJL61" s="78"/>
      <c r="RJM61" s="78"/>
      <c r="RJN61" s="78"/>
      <c r="RJO61" s="78"/>
      <c r="RJP61" s="78"/>
      <c r="RJQ61" s="78"/>
      <c r="RJR61" s="78"/>
      <c r="RJS61" s="78"/>
      <c r="RJT61" s="78"/>
      <c r="RJU61" s="78"/>
      <c r="RJV61" s="78"/>
      <c r="RJW61" s="78"/>
      <c r="RJX61" s="78"/>
      <c r="RJY61" s="78"/>
      <c r="RJZ61" s="78"/>
      <c r="RKA61" s="78"/>
      <c r="RKB61" s="78"/>
      <c r="RKC61" s="78"/>
      <c r="RKD61" s="78"/>
      <c r="RKE61" s="78"/>
      <c r="RKF61" s="78"/>
      <c r="RKG61" s="78"/>
      <c r="RKH61" s="78"/>
      <c r="RKI61" s="78"/>
      <c r="RKJ61" s="78"/>
      <c r="RKK61" s="78"/>
      <c r="RKL61" s="78"/>
      <c r="RKM61" s="78"/>
      <c r="RKN61" s="78"/>
      <c r="RKO61" s="78"/>
      <c r="RKP61" s="78"/>
      <c r="RKQ61" s="78"/>
      <c r="RKR61" s="78"/>
      <c r="RKS61" s="78"/>
      <c r="RKT61" s="78"/>
      <c r="RKU61" s="78"/>
      <c r="RKV61" s="78"/>
      <c r="RKW61" s="78"/>
      <c r="RKX61" s="78"/>
      <c r="RKY61" s="78"/>
      <c r="RKZ61" s="78"/>
      <c r="RLA61" s="78"/>
      <c r="RLB61" s="78"/>
      <c r="RLC61" s="78"/>
      <c r="RLD61" s="78"/>
      <c r="RLE61" s="78"/>
      <c r="RLF61" s="78"/>
      <c r="RLG61" s="78"/>
      <c r="RLH61" s="78"/>
      <c r="RLI61" s="78"/>
      <c r="RLJ61" s="78"/>
      <c r="RLK61" s="78"/>
      <c r="RLL61" s="78"/>
      <c r="RLM61" s="78"/>
      <c r="RLN61" s="78"/>
      <c r="RLO61" s="78"/>
      <c r="RLP61" s="78"/>
      <c r="RLQ61" s="78"/>
      <c r="RLR61" s="78"/>
      <c r="RLS61" s="78"/>
      <c r="RLT61" s="78"/>
      <c r="RLU61" s="78"/>
      <c r="RLV61" s="78"/>
      <c r="RLW61" s="78"/>
      <c r="RLX61" s="78"/>
      <c r="RLY61" s="78"/>
      <c r="RLZ61" s="78"/>
      <c r="RMA61" s="78"/>
      <c r="RMB61" s="78"/>
      <c r="RMC61" s="78"/>
      <c r="RMD61" s="78"/>
      <c r="RME61" s="78"/>
      <c r="RMF61" s="78"/>
      <c r="RMG61" s="78"/>
      <c r="RMH61" s="78"/>
      <c r="RMI61" s="78"/>
      <c r="RMJ61" s="78"/>
      <c r="RMK61" s="78"/>
      <c r="RML61" s="78"/>
      <c r="RMM61" s="78"/>
      <c r="RMN61" s="78"/>
      <c r="RMO61" s="78"/>
      <c r="RMP61" s="78"/>
      <c r="RMQ61" s="78"/>
      <c r="RMR61" s="78"/>
      <c r="RMS61" s="78"/>
      <c r="RMT61" s="78"/>
      <c r="RMU61" s="78"/>
      <c r="RMV61" s="78"/>
      <c r="RMW61" s="78"/>
      <c r="RMX61" s="78"/>
      <c r="RMY61" s="78"/>
      <c r="RMZ61" s="78"/>
      <c r="RNA61" s="78"/>
      <c r="RNB61" s="78"/>
      <c r="RNC61" s="78"/>
      <c r="RND61" s="78"/>
      <c r="RNE61" s="78"/>
      <c r="RNF61" s="78"/>
      <c r="RNG61" s="78"/>
      <c r="RNH61" s="78"/>
      <c r="RNI61" s="78"/>
      <c r="RNJ61" s="78"/>
      <c r="RNK61" s="78"/>
      <c r="RNL61" s="78"/>
      <c r="RNM61" s="78"/>
      <c r="RNN61" s="78"/>
      <c r="RNO61" s="78"/>
      <c r="RNP61" s="78"/>
      <c r="RNQ61" s="78"/>
      <c r="RNR61" s="78"/>
      <c r="RNS61" s="78"/>
      <c r="RNT61" s="78"/>
      <c r="RNU61" s="78"/>
      <c r="RNV61" s="78"/>
      <c r="RNW61" s="78"/>
      <c r="RNX61" s="78"/>
      <c r="RNY61" s="78"/>
      <c r="RNZ61" s="78"/>
      <c r="ROA61" s="78"/>
      <c r="ROB61" s="78"/>
      <c r="ROC61" s="78"/>
      <c r="ROD61" s="78"/>
      <c r="ROE61" s="78"/>
      <c r="ROF61" s="78"/>
      <c r="ROG61" s="78"/>
      <c r="ROH61" s="78"/>
      <c r="ROI61" s="78"/>
      <c r="ROJ61" s="78"/>
      <c r="ROK61" s="78"/>
      <c r="ROL61" s="78"/>
      <c r="ROM61" s="78"/>
      <c r="RON61" s="78"/>
      <c r="ROO61" s="78"/>
      <c r="ROP61" s="78"/>
      <c r="ROQ61" s="78"/>
      <c r="ROR61" s="78"/>
      <c r="ROS61" s="78"/>
      <c r="ROT61" s="78"/>
      <c r="ROU61" s="78"/>
      <c r="ROV61" s="78"/>
      <c r="ROW61" s="78"/>
      <c r="ROX61" s="78"/>
      <c r="ROY61" s="78"/>
      <c r="ROZ61" s="78"/>
      <c r="RPA61" s="78"/>
      <c r="RPB61" s="78"/>
      <c r="RPC61" s="78"/>
      <c r="RPD61" s="78"/>
      <c r="RPE61" s="78"/>
      <c r="RPF61" s="78"/>
      <c r="RPG61" s="78"/>
      <c r="RPH61" s="78"/>
      <c r="RPI61" s="78"/>
      <c r="RPJ61" s="78"/>
      <c r="RPK61" s="78"/>
      <c r="RPL61" s="78"/>
      <c r="RPM61" s="78"/>
      <c r="RPN61" s="78"/>
      <c r="RPO61" s="78"/>
      <c r="RPP61" s="78"/>
      <c r="RPQ61" s="78"/>
      <c r="RPR61" s="78"/>
      <c r="RPS61" s="78"/>
      <c r="RPT61" s="78"/>
      <c r="RPU61" s="78"/>
      <c r="RPV61" s="78"/>
      <c r="RPW61" s="78"/>
      <c r="RPX61" s="78"/>
      <c r="RPY61" s="78"/>
      <c r="RPZ61" s="78"/>
      <c r="RQA61" s="78"/>
      <c r="RQB61" s="78"/>
      <c r="RQC61" s="78"/>
      <c r="RQD61" s="78"/>
      <c r="RQE61" s="78"/>
      <c r="RQF61" s="78"/>
      <c r="RQG61" s="78"/>
      <c r="RQH61" s="78"/>
      <c r="RQI61" s="78"/>
      <c r="RQJ61" s="78"/>
      <c r="RQK61" s="78"/>
      <c r="RQL61" s="78"/>
      <c r="RQM61" s="78"/>
      <c r="RQN61" s="78"/>
      <c r="RQO61" s="78"/>
      <c r="RQP61" s="78"/>
      <c r="RQQ61" s="78"/>
      <c r="RQR61" s="78"/>
      <c r="RQS61" s="78"/>
      <c r="RQT61" s="78"/>
      <c r="RQU61" s="78"/>
      <c r="RQV61" s="78"/>
      <c r="RQW61" s="78"/>
      <c r="RQX61" s="78"/>
      <c r="RQY61" s="78"/>
      <c r="RQZ61" s="78"/>
      <c r="RRA61" s="78"/>
      <c r="RRB61" s="78"/>
      <c r="RRC61" s="78"/>
      <c r="RRD61" s="78"/>
      <c r="RRE61" s="78"/>
      <c r="RRF61" s="78"/>
      <c r="RRG61" s="78"/>
      <c r="RRH61" s="78"/>
      <c r="RRI61" s="78"/>
      <c r="RRJ61" s="78"/>
      <c r="RRK61" s="78"/>
      <c r="RRL61" s="78"/>
      <c r="RRM61" s="78"/>
      <c r="RRN61" s="78"/>
      <c r="RRO61" s="78"/>
      <c r="RRP61" s="78"/>
      <c r="RRQ61" s="78"/>
      <c r="RRR61" s="78"/>
      <c r="RRS61" s="78"/>
      <c r="RRT61" s="78"/>
      <c r="RRU61" s="78"/>
      <c r="RRV61" s="78"/>
      <c r="RRW61" s="78"/>
      <c r="RRX61" s="78"/>
      <c r="RRY61" s="78"/>
      <c r="RRZ61" s="78"/>
      <c r="RSA61" s="78"/>
      <c r="RSB61" s="78"/>
      <c r="RSC61" s="78"/>
      <c r="RSD61" s="78"/>
      <c r="RSE61" s="78"/>
      <c r="RSF61" s="78"/>
      <c r="RSG61" s="78"/>
      <c r="RSH61" s="78"/>
      <c r="RSI61" s="78"/>
      <c r="RSJ61" s="78"/>
      <c r="RSK61" s="78"/>
      <c r="RSL61" s="78"/>
      <c r="RSM61" s="78"/>
      <c r="RSN61" s="78"/>
      <c r="RSO61" s="78"/>
      <c r="RSP61" s="78"/>
      <c r="RSQ61" s="78"/>
      <c r="RSR61" s="78"/>
      <c r="RSS61" s="78"/>
      <c r="RST61" s="78"/>
      <c r="RSU61" s="78"/>
      <c r="RSV61" s="78"/>
      <c r="RSW61" s="78"/>
      <c r="RSX61" s="78"/>
      <c r="RSY61" s="78"/>
      <c r="RSZ61" s="78"/>
      <c r="RTA61" s="78"/>
      <c r="RTB61" s="78"/>
      <c r="RTC61" s="78"/>
      <c r="RTD61" s="78"/>
      <c r="RTE61" s="78"/>
      <c r="RTF61" s="78"/>
      <c r="RTG61" s="78"/>
      <c r="RTH61" s="78"/>
      <c r="RTI61" s="78"/>
      <c r="RTJ61" s="78"/>
      <c r="RTK61" s="78"/>
      <c r="RTL61" s="78"/>
      <c r="RTM61" s="78"/>
      <c r="RTN61" s="78"/>
      <c r="RTO61" s="78"/>
      <c r="RTP61" s="78"/>
      <c r="RTQ61" s="78"/>
      <c r="RTR61" s="78"/>
      <c r="RTS61" s="78"/>
      <c r="RTT61" s="78"/>
      <c r="RTU61" s="78"/>
      <c r="RTV61" s="78"/>
      <c r="RTW61" s="78"/>
      <c r="RTX61" s="78"/>
      <c r="RTY61" s="78"/>
      <c r="RTZ61" s="78"/>
      <c r="RUA61" s="78"/>
      <c r="RUB61" s="78"/>
      <c r="RUC61" s="78"/>
      <c r="RUD61" s="78"/>
      <c r="RUE61" s="78"/>
      <c r="RUF61" s="78"/>
      <c r="RUG61" s="78"/>
      <c r="RUH61" s="78"/>
      <c r="RUI61" s="78"/>
      <c r="RUJ61" s="78"/>
      <c r="RUK61" s="78"/>
      <c r="RUL61" s="78"/>
      <c r="RUM61" s="78"/>
      <c r="RUN61" s="78"/>
      <c r="RUO61" s="78"/>
      <c r="RUP61" s="78"/>
      <c r="RUQ61" s="78"/>
      <c r="RUR61" s="78"/>
      <c r="RUS61" s="78"/>
      <c r="RUT61" s="78"/>
      <c r="RUU61" s="78"/>
      <c r="RUV61" s="78"/>
      <c r="RUW61" s="78"/>
      <c r="RUX61" s="78"/>
      <c r="RUY61" s="78"/>
      <c r="RUZ61" s="78"/>
      <c r="RVA61" s="78"/>
      <c r="RVB61" s="78"/>
      <c r="RVC61" s="78"/>
      <c r="RVD61" s="78"/>
      <c r="RVE61" s="78"/>
      <c r="RVF61" s="78"/>
      <c r="RVG61" s="78"/>
      <c r="RVH61" s="78"/>
      <c r="RVI61" s="78"/>
      <c r="RVJ61" s="78"/>
      <c r="RVK61" s="78"/>
      <c r="RVL61" s="78"/>
      <c r="RVM61" s="78"/>
      <c r="RVN61" s="78"/>
      <c r="RVO61" s="78"/>
      <c r="RVP61" s="78"/>
      <c r="RVQ61" s="78"/>
      <c r="RVR61" s="78"/>
      <c r="RVS61" s="78"/>
      <c r="RVT61" s="78"/>
      <c r="RVU61" s="78"/>
      <c r="RVV61" s="78"/>
      <c r="RVW61" s="78"/>
      <c r="RVX61" s="78"/>
      <c r="RVY61" s="78"/>
      <c r="RVZ61" s="78"/>
      <c r="RWA61" s="78"/>
      <c r="RWB61" s="78"/>
      <c r="RWC61" s="78"/>
      <c r="RWD61" s="78"/>
      <c r="RWE61" s="78"/>
      <c r="RWF61" s="78"/>
      <c r="RWG61" s="78"/>
      <c r="RWH61" s="78"/>
      <c r="RWI61" s="78"/>
      <c r="RWJ61" s="78"/>
      <c r="RWK61" s="78"/>
      <c r="RWL61" s="78"/>
      <c r="RWM61" s="78"/>
      <c r="RWN61" s="78"/>
      <c r="RWO61" s="78"/>
      <c r="RWP61" s="78"/>
      <c r="RWQ61" s="78"/>
      <c r="RWR61" s="78"/>
      <c r="RWS61" s="78"/>
      <c r="RWT61" s="78"/>
      <c r="RWU61" s="78"/>
      <c r="RWV61" s="78"/>
      <c r="RWW61" s="78"/>
      <c r="RWX61" s="78"/>
      <c r="RWY61" s="78"/>
      <c r="RWZ61" s="78"/>
      <c r="RXA61" s="78"/>
      <c r="RXB61" s="78"/>
      <c r="RXC61" s="78"/>
      <c r="RXD61" s="78"/>
      <c r="RXE61" s="78"/>
      <c r="RXF61" s="78"/>
      <c r="RXG61" s="78"/>
      <c r="RXH61" s="78"/>
      <c r="RXI61" s="78"/>
      <c r="RXJ61" s="78"/>
      <c r="RXK61" s="78"/>
      <c r="RXL61" s="78"/>
      <c r="RXM61" s="78"/>
      <c r="RXN61" s="78"/>
      <c r="RXO61" s="78"/>
      <c r="RXP61" s="78"/>
      <c r="RXQ61" s="78"/>
      <c r="RXR61" s="78"/>
      <c r="RXS61" s="78"/>
      <c r="RXT61" s="78"/>
      <c r="RXU61" s="78"/>
      <c r="RXV61" s="78"/>
      <c r="RXW61" s="78"/>
      <c r="RXX61" s="78"/>
      <c r="RXY61" s="78"/>
      <c r="RXZ61" s="78"/>
      <c r="RYA61" s="78"/>
      <c r="RYB61" s="78"/>
      <c r="RYC61" s="78"/>
      <c r="RYD61" s="78"/>
      <c r="RYE61" s="78"/>
      <c r="RYF61" s="78"/>
      <c r="RYG61" s="78"/>
      <c r="RYH61" s="78"/>
      <c r="RYI61" s="78"/>
      <c r="RYJ61" s="78"/>
      <c r="RYK61" s="78"/>
      <c r="RYL61" s="78"/>
      <c r="RYM61" s="78"/>
      <c r="RYN61" s="78"/>
      <c r="RYO61" s="78"/>
      <c r="RYP61" s="78"/>
      <c r="RYQ61" s="78"/>
      <c r="RYR61" s="78"/>
      <c r="RYS61" s="78"/>
      <c r="RYT61" s="78"/>
      <c r="RYU61" s="78"/>
      <c r="RYV61" s="78"/>
      <c r="RYW61" s="78"/>
      <c r="RYX61" s="78"/>
      <c r="RYY61" s="78"/>
      <c r="RYZ61" s="78"/>
      <c r="RZA61" s="78"/>
      <c r="RZB61" s="78"/>
      <c r="RZC61" s="78"/>
      <c r="RZD61" s="78"/>
      <c r="RZE61" s="78"/>
      <c r="RZF61" s="78"/>
      <c r="RZG61" s="78"/>
      <c r="RZH61" s="78"/>
      <c r="RZI61" s="78"/>
      <c r="RZJ61" s="78"/>
      <c r="RZK61" s="78"/>
      <c r="RZL61" s="78"/>
      <c r="RZM61" s="78"/>
      <c r="RZN61" s="78"/>
      <c r="RZO61" s="78"/>
      <c r="RZP61" s="78"/>
      <c r="RZQ61" s="78"/>
      <c r="RZR61" s="78"/>
      <c r="RZS61" s="78"/>
      <c r="RZT61" s="78"/>
      <c r="RZU61" s="78"/>
      <c r="RZV61" s="78"/>
      <c r="RZW61" s="78"/>
      <c r="RZX61" s="78"/>
      <c r="RZY61" s="78"/>
      <c r="RZZ61" s="78"/>
      <c r="SAA61" s="78"/>
      <c r="SAB61" s="78"/>
      <c r="SAC61" s="78"/>
      <c r="SAD61" s="78"/>
      <c r="SAE61" s="78"/>
      <c r="SAF61" s="78"/>
      <c r="SAG61" s="78"/>
      <c r="SAH61" s="78"/>
      <c r="SAI61" s="78"/>
      <c r="SAJ61" s="78"/>
      <c r="SAK61" s="78"/>
      <c r="SAL61" s="78"/>
      <c r="SAM61" s="78"/>
      <c r="SAN61" s="78"/>
      <c r="SAO61" s="78"/>
      <c r="SAP61" s="78"/>
      <c r="SAQ61" s="78"/>
      <c r="SAR61" s="78"/>
      <c r="SAS61" s="78"/>
      <c r="SAT61" s="78"/>
      <c r="SAU61" s="78"/>
      <c r="SAV61" s="78"/>
      <c r="SAW61" s="78"/>
      <c r="SAX61" s="78"/>
      <c r="SAY61" s="78"/>
      <c r="SAZ61" s="78"/>
      <c r="SBA61" s="78"/>
      <c r="SBB61" s="78"/>
      <c r="SBC61" s="78"/>
      <c r="SBD61" s="78"/>
      <c r="SBE61" s="78"/>
      <c r="SBF61" s="78"/>
      <c r="SBG61" s="78"/>
      <c r="SBH61" s="78"/>
      <c r="SBI61" s="78"/>
      <c r="SBJ61" s="78"/>
      <c r="SBK61" s="78"/>
      <c r="SBL61" s="78"/>
      <c r="SBM61" s="78"/>
      <c r="SBN61" s="78"/>
      <c r="SBO61" s="78"/>
      <c r="SBP61" s="78"/>
      <c r="SBQ61" s="78"/>
      <c r="SBR61" s="78"/>
      <c r="SBS61" s="78"/>
      <c r="SBT61" s="78"/>
      <c r="SBU61" s="78"/>
      <c r="SBV61" s="78"/>
      <c r="SBW61" s="78"/>
      <c r="SBX61" s="78"/>
      <c r="SBY61" s="78"/>
      <c r="SBZ61" s="78"/>
      <c r="SCA61" s="78"/>
      <c r="SCB61" s="78"/>
      <c r="SCC61" s="78"/>
      <c r="SCD61" s="78"/>
      <c r="SCE61" s="78"/>
      <c r="SCF61" s="78"/>
      <c r="SCG61" s="78"/>
      <c r="SCH61" s="78"/>
      <c r="SCI61" s="78"/>
      <c r="SCJ61" s="78"/>
      <c r="SCK61" s="78"/>
      <c r="SCL61" s="78"/>
      <c r="SCM61" s="78"/>
      <c r="SCN61" s="78"/>
      <c r="SCO61" s="78"/>
      <c r="SCP61" s="78"/>
      <c r="SCQ61" s="78"/>
      <c r="SCR61" s="78"/>
      <c r="SCS61" s="78"/>
      <c r="SCT61" s="78"/>
      <c r="SCU61" s="78"/>
      <c r="SCV61" s="78"/>
      <c r="SCW61" s="78"/>
      <c r="SCX61" s="78"/>
      <c r="SCY61" s="78"/>
      <c r="SCZ61" s="78"/>
      <c r="SDA61" s="78"/>
      <c r="SDB61" s="78"/>
      <c r="SDC61" s="78"/>
      <c r="SDD61" s="78"/>
      <c r="SDE61" s="78"/>
      <c r="SDF61" s="78"/>
      <c r="SDG61" s="78"/>
      <c r="SDH61" s="78"/>
      <c r="SDI61" s="78"/>
      <c r="SDJ61" s="78"/>
      <c r="SDK61" s="78"/>
      <c r="SDL61" s="78"/>
      <c r="SDM61" s="78"/>
      <c r="SDN61" s="78"/>
      <c r="SDO61" s="78"/>
      <c r="SDP61" s="78"/>
      <c r="SDQ61" s="78"/>
      <c r="SDR61" s="78"/>
      <c r="SDS61" s="78"/>
      <c r="SDT61" s="78"/>
      <c r="SDU61" s="78"/>
      <c r="SDV61" s="78"/>
      <c r="SDW61" s="78"/>
      <c r="SDX61" s="78"/>
      <c r="SDY61" s="78"/>
      <c r="SDZ61" s="78"/>
      <c r="SEA61" s="78"/>
      <c r="SEB61" s="78"/>
      <c r="SEC61" s="78"/>
      <c r="SED61" s="78"/>
      <c r="SEE61" s="78"/>
      <c r="SEF61" s="78"/>
      <c r="SEG61" s="78"/>
      <c r="SEH61" s="78"/>
      <c r="SEI61" s="78"/>
      <c r="SEJ61" s="78"/>
      <c r="SEK61" s="78"/>
      <c r="SEL61" s="78"/>
      <c r="SEM61" s="78"/>
      <c r="SEN61" s="78"/>
      <c r="SEO61" s="78"/>
      <c r="SEP61" s="78"/>
      <c r="SEQ61" s="78"/>
      <c r="SER61" s="78"/>
      <c r="SES61" s="78"/>
      <c r="SET61" s="78"/>
      <c r="SEU61" s="78"/>
      <c r="SEV61" s="78"/>
      <c r="SEW61" s="78"/>
      <c r="SEX61" s="78"/>
      <c r="SEY61" s="78"/>
      <c r="SEZ61" s="78"/>
      <c r="SFA61" s="78"/>
      <c r="SFB61" s="78"/>
      <c r="SFC61" s="78"/>
      <c r="SFD61" s="78"/>
      <c r="SFE61" s="78"/>
      <c r="SFF61" s="78"/>
      <c r="SFG61" s="78"/>
      <c r="SFH61" s="78"/>
      <c r="SFI61" s="78"/>
      <c r="SFJ61" s="78"/>
      <c r="SFK61" s="78"/>
      <c r="SFL61" s="78"/>
      <c r="SFM61" s="78"/>
      <c r="SFN61" s="78"/>
      <c r="SFO61" s="78"/>
      <c r="SFP61" s="78"/>
      <c r="SFQ61" s="78"/>
      <c r="SFR61" s="78"/>
      <c r="SFS61" s="78"/>
      <c r="SFT61" s="78"/>
      <c r="SFU61" s="78"/>
      <c r="SFV61" s="78"/>
      <c r="SFW61" s="78"/>
      <c r="SFX61" s="78"/>
      <c r="SFY61" s="78"/>
      <c r="SFZ61" s="78"/>
      <c r="SGA61" s="78"/>
      <c r="SGB61" s="78"/>
      <c r="SGC61" s="78"/>
      <c r="SGD61" s="78"/>
      <c r="SGE61" s="78"/>
      <c r="SGF61" s="78"/>
      <c r="SGG61" s="78"/>
      <c r="SGH61" s="78"/>
      <c r="SGI61" s="78"/>
      <c r="SGJ61" s="78"/>
      <c r="SGK61" s="78"/>
      <c r="SGL61" s="78"/>
      <c r="SGM61" s="78"/>
      <c r="SGN61" s="78"/>
      <c r="SGO61" s="78"/>
      <c r="SGP61" s="78"/>
      <c r="SGQ61" s="78"/>
      <c r="SGR61" s="78"/>
      <c r="SGS61" s="78"/>
      <c r="SGT61" s="78"/>
      <c r="SGU61" s="78"/>
      <c r="SGV61" s="78"/>
      <c r="SGW61" s="78"/>
      <c r="SGX61" s="78"/>
      <c r="SGY61" s="78"/>
      <c r="SGZ61" s="78"/>
      <c r="SHA61" s="78"/>
      <c r="SHB61" s="78"/>
      <c r="SHC61" s="78"/>
      <c r="SHD61" s="78"/>
      <c r="SHE61" s="78"/>
      <c r="SHF61" s="78"/>
      <c r="SHG61" s="78"/>
      <c r="SHH61" s="78"/>
      <c r="SHI61" s="78"/>
      <c r="SHJ61" s="78"/>
      <c r="SHK61" s="78"/>
      <c r="SHL61" s="78"/>
      <c r="SHM61" s="78"/>
      <c r="SHN61" s="78"/>
      <c r="SHO61" s="78"/>
      <c r="SHP61" s="78"/>
      <c r="SHQ61" s="78"/>
      <c r="SHR61" s="78"/>
      <c r="SHS61" s="78"/>
      <c r="SHT61" s="78"/>
      <c r="SHU61" s="78"/>
      <c r="SHV61" s="78"/>
      <c r="SHW61" s="78"/>
      <c r="SHX61" s="78"/>
      <c r="SHY61" s="78"/>
      <c r="SHZ61" s="78"/>
      <c r="SIA61" s="78"/>
      <c r="SIB61" s="78"/>
      <c r="SIC61" s="78"/>
      <c r="SID61" s="78"/>
      <c r="SIE61" s="78"/>
      <c r="SIF61" s="78"/>
      <c r="SIG61" s="78"/>
      <c r="SIH61" s="78"/>
      <c r="SII61" s="78"/>
      <c r="SIJ61" s="78"/>
      <c r="SIK61" s="78"/>
      <c r="SIL61" s="78"/>
      <c r="SIM61" s="78"/>
      <c r="SIN61" s="78"/>
      <c r="SIO61" s="78"/>
      <c r="SIP61" s="78"/>
      <c r="SIQ61" s="78"/>
      <c r="SIR61" s="78"/>
      <c r="SIS61" s="78"/>
      <c r="SIT61" s="78"/>
      <c r="SIU61" s="78"/>
      <c r="SIV61" s="78"/>
      <c r="SIW61" s="78"/>
      <c r="SIX61" s="78"/>
      <c r="SIY61" s="78"/>
      <c r="SIZ61" s="78"/>
      <c r="SJA61" s="78"/>
      <c r="SJB61" s="78"/>
      <c r="SJC61" s="78"/>
      <c r="SJD61" s="78"/>
      <c r="SJE61" s="78"/>
      <c r="SJF61" s="78"/>
      <c r="SJG61" s="78"/>
      <c r="SJH61" s="78"/>
      <c r="SJI61" s="78"/>
      <c r="SJJ61" s="78"/>
      <c r="SJK61" s="78"/>
      <c r="SJL61" s="78"/>
      <c r="SJM61" s="78"/>
      <c r="SJN61" s="78"/>
      <c r="SJO61" s="78"/>
      <c r="SJP61" s="78"/>
      <c r="SJQ61" s="78"/>
      <c r="SJR61" s="78"/>
      <c r="SJS61" s="78"/>
      <c r="SJT61" s="78"/>
      <c r="SJU61" s="78"/>
      <c r="SJV61" s="78"/>
      <c r="SJW61" s="78"/>
      <c r="SJX61" s="78"/>
      <c r="SJY61" s="78"/>
      <c r="SJZ61" s="78"/>
      <c r="SKA61" s="78"/>
      <c r="SKB61" s="78"/>
      <c r="SKC61" s="78"/>
      <c r="SKD61" s="78"/>
      <c r="SKE61" s="78"/>
      <c r="SKF61" s="78"/>
      <c r="SKG61" s="78"/>
      <c r="SKH61" s="78"/>
      <c r="SKI61" s="78"/>
      <c r="SKJ61" s="78"/>
      <c r="SKK61" s="78"/>
      <c r="SKL61" s="78"/>
      <c r="SKM61" s="78"/>
      <c r="SKN61" s="78"/>
      <c r="SKO61" s="78"/>
      <c r="SKP61" s="78"/>
      <c r="SKQ61" s="78"/>
      <c r="SKR61" s="78"/>
      <c r="SKS61" s="78"/>
      <c r="SKT61" s="78"/>
      <c r="SKU61" s="78"/>
      <c r="SKV61" s="78"/>
      <c r="SKW61" s="78"/>
      <c r="SKX61" s="78"/>
      <c r="SKY61" s="78"/>
      <c r="SKZ61" s="78"/>
      <c r="SLA61" s="78"/>
      <c r="SLB61" s="78"/>
      <c r="SLC61" s="78"/>
      <c r="SLD61" s="78"/>
      <c r="SLE61" s="78"/>
      <c r="SLF61" s="78"/>
      <c r="SLG61" s="78"/>
      <c r="SLH61" s="78"/>
      <c r="SLI61" s="78"/>
      <c r="SLJ61" s="78"/>
      <c r="SLK61" s="78"/>
      <c r="SLL61" s="78"/>
      <c r="SLM61" s="78"/>
      <c r="SLN61" s="78"/>
      <c r="SLO61" s="78"/>
      <c r="SLP61" s="78"/>
      <c r="SLQ61" s="78"/>
      <c r="SLR61" s="78"/>
      <c r="SLS61" s="78"/>
      <c r="SLT61" s="78"/>
      <c r="SLU61" s="78"/>
      <c r="SLV61" s="78"/>
      <c r="SLW61" s="78"/>
      <c r="SLX61" s="78"/>
      <c r="SLY61" s="78"/>
      <c r="SLZ61" s="78"/>
      <c r="SMA61" s="78"/>
      <c r="SMB61" s="78"/>
      <c r="SMC61" s="78"/>
      <c r="SMD61" s="78"/>
      <c r="SME61" s="78"/>
      <c r="SMF61" s="78"/>
      <c r="SMG61" s="78"/>
      <c r="SMH61" s="78"/>
      <c r="SMI61" s="78"/>
      <c r="SMJ61" s="78"/>
      <c r="SMK61" s="78"/>
      <c r="SML61" s="78"/>
      <c r="SMM61" s="78"/>
      <c r="SMN61" s="78"/>
      <c r="SMO61" s="78"/>
      <c r="SMP61" s="78"/>
      <c r="SMQ61" s="78"/>
      <c r="SMR61" s="78"/>
      <c r="SMS61" s="78"/>
      <c r="SMT61" s="78"/>
      <c r="SMU61" s="78"/>
      <c r="SMV61" s="78"/>
      <c r="SMW61" s="78"/>
      <c r="SMX61" s="78"/>
      <c r="SMY61" s="78"/>
      <c r="SMZ61" s="78"/>
      <c r="SNA61" s="78"/>
      <c r="SNB61" s="78"/>
      <c r="SNC61" s="78"/>
      <c r="SND61" s="78"/>
      <c r="SNE61" s="78"/>
      <c r="SNF61" s="78"/>
      <c r="SNG61" s="78"/>
      <c r="SNH61" s="78"/>
      <c r="SNI61" s="78"/>
      <c r="SNJ61" s="78"/>
      <c r="SNK61" s="78"/>
      <c r="SNL61" s="78"/>
      <c r="SNM61" s="78"/>
      <c r="SNN61" s="78"/>
      <c r="SNO61" s="78"/>
      <c r="SNP61" s="78"/>
      <c r="SNQ61" s="78"/>
      <c r="SNR61" s="78"/>
      <c r="SNS61" s="78"/>
      <c r="SNT61" s="78"/>
      <c r="SNU61" s="78"/>
      <c r="SNV61" s="78"/>
      <c r="SNW61" s="78"/>
      <c r="SNX61" s="78"/>
      <c r="SNY61" s="78"/>
      <c r="SNZ61" s="78"/>
      <c r="SOA61" s="78"/>
      <c r="SOB61" s="78"/>
      <c r="SOC61" s="78"/>
      <c r="SOD61" s="78"/>
      <c r="SOE61" s="78"/>
      <c r="SOF61" s="78"/>
      <c r="SOG61" s="78"/>
      <c r="SOH61" s="78"/>
      <c r="SOI61" s="78"/>
      <c r="SOJ61" s="78"/>
      <c r="SOK61" s="78"/>
      <c r="SOL61" s="78"/>
      <c r="SOM61" s="78"/>
      <c r="SON61" s="78"/>
      <c r="SOO61" s="78"/>
      <c r="SOP61" s="78"/>
      <c r="SOQ61" s="78"/>
      <c r="SOR61" s="78"/>
      <c r="SOS61" s="78"/>
      <c r="SOT61" s="78"/>
      <c r="SOU61" s="78"/>
      <c r="SOV61" s="78"/>
      <c r="SOW61" s="78"/>
      <c r="SOX61" s="78"/>
      <c r="SOY61" s="78"/>
      <c r="SOZ61" s="78"/>
      <c r="SPA61" s="78"/>
      <c r="SPB61" s="78"/>
      <c r="SPC61" s="78"/>
      <c r="SPD61" s="78"/>
      <c r="SPE61" s="78"/>
      <c r="SPF61" s="78"/>
      <c r="SPG61" s="78"/>
      <c r="SPH61" s="78"/>
      <c r="SPI61" s="78"/>
      <c r="SPJ61" s="78"/>
      <c r="SPK61" s="78"/>
      <c r="SPL61" s="78"/>
      <c r="SPM61" s="78"/>
      <c r="SPN61" s="78"/>
      <c r="SPO61" s="78"/>
      <c r="SPP61" s="78"/>
      <c r="SPQ61" s="78"/>
      <c r="SPR61" s="78"/>
      <c r="SPS61" s="78"/>
      <c r="SPT61" s="78"/>
      <c r="SPU61" s="78"/>
      <c r="SPV61" s="78"/>
      <c r="SPW61" s="78"/>
      <c r="SPX61" s="78"/>
      <c r="SPY61" s="78"/>
      <c r="SPZ61" s="78"/>
      <c r="SQA61" s="78"/>
      <c r="SQB61" s="78"/>
      <c r="SQC61" s="78"/>
      <c r="SQD61" s="78"/>
      <c r="SQE61" s="78"/>
      <c r="SQF61" s="78"/>
      <c r="SQG61" s="78"/>
      <c r="SQH61" s="78"/>
      <c r="SQI61" s="78"/>
      <c r="SQJ61" s="78"/>
      <c r="SQK61" s="78"/>
      <c r="SQL61" s="78"/>
      <c r="SQM61" s="78"/>
      <c r="SQN61" s="78"/>
      <c r="SQO61" s="78"/>
      <c r="SQP61" s="78"/>
      <c r="SQQ61" s="78"/>
      <c r="SQR61" s="78"/>
      <c r="SQS61" s="78"/>
      <c r="SQT61" s="78"/>
      <c r="SQU61" s="78"/>
      <c r="SQV61" s="78"/>
      <c r="SQW61" s="78"/>
      <c r="SQX61" s="78"/>
      <c r="SQY61" s="78"/>
      <c r="SQZ61" s="78"/>
      <c r="SRA61" s="78"/>
      <c r="SRB61" s="78"/>
      <c r="SRC61" s="78"/>
      <c r="SRD61" s="78"/>
      <c r="SRE61" s="78"/>
      <c r="SRF61" s="78"/>
      <c r="SRG61" s="78"/>
      <c r="SRH61" s="78"/>
      <c r="SRI61" s="78"/>
      <c r="SRJ61" s="78"/>
      <c r="SRK61" s="78"/>
      <c r="SRL61" s="78"/>
      <c r="SRM61" s="78"/>
      <c r="SRN61" s="78"/>
      <c r="SRO61" s="78"/>
      <c r="SRP61" s="78"/>
      <c r="SRQ61" s="78"/>
      <c r="SRR61" s="78"/>
      <c r="SRS61" s="78"/>
      <c r="SRT61" s="78"/>
      <c r="SRU61" s="78"/>
      <c r="SRV61" s="78"/>
      <c r="SRW61" s="78"/>
      <c r="SRX61" s="78"/>
      <c r="SRY61" s="78"/>
      <c r="SRZ61" s="78"/>
      <c r="SSA61" s="78"/>
      <c r="SSB61" s="78"/>
      <c r="SSC61" s="78"/>
      <c r="SSD61" s="78"/>
      <c r="SSE61" s="78"/>
      <c r="SSF61" s="78"/>
      <c r="SSG61" s="78"/>
      <c r="SSH61" s="78"/>
      <c r="SSI61" s="78"/>
      <c r="SSJ61" s="78"/>
      <c r="SSK61" s="78"/>
      <c r="SSL61" s="78"/>
      <c r="SSM61" s="78"/>
      <c r="SSN61" s="78"/>
      <c r="SSO61" s="78"/>
      <c r="SSP61" s="78"/>
      <c r="SSQ61" s="78"/>
      <c r="SSR61" s="78"/>
      <c r="SSS61" s="78"/>
      <c r="SST61" s="78"/>
      <c r="SSU61" s="78"/>
      <c r="SSV61" s="78"/>
      <c r="SSW61" s="78"/>
      <c r="SSX61" s="78"/>
      <c r="SSY61" s="78"/>
      <c r="SSZ61" s="78"/>
      <c r="STA61" s="78"/>
      <c r="STB61" s="78"/>
      <c r="STC61" s="78"/>
      <c r="STD61" s="78"/>
      <c r="STE61" s="78"/>
      <c r="STF61" s="78"/>
      <c r="STG61" s="78"/>
      <c r="STH61" s="78"/>
      <c r="STI61" s="78"/>
      <c r="STJ61" s="78"/>
      <c r="STK61" s="78"/>
      <c r="STL61" s="78"/>
      <c r="STM61" s="78"/>
      <c r="STN61" s="78"/>
      <c r="STO61" s="78"/>
      <c r="STP61" s="78"/>
      <c r="STQ61" s="78"/>
      <c r="STR61" s="78"/>
      <c r="STS61" s="78"/>
      <c r="STT61" s="78"/>
      <c r="STU61" s="78"/>
      <c r="STV61" s="78"/>
      <c r="STW61" s="78"/>
      <c r="STX61" s="78"/>
      <c r="STY61" s="78"/>
      <c r="STZ61" s="78"/>
      <c r="SUA61" s="78"/>
      <c r="SUB61" s="78"/>
      <c r="SUC61" s="78"/>
      <c r="SUD61" s="78"/>
      <c r="SUE61" s="78"/>
      <c r="SUF61" s="78"/>
      <c r="SUG61" s="78"/>
      <c r="SUH61" s="78"/>
      <c r="SUI61" s="78"/>
      <c r="SUJ61" s="78"/>
      <c r="SUK61" s="78"/>
      <c r="SUL61" s="78"/>
      <c r="SUM61" s="78"/>
      <c r="SUN61" s="78"/>
      <c r="SUO61" s="78"/>
      <c r="SUP61" s="78"/>
      <c r="SUQ61" s="78"/>
      <c r="SUR61" s="78"/>
      <c r="SUS61" s="78"/>
      <c r="SUT61" s="78"/>
      <c r="SUU61" s="78"/>
      <c r="SUV61" s="78"/>
      <c r="SUW61" s="78"/>
      <c r="SUX61" s="78"/>
      <c r="SUY61" s="78"/>
      <c r="SUZ61" s="78"/>
      <c r="SVA61" s="78"/>
      <c r="SVB61" s="78"/>
      <c r="SVC61" s="78"/>
      <c r="SVD61" s="78"/>
      <c r="SVE61" s="78"/>
      <c r="SVF61" s="78"/>
      <c r="SVG61" s="78"/>
      <c r="SVH61" s="78"/>
      <c r="SVI61" s="78"/>
      <c r="SVJ61" s="78"/>
      <c r="SVK61" s="78"/>
      <c r="SVL61" s="78"/>
      <c r="SVM61" s="78"/>
      <c r="SVN61" s="78"/>
      <c r="SVO61" s="78"/>
      <c r="SVP61" s="78"/>
      <c r="SVQ61" s="78"/>
      <c r="SVR61" s="78"/>
      <c r="SVS61" s="78"/>
      <c r="SVT61" s="78"/>
      <c r="SVU61" s="78"/>
      <c r="SVV61" s="78"/>
      <c r="SVW61" s="78"/>
      <c r="SVX61" s="78"/>
      <c r="SVY61" s="78"/>
      <c r="SVZ61" s="78"/>
      <c r="SWA61" s="78"/>
      <c r="SWB61" s="78"/>
      <c r="SWC61" s="78"/>
      <c r="SWD61" s="78"/>
      <c r="SWE61" s="78"/>
      <c r="SWF61" s="78"/>
      <c r="SWG61" s="78"/>
      <c r="SWH61" s="78"/>
      <c r="SWI61" s="78"/>
      <c r="SWJ61" s="78"/>
      <c r="SWK61" s="78"/>
      <c r="SWL61" s="78"/>
      <c r="SWM61" s="78"/>
      <c r="SWN61" s="78"/>
      <c r="SWO61" s="78"/>
      <c r="SWP61" s="78"/>
      <c r="SWQ61" s="78"/>
      <c r="SWR61" s="78"/>
      <c r="SWS61" s="78"/>
      <c r="SWT61" s="78"/>
      <c r="SWU61" s="78"/>
      <c r="SWV61" s="78"/>
      <c r="SWW61" s="78"/>
      <c r="SWX61" s="78"/>
      <c r="SWY61" s="78"/>
      <c r="SWZ61" s="78"/>
      <c r="SXA61" s="78"/>
      <c r="SXB61" s="78"/>
      <c r="SXC61" s="78"/>
      <c r="SXD61" s="78"/>
      <c r="SXE61" s="78"/>
      <c r="SXF61" s="78"/>
      <c r="SXG61" s="78"/>
      <c r="SXH61" s="78"/>
      <c r="SXI61" s="78"/>
      <c r="SXJ61" s="78"/>
      <c r="SXK61" s="78"/>
      <c r="SXL61" s="78"/>
      <c r="SXM61" s="78"/>
      <c r="SXN61" s="78"/>
      <c r="SXO61" s="78"/>
      <c r="SXP61" s="78"/>
      <c r="SXQ61" s="78"/>
      <c r="SXR61" s="78"/>
      <c r="SXS61" s="78"/>
      <c r="SXT61" s="78"/>
      <c r="SXU61" s="78"/>
      <c r="SXV61" s="78"/>
      <c r="SXW61" s="78"/>
      <c r="SXX61" s="78"/>
      <c r="SXY61" s="78"/>
      <c r="SXZ61" s="78"/>
      <c r="SYA61" s="78"/>
      <c r="SYB61" s="78"/>
      <c r="SYC61" s="78"/>
      <c r="SYD61" s="78"/>
      <c r="SYE61" s="78"/>
      <c r="SYF61" s="78"/>
      <c r="SYG61" s="78"/>
      <c r="SYH61" s="78"/>
      <c r="SYI61" s="78"/>
      <c r="SYJ61" s="78"/>
      <c r="SYK61" s="78"/>
      <c r="SYL61" s="78"/>
      <c r="SYM61" s="78"/>
      <c r="SYN61" s="78"/>
      <c r="SYO61" s="78"/>
      <c r="SYP61" s="78"/>
      <c r="SYQ61" s="78"/>
      <c r="SYR61" s="78"/>
      <c r="SYS61" s="78"/>
      <c r="SYT61" s="78"/>
      <c r="SYU61" s="78"/>
      <c r="SYV61" s="78"/>
      <c r="SYW61" s="78"/>
      <c r="SYX61" s="78"/>
      <c r="SYY61" s="78"/>
      <c r="SYZ61" s="78"/>
      <c r="SZA61" s="78"/>
      <c r="SZB61" s="78"/>
      <c r="SZC61" s="78"/>
      <c r="SZD61" s="78"/>
      <c r="SZE61" s="78"/>
      <c r="SZF61" s="78"/>
      <c r="SZG61" s="78"/>
      <c r="SZH61" s="78"/>
      <c r="SZI61" s="78"/>
      <c r="SZJ61" s="78"/>
      <c r="SZK61" s="78"/>
      <c r="SZL61" s="78"/>
      <c r="SZM61" s="78"/>
      <c r="SZN61" s="78"/>
      <c r="SZO61" s="78"/>
      <c r="SZP61" s="78"/>
      <c r="SZQ61" s="78"/>
      <c r="SZR61" s="78"/>
      <c r="SZS61" s="78"/>
      <c r="SZT61" s="78"/>
      <c r="SZU61" s="78"/>
      <c r="SZV61" s="78"/>
      <c r="SZW61" s="78"/>
      <c r="SZX61" s="78"/>
      <c r="SZY61" s="78"/>
      <c r="SZZ61" s="78"/>
      <c r="TAA61" s="78"/>
      <c r="TAB61" s="78"/>
      <c r="TAC61" s="78"/>
      <c r="TAD61" s="78"/>
      <c r="TAE61" s="78"/>
      <c r="TAF61" s="78"/>
      <c r="TAG61" s="78"/>
      <c r="TAH61" s="78"/>
      <c r="TAI61" s="78"/>
      <c r="TAJ61" s="78"/>
      <c r="TAK61" s="78"/>
      <c r="TAL61" s="78"/>
      <c r="TAM61" s="78"/>
      <c r="TAN61" s="78"/>
      <c r="TAO61" s="78"/>
      <c r="TAP61" s="78"/>
      <c r="TAQ61" s="78"/>
      <c r="TAR61" s="78"/>
      <c r="TAS61" s="78"/>
      <c r="TAT61" s="78"/>
      <c r="TAU61" s="78"/>
      <c r="TAV61" s="78"/>
      <c r="TAW61" s="78"/>
      <c r="TAX61" s="78"/>
      <c r="TAY61" s="78"/>
      <c r="TAZ61" s="78"/>
      <c r="TBA61" s="78"/>
      <c r="TBB61" s="78"/>
      <c r="TBC61" s="78"/>
      <c r="TBD61" s="78"/>
      <c r="TBE61" s="78"/>
      <c r="TBF61" s="78"/>
      <c r="TBG61" s="78"/>
      <c r="TBH61" s="78"/>
      <c r="TBI61" s="78"/>
      <c r="TBJ61" s="78"/>
      <c r="TBK61" s="78"/>
      <c r="TBL61" s="78"/>
      <c r="TBM61" s="78"/>
      <c r="TBN61" s="78"/>
      <c r="TBO61" s="78"/>
      <c r="TBP61" s="78"/>
      <c r="TBQ61" s="78"/>
      <c r="TBR61" s="78"/>
      <c r="TBS61" s="78"/>
      <c r="TBT61" s="78"/>
      <c r="TBU61" s="78"/>
      <c r="TBV61" s="78"/>
      <c r="TBW61" s="78"/>
      <c r="TBX61" s="78"/>
      <c r="TBY61" s="78"/>
      <c r="TBZ61" s="78"/>
      <c r="TCA61" s="78"/>
      <c r="TCB61" s="78"/>
      <c r="TCC61" s="78"/>
      <c r="TCD61" s="78"/>
      <c r="TCE61" s="78"/>
      <c r="TCF61" s="78"/>
      <c r="TCG61" s="78"/>
      <c r="TCH61" s="78"/>
      <c r="TCI61" s="78"/>
      <c r="TCJ61" s="78"/>
      <c r="TCK61" s="78"/>
      <c r="TCL61" s="78"/>
      <c r="TCM61" s="78"/>
      <c r="TCN61" s="78"/>
      <c r="TCO61" s="78"/>
      <c r="TCP61" s="78"/>
      <c r="TCQ61" s="78"/>
      <c r="TCR61" s="78"/>
      <c r="TCS61" s="78"/>
      <c r="TCT61" s="78"/>
      <c r="TCU61" s="78"/>
      <c r="TCV61" s="78"/>
      <c r="TCW61" s="78"/>
      <c r="TCX61" s="78"/>
      <c r="TCY61" s="78"/>
      <c r="TCZ61" s="78"/>
      <c r="TDA61" s="78"/>
      <c r="TDB61" s="78"/>
      <c r="TDC61" s="78"/>
      <c r="TDD61" s="78"/>
      <c r="TDE61" s="78"/>
      <c r="TDF61" s="78"/>
      <c r="TDG61" s="78"/>
      <c r="TDH61" s="78"/>
      <c r="TDI61" s="78"/>
      <c r="TDJ61" s="78"/>
      <c r="TDK61" s="78"/>
      <c r="TDL61" s="78"/>
      <c r="TDM61" s="78"/>
      <c r="TDN61" s="78"/>
      <c r="TDO61" s="78"/>
      <c r="TDP61" s="78"/>
      <c r="TDQ61" s="78"/>
      <c r="TDR61" s="78"/>
      <c r="TDS61" s="78"/>
      <c r="TDT61" s="78"/>
      <c r="TDU61" s="78"/>
      <c r="TDV61" s="78"/>
      <c r="TDW61" s="78"/>
      <c r="TDX61" s="78"/>
      <c r="TDY61" s="78"/>
      <c r="TDZ61" s="78"/>
      <c r="TEA61" s="78"/>
      <c r="TEB61" s="78"/>
      <c r="TEC61" s="78"/>
      <c r="TED61" s="78"/>
      <c r="TEE61" s="78"/>
      <c r="TEF61" s="78"/>
      <c r="TEG61" s="78"/>
      <c r="TEH61" s="78"/>
      <c r="TEI61" s="78"/>
      <c r="TEJ61" s="78"/>
      <c r="TEK61" s="78"/>
      <c r="TEL61" s="78"/>
      <c r="TEM61" s="78"/>
      <c r="TEN61" s="78"/>
      <c r="TEO61" s="78"/>
      <c r="TEP61" s="78"/>
      <c r="TEQ61" s="78"/>
      <c r="TER61" s="78"/>
      <c r="TES61" s="78"/>
      <c r="TET61" s="78"/>
      <c r="TEU61" s="78"/>
      <c r="TEV61" s="78"/>
      <c r="TEW61" s="78"/>
      <c r="TEX61" s="78"/>
      <c r="TEY61" s="78"/>
      <c r="TEZ61" s="78"/>
      <c r="TFA61" s="78"/>
      <c r="TFB61" s="78"/>
      <c r="TFC61" s="78"/>
      <c r="TFD61" s="78"/>
      <c r="TFE61" s="78"/>
      <c r="TFF61" s="78"/>
      <c r="TFG61" s="78"/>
      <c r="TFH61" s="78"/>
      <c r="TFI61" s="78"/>
      <c r="TFJ61" s="78"/>
      <c r="TFK61" s="78"/>
      <c r="TFL61" s="78"/>
      <c r="TFM61" s="78"/>
      <c r="TFN61" s="78"/>
      <c r="TFO61" s="78"/>
      <c r="TFP61" s="78"/>
      <c r="TFQ61" s="78"/>
      <c r="TFR61" s="78"/>
      <c r="TFS61" s="78"/>
      <c r="TFT61" s="78"/>
      <c r="TFU61" s="78"/>
      <c r="TFV61" s="78"/>
      <c r="TFW61" s="78"/>
      <c r="TFX61" s="78"/>
      <c r="TFY61" s="78"/>
      <c r="TFZ61" s="78"/>
      <c r="TGA61" s="78"/>
      <c r="TGB61" s="78"/>
      <c r="TGC61" s="78"/>
      <c r="TGD61" s="78"/>
      <c r="TGE61" s="78"/>
      <c r="TGF61" s="78"/>
      <c r="TGG61" s="78"/>
      <c r="TGH61" s="78"/>
      <c r="TGI61" s="78"/>
      <c r="TGJ61" s="78"/>
      <c r="TGK61" s="78"/>
      <c r="TGL61" s="78"/>
      <c r="TGM61" s="78"/>
      <c r="TGN61" s="78"/>
      <c r="TGO61" s="78"/>
      <c r="TGP61" s="78"/>
      <c r="TGQ61" s="78"/>
      <c r="TGR61" s="78"/>
      <c r="TGS61" s="78"/>
      <c r="TGT61" s="78"/>
      <c r="TGU61" s="78"/>
      <c r="TGV61" s="78"/>
      <c r="TGW61" s="78"/>
      <c r="TGX61" s="78"/>
      <c r="TGY61" s="78"/>
      <c r="TGZ61" s="78"/>
      <c r="THA61" s="78"/>
      <c r="THB61" s="78"/>
      <c r="THC61" s="78"/>
      <c r="THD61" s="78"/>
      <c r="THE61" s="78"/>
      <c r="THF61" s="78"/>
      <c r="THG61" s="78"/>
      <c r="THH61" s="78"/>
      <c r="THI61" s="78"/>
      <c r="THJ61" s="78"/>
      <c r="THK61" s="78"/>
      <c r="THL61" s="78"/>
      <c r="THM61" s="78"/>
      <c r="THN61" s="78"/>
      <c r="THO61" s="78"/>
      <c r="THP61" s="78"/>
      <c r="THQ61" s="78"/>
      <c r="THR61" s="78"/>
      <c r="THS61" s="78"/>
      <c r="THT61" s="78"/>
      <c r="THU61" s="78"/>
      <c r="THV61" s="78"/>
      <c r="THW61" s="78"/>
      <c r="THX61" s="78"/>
      <c r="THY61" s="78"/>
      <c r="THZ61" s="78"/>
      <c r="TIA61" s="78"/>
      <c r="TIB61" s="78"/>
      <c r="TIC61" s="78"/>
      <c r="TID61" s="78"/>
      <c r="TIE61" s="78"/>
      <c r="TIF61" s="78"/>
      <c r="TIG61" s="78"/>
      <c r="TIH61" s="78"/>
      <c r="TII61" s="78"/>
      <c r="TIJ61" s="78"/>
      <c r="TIK61" s="78"/>
      <c r="TIL61" s="78"/>
      <c r="TIM61" s="78"/>
      <c r="TIN61" s="78"/>
      <c r="TIO61" s="78"/>
      <c r="TIP61" s="78"/>
      <c r="TIQ61" s="78"/>
      <c r="TIR61" s="78"/>
      <c r="TIS61" s="78"/>
      <c r="TIT61" s="78"/>
      <c r="TIU61" s="78"/>
      <c r="TIV61" s="78"/>
      <c r="TIW61" s="78"/>
      <c r="TIX61" s="78"/>
      <c r="TIY61" s="78"/>
      <c r="TIZ61" s="78"/>
      <c r="TJA61" s="78"/>
      <c r="TJB61" s="78"/>
      <c r="TJC61" s="78"/>
      <c r="TJD61" s="78"/>
      <c r="TJE61" s="78"/>
      <c r="TJF61" s="78"/>
      <c r="TJG61" s="78"/>
      <c r="TJH61" s="78"/>
      <c r="TJI61" s="78"/>
      <c r="TJJ61" s="78"/>
      <c r="TJK61" s="78"/>
      <c r="TJL61" s="78"/>
      <c r="TJM61" s="78"/>
      <c r="TJN61" s="78"/>
      <c r="TJO61" s="78"/>
      <c r="TJP61" s="78"/>
      <c r="TJQ61" s="78"/>
      <c r="TJR61" s="78"/>
      <c r="TJS61" s="78"/>
      <c r="TJT61" s="78"/>
      <c r="TJU61" s="78"/>
      <c r="TJV61" s="78"/>
      <c r="TJW61" s="78"/>
      <c r="TJX61" s="78"/>
      <c r="TJY61" s="78"/>
      <c r="TJZ61" s="78"/>
      <c r="TKA61" s="78"/>
      <c r="TKB61" s="78"/>
      <c r="TKC61" s="78"/>
      <c r="TKD61" s="78"/>
      <c r="TKE61" s="78"/>
      <c r="TKF61" s="78"/>
      <c r="TKG61" s="78"/>
      <c r="TKH61" s="78"/>
      <c r="TKI61" s="78"/>
      <c r="TKJ61" s="78"/>
      <c r="TKK61" s="78"/>
      <c r="TKL61" s="78"/>
      <c r="TKM61" s="78"/>
      <c r="TKN61" s="78"/>
      <c r="TKO61" s="78"/>
      <c r="TKP61" s="78"/>
      <c r="TKQ61" s="78"/>
      <c r="TKR61" s="78"/>
      <c r="TKS61" s="78"/>
      <c r="TKT61" s="78"/>
      <c r="TKU61" s="78"/>
      <c r="TKV61" s="78"/>
      <c r="TKW61" s="78"/>
      <c r="TKX61" s="78"/>
      <c r="TKY61" s="78"/>
      <c r="TKZ61" s="78"/>
      <c r="TLA61" s="78"/>
      <c r="TLB61" s="78"/>
      <c r="TLC61" s="78"/>
      <c r="TLD61" s="78"/>
      <c r="TLE61" s="78"/>
      <c r="TLF61" s="78"/>
      <c r="TLG61" s="78"/>
      <c r="TLH61" s="78"/>
      <c r="TLI61" s="78"/>
      <c r="TLJ61" s="78"/>
      <c r="TLK61" s="78"/>
      <c r="TLL61" s="78"/>
      <c r="TLM61" s="78"/>
      <c r="TLN61" s="78"/>
      <c r="TLO61" s="78"/>
      <c r="TLP61" s="78"/>
      <c r="TLQ61" s="78"/>
      <c r="TLR61" s="78"/>
      <c r="TLS61" s="78"/>
      <c r="TLT61" s="78"/>
      <c r="TLU61" s="78"/>
      <c r="TLV61" s="78"/>
      <c r="TLW61" s="78"/>
      <c r="TLX61" s="78"/>
      <c r="TLY61" s="78"/>
      <c r="TLZ61" s="78"/>
      <c r="TMA61" s="78"/>
      <c r="TMB61" s="78"/>
      <c r="TMC61" s="78"/>
      <c r="TMD61" s="78"/>
      <c r="TME61" s="78"/>
      <c r="TMF61" s="78"/>
      <c r="TMG61" s="78"/>
      <c r="TMH61" s="78"/>
      <c r="TMI61" s="78"/>
      <c r="TMJ61" s="78"/>
      <c r="TMK61" s="78"/>
      <c r="TML61" s="78"/>
      <c r="TMM61" s="78"/>
      <c r="TMN61" s="78"/>
      <c r="TMO61" s="78"/>
      <c r="TMP61" s="78"/>
      <c r="TMQ61" s="78"/>
      <c r="TMR61" s="78"/>
      <c r="TMS61" s="78"/>
      <c r="TMT61" s="78"/>
      <c r="TMU61" s="78"/>
      <c r="TMV61" s="78"/>
      <c r="TMW61" s="78"/>
      <c r="TMX61" s="78"/>
      <c r="TMY61" s="78"/>
      <c r="TMZ61" s="78"/>
      <c r="TNA61" s="78"/>
      <c r="TNB61" s="78"/>
      <c r="TNC61" s="78"/>
      <c r="TND61" s="78"/>
      <c r="TNE61" s="78"/>
      <c r="TNF61" s="78"/>
      <c r="TNG61" s="78"/>
      <c r="TNH61" s="78"/>
      <c r="TNI61" s="78"/>
      <c r="TNJ61" s="78"/>
      <c r="TNK61" s="78"/>
      <c r="TNL61" s="78"/>
      <c r="TNM61" s="78"/>
      <c r="TNN61" s="78"/>
      <c r="TNO61" s="78"/>
      <c r="TNP61" s="78"/>
      <c r="TNQ61" s="78"/>
      <c r="TNR61" s="78"/>
      <c r="TNS61" s="78"/>
      <c r="TNT61" s="78"/>
      <c r="TNU61" s="78"/>
      <c r="TNV61" s="78"/>
      <c r="TNW61" s="78"/>
      <c r="TNX61" s="78"/>
      <c r="TNY61" s="78"/>
      <c r="TNZ61" s="78"/>
      <c r="TOA61" s="78"/>
      <c r="TOB61" s="78"/>
      <c r="TOC61" s="78"/>
      <c r="TOD61" s="78"/>
      <c r="TOE61" s="78"/>
      <c r="TOF61" s="78"/>
      <c r="TOG61" s="78"/>
      <c r="TOH61" s="78"/>
      <c r="TOI61" s="78"/>
      <c r="TOJ61" s="78"/>
      <c r="TOK61" s="78"/>
      <c r="TOL61" s="78"/>
      <c r="TOM61" s="78"/>
      <c r="TON61" s="78"/>
      <c r="TOO61" s="78"/>
      <c r="TOP61" s="78"/>
      <c r="TOQ61" s="78"/>
      <c r="TOR61" s="78"/>
      <c r="TOS61" s="78"/>
      <c r="TOT61" s="78"/>
      <c r="TOU61" s="78"/>
      <c r="TOV61" s="78"/>
      <c r="TOW61" s="78"/>
      <c r="TOX61" s="78"/>
      <c r="TOY61" s="78"/>
      <c r="TOZ61" s="78"/>
      <c r="TPA61" s="78"/>
      <c r="TPB61" s="78"/>
      <c r="TPC61" s="78"/>
      <c r="TPD61" s="78"/>
      <c r="TPE61" s="78"/>
      <c r="TPF61" s="78"/>
      <c r="TPG61" s="78"/>
      <c r="TPH61" s="78"/>
      <c r="TPI61" s="78"/>
      <c r="TPJ61" s="78"/>
      <c r="TPK61" s="78"/>
      <c r="TPL61" s="78"/>
      <c r="TPM61" s="78"/>
      <c r="TPN61" s="78"/>
      <c r="TPO61" s="78"/>
      <c r="TPP61" s="78"/>
      <c r="TPQ61" s="78"/>
      <c r="TPR61" s="78"/>
      <c r="TPS61" s="78"/>
      <c r="TPT61" s="78"/>
      <c r="TPU61" s="78"/>
      <c r="TPV61" s="78"/>
      <c r="TPW61" s="78"/>
      <c r="TPX61" s="78"/>
      <c r="TPY61" s="78"/>
      <c r="TPZ61" s="78"/>
      <c r="TQA61" s="78"/>
      <c r="TQB61" s="78"/>
      <c r="TQC61" s="78"/>
      <c r="TQD61" s="78"/>
      <c r="TQE61" s="78"/>
      <c r="TQF61" s="78"/>
      <c r="TQG61" s="78"/>
      <c r="TQH61" s="78"/>
      <c r="TQI61" s="78"/>
      <c r="TQJ61" s="78"/>
      <c r="TQK61" s="78"/>
      <c r="TQL61" s="78"/>
      <c r="TQM61" s="78"/>
      <c r="TQN61" s="78"/>
      <c r="TQO61" s="78"/>
      <c r="TQP61" s="78"/>
      <c r="TQQ61" s="78"/>
      <c r="TQR61" s="78"/>
      <c r="TQS61" s="78"/>
      <c r="TQT61" s="78"/>
      <c r="TQU61" s="78"/>
      <c r="TQV61" s="78"/>
      <c r="TQW61" s="78"/>
      <c r="TQX61" s="78"/>
      <c r="TQY61" s="78"/>
      <c r="TQZ61" s="78"/>
      <c r="TRA61" s="78"/>
      <c r="TRB61" s="78"/>
      <c r="TRC61" s="78"/>
      <c r="TRD61" s="78"/>
      <c r="TRE61" s="78"/>
      <c r="TRF61" s="78"/>
      <c r="TRG61" s="78"/>
      <c r="TRH61" s="78"/>
      <c r="TRI61" s="78"/>
      <c r="TRJ61" s="78"/>
      <c r="TRK61" s="78"/>
      <c r="TRL61" s="78"/>
      <c r="TRM61" s="78"/>
      <c r="TRN61" s="78"/>
      <c r="TRO61" s="78"/>
      <c r="TRP61" s="78"/>
      <c r="TRQ61" s="78"/>
      <c r="TRR61" s="78"/>
      <c r="TRS61" s="78"/>
      <c r="TRT61" s="78"/>
      <c r="TRU61" s="78"/>
      <c r="TRV61" s="78"/>
      <c r="TRW61" s="78"/>
      <c r="TRX61" s="78"/>
      <c r="TRY61" s="78"/>
      <c r="TRZ61" s="78"/>
      <c r="TSA61" s="78"/>
      <c r="TSB61" s="78"/>
      <c r="TSC61" s="78"/>
      <c r="TSD61" s="78"/>
      <c r="TSE61" s="78"/>
      <c r="TSF61" s="78"/>
      <c r="TSG61" s="78"/>
      <c r="TSH61" s="78"/>
      <c r="TSI61" s="78"/>
      <c r="TSJ61" s="78"/>
      <c r="TSK61" s="78"/>
      <c r="TSL61" s="78"/>
      <c r="TSM61" s="78"/>
      <c r="TSN61" s="78"/>
      <c r="TSO61" s="78"/>
      <c r="TSP61" s="78"/>
      <c r="TSQ61" s="78"/>
      <c r="TSR61" s="78"/>
      <c r="TSS61" s="78"/>
      <c r="TST61" s="78"/>
      <c r="TSU61" s="78"/>
      <c r="TSV61" s="78"/>
      <c r="TSW61" s="78"/>
      <c r="TSX61" s="78"/>
      <c r="TSY61" s="78"/>
      <c r="TSZ61" s="78"/>
      <c r="TTA61" s="78"/>
      <c r="TTB61" s="78"/>
      <c r="TTC61" s="78"/>
      <c r="TTD61" s="78"/>
      <c r="TTE61" s="78"/>
      <c r="TTF61" s="78"/>
      <c r="TTG61" s="78"/>
      <c r="TTH61" s="78"/>
      <c r="TTI61" s="78"/>
      <c r="TTJ61" s="78"/>
      <c r="TTK61" s="78"/>
      <c r="TTL61" s="78"/>
      <c r="TTM61" s="78"/>
      <c r="TTN61" s="78"/>
      <c r="TTO61" s="78"/>
      <c r="TTP61" s="78"/>
      <c r="TTQ61" s="78"/>
      <c r="TTR61" s="78"/>
      <c r="TTS61" s="78"/>
      <c r="TTT61" s="78"/>
      <c r="TTU61" s="78"/>
      <c r="TTV61" s="78"/>
      <c r="TTW61" s="78"/>
      <c r="TTX61" s="78"/>
      <c r="TTY61" s="78"/>
      <c r="TTZ61" s="78"/>
      <c r="TUA61" s="78"/>
      <c r="TUB61" s="78"/>
      <c r="TUC61" s="78"/>
      <c r="TUD61" s="78"/>
      <c r="TUE61" s="78"/>
      <c r="TUF61" s="78"/>
      <c r="TUG61" s="78"/>
      <c r="TUH61" s="78"/>
      <c r="TUI61" s="78"/>
      <c r="TUJ61" s="78"/>
      <c r="TUK61" s="78"/>
      <c r="TUL61" s="78"/>
      <c r="TUM61" s="78"/>
      <c r="TUN61" s="78"/>
      <c r="TUO61" s="78"/>
      <c r="TUP61" s="78"/>
      <c r="TUQ61" s="78"/>
      <c r="TUR61" s="78"/>
      <c r="TUS61" s="78"/>
      <c r="TUT61" s="78"/>
      <c r="TUU61" s="78"/>
      <c r="TUV61" s="78"/>
      <c r="TUW61" s="78"/>
      <c r="TUX61" s="78"/>
      <c r="TUY61" s="78"/>
      <c r="TUZ61" s="78"/>
      <c r="TVA61" s="78"/>
      <c r="TVB61" s="78"/>
      <c r="TVC61" s="78"/>
      <c r="TVD61" s="78"/>
      <c r="TVE61" s="78"/>
      <c r="TVF61" s="78"/>
      <c r="TVG61" s="78"/>
      <c r="TVH61" s="78"/>
      <c r="TVI61" s="78"/>
      <c r="TVJ61" s="78"/>
      <c r="TVK61" s="78"/>
      <c r="TVL61" s="78"/>
      <c r="TVM61" s="78"/>
      <c r="TVN61" s="78"/>
      <c r="TVO61" s="78"/>
      <c r="TVP61" s="78"/>
      <c r="TVQ61" s="78"/>
      <c r="TVR61" s="78"/>
      <c r="TVS61" s="78"/>
      <c r="TVT61" s="78"/>
      <c r="TVU61" s="78"/>
      <c r="TVV61" s="78"/>
      <c r="TVW61" s="78"/>
      <c r="TVX61" s="78"/>
      <c r="TVY61" s="78"/>
      <c r="TVZ61" s="78"/>
      <c r="TWA61" s="78"/>
      <c r="TWB61" s="78"/>
      <c r="TWC61" s="78"/>
      <c r="TWD61" s="78"/>
      <c r="TWE61" s="78"/>
      <c r="TWF61" s="78"/>
      <c r="TWG61" s="78"/>
      <c r="TWH61" s="78"/>
      <c r="TWI61" s="78"/>
      <c r="TWJ61" s="78"/>
      <c r="TWK61" s="78"/>
      <c r="TWL61" s="78"/>
      <c r="TWM61" s="78"/>
      <c r="TWN61" s="78"/>
      <c r="TWO61" s="78"/>
      <c r="TWP61" s="78"/>
      <c r="TWQ61" s="78"/>
      <c r="TWR61" s="78"/>
      <c r="TWS61" s="78"/>
      <c r="TWT61" s="78"/>
      <c r="TWU61" s="78"/>
      <c r="TWV61" s="78"/>
      <c r="TWW61" s="78"/>
      <c r="TWX61" s="78"/>
      <c r="TWY61" s="78"/>
      <c r="TWZ61" s="78"/>
      <c r="TXA61" s="78"/>
      <c r="TXB61" s="78"/>
      <c r="TXC61" s="78"/>
      <c r="TXD61" s="78"/>
      <c r="TXE61" s="78"/>
      <c r="TXF61" s="78"/>
      <c r="TXG61" s="78"/>
      <c r="TXH61" s="78"/>
      <c r="TXI61" s="78"/>
      <c r="TXJ61" s="78"/>
      <c r="TXK61" s="78"/>
      <c r="TXL61" s="78"/>
      <c r="TXM61" s="78"/>
      <c r="TXN61" s="78"/>
      <c r="TXO61" s="78"/>
      <c r="TXP61" s="78"/>
      <c r="TXQ61" s="78"/>
      <c r="TXR61" s="78"/>
      <c r="TXS61" s="78"/>
      <c r="TXT61" s="78"/>
      <c r="TXU61" s="78"/>
      <c r="TXV61" s="78"/>
      <c r="TXW61" s="78"/>
      <c r="TXX61" s="78"/>
      <c r="TXY61" s="78"/>
      <c r="TXZ61" s="78"/>
      <c r="TYA61" s="78"/>
      <c r="TYB61" s="78"/>
      <c r="TYC61" s="78"/>
      <c r="TYD61" s="78"/>
      <c r="TYE61" s="78"/>
      <c r="TYF61" s="78"/>
      <c r="TYG61" s="78"/>
      <c r="TYH61" s="78"/>
      <c r="TYI61" s="78"/>
      <c r="TYJ61" s="78"/>
      <c r="TYK61" s="78"/>
      <c r="TYL61" s="78"/>
      <c r="TYM61" s="78"/>
      <c r="TYN61" s="78"/>
      <c r="TYO61" s="78"/>
      <c r="TYP61" s="78"/>
      <c r="TYQ61" s="78"/>
      <c r="TYR61" s="78"/>
      <c r="TYS61" s="78"/>
      <c r="TYT61" s="78"/>
      <c r="TYU61" s="78"/>
      <c r="TYV61" s="78"/>
      <c r="TYW61" s="78"/>
      <c r="TYX61" s="78"/>
      <c r="TYY61" s="78"/>
      <c r="TYZ61" s="78"/>
      <c r="TZA61" s="78"/>
      <c r="TZB61" s="78"/>
      <c r="TZC61" s="78"/>
      <c r="TZD61" s="78"/>
      <c r="TZE61" s="78"/>
      <c r="TZF61" s="78"/>
      <c r="TZG61" s="78"/>
      <c r="TZH61" s="78"/>
      <c r="TZI61" s="78"/>
      <c r="TZJ61" s="78"/>
      <c r="TZK61" s="78"/>
      <c r="TZL61" s="78"/>
      <c r="TZM61" s="78"/>
      <c r="TZN61" s="78"/>
      <c r="TZO61" s="78"/>
      <c r="TZP61" s="78"/>
      <c r="TZQ61" s="78"/>
      <c r="TZR61" s="78"/>
      <c r="TZS61" s="78"/>
      <c r="TZT61" s="78"/>
      <c r="TZU61" s="78"/>
      <c r="TZV61" s="78"/>
      <c r="TZW61" s="78"/>
      <c r="TZX61" s="78"/>
      <c r="TZY61" s="78"/>
      <c r="TZZ61" s="78"/>
      <c r="UAA61" s="78"/>
      <c r="UAB61" s="78"/>
      <c r="UAC61" s="78"/>
      <c r="UAD61" s="78"/>
      <c r="UAE61" s="78"/>
      <c r="UAF61" s="78"/>
      <c r="UAG61" s="78"/>
      <c r="UAH61" s="78"/>
      <c r="UAI61" s="78"/>
      <c r="UAJ61" s="78"/>
      <c r="UAK61" s="78"/>
      <c r="UAL61" s="78"/>
      <c r="UAM61" s="78"/>
      <c r="UAN61" s="78"/>
      <c r="UAO61" s="78"/>
      <c r="UAP61" s="78"/>
      <c r="UAQ61" s="78"/>
      <c r="UAR61" s="78"/>
      <c r="UAS61" s="78"/>
      <c r="UAT61" s="78"/>
      <c r="UAU61" s="78"/>
      <c r="UAV61" s="78"/>
      <c r="UAW61" s="78"/>
      <c r="UAX61" s="78"/>
      <c r="UAY61" s="78"/>
      <c r="UAZ61" s="78"/>
      <c r="UBA61" s="78"/>
      <c r="UBB61" s="78"/>
      <c r="UBC61" s="78"/>
      <c r="UBD61" s="78"/>
      <c r="UBE61" s="78"/>
      <c r="UBF61" s="78"/>
      <c r="UBG61" s="78"/>
      <c r="UBH61" s="78"/>
      <c r="UBI61" s="78"/>
      <c r="UBJ61" s="78"/>
      <c r="UBK61" s="78"/>
      <c r="UBL61" s="78"/>
      <c r="UBM61" s="78"/>
      <c r="UBN61" s="78"/>
      <c r="UBO61" s="78"/>
      <c r="UBP61" s="78"/>
      <c r="UBQ61" s="78"/>
      <c r="UBR61" s="78"/>
      <c r="UBS61" s="78"/>
      <c r="UBT61" s="78"/>
      <c r="UBU61" s="78"/>
      <c r="UBV61" s="78"/>
      <c r="UBW61" s="78"/>
      <c r="UBX61" s="78"/>
      <c r="UBY61" s="78"/>
      <c r="UBZ61" s="78"/>
      <c r="UCA61" s="78"/>
      <c r="UCB61" s="78"/>
      <c r="UCC61" s="78"/>
      <c r="UCD61" s="78"/>
      <c r="UCE61" s="78"/>
      <c r="UCF61" s="78"/>
      <c r="UCG61" s="78"/>
      <c r="UCH61" s="78"/>
      <c r="UCI61" s="78"/>
      <c r="UCJ61" s="78"/>
      <c r="UCK61" s="78"/>
      <c r="UCL61" s="78"/>
      <c r="UCM61" s="78"/>
      <c r="UCN61" s="78"/>
      <c r="UCO61" s="78"/>
      <c r="UCP61" s="78"/>
      <c r="UCQ61" s="78"/>
      <c r="UCR61" s="78"/>
      <c r="UCS61" s="78"/>
      <c r="UCT61" s="78"/>
      <c r="UCU61" s="78"/>
      <c r="UCV61" s="78"/>
      <c r="UCW61" s="78"/>
      <c r="UCX61" s="78"/>
      <c r="UCY61" s="78"/>
      <c r="UCZ61" s="78"/>
      <c r="UDA61" s="78"/>
      <c r="UDB61" s="78"/>
      <c r="UDC61" s="78"/>
      <c r="UDD61" s="78"/>
      <c r="UDE61" s="78"/>
      <c r="UDF61" s="78"/>
      <c r="UDG61" s="78"/>
      <c r="UDH61" s="78"/>
      <c r="UDI61" s="78"/>
      <c r="UDJ61" s="78"/>
      <c r="UDK61" s="78"/>
      <c r="UDL61" s="78"/>
      <c r="UDM61" s="78"/>
      <c r="UDN61" s="78"/>
      <c r="UDO61" s="78"/>
      <c r="UDP61" s="78"/>
      <c r="UDQ61" s="78"/>
      <c r="UDR61" s="78"/>
      <c r="UDS61" s="78"/>
      <c r="UDT61" s="78"/>
      <c r="UDU61" s="78"/>
      <c r="UDV61" s="78"/>
      <c r="UDW61" s="78"/>
      <c r="UDX61" s="78"/>
      <c r="UDY61" s="78"/>
      <c r="UDZ61" s="78"/>
      <c r="UEA61" s="78"/>
      <c r="UEB61" s="78"/>
      <c r="UEC61" s="78"/>
      <c r="UED61" s="78"/>
      <c r="UEE61" s="78"/>
      <c r="UEF61" s="78"/>
      <c r="UEG61" s="78"/>
      <c r="UEH61" s="78"/>
      <c r="UEI61" s="78"/>
      <c r="UEJ61" s="78"/>
      <c r="UEK61" s="78"/>
      <c r="UEL61" s="78"/>
      <c r="UEM61" s="78"/>
      <c r="UEN61" s="78"/>
      <c r="UEO61" s="78"/>
      <c r="UEP61" s="78"/>
      <c r="UEQ61" s="78"/>
      <c r="UER61" s="78"/>
      <c r="UES61" s="78"/>
      <c r="UET61" s="78"/>
      <c r="UEU61" s="78"/>
      <c r="UEV61" s="78"/>
      <c r="UEW61" s="78"/>
      <c r="UEX61" s="78"/>
      <c r="UEY61" s="78"/>
      <c r="UEZ61" s="78"/>
      <c r="UFA61" s="78"/>
      <c r="UFB61" s="78"/>
      <c r="UFC61" s="78"/>
      <c r="UFD61" s="78"/>
      <c r="UFE61" s="78"/>
      <c r="UFF61" s="78"/>
      <c r="UFG61" s="78"/>
      <c r="UFH61" s="78"/>
      <c r="UFI61" s="78"/>
      <c r="UFJ61" s="78"/>
      <c r="UFK61" s="78"/>
      <c r="UFL61" s="78"/>
      <c r="UFM61" s="78"/>
      <c r="UFN61" s="78"/>
      <c r="UFO61" s="78"/>
      <c r="UFP61" s="78"/>
      <c r="UFQ61" s="78"/>
      <c r="UFR61" s="78"/>
      <c r="UFS61" s="78"/>
      <c r="UFT61" s="78"/>
      <c r="UFU61" s="78"/>
      <c r="UFV61" s="78"/>
      <c r="UFW61" s="78"/>
      <c r="UFX61" s="78"/>
      <c r="UFY61" s="78"/>
      <c r="UFZ61" s="78"/>
      <c r="UGA61" s="78"/>
      <c r="UGB61" s="78"/>
      <c r="UGC61" s="78"/>
      <c r="UGD61" s="78"/>
      <c r="UGE61" s="78"/>
      <c r="UGF61" s="78"/>
      <c r="UGG61" s="78"/>
      <c r="UGH61" s="78"/>
      <c r="UGI61" s="78"/>
      <c r="UGJ61" s="78"/>
      <c r="UGK61" s="78"/>
      <c r="UGL61" s="78"/>
      <c r="UGM61" s="78"/>
      <c r="UGN61" s="78"/>
      <c r="UGO61" s="78"/>
      <c r="UGP61" s="78"/>
      <c r="UGQ61" s="78"/>
      <c r="UGR61" s="78"/>
      <c r="UGS61" s="78"/>
      <c r="UGT61" s="78"/>
      <c r="UGU61" s="78"/>
      <c r="UGV61" s="78"/>
      <c r="UGW61" s="78"/>
      <c r="UGX61" s="78"/>
      <c r="UGY61" s="78"/>
      <c r="UGZ61" s="78"/>
      <c r="UHA61" s="78"/>
      <c r="UHB61" s="78"/>
      <c r="UHC61" s="78"/>
      <c r="UHD61" s="78"/>
      <c r="UHE61" s="78"/>
      <c r="UHF61" s="78"/>
      <c r="UHG61" s="78"/>
      <c r="UHH61" s="78"/>
      <c r="UHI61" s="78"/>
      <c r="UHJ61" s="78"/>
      <c r="UHK61" s="78"/>
      <c r="UHL61" s="78"/>
      <c r="UHM61" s="78"/>
      <c r="UHN61" s="78"/>
      <c r="UHO61" s="78"/>
      <c r="UHP61" s="78"/>
      <c r="UHQ61" s="78"/>
      <c r="UHR61" s="78"/>
      <c r="UHS61" s="78"/>
      <c r="UHT61" s="78"/>
      <c r="UHU61" s="78"/>
      <c r="UHV61" s="78"/>
      <c r="UHW61" s="78"/>
      <c r="UHX61" s="78"/>
      <c r="UHY61" s="78"/>
      <c r="UHZ61" s="78"/>
      <c r="UIA61" s="78"/>
      <c r="UIB61" s="78"/>
      <c r="UIC61" s="78"/>
      <c r="UID61" s="78"/>
      <c r="UIE61" s="78"/>
      <c r="UIF61" s="78"/>
      <c r="UIG61" s="78"/>
      <c r="UIH61" s="78"/>
      <c r="UII61" s="78"/>
      <c r="UIJ61" s="78"/>
      <c r="UIK61" s="78"/>
      <c r="UIL61" s="78"/>
      <c r="UIM61" s="78"/>
      <c r="UIN61" s="78"/>
      <c r="UIO61" s="78"/>
      <c r="UIP61" s="78"/>
      <c r="UIQ61" s="78"/>
      <c r="UIR61" s="78"/>
      <c r="UIS61" s="78"/>
      <c r="UIT61" s="78"/>
      <c r="UIU61" s="78"/>
      <c r="UIV61" s="78"/>
      <c r="UIW61" s="78"/>
      <c r="UIX61" s="78"/>
      <c r="UIY61" s="78"/>
      <c r="UIZ61" s="78"/>
      <c r="UJA61" s="78"/>
      <c r="UJB61" s="78"/>
      <c r="UJC61" s="78"/>
      <c r="UJD61" s="78"/>
      <c r="UJE61" s="78"/>
      <c r="UJF61" s="78"/>
      <c r="UJG61" s="78"/>
      <c r="UJH61" s="78"/>
      <c r="UJI61" s="78"/>
      <c r="UJJ61" s="78"/>
      <c r="UJK61" s="78"/>
      <c r="UJL61" s="78"/>
      <c r="UJM61" s="78"/>
      <c r="UJN61" s="78"/>
      <c r="UJO61" s="78"/>
      <c r="UJP61" s="78"/>
      <c r="UJQ61" s="78"/>
      <c r="UJR61" s="78"/>
      <c r="UJS61" s="78"/>
      <c r="UJT61" s="78"/>
      <c r="UJU61" s="78"/>
      <c r="UJV61" s="78"/>
      <c r="UJW61" s="78"/>
      <c r="UJX61" s="78"/>
      <c r="UJY61" s="78"/>
      <c r="UJZ61" s="78"/>
      <c r="UKA61" s="78"/>
      <c r="UKB61" s="78"/>
      <c r="UKC61" s="78"/>
      <c r="UKD61" s="78"/>
      <c r="UKE61" s="78"/>
      <c r="UKF61" s="78"/>
      <c r="UKG61" s="78"/>
      <c r="UKH61" s="78"/>
      <c r="UKI61" s="78"/>
      <c r="UKJ61" s="78"/>
      <c r="UKK61" s="78"/>
      <c r="UKL61" s="78"/>
      <c r="UKM61" s="78"/>
      <c r="UKN61" s="78"/>
      <c r="UKO61" s="78"/>
      <c r="UKP61" s="78"/>
      <c r="UKQ61" s="78"/>
      <c r="UKR61" s="78"/>
      <c r="UKS61" s="78"/>
      <c r="UKT61" s="78"/>
      <c r="UKU61" s="78"/>
      <c r="UKV61" s="78"/>
      <c r="UKW61" s="78"/>
      <c r="UKX61" s="78"/>
      <c r="UKY61" s="78"/>
      <c r="UKZ61" s="78"/>
      <c r="ULA61" s="78"/>
      <c r="ULB61" s="78"/>
      <c r="ULC61" s="78"/>
      <c r="ULD61" s="78"/>
      <c r="ULE61" s="78"/>
      <c r="ULF61" s="78"/>
      <c r="ULG61" s="78"/>
      <c r="ULH61" s="78"/>
      <c r="ULI61" s="78"/>
      <c r="ULJ61" s="78"/>
      <c r="ULK61" s="78"/>
      <c r="ULL61" s="78"/>
      <c r="ULM61" s="78"/>
      <c r="ULN61" s="78"/>
      <c r="ULO61" s="78"/>
      <c r="ULP61" s="78"/>
      <c r="ULQ61" s="78"/>
      <c r="ULR61" s="78"/>
      <c r="ULS61" s="78"/>
      <c r="ULT61" s="78"/>
      <c r="ULU61" s="78"/>
      <c r="ULV61" s="78"/>
      <c r="ULW61" s="78"/>
      <c r="ULX61" s="78"/>
      <c r="ULY61" s="78"/>
      <c r="ULZ61" s="78"/>
      <c r="UMA61" s="78"/>
      <c r="UMB61" s="78"/>
      <c r="UMC61" s="78"/>
      <c r="UMD61" s="78"/>
      <c r="UME61" s="78"/>
      <c r="UMF61" s="78"/>
      <c r="UMG61" s="78"/>
      <c r="UMH61" s="78"/>
      <c r="UMI61" s="78"/>
      <c r="UMJ61" s="78"/>
      <c r="UMK61" s="78"/>
      <c r="UML61" s="78"/>
      <c r="UMM61" s="78"/>
      <c r="UMN61" s="78"/>
      <c r="UMO61" s="78"/>
      <c r="UMP61" s="78"/>
      <c r="UMQ61" s="78"/>
      <c r="UMR61" s="78"/>
      <c r="UMS61" s="78"/>
      <c r="UMT61" s="78"/>
      <c r="UMU61" s="78"/>
      <c r="UMV61" s="78"/>
      <c r="UMW61" s="78"/>
      <c r="UMX61" s="78"/>
      <c r="UMY61" s="78"/>
      <c r="UMZ61" s="78"/>
      <c r="UNA61" s="78"/>
      <c r="UNB61" s="78"/>
      <c r="UNC61" s="78"/>
      <c r="UND61" s="78"/>
      <c r="UNE61" s="78"/>
      <c r="UNF61" s="78"/>
      <c r="UNG61" s="78"/>
      <c r="UNH61" s="78"/>
      <c r="UNI61" s="78"/>
      <c r="UNJ61" s="78"/>
      <c r="UNK61" s="78"/>
      <c r="UNL61" s="78"/>
      <c r="UNM61" s="78"/>
      <c r="UNN61" s="78"/>
      <c r="UNO61" s="78"/>
      <c r="UNP61" s="78"/>
      <c r="UNQ61" s="78"/>
      <c r="UNR61" s="78"/>
      <c r="UNS61" s="78"/>
      <c r="UNT61" s="78"/>
      <c r="UNU61" s="78"/>
      <c r="UNV61" s="78"/>
      <c r="UNW61" s="78"/>
      <c r="UNX61" s="78"/>
      <c r="UNY61" s="78"/>
      <c r="UNZ61" s="78"/>
      <c r="UOA61" s="78"/>
      <c r="UOB61" s="78"/>
      <c r="UOC61" s="78"/>
      <c r="UOD61" s="78"/>
      <c r="UOE61" s="78"/>
      <c r="UOF61" s="78"/>
      <c r="UOG61" s="78"/>
      <c r="UOH61" s="78"/>
      <c r="UOI61" s="78"/>
      <c r="UOJ61" s="78"/>
      <c r="UOK61" s="78"/>
      <c r="UOL61" s="78"/>
      <c r="UOM61" s="78"/>
      <c r="UON61" s="78"/>
      <c r="UOO61" s="78"/>
      <c r="UOP61" s="78"/>
      <c r="UOQ61" s="78"/>
      <c r="UOR61" s="78"/>
      <c r="UOS61" s="78"/>
      <c r="UOT61" s="78"/>
      <c r="UOU61" s="78"/>
      <c r="UOV61" s="78"/>
      <c r="UOW61" s="78"/>
      <c r="UOX61" s="78"/>
      <c r="UOY61" s="78"/>
      <c r="UOZ61" s="78"/>
      <c r="UPA61" s="78"/>
      <c r="UPB61" s="78"/>
      <c r="UPC61" s="78"/>
      <c r="UPD61" s="78"/>
      <c r="UPE61" s="78"/>
      <c r="UPF61" s="78"/>
      <c r="UPG61" s="78"/>
      <c r="UPH61" s="78"/>
      <c r="UPI61" s="78"/>
      <c r="UPJ61" s="78"/>
      <c r="UPK61" s="78"/>
      <c r="UPL61" s="78"/>
      <c r="UPM61" s="78"/>
      <c r="UPN61" s="78"/>
      <c r="UPO61" s="78"/>
      <c r="UPP61" s="78"/>
      <c r="UPQ61" s="78"/>
      <c r="UPR61" s="78"/>
      <c r="UPS61" s="78"/>
      <c r="UPT61" s="78"/>
      <c r="UPU61" s="78"/>
      <c r="UPV61" s="78"/>
      <c r="UPW61" s="78"/>
      <c r="UPX61" s="78"/>
      <c r="UPY61" s="78"/>
      <c r="UPZ61" s="78"/>
      <c r="UQA61" s="78"/>
      <c r="UQB61" s="78"/>
      <c r="UQC61" s="78"/>
      <c r="UQD61" s="78"/>
      <c r="UQE61" s="78"/>
      <c r="UQF61" s="78"/>
      <c r="UQG61" s="78"/>
      <c r="UQH61" s="78"/>
      <c r="UQI61" s="78"/>
      <c r="UQJ61" s="78"/>
      <c r="UQK61" s="78"/>
      <c r="UQL61" s="78"/>
      <c r="UQM61" s="78"/>
      <c r="UQN61" s="78"/>
      <c r="UQO61" s="78"/>
      <c r="UQP61" s="78"/>
      <c r="UQQ61" s="78"/>
      <c r="UQR61" s="78"/>
      <c r="UQS61" s="78"/>
      <c r="UQT61" s="78"/>
      <c r="UQU61" s="78"/>
      <c r="UQV61" s="78"/>
      <c r="UQW61" s="78"/>
      <c r="UQX61" s="78"/>
      <c r="UQY61" s="78"/>
      <c r="UQZ61" s="78"/>
      <c r="URA61" s="78"/>
      <c r="URB61" s="78"/>
      <c r="URC61" s="78"/>
      <c r="URD61" s="78"/>
      <c r="URE61" s="78"/>
      <c r="URF61" s="78"/>
      <c r="URG61" s="78"/>
      <c r="URH61" s="78"/>
      <c r="URI61" s="78"/>
      <c r="URJ61" s="78"/>
      <c r="URK61" s="78"/>
      <c r="URL61" s="78"/>
      <c r="URM61" s="78"/>
      <c r="URN61" s="78"/>
      <c r="URO61" s="78"/>
      <c r="URP61" s="78"/>
      <c r="URQ61" s="78"/>
      <c r="URR61" s="78"/>
      <c r="URS61" s="78"/>
      <c r="URT61" s="78"/>
      <c r="URU61" s="78"/>
      <c r="URV61" s="78"/>
      <c r="URW61" s="78"/>
      <c r="URX61" s="78"/>
      <c r="URY61" s="78"/>
      <c r="URZ61" s="78"/>
      <c r="USA61" s="78"/>
      <c r="USB61" s="78"/>
      <c r="USC61" s="78"/>
      <c r="USD61" s="78"/>
      <c r="USE61" s="78"/>
      <c r="USF61" s="78"/>
      <c r="USG61" s="78"/>
      <c r="USH61" s="78"/>
      <c r="USI61" s="78"/>
      <c r="USJ61" s="78"/>
      <c r="USK61" s="78"/>
      <c r="USL61" s="78"/>
      <c r="USM61" s="78"/>
      <c r="USN61" s="78"/>
      <c r="USO61" s="78"/>
      <c r="USP61" s="78"/>
      <c r="USQ61" s="78"/>
      <c r="USR61" s="78"/>
      <c r="USS61" s="78"/>
      <c r="UST61" s="78"/>
      <c r="USU61" s="78"/>
      <c r="USV61" s="78"/>
      <c r="USW61" s="78"/>
      <c r="USX61" s="78"/>
      <c r="USY61" s="78"/>
      <c r="USZ61" s="78"/>
      <c r="UTA61" s="78"/>
      <c r="UTB61" s="78"/>
      <c r="UTC61" s="78"/>
      <c r="UTD61" s="78"/>
      <c r="UTE61" s="78"/>
      <c r="UTF61" s="78"/>
      <c r="UTG61" s="78"/>
      <c r="UTH61" s="78"/>
      <c r="UTI61" s="78"/>
      <c r="UTJ61" s="78"/>
      <c r="UTK61" s="78"/>
      <c r="UTL61" s="78"/>
      <c r="UTM61" s="78"/>
      <c r="UTN61" s="78"/>
      <c r="UTO61" s="78"/>
      <c r="UTP61" s="78"/>
      <c r="UTQ61" s="78"/>
      <c r="UTR61" s="78"/>
      <c r="UTS61" s="78"/>
      <c r="UTT61" s="78"/>
      <c r="UTU61" s="78"/>
      <c r="UTV61" s="78"/>
      <c r="UTW61" s="78"/>
      <c r="UTX61" s="78"/>
      <c r="UTY61" s="78"/>
      <c r="UTZ61" s="78"/>
      <c r="UUA61" s="78"/>
      <c r="UUB61" s="78"/>
      <c r="UUC61" s="78"/>
      <c r="UUD61" s="78"/>
      <c r="UUE61" s="78"/>
      <c r="UUF61" s="78"/>
      <c r="UUG61" s="78"/>
      <c r="UUH61" s="78"/>
      <c r="UUI61" s="78"/>
      <c r="UUJ61" s="78"/>
      <c r="UUK61" s="78"/>
      <c r="UUL61" s="78"/>
      <c r="UUM61" s="78"/>
      <c r="UUN61" s="78"/>
      <c r="UUO61" s="78"/>
      <c r="UUP61" s="78"/>
      <c r="UUQ61" s="78"/>
      <c r="UUR61" s="78"/>
      <c r="UUS61" s="78"/>
      <c r="UUT61" s="78"/>
      <c r="UUU61" s="78"/>
      <c r="UUV61" s="78"/>
      <c r="UUW61" s="78"/>
      <c r="UUX61" s="78"/>
      <c r="UUY61" s="78"/>
      <c r="UUZ61" s="78"/>
      <c r="UVA61" s="78"/>
      <c r="UVB61" s="78"/>
      <c r="UVC61" s="78"/>
      <c r="UVD61" s="78"/>
      <c r="UVE61" s="78"/>
      <c r="UVF61" s="78"/>
      <c r="UVG61" s="78"/>
      <c r="UVH61" s="78"/>
      <c r="UVI61" s="78"/>
      <c r="UVJ61" s="78"/>
      <c r="UVK61" s="78"/>
      <c r="UVL61" s="78"/>
      <c r="UVM61" s="78"/>
      <c r="UVN61" s="78"/>
      <c r="UVO61" s="78"/>
      <c r="UVP61" s="78"/>
      <c r="UVQ61" s="78"/>
      <c r="UVR61" s="78"/>
      <c r="UVS61" s="78"/>
      <c r="UVT61" s="78"/>
      <c r="UVU61" s="78"/>
      <c r="UVV61" s="78"/>
      <c r="UVW61" s="78"/>
      <c r="UVX61" s="78"/>
      <c r="UVY61" s="78"/>
      <c r="UVZ61" s="78"/>
      <c r="UWA61" s="78"/>
      <c r="UWB61" s="78"/>
      <c r="UWC61" s="78"/>
      <c r="UWD61" s="78"/>
      <c r="UWE61" s="78"/>
      <c r="UWF61" s="78"/>
      <c r="UWG61" s="78"/>
      <c r="UWH61" s="78"/>
      <c r="UWI61" s="78"/>
      <c r="UWJ61" s="78"/>
      <c r="UWK61" s="78"/>
      <c r="UWL61" s="78"/>
      <c r="UWM61" s="78"/>
      <c r="UWN61" s="78"/>
      <c r="UWO61" s="78"/>
      <c r="UWP61" s="78"/>
      <c r="UWQ61" s="78"/>
      <c r="UWR61" s="78"/>
      <c r="UWS61" s="78"/>
      <c r="UWT61" s="78"/>
      <c r="UWU61" s="78"/>
      <c r="UWV61" s="78"/>
      <c r="UWW61" s="78"/>
      <c r="UWX61" s="78"/>
      <c r="UWY61" s="78"/>
      <c r="UWZ61" s="78"/>
      <c r="UXA61" s="78"/>
      <c r="UXB61" s="78"/>
      <c r="UXC61" s="78"/>
      <c r="UXD61" s="78"/>
      <c r="UXE61" s="78"/>
      <c r="UXF61" s="78"/>
      <c r="UXG61" s="78"/>
      <c r="UXH61" s="78"/>
      <c r="UXI61" s="78"/>
      <c r="UXJ61" s="78"/>
      <c r="UXK61" s="78"/>
      <c r="UXL61" s="78"/>
      <c r="UXM61" s="78"/>
      <c r="UXN61" s="78"/>
      <c r="UXO61" s="78"/>
      <c r="UXP61" s="78"/>
      <c r="UXQ61" s="78"/>
      <c r="UXR61" s="78"/>
      <c r="UXS61" s="78"/>
      <c r="UXT61" s="78"/>
      <c r="UXU61" s="78"/>
      <c r="UXV61" s="78"/>
      <c r="UXW61" s="78"/>
      <c r="UXX61" s="78"/>
      <c r="UXY61" s="78"/>
      <c r="UXZ61" s="78"/>
      <c r="UYA61" s="78"/>
      <c r="UYB61" s="78"/>
      <c r="UYC61" s="78"/>
      <c r="UYD61" s="78"/>
      <c r="UYE61" s="78"/>
      <c r="UYF61" s="78"/>
      <c r="UYG61" s="78"/>
      <c r="UYH61" s="78"/>
      <c r="UYI61" s="78"/>
      <c r="UYJ61" s="78"/>
      <c r="UYK61" s="78"/>
      <c r="UYL61" s="78"/>
      <c r="UYM61" s="78"/>
      <c r="UYN61" s="78"/>
      <c r="UYO61" s="78"/>
      <c r="UYP61" s="78"/>
      <c r="UYQ61" s="78"/>
      <c r="UYR61" s="78"/>
      <c r="UYS61" s="78"/>
      <c r="UYT61" s="78"/>
      <c r="UYU61" s="78"/>
      <c r="UYV61" s="78"/>
      <c r="UYW61" s="78"/>
      <c r="UYX61" s="78"/>
      <c r="UYY61" s="78"/>
      <c r="UYZ61" s="78"/>
      <c r="UZA61" s="78"/>
      <c r="UZB61" s="78"/>
      <c r="UZC61" s="78"/>
      <c r="UZD61" s="78"/>
      <c r="UZE61" s="78"/>
      <c r="UZF61" s="78"/>
      <c r="UZG61" s="78"/>
      <c r="UZH61" s="78"/>
      <c r="UZI61" s="78"/>
      <c r="UZJ61" s="78"/>
      <c r="UZK61" s="78"/>
      <c r="UZL61" s="78"/>
      <c r="UZM61" s="78"/>
      <c r="UZN61" s="78"/>
      <c r="UZO61" s="78"/>
      <c r="UZP61" s="78"/>
      <c r="UZQ61" s="78"/>
      <c r="UZR61" s="78"/>
      <c r="UZS61" s="78"/>
      <c r="UZT61" s="78"/>
      <c r="UZU61" s="78"/>
      <c r="UZV61" s="78"/>
      <c r="UZW61" s="78"/>
      <c r="UZX61" s="78"/>
      <c r="UZY61" s="78"/>
      <c r="UZZ61" s="78"/>
      <c r="VAA61" s="78"/>
      <c r="VAB61" s="78"/>
      <c r="VAC61" s="78"/>
      <c r="VAD61" s="78"/>
      <c r="VAE61" s="78"/>
      <c r="VAF61" s="78"/>
      <c r="VAG61" s="78"/>
      <c r="VAH61" s="78"/>
      <c r="VAI61" s="78"/>
      <c r="VAJ61" s="78"/>
      <c r="VAK61" s="78"/>
      <c r="VAL61" s="78"/>
      <c r="VAM61" s="78"/>
      <c r="VAN61" s="78"/>
      <c r="VAO61" s="78"/>
      <c r="VAP61" s="78"/>
      <c r="VAQ61" s="78"/>
      <c r="VAR61" s="78"/>
      <c r="VAS61" s="78"/>
      <c r="VAT61" s="78"/>
      <c r="VAU61" s="78"/>
      <c r="VAV61" s="78"/>
      <c r="VAW61" s="78"/>
      <c r="VAX61" s="78"/>
      <c r="VAY61" s="78"/>
      <c r="VAZ61" s="78"/>
      <c r="VBA61" s="78"/>
      <c r="VBB61" s="78"/>
      <c r="VBC61" s="78"/>
      <c r="VBD61" s="78"/>
      <c r="VBE61" s="78"/>
      <c r="VBF61" s="78"/>
      <c r="VBG61" s="78"/>
      <c r="VBH61" s="78"/>
      <c r="VBI61" s="78"/>
      <c r="VBJ61" s="78"/>
      <c r="VBK61" s="78"/>
      <c r="VBL61" s="78"/>
      <c r="VBM61" s="78"/>
      <c r="VBN61" s="78"/>
      <c r="VBO61" s="78"/>
      <c r="VBP61" s="78"/>
      <c r="VBQ61" s="78"/>
      <c r="VBR61" s="78"/>
      <c r="VBS61" s="78"/>
      <c r="VBT61" s="78"/>
      <c r="VBU61" s="78"/>
      <c r="VBV61" s="78"/>
      <c r="VBW61" s="78"/>
      <c r="VBX61" s="78"/>
      <c r="VBY61" s="78"/>
      <c r="VBZ61" s="78"/>
      <c r="VCA61" s="78"/>
      <c r="VCB61" s="78"/>
      <c r="VCC61" s="78"/>
      <c r="VCD61" s="78"/>
      <c r="VCE61" s="78"/>
      <c r="VCF61" s="78"/>
      <c r="VCG61" s="78"/>
      <c r="VCH61" s="78"/>
      <c r="VCI61" s="78"/>
      <c r="VCJ61" s="78"/>
      <c r="VCK61" s="78"/>
      <c r="VCL61" s="78"/>
      <c r="VCM61" s="78"/>
      <c r="VCN61" s="78"/>
      <c r="VCO61" s="78"/>
      <c r="VCP61" s="78"/>
      <c r="VCQ61" s="78"/>
      <c r="VCR61" s="78"/>
      <c r="VCS61" s="78"/>
      <c r="VCT61" s="78"/>
      <c r="VCU61" s="78"/>
      <c r="VCV61" s="78"/>
      <c r="VCW61" s="78"/>
      <c r="VCX61" s="78"/>
      <c r="VCY61" s="78"/>
      <c r="VCZ61" s="78"/>
      <c r="VDA61" s="78"/>
      <c r="VDB61" s="78"/>
      <c r="VDC61" s="78"/>
      <c r="VDD61" s="78"/>
      <c r="VDE61" s="78"/>
      <c r="VDF61" s="78"/>
      <c r="VDG61" s="78"/>
      <c r="VDH61" s="78"/>
      <c r="VDI61" s="78"/>
      <c r="VDJ61" s="78"/>
      <c r="VDK61" s="78"/>
      <c r="VDL61" s="78"/>
      <c r="VDM61" s="78"/>
      <c r="VDN61" s="78"/>
      <c r="VDO61" s="78"/>
      <c r="VDP61" s="78"/>
      <c r="VDQ61" s="78"/>
      <c r="VDR61" s="78"/>
      <c r="VDS61" s="78"/>
      <c r="VDT61" s="78"/>
      <c r="VDU61" s="78"/>
      <c r="VDV61" s="78"/>
      <c r="VDW61" s="78"/>
      <c r="VDX61" s="78"/>
      <c r="VDY61" s="78"/>
      <c r="VDZ61" s="78"/>
      <c r="VEA61" s="78"/>
      <c r="VEB61" s="78"/>
      <c r="VEC61" s="78"/>
      <c r="VED61" s="78"/>
      <c r="VEE61" s="78"/>
      <c r="VEF61" s="78"/>
      <c r="VEG61" s="78"/>
      <c r="VEH61" s="78"/>
      <c r="VEI61" s="78"/>
      <c r="VEJ61" s="78"/>
      <c r="VEK61" s="78"/>
      <c r="VEL61" s="78"/>
      <c r="VEM61" s="78"/>
      <c r="VEN61" s="78"/>
      <c r="VEO61" s="78"/>
      <c r="VEP61" s="78"/>
      <c r="VEQ61" s="78"/>
      <c r="VER61" s="78"/>
      <c r="VES61" s="78"/>
      <c r="VET61" s="78"/>
      <c r="VEU61" s="78"/>
      <c r="VEV61" s="78"/>
      <c r="VEW61" s="78"/>
      <c r="VEX61" s="78"/>
      <c r="VEY61" s="78"/>
      <c r="VEZ61" s="78"/>
      <c r="VFA61" s="78"/>
      <c r="VFB61" s="78"/>
      <c r="VFC61" s="78"/>
      <c r="VFD61" s="78"/>
      <c r="VFE61" s="78"/>
      <c r="VFF61" s="78"/>
      <c r="VFG61" s="78"/>
      <c r="VFH61" s="78"/>
      <c r="VFI61" s="78"/>
      <c r="VFJ61" s="78"/>
      <c r="VFK61" s="78"/>
      <c r="VFL61" s="78"/>
      <c r="VFM61" s="78"/>
      <c r="VFN61" s="78"/>
      <c r="VFO61" s="78"/>
      <c r="VFP61" s="78"/>
      <c r="VFQ61" s="78"/>
      <c r="VFR61" s="78"/>
      <c r="VFS61" s="78"/>
      <c r="VFT61" s="78"/>
      <c r="VFU61" s="78"/>
      <c r="VFV61" s="78"/>
      <c r="VFW61" s="78"/>
      <c r="VFX61" s="78"/>
      <c r="VFY61" s="78"/>
      <c r="VFZ61" s="78"/>
      <c r="VGA61" s="78"/>
      <c r="VGB61" s="78"/>
      <c r="VGC61" s="78"/>
      <c r="VGD61" s="78"/>
      <c r="VGE61" s="78"/>
      <c r="VGF61" s="78"/>
      <c r="VGG61" s="78"/>
      <c r="VGH61" s="78"/>
      <c r="VGI61" s="78"/>
      <c r="VGJ61" s="78"/>
      <c r="VGK61" s="78"/>
      <c r="VGL61" s="78"/>
      <c r="VGM61" s="78"/>
      <c r="VGN61" s="78"/>
      <c r="VGO61" s="78"/>
      <c r="VGP61" s="78"/>
      <c r="VGQ61" s="78"/>
      <c r="VGR61" s="78"/>
      <c r="VGS61" s="78"/>
      <c r="VGT61" s="78"/>
      <c r="VGU61" s="78"/>
      <c r="VGV61" s="78"/>
      <c r="VGW61" s="78"/>
      <c r="VGX61" s="78"/>
      <c r="VGY61" s="78"/>
      <c r="VGZ61" s="78"/>
      <c r="VHA61" s="78"/>
      <c r="VHB61" s="78"/>
      <c r="VHC61" s="78"/>
      <c r="VHD61" s="78"/>
      <c r="VHE61" s="78"/>
      <c r="VHF61" s="78"/>
      <c r="VHG61" s="78"/>
      <c r="VHH61" s="78"/>
      <c r="VHI61" s="78"/>
      <c r="VHJ61" s="78"/>
      <c r="VHK61" s="78"/>
      <c r="VHL61" s="78"/>
      <c r="VHM61" s="78"/>
      <c r="VHN61" s="78"/>
      <c r="VHO61" s="78"/>
      <c r="VHP61" s="78"/>
      <c r="VHQ61" s="78"/>
      <c r="VHR61" s="78"/>
      <c r="VHS61" s="78"/>
      <c r="VHT61" s="78"/>
      <c r="VHU61" s="78"/>
      <c r="VHV61" s="78"/>
      <c r="VHW61" s="78"/>
      <c r="VHX61" s="78"/>
      <c r="VHY61" s="78"/>
      <c r="VHZ61" s="78"/>
      <c r="VIA61" s="78"/>
      <c r="VIB61" s="78"/>
      <c r="VIC61" s="78"/>
      <c r="VID61" s="78"/>
      <c r="VIE61" s="78"/>
      <c r="VIF61" s="78"/>
      <c r="VIG61" s="78"/>
      <c r="VIH61" s="78"/>
      <c r="VII61" s="78"/>
      <c r="VIJ61" s="78"/>
      <c r="VIK61" s="78"/>
      <c r="VIL61" s="78"/>
      <c r="VIM61" s="78"/>
      <c r="VIN61" s="78"/>
      <c r="VIO61" s="78"/>
      <c r="VIP61" s="78"/>
      <c r="VIQ61" s="78"/>
      <c r="VIR61" s="78"/>
      <c r="VIS61" s="78"/>
      <c r="VIT61" s="78"/>
      <c r="VIU61" s="78"/>
      <c r="VIV61" s="78"/>
      <c r="VIW61" s="78"/>
      <c r="VIX61" s="78"/>
      <c r="VIY61" s="78"/>
      <c r="VIZ61" s="78"/>
      <c r="VJA61" s="78"/>
      <c r="VJB61" s="78"/>
      <c r="VJC61" s="78"/>
      <c r="VJD61" s="78"/>
      <c r="VJE61" s="78"/>
      <c r="VJF61" s="78"/>
      <c r="VJG61" s="78"/>
      <c r="VJH61" s="78"/>
      <c r="VJI61" s="78"/>
      <c r="VJJ61" s="78"/>
      <c r="VJK61" s="78"/>
      <c r="VJL61" s="78"/>
      <c r="VJM61" s="78"/>
      <c r="VJN61" s="78"/>
      <c r="VJO61" s="78"/>
      <c r="VJP61" s="78"/>
      <c r="VJQ61" s="78"/>
      <c r="VJR61" s="78"/>
      <c r="VJS61" s="78"/>
      <c r="VJT61" s="78"/>
      <c r="VJU61" s="78"/>
      <c r="VJV61" s="78"/>
      <c r="VJW61" s="78"/>
      <c r="VJX61" s="78"/>
      <c r="VJY61" s="78"/>
      <c r="VJZ61" s="78"/>
      <c r="VKA61" s="78"/>
      <c r="VKB61" s="78"/>
      <c r="VKC61" s="78"/>
      <c r="VKD61" s="78"/>
      <c r="VKE61" s="78"/>
      <c r="VKF61" s="78"/>
      <c r="VKG61" s="78"/>
      <c r="VKH61" s="78"/>
      <c r="VKI61" s="78"/>
      <c r="VKJ61" s="78"/>
      <c r="VKK61" s="78"/>
      <c r="VKL61" s="78"/>
      <c r="VKM61" s="78"/>
      <c r="VKN61" s="78"/>
      <c r="VKO61" s="78"/>
      <c r="VKP61" s="78"/>
      <c r="VKQ61" s="78"/>
      <c r="VKR61" s="78"/>
      <c r="VKS61" s="78"/>
      <c r="VKT61" s="78"/>
      <c r="VKU61" s="78"/>
      <c r="VKV61" s="78"/>
      <c r="VKW61" s="78"/>
      <c r="VKX61" s="78"/>
      <c r="VKY61" s="78"/>
      <c r="VKZ61" s="78"/>
      <c r="VLA61" s="78"/>
      <c r="VLB61" s="78"/>
      <c r="VLC61" s="78"/>
      <c r="VLD61" s="78"/>
      <c r="VLE61" s="78"/>
      <c r="VLF61" s="78"/>
      <c r="VLG61" s="78"/>
      <c r="VLH61" s="78"/>
      <c r="VLI61" s="78"/>
      <c r="VLJ61" s="78"/>
      <c r="VLK61" s="78"/>
      <c r="VLL61" s="78"/>
      <c r="VLM61" s="78"/>
      <c r="VLN61" s="78"/>
      <c r="VLO61" s="78"/>
      <c r="VLP61" s="78"/>
      <c r="VLQ61" s="78"/>
      <c r="VLR61" s="78"/>
      <c r="VLS61" s="78"/>
      <c r="VLT61" s="78"/>
      <c r="VLU61" s="78"/>
      <c r="VLV61" s="78"/>
      <c r="VLW61" s="78"/>
      <c r="VLX61" s="78"/>
      <c r="VLY61" s="78"/>
      <c r="VLZ61" s="78"/>
      <c r="VMA61" s="78"/>
      <c r="VMB61" s="78"/>
      <c r="VMC61" s="78"/>
      <c r="VMD61" s="78"/>
      <c r="VME61" s="78"/>
      <c r="VMF61" s="78"/>
      <c r="VMG61" s="78"/>
      <c r="VMH61" s="78"/>
      <c r="VMI61" s="78"/>
      <c r="VMJ61" s="78"/>
      <c r="VMK61" s="78"/>
      <c r="VML61" s="78"/>
      <c r="VMM61" s="78"/>
      <c r="VMN61" s="78"/>
      <c r="VMO61" s="78"/>
      <c r="VMP61" s="78"/>
      <c r="VMQ61" s="78"/>
      <c r="VMR61" s="78"/>
      <c r="VMS61" s="78"/>
      <c r="VMT61" s="78"/>
      <c r="VMU61" s="78"/>
      <c r="VMV61" s="78"/>
      <c r="VMW61" s="78"/>
      <c r="VMX61" s="78"/>
      <c r="VMY61" s="78"/>
      <c r="VMZ61" s="78"/>
      <c r="VNA61" s="78"/>
      <c r="VNB61" s="78"/>
      <c r="VNC61" s="78"/>
      <c r="VND61" s="78"/>
      <c r="VNE61" s="78"/>
      <c r="VNF61" s="78"/>
      <c r="VNG61" s="78"/>
      <c r="VNH61" s="78"/>
      <c r="VNI61" s="78"/>
      <c r="VNJ61" s="78"/>
      <c r="VNK61" s="78"/>
      <c r="VNL61" s="78"/>
      <c r="VNM61" s="78"/>
      <c r="VNN61" s="78"/>
      <c r="VNO61" s="78"/>
      <c r="VNP61" s="78"/>
      <c r="VNQ61" s="78"/>
      <c r="VNR61" s="78"/>
      <c r="VNS61" s="78"/>
      <c r="VNT61" s="78"/>
      <c r="VNU61" s="78"/>
      <c r="VNV61" s="78"/>
      <c r="VNW61" s="78"/>
      <c r="VNX61" s="78"/>
      <c r="VNY61" s="78"/>
      <c r="VNZ61" s="78"/>
      <c r="VOA61" s="78"/>
      <c r="VOB61" s="78"/>
      <c r="VOC61" s="78"/>
      <c r="VOD61" s="78"/>
      <c r="VOE61" s="78"/>
      <c r="VOF61" s="78"/>
      <c r="VOG61" s="78"/>
      <c r="VOH61" s="78"/>
      <c r="VOI61" s="78"/>
      <c r="VOJ61" s="78"/>
      <c r="VOK61" s="78"/>
      <c r="VOL61" s="78"/>
      <c r="VOM61" s="78"/>
      <c r="VON61" s="78"/>
      <c r="VOO61" s="78"/>
      <c r="VOP61" s="78"/>
      <c r="VOQ61" s="78"/>
      <c r="VOR61" s="78"/>
      <c r="VOS61" s="78"/>
      <c r="VOT61" s="78"/>
      <c r="VOU61" s="78"/>
      <c r="VOV61" s="78"/>
      <c r="VOW61" s="78"/>
      <c r="VOX61" s="78"/>
      <c r="VOY61" s="78"/>
      <c r="VOZ61" s="78"/>
      <c r="VPA61" s="78"/>
      <c r="VPB61" s="78"/>
      <c r="VPC61" s="78"/>
      <c r="VPD61" s="78"/>
      <c r="VPE61" s="78"/>
      <c r="VPF61" s="78"/>
      <c r="VPG61" s="78"/>
      <c r="VPH61" s="78"/>
      <c r="VPI61" s="78"/>
      <c r="VPJ61" s="78"/>
      <c r="VPK61" s="78"/>
      <c r="VPL61" s="78"/>
      <c r="VPM61" s="78"/>
      <c r="VPN61" s="78"/>
      <c r="VPO61" s="78"/>
      <c r="VPP61" s="78"/>
      <c r="VPQ61" s="78"/>
      <c r="VPR61" s="78"/>
      <c r="VPS61" s="78"/>
      <c r="VPT61" s="78"/>
      <c r="VPU61" s="78"/>
      <c r="VPV61" s="78"/>
      <c r="VPW61" s="78"/>
      <c r="VPX61" s="78"/>
      <c r="VPY61" s="78"/>
      <c r="VPZ61" s="78"/>
      <c r="VQA61" s="78"/>
      <c r="VQB61" s="78"/>
      <c r="VQC61" s="78"/>
      <c r="VQD61" s="78"/>
      <c r="VQE61" s="78"/>
      <c r="VQF61" s="78"/>
      <c r="VQG61" s="78"/>
      <c r="VQH61" s="78"/>
      <c r="VQI61" s="78"/>
      <c r="VQJ61" s="78"/>
      <c r="VQK61" s="78"/>
      <c r="VQL61" s="78"/>
      <c r="VQM61" s="78"/>
      <c r="VQN61" s="78"/>
      <c r="VQO61" s="78"/>
      <c r="VQP61" s="78"/>
      <c r="VQQ61" s="78"/>
      <c r="VQR61" s="78"/>
      <c r="VQS61" s="78"/>
      <c r="VQT61" s="78"/>
      <c r="VQU61" s="78"/>
      <c r="VQV61" s="78"/>
      <c r="VQW61" s="78"/>
      <c r="VQX61" s="78"/>
      <c r="VQY61" s="78"/>
      <c r="VQZ61" s="78"/>
      <c r="VRA61" s="78"/>
      <c r="VRB61" s="78"/>
      <c r="VRC61" s="78"/>
      <c r="VRD61" s="78"/>
      <c r="VRE61" s="78"/>
      <c r="VRF61" s="78"/>
      <c r="VRG61" s="78"/>
      <c r="VRH61" s="78"/>
      <c r="VRI61" s="78"/>
      <c r="VRJ61" s="78"/>
      <c r="VRK61" s="78"/>
      <c r="VRL61" s="78"/>
      <c r="VRM61" s="78"/>
      <c r="VRN61" s="78"/>
      <c r="VRO61" s="78"/>
      <c r="VRP61" s="78"/>
      <c r="VRQ61" s="78"/>
      <c r="VRR61" s="78"/>
      <c r="VRS61" s="78"/>
      <c r="VRT61" s="78"/>
      <c r="VRU61" s="78"/>
      <c r="VRV61" s="78"/>
      <c r="VRW61" s="78"/>
      <c r="VRX61" s="78"/>
      <c r="VRY61" s="78"/>
      <c r="VRZ61" s="78"/>
      <c r="VSA61" s="78"/>
      <c r="VSB61" s="78"/>
      <c r="VSC61" s="78"/>
      <c r="VSD61" s="78"/>
      <c r="VSE61" s="78"/>
      <c r="VSF61" s="78"/>
      <c r="VSG61" s="78"/>
      <c r="VSH61" s="78"/>
      <c r="VSI61" s="78"/>
      <c r="VSJ61" s="78"/>
      <c r="VSK61" s="78"/>
      <c r="VSL61" s="78"/>
      <c r="VSM61" s="78"/>
      <c r="VSN61" s="78"/>
      <c r="VSO61" s="78"/>
      <c r="VSP61" s="78"/>
      <c r="VSQ61" s="78"/>
      <c r="VSR61" s="78"/>
      <c r="VSS61" s="78"/>
      <c r="VST61" s="78"/>
      <c r="VSU61" s="78"/>
      <c r="VSV61" s="78"/>
      <c r="VSW61" s="78"/>
      <c r="VSX61" s="78"/>
      <c r="VSY61" s="78"/>
      <c r="VSZ61" s="78"/>
      <c r="VTA61" s="78"/>
      <c r="VTB61" s="78"/>
      <c r="VTC61" s="78"/>
      <c r="VTD61" s="78"/>
      <c r="VTE61" s="78"/>
      <c r="VTF61" s="78"/>
      <c r="VTG61" s="78"/>
      <c r="VTH61" s="78"/>
      <c r="VTI61" s="78"/>
      <c r="VTJ61" s="78"/>
      <c r="VTK61" s="78"/>
      <c r="VTL61" s="78"/>
      <c r="VTM61" s="78"/>
      <c r="VTN61" s="78"/>
      <c r="VTO61" s="78"/>
      <c r="VTP61" s="78"/>
      <c r="VTQ61" s="78"/>
      <c r="VTR61" s="78"/>
      <c r="VTS61" s="78"/>
      <c r="VTT61" s="78"/>
      <c r="VTU61" s="78"/>
      <c r="VTV61" s="78"/>
      <c r="VTW61" s="78"/>
      <c r="VTX61" s="78"/>
      <c r="VTY61" s="78"/>
      <c r="VTZ61" s="78"/>
      <c r="VUA61" s="78"/>
      <c r="VUB61" s="78"/>
      <c r="VUC61" s="78"/>
      <c r="VUD61" s="78"/>
      <c r="VUE61" s="78"/>
      <c r="VUF61" s="78"/>
      <c r="VUG61" s="78"/>
      <c r="VUH61" s="78"/>
      <c r="VUI61" s="78"/>
      <c r="VUJ61" s="78"/>
      <c r="VUK61" s="78"/>
      <c r="VUL61" s="78"/>
      <c r="VUM61" s="78"/>
      <c r="VUN61" s="78"/>
      <c r="VUO61" s="78"/>
      <c r="VUP61" s="78"/>
      <c r="VUQ61" s="78"/>
      <c r="VUR61" s="78"/>
      <c r="VUS61" s="78"/>
      <c r="VUT61" s="78"/>
      <c r="VUU61" s="78"/>
      <c r="VUV61" s="78"/>
      <c r="VUW61" s="78"/>
      <c r="VUX61" s="78"/>
      <c r="VUY61" s="78"/>
      <c r="VUZ61" s="78"/>
      <c r="VVA61" s="78"/>
      <c r="VVB61" s="78"/>
      <c r="VVC61" s="78"/>
      <c r="VVD61" s="78"/>
      <c r="VVE61" s="78"/>
      <c r="VVF61" s="78"/>
      <c r="VVG61" s="78"/>
      <c r="VVH61" s="78"/>
      <c r="VVI61" s="78"/>
      <c r="VVJ61" s="78"/>
      <c r="VVK61" s="78"/>
      <c r="VVL61" s="78"/>
      <c r="VVM61" s="78"/>
      <c r="VVN61" s="78"/>
      <c r="VVO61" s="78"/>
      <c r="VVP61" s="78"/>
      <c r="VVQ61" s="78"/>
      <c r="VVR61" s="78"/>
      <c r="VVS61" s="78"/>
      <c r="VVT61" s="78"/>
      <c r="VVU61" s="78"/>
      <c r="VVV61" s="78"/>
      <c r="VVW61" s="78"/>
      <c r="VVX61" s="78"/>
      <c r="VVY61" s="78"/>
      <c r="VVZ61" s="78"/>
      <c r="VWA61" s="78"/>
      <c r="VWB61" s="78"/>
      <c r="VWC61" s="78"/>
      <c r="VWD61" s="78"/>
      <c r="VWE61" s="78"/>
      <c r="VWF61" s="78"/>
      <c r="VWG61" s="78"/>
      <c r="VWH61" s="78"/>
      <c r="VWI61" s="78"/>
      <c r="VWJ61" s="78"/>
      <c r="VWK61" s="78"/>
      <c r="VWL61" s="78"/>
      <c r="VWM61" s="78"/>
      <c r="VWN61" s="78"/>
      <c r="VWO61" s="78"/>
      <c r="VWP61" s="78"/>
      <c r="VWQ61" s="78"/>
      <c r="VWR61" s="78"/>
      <c r="VWS61" s="78"/>
      <c r="VWT61" s="78"/>
      <c r="VWU61" s="78"/>
      <c r="VWV61" s="78"/>
      <c r="VWW61" s="78"/>
      <c r="VWX61" s="78"/>
      <c r="VWY61" s="78"/>
      <c r="VWZ61" s="78"/>
      <c r="VXA61" s="78"/>
      <c r="VXB61" s="78"/>
      <c r="VXC61" s="78"/>
      <c r="VXD61" s="78"/>
      <c r="VXE61" s="78"/>
      <c r="VXF61" s="78"/>
      <c r="VXG61" s="78"/>
      <c r="VXH61" s="78"/>
      <c r="VXI61" s="78"/>
      <c r="VXJ61" s="78"/>
      <c r="VXK61" s="78"/>
      <c r="VXL61" s="78"/>
      <c r="VXM61" s="78"/>
      <c r="VXN61" s="78"/>
      <c r="VXO61" s="78"/>
      <c r="VXP61" s="78"/>
      <c r="VXQ61" s="78"/>
      <c r="VXR61" s="78"/>
      <c r="VXS61" s="78"/>
      <c r="VXT61" s="78"/>
      <c r="VXU61" s="78"/>
      <c r="VXV61" s="78"/>
      <c r="VXW61" s="78"/>
      <c r="VXX61" s="78"/>
      <c r="VXY61" s="78"/>
      <c r="VXZ61" s="78"/>
      <c r="VYA61" s="78"/>
      <c r="VYB61" s="78"/>
      <c r="VYC61" s="78"/>
      <c r="VYD61" s="78"/>
      <c r="VYE61" s="78"/>
      <c r="VYF61" s="78"/>
      <c r="VYG61" s="78"/>
      <c r="VYH61" s="78"/>
      <c r="VYI61" s="78"/>
      <c r="VYJ61" s="78"/>
      <c r="VYK61" s="78"/>
      <c r="VYL61" s="78"/>
      <c r="VYM61" s="78"/>
      <c r="VYN61" s="78"/>
      <c r="VYO61" s="78"/>
      <c r="VYP61" s="78"/>
      <c r="VYQ61" s="78"/>
      <c r="VYR61" s="78"/>
      <c r="VYS61" s="78"/>
      <c r="VYT61" s="78"/>
      <c r="VYU61" s="78"/>
      <c r="VYV61" s="78"/>
      <c r="VYW61" s="78"/>
      <c r="VYX61" s="78"/>
      <c r="VYY61" s="78"/>
      <c r="VYZ61" s="78"/>
      <c r="VZA61" s="78"/>
      <c r="VZB61" s="78"/>
      <c r="VZC61" s="78"/>
      <c r="VZD61" s="78"/>
      <c r="VZE61" s="78"/>
      <c r="VZF61" s="78"/>
      <c r="VZG61" s="78"/>
      <c r="VZH61" s="78"/>
      <c r="VZI61" s="78"/>
      <c r="VZJ61" s="78"/>
      <c r="VZK61" s="78"/>
      <c r="VZL61" s="78"/>
      <c r="VZM61" s="78"/>
      <c r="VZN61" s="78"/>
      <c r="VZO61" s="78"/>
      <c r="VZP61" s="78"/>
      <c r="VZQ61" s="78"/>
      <c r="VZR61" s="78"/>
      <c r="VZS61" s="78"/>
      <c r="VZT61" s="78"/>
      <c r="VZU61" s="78"/>
      <c r="VZV61" s="78"/>
      <c r="VZW61" s="78"/>
      <c r="VZX61" s="78"/>
      <c r="VZY61" s="78"/>
      <c r="VZZ61" s="78"/>
      <c r="WAA61" s="78"/>
      <c r="WAB61" s="78"/>
      <c r="WAC61" s="78"/>
      <c r="WAD61" s="78"/>
      <c r="WAE61" s="78"/>
      <c r="WAF61" s="78"/>
      <c r="WAG61" s="78"/>
      <c r="WAH61" s="78"/>
      <c r="WAI61" s="78"/>
      <c r="WAJ61" s="78"/>
      <c r="WAK61" s="78"/>
      <c r="WAL61" s="78"/>
      <c r="WAM61" s="78"/>
      <c r="WAN61" s="78"/>
      <c r="WAO61" s="78"/>
      <c r="WAP61" s="78"/>
      <c r="WAQ61" s="78"/>
      <c r="WAR61" s="78"/>
      <c r="WAS61" s="78"/>
      <c r="WAT61" s="78"/>
      <c r="WAU61" s="78"/>
      <c r="WAV61" s="78"/>
      <c r="WAW61" s="78"/>
      <c r="WAX61" s="78"/>
      <c r="WAY61" s="78"/>
      <c r="WAZ61" s="78"/>
      <c r="WBA61" s="78"/>
      <c r="WBB61" s="78"/>
      <c r="WBC61" s="78"/>
      <c r="WBD61" s="78"/>
      <c r="WBE61" s="78"/>
      <c r="WBF61" s="78"/>
      <c r="WBG61" s="78"/>
      <c r="WBH61" s="78"/>
      <c r="WBI61" s="78"/>
      <c r="WBJ61" s="78"/>
      <c r="WBK61" s="78"/>
      <c r="WBL61" s="78"/>
      <c r="WBM61" s="78"/>
      <c r="WBN61" s="78"/>
      <c r="WBO61" s="78"/>
      <c r="WBP61" s="78"/>
      <c r="WBQ61" s="78"/>
      <c r="WBR61" s="78"/>
      <c r="WBS61" s="78"/>
      <c r="WBT61" s="78"/>
      <c r="WBU61" s="78"/>
      <c r="WBV61" s="78"/>
      <c r="WBW61" s="78"/>
      <c r="WBX61" s="78"/>
      <c r="WBY61" s="78"/>
      <c r="WBZ61" s="78"/>
      <c r="WCA61" s="78"/>
      <c r="WCB61" s="78"/>
      <c r="WCC61" s="78"/>
      <c r="WCD61" s="78"/>
      <c r="WCE61" s="78"/>
      <c r="WCF61" s="78"/>
      <c r="WCG61" s="78"/>
      <c r="WCH61" s="78"/>
      <c r="WCI61" s="78"/>
      <c r="WCJ61" s="78"/>
      <c r="WCK61" s="78"/>
      <c r="WCL61" s="78"/>
      <c r="WCM61" s="78"/>
      <c r="WCN61" s="78"/>
      <c r="WCO61" s="78"/>
      <c r="WCP61" s="78"/>
      <c r="WCQ61" s="78"/>
      <c r="WCR61" s="78"/>
      <c r="WCS61" s="78"/>
      <c r="WCT61" s="78"/>
      <c r="WCU61" s="78"/>
      <c r="WCV61" s="78"/>
      <c r="WCW61" s="78"/>
      <c r="WCX61" s="78"/>
      <c r="WCY61" s="78"/>
      <c r="WCZ61" s="78"/>
      <c r="WDA61" s="78"/>
      <c r="WDB61" s="78"/>
      <c r="WDC61" s="78"/>
      <c r="WDD61" s="78"/>
      <c r="WDE61" s="78"/>
      <c r="WDF61" s="78"/>
      <c r="WDG61" s="78"/>
      <c r="WDH61" s="78"/>
      <c r="WDI61" s="78"/>
      <c r="WDJ61" s="78"/>
      <c r="WDK61" s="78"/>
      <c r="WDL61" s="78"/>
      <c r="WDM61" s="78"/>
      <c r="WDN61" s="78"/>
      <c r="WDO61" s="78"/>
      <c r="WDP61" s="78"/>
      <c r="WDQ61" s="78"/>
      <c r="WDR61" s="78"/>
      <c r="WDS61" s="78"/>
      <c r="WDT61" s="78"/>
      <c r="WDU61" s="78"/>
      <c r="WDV61" s="78"/>
      <c r="WDW61" s="78"/>
      <c r="WDX61" s="78"/>
      <c r="WDY61" s="78"/>
      <c r="WDZ61" s="78"/>
      <c r="WEA61" s="78"/>
      <c r="WEB61" s="78"/>
      <c r="WEC61" s="78"/>
      <c r="WED61" s="78"/>
      <c r="WEE61" s="78"/>
      <c r="WEF61" s="78"/>
      <c r="WEG61" s="78"/>
      <c r="WEH61" s="78"/>
      <c r="WEI61" s="78"/>
      <c r="WEJ61" s="78"/>
      <c r="WEK61" s="78"/>
      <c r="WEL61" s="78"/>
      <c r="WEM61" s="78"/>
      <c r="WEN61" s="78"/>
      <c r="WEO61" s="78"/>
      <c r="WEP61" s="78"/>
      <c r="WEQ61" s="78"/>
      <c r="WER61" s="78"/>
      <c r="WES61" s="78"/>
      <c r="WET61" s="78"/>
      <c r="WEU61" s="78"/>
      <c r="WEV61" s="78"/>
      <c r="WEW61" s="78"/>
      <c r="WEX61" s="78"/>
      <c r="WEY61" s="78"/>
      <c r="WEZ61" s="78"/>
      <c r="WFA61" s="78"/>
      <c r="WFB61" s="78"/>
      <c r="WFC61" s="78"/>
      <c r="WFD61" s="78"/>
      <c r="WFE61" s="78"/>
      <c r="WFF61" s="78"/>
      <c r="WFG61" s="78"/>
      <c r="WFH61" s="78"/>
      <c r="WFI61" s="78"/>
      <c r="WFJ61" s="78"/>
      <c r="WFK61" s="78"/>
      <c r="WFL61" s="78"/>
      <c r="WFM61" s="78"/>
      <c r="WFN61" s="78"/>
      <c r="WFO61" s="78"/>
      <c r="WFP61" s="78"/>
      <c r="WFQ61" s="78"/>
      <c r="WFR61" s="78"/>
      <c r="WFS61" s="78"/>
      <c r="WFT61" s="78"/>
      <c r="WFU61" s="78"/>
      <c r="WFV61" s="78"/>
      <c r="WFW61" s="78"/>
      <c r="WFX61" s="78"/>
      <c r="WFY61" s="78"/>
      <c r="WFZ61" s="78"/>
      <c r="WGA61" s="78"/>
      <c r="WGB61" s="78"/>
      <c r="WGC61" s="78"/>
      <c r="WGD61" s="78"/>
      <c r="WGE61" s="78"/>
      <c r="WGF61" s="78"/>
      <c r="WGG61" s="78"/>
      <c r="WGH61" s="78"/>
      <c r="WGI61" s="78"/>
      <c r="WGJ61" s="78"/>
      <c r="WGK61" s="78"/>
      <c r="WGL61" s="78"/>
      <c r="WGM61" s="78"/>
      <c r="WGN61" s="78"/>
      <c r="WGO61" s="78"/>
      <c r="WGP61" s="78"/>
      <c r="WGQ61" s="78"/>
      <c r="WGR61" s="78"/>
      <c r="WGS61" s="78"/>
      <c r="WGT61" s="78"/>
      <c r="WGU61" s="78"/>
      <c r="WGV61" s="78"/>
      <c r="WGW61" s="78"/>
      <c r="WGX61" s="78"/>
      <c r="WGY61" s="78"/>
      <c r="WGZ61" s="78"/>
      <c r="WHA61" s="78"/>
      <c r="WHB61" s="78"/>
      <c r="WHC61" s="78"/>
      <c r="WHD61" s="78"/>
      <c r="WHE61" s="78"/>
      <c r="WHF61" s="78"/>
      <c r="WHG61" s="78"/>
      <c r="WHH61" s="78"/>
      <c r="WHI61" s="78"/>
      <c r="WHJ61" s="78"/>
      <c r="WHK61" s="78"/>
      <c r="WHL61" s="78"/>
      <c r="WHM61" s="78"/>
      <c r="WHN61" s="78"/>
      <c r="WHO61" s="78"/>
      <c r="WHP61" s="78"/>
      <c r="WHQ61" s="78"/>
      <c r="WHR61" s="78"/>
      <c r="WHS61" s="78"/>
      <c r="WHT61" s="78"/>
      <c r="WHU61" s="78"/>
      <c r="WHV61" s="78"/>
      <c r="WHW61" s="78"/>
      <c r="WHX61" s="78"/>
      <c r="WHY61" s="78"/>
      <c r="WHZ61" s="78"/>
      <c r="WIA61" s="78"/>
      <c r="WIB61" s="78"/>
      <c r="WIC61" s="78"/>
      <c r="WID61" s="78"/>
      <c r="WIE61" s="78"/>
      <c r="WIF61" s="78"/>
      <c r="WIG61" s="78"/>
      <c r="WIH61" s="78"/>
      <c r="WII61" s="78"/>
      <c r="WIJ61" s="78"/>
      <c r="WIK61" s="78"/>
      <c r="WIL61" s="78"/>
      <c r="WIM61" s="78"/>
      <c r="WIN61" s="78"/>
      <c r="WIO61" s="78"/>
      <c r="WIP61" s="78"/>
      <c r="WIQ61" s="78"/>
      <c r="WIR61" s="78"/>
      <c r="WIS61" s="78"/>
      <c r="WIT61" s="78"/>
      <c r="WIU61" s="78"/>
      <c r="WIV61" s="78"/>
      <c r="WIW61" s="78"/>
      <c r="WIX61" s="78"/>
      <c r="WIY61" s="78"/>
      <c r="WIZ61" s="78"/>
      <c r="WJA61" s="78"/>
      <c r="WJB61" s="78"/>
      <c r="WJC61" s="78"/>
      <c r="WJD61" s="78"/>
      <c r="WJE61" s="78"/>
      <c r="WJF61" s="78"/>
      <c r="WJG61" s="78"/>
      <c r="WJH61" s="78"/>
      <c r="WJI61" s="78"/>
      <c r="WJJ61" s="78"/>
      <c r="WJK61" s="78"/>
      <c r="WJL61" s="78"/>
      <c r="WJM61" s="78"/>
      <c r="WJN61" s="78"/>
      <c r="WJO61" s="78"/>
      <c r="WJP61" s="78"/>
      <c r="WJQ61" s="78"/>
      <c r="WJR61" s="78"/>
      <c r="WJS61" s="78"/>
      <c r="WJT61" s="78"/>
      <c r="WJU61" s="78"/>
      <c r="WJV61" s="78"/>
      <c r="WJW61" s="78"/>
      <c r="WJX61" s="78"/>
      <c r="WJY61" s="78"/>
      <c r="WJZ61" s="78"/>
      <c r="WKA61" s="78"/>
      <c r="WKB61" s="78"/>
      <c r="WKC61" s="78"/>
      <c r="WKD61" s="78"/>
      <c r="WKE61" s="78"/>
      <c r="WKF61" s="78"/>
      <c r="WKG61" s="78"/>
      <c r="WKH61" s="78"/>
      <c r="WKI61" s="78"/>
      <c r="WKJ61" s="78"/>
      <c r="WKK61" s="78"/>
      <c r="WKL61" s="78"/>
      <c r="WKM61" s="78"/>
      <c r="WKN61" s="78"/>
      <c r="WKO61" s="78"/>
      <c r="WKP61" s="78"/>
      <c r="WKQ61" s="78"/>
      <c r="WKR61" s="78"/>
      <c r="WKS61" s="78"/>
      <c r="WKT61" s="78"/>
      <c r="WKU61" s="78"/>
      <c r="WKV61" s="78"/>
      <c r="WKW61" s="78"/>
      <c r="WKX61" s="78"/>
      <c r="WKY61" s="78"/>
      <c r="WKZ61" s="78"/>
      <c r="WLA61" s="78"/>
      <c r="WLB61" s="78"/>
      <c r="WLC61" s="78"/>
      <c r="WLD61" s="78"/>
      <c r="WLE61" s="78"/>
      <c r="WLF61" s="78"/>
      <c r="WLG61" s="78"/>
      <c r="WLH61" s="78"/>
      <c r="WLI61" s="78"/>
      <c r="WLJ61" s="78"/>
      <c r="WLK61" s="78"/>
      <c r="WLL61" s="78"/>
      <c r="WLM61" s="78"/>
      <c r="WLN61" s="78"/>
      <c r="WLO61" s="78"/>
      <c r="WLP61" s="78"/>
      <c r="WLQ61" s="78"/>
      <c r="WLR61" s="78"/>
      <c r="WLS61" s="78"/>
      <c r="WLT61" s="78"/>
      <c r="WLU61" s="78"/>
      <c r="WLV61" s="78"/>
      <c r="WLW61" s="78"/>
      <c r="WLX61" s="78"/>
      <c r="WLY61" s="78"/>
      <c r="WLZ61" s="78"/>
      <c r="WMA61" s="78"/>
      <c r="WMB61" s="78"/>
      <c r="WMC61" s="78"/>
      <c r="WMD61" s="78"/>
      <c r="WME61" s="78"/>
      <c r="WMF61" s="78"/>
      <c r="WMG61" s="78"/>
      <c r="WMH61" s="78"/>
      <c r="WMI61" s="78"/>
      <c r="WMJ61" s="78"/>
      <c r="WMK61" s="78"/>
      <c r="WML61" s="78"/>
      <c r="WMM61" s="78"/>
      <c r="WMN61" s="78"/>
      <c r="WMO61" s="78"/>
      <c r="WMP61" s="78"/>
      <c r="WMQ61" s="78"/>
      <c r="WMR61" s="78"/>
      <c r="WMS61" s="78"/>
      <c r="WMT61" s="78"/>
      <c r="WMU61" s="78"/>
      <c r="WMV61" s="78"/>
      <c r="WMW61" s="78"/>
      <c r="WMX61" s="78"/>
      <c r="WMY61" s="78"/>
      <c r="WMZ61" s="78"/>
      <c r="WNA61" s="78"/>
      <c r="WNB61" s="78"/>
      <c r="WNC61" s="78"/>
      <c r="WND61" s="78"/>
      <c r="WNE61" s="78"/>
      <c r="WNF61" s="78"/>
      <c r="WNG61" s="78"/>
      <c r="WNH61" s="78"/>
      <c r="WNI61" s="78"/>
      <c r="WNJ61" s="78"/>
      <c r="WNK61" s="78"/>
      <c r="WNL61" s="78"/>
      <c r="WNM61" s="78"/>
      <c r="WNN61" s="78"/>
      <c r="WNO61" s="78"/>
      <c r="WNP61" s="78"/>
      <c r="WNQ61" s="78"/>
      <c r="WNR61" s="78"/>
      <c r="WNS61" s="78"/>
      <c r="WNT61" s="78"/>
      <c r="WNU61" s="78"/>
      <c r="WNV61" s="78"/>
      <c r="WNW61" s="78"/>
      <c r="WNX61" s="78"/>
      <c r="WNY61" s="78"/>
      <c r="WNZ61" s="78"/>
      <c r="WOA61" s="78"/>
      <c r="WOB61" s="78"/>
      <c r="WOC61" s="78"/>
      <c r="WOD61" s="78"/>
      <c r="WOE61" s="78"/>
      <c r="WOF61" s="78"/>
      <c r="WOG61" s="78"/>
      <c r="WOH61" s="78"/>
      <c r="WOI61" s="78"/>
      <c r="WOJ61" s="78"/>
      <c r="WOK61" s="78"/>
      <c r="WOL61" s="78"/>
      <c r="WOM61" s="78"/>
      <c r="WON61" s="78"/>
      <c r="WOO61" s="78"/>
      <c r="WOP61" s="78"/>
      <c r="WOQ61" s="78"/>
      <c r="WOR61" s="78"/>
      <c r="WOS61" s="78"/>
      <c r="WOT61" s="78"/>
      <c r="WOU61" s="78"/>
      <c r="WOV61" s="78"/>
      <c r="WOW61" s="78"/>
      <c r="WOX61" s="78"/>
      <c r="WOY61" s="78"/>
      <c r="WOZ61" s="78"/>
      <c r="WPA61" s="78"/>
      <c r="WPB61" s="78"/>
      <c r="WPC61" s="78"/>
      <c r="WPD61" s="78"/>
      <c r="WPE61" s="78"/>
      <c r="WPF61" s="78"/>
      <c r="WPG61" s="78"/>
      <c r="WPH61" s="78"/>
      <c r="WPI61" s="78"/>
      <c r="WPJ61" s="78"/>
      <c r="WPK61" s="78"/>
      <c r="WPL61" s="78"/>
      <c r="WPM61" s="78"/>
      <c r="WPN61" s="78"/>
      <c r="WPO61" s="78"/>
      <c r="WPP61" s="78"/>
      <c r="WPQ61" s="78"/>
      <c r="WPR61" s="78"/>
      <c r="WPS61" s="78"/>
      <c r="WPT61" s="78"/>
      <c r="WPU61" s="78"/>
      <c r="WPV61" s="78"/>
      <c r="WPW61" s="78"/>
      <c r="WPX61" s="78"/>
      <c r="WPY61" s="78"/>
      <c r="WPZ61" s="78"/>
      <c r="WQA61" s="78"/>
      <c r="WQB61" s="78"/>
      <c r="WQC61" s="78"/>
      <c r="WQD61" s="78"/>
      <c r="WQE61" s="78"/>
      <c r="WQF61" s="78"/>
      <c r="WQG61" s="78"/>
      <c r="WQH61" s="78"/>
      <c r="WQI61" s="78"/>
      <c r="WQJ61" s="78"/>
      <c r="WQK61" s="78"/>
      <c r="WQL61" s="78"/>
      <c r="WQM61" s="78"/>
      <c r="WQN61" s="78"/>
      <c r="WQO61" s="78"/>
      <c r="WQP61" s="78"/>
      <c r="WQQ61" s="78"/>
      <c r="WQR61" s="78"/>
      <c r="WQS61" s="78"/>
      <c r="WQT61" s="78"/>
      <c r="WQU61" s="78"/>
      <c r="WQV61" s="78"/>
      <c r="WQW61" s="78"/>
      <c r="WQX61" s="78"/>
      <c r="WQY61" s="78"/>
      <c r="WQZ61" s="78"/>
      <c r="WRA61" s="78"/>
      <c r="WRB61" s="78"/>
      <c r="WRC61" s="78"/>
      <c r="WRD61" s="78"/>
      <c r="WRE61" s="78"/>
      <c r="WRF61" s="78"/>
      <c r="WRG61" s="78"/>
      <c r="WRH61" s="78"/>
      <c r="WRI61" s="78"/>
      <c r="WRJ61" s="78"/>
      <c r="WRK61" s="78"/>
      <c r="WRL61" s="78"/>
      <c r="WRM61" s="78"/>
      <c r="WRN61" s="78"/>
      <c r="WRO61" s="78"/>
      <c r="WRP61" s="78"/>
      <c r="WRQ61" s="78"/>
      <c r="WRR61" s="78"/>
      <c r="WRS61" s="78"/>
      <c r="WRT61" s="78"/>
      <c r="WRU61" s="78"/>
      <c r="WRV61" s="78"/>
      <c r="WRW61" s="78"/>
      <c r="WRX61" s="78"/>
      <c r="WRY61" s="78"/>
      <c r="WRZ61" s="78"/>
      <c r="WSA61" s="78"/>
      <c r="WSB61" s="78"/>
      <c r="WSC61" s="78"/>
      <c r="WSD61" s="78"/>
      <c r="WSE61" s="78"/>
      <c r="WSF61" s="78"/>
      <c r="WSG61" s="78"/>
      <c r="WSH61" s="78"/>
      <c r="WSI61" s="78"/>
      <c r="WSJ61" s="78"/>
      <c r="WSK61" s="78"/>
      <c r="WSL61" s="78"/>
      <c r="WSM61" s="78"/>
      <c r="WSN61" s="78"/>
      <c r="WSO61" s="78"/>
      <c r="WSP61" s="78"/>
      <c r="WSQ61" s="78"/>
      <c r="WSR61" s="78"/>
      <c r="WSS61" s="78"/>
      <c r="WST61" s="78"/>
      <c r="WSU61" s="78"/>
      <c r="WSV61" s="78"/>
      <c r="WSW61" s="78"/>
      <c r="WSX61" s="78"/>
      <c r="WSY61" s="78"/>
      <c r="WSZ61" s="78"/>
      <c r="WTA61" s="78"/>
      <c r="WTB61" s="78"/>
      <c r="WTC61" s="78"/>
      <c r="WTD61" s="78"/>
      <c r="WTE61" s="78"/>
      <c r="WTF61" s="78"/>
      <c r="WTG61" s="78"/>
      <c r="WTH61" s="78"/>
      <c r="WTI61" s="78"/>
      <c r="WTJ61" s="78"/>
      <c r="WTK61" s="78"/>
      <c r="WTL61" s="78"/>
      <c r="WTM61" s="78"/>
      <c r="WTN61" s="78"/>
      <c r="WTO61" s="78"/>
      <c r="WTP61" s="78"/>
      <c r="WTQ61" s="78"/>
      <c r="WTR61" s="78"/>
      <c r="WTS61" s="78"/>
      <c r="WTT61" s="78"/>
      <c r="WTU61" s="78"/>
      <c r="WTV61" s="78"/>
      <c r="WTW61" s="78"/>
      <c r="WTX61" s="78"/>
      <c r="WTY61" s="78"/>
      <c r="WTZ61" s="78"/>
      <c r="WUA61" s="78"/>
      <c r="WUB61" s="78"/>
      <c r="WUC61" s="78"/>
      <c r="WUD61" s="78"/>
      <c r="WUE61" s="78"/>
      <c r="WUF61" s="78"/>
      <c r="WUG61" s="78"/>
      <c r="WUH61" s="78"/>
      <c r="WUI61" s="78"/>
      <c r="WUJ61" s="78"/>
      <c r="WUK61" s="78"/>
      <c r="WUL61" s="78"/>
      <c r="WUM61" s="78"/>
      <c r="WUN61" s="78"/>
      <c r="WUO61" s="78"/>
      <c r="WUP61" s="78"/>
      <c r="WUQ61" s="78"/>
      <c r="WUR61" s="78"/>
      <c r="WUS61" s="78"/>
      <c r="WUT61" s="78"/>
      <c r="WUU61" s="78"/>
      <c r="WUV61" s="78"/>
      <c r="WUW61" s="78"/>
      <c r="WUX61" s="78"/>
      <c r="WUY61" s="78"/>
      <c r="WUZ61" s="78"/>
      <c r="WVA61" s="78"/>
      <c r="WVB61" s="78"/>
      <c r="WVC61" s="78"/>
      <c r="WVD61" s="78"/>
      <c r="WVE61" s="78"/>
      <c r="WVF61" s="78"/>
      <c r="WVG61" s="78"/>
      <c r="WVH61" s="78"/>
      <c r="WVI61" s="78"/>
      <c r="WVJ61" s="78"/>
      <c r="WVK61" s="78"/>
      <c r="WVL61" s="78"/>
      <c r="WVM61" s="78"/>
      <c r="WVN61" s="78"/>
      <c r="WVO61" s="78"/>
      <c r="WVP61" s="78"/>
      <c r="WVQ61" s="78"/>
      <c r="WVR61" s="78"/>
      <c r="WVS61" s="78"/>
      <c r="WVT61" s="78"/>
      <c r="WVU61" s="78"/>
      <c r="WVV61" s="78"/>
      <c r="WVW61" s="78"/>
      <c r="WVX61" s="78"/>
      <c r="WVY61" s="78"/>
      <c r="WVZ61" s="78"/>
      <c r="WWA61" s="78"/>
      <c r="WWB61" s="78"/>
      <c r="WWC61" s="78"/>
      <c r="WWD61" s="78"/>
      <c r="WWE61" s="78"/>
      <c r="WWF61" s="78"/>
      <c r="WWG61" s="78"/>
      <c r="WWH61" s="78"/>
      <c r="WWI61" s="78"/>
      <c r="WWJ61" s="78"/>
      <c r="WWK61" s="78"/>
      <c r="WWL61" s="78"/>
      <c r="WWM61" s="78"/>
      <c r="WWN61" s="78"/>
      <c r="WWO61" s="78"/>
      <c r="WWP61" s="78"/>
      <c r="WWQ61" s="78"/>
      <c r="WWR61" s="78"/>
      <c r="WWS61" s="78"/>
      <c r="WWT61" s="78"/>
      <c r="WWU61" s="78"/>
      <c r="WWV61" s="78"/>
      <c r="WWW61" s="78"/>
      <c r="WWX61" s="78"/>
      <c r="WWY61" s="78"/>
      <c r="WWZ61" s="78"/>
      <c r="WXA61" s="78"/>
      <c r="WXB61" s="78"/>
      <c r="WXC61" s="78"/>
      <c r="WXD61" s="78"/>
      <c r="WXE61" s="78"/>
      <c r="WXF61" s="78"/>
      <c r="WXG61" s="78"/>
      <c r="WXH61" s="78"/>
      <c r="WXI61" s="78"/>
      <c r="WXJ61" s="78"/>
      <c r="WXK61" s="78"/>
      <c r="WXL61" s="78"/>
      <c r="WXM61" s="78"/>
      <c r="WXN61" s="78"/>
      <c r="WXO61" s="78"/>
      <c r="WXP61" s="78"/>
      <c r="WXQ61" s="78"/>
      <c r="WXR61" s="78"/>
      <c r="WXS61" s="78"/>
      <c r="WXT61" s="78"/>
      <c r="WXU61" s="78"/>
      <c r="WXV61" s="78"/>
      <c r="WXW61" s="78"/>
      <c r="WXX61" s="78"/>
      <c r="WXY61" s="78"/>
      <c r="WXZ61" s="78"/>
      <c r="WYA61" s="78"/>
      <c r="WYB61" s="78"/>
      <c r="WYC61" s="78"/>
      <c r="WYD61" s="78"/>
      <c r="WYE61" s="78"/>
      <c r="WYF61" s="78"/>
      <c r="WYG61" s="78"/>
      <c r="WYH61" s="78"/>
      <c r="WYI61" s="78"/>
      <c r="WYJ61" s="78"/>
      <c r="WYK61" s="78"/>
      <c r="WYL61" s="78"/>
      <c r="WYM61" s="78"/>
      <c r="WYN61" s="78"/>
      <c r="WYO61" s="78"/>
      <c r="WYP61" s="78"/>
      <c r="WYQ61" s="78"/>
      <c r="WYR61" s="78"/>
      <c r="WYS61" s="78"/>
      <c r="WYT61" s="78"/>
      <c r="WYU61" s="78"/>
      <c r="WYV61" s="78"/>
      <c r="WYW61" s="78"/>
      <c r="WYX61" s="78"/>
      <c r="WYY61" s="78"/>
      <c r="WYZ61" s="78"/>
      <c r="WZA61" s="78"/>
      <c r="WZB61" s="78"/>
      <c r="WZC61" s="78"/>
      <c r="WZD61" s="78"/>
      <c r="WZE61" s="78"/>
      <c r="WZF61" s="78"/>
      <c r="WZG61" s="78"/>
      <c r="WZH61" s="78"/>
      <c r="WZI61" s="78"/>
      <c r="WZJ61" s="78"/>
      <c r="WZK61" s="78"/>
      <c r="WZL61" s="78"/>
      <c r="WZM61" s="78"/>
      <c r="WZN61" s="78"/>
      <c r="WZO61" s="78"/>
      <c r="WZP61" s="78"/>
      <c r="WZQ61" s="78"/>
      <c r="WZR61" s="78"/>
      <c r="WZS61" s="78"/>
      <c r="WZT61" s="78"/>
      <c r="WZU61" s="78"/>
      <c r="WZV61" s="78"/>
      <c r="WZW61" s="78"/>
      <c r="WZX61" s="78"/>
      <c r="WZY61" s="78"/>
      <c r="WZZ61" s="78"/>
      <c r="XAA61" s="78"/>
      <c r="XAB61" s="78"/>
      <c r="XAC61" s="78"/>
      <c r="XAD61" s="78"/>
      <c r="XAE61" s="78"/>
      <c r="XAF61" s="78"/>
      <c r="XAG61" s="78"/>
      <c r="XAH61" s="78"/>
      <c r="XAI61" s="78"/>
      <c r="XAJ61" s="78"/>
      <c r="XAK61" s="78"/>
      <c r="XAL61" s="78"/>
      <c r="XAM61" s="78"/>
      <c r="XAN61" s="78"/>
      <c r="XAO61" s="78"/>
      <c r="XAP61" s="78"/>
      <c r="XAQ61" s="78"/>
      <c r="XAR61" s="78"/>
      <c r="XAS61" s="78"/>
      <c r="XAT61" s="78"/>
      <c r="XAU61" s="78"/>
      <c r="XAV61" s="78"/>
      <c r="XAW61" s="78"/>
      <c r="XAX61" s="78"/>
      <c r="XAY61" s="78"/>
      <c r="XAZ61" s="78"/>
      <c r="XBA61" s="78"/>
      <c r="XBB61" s="78"/>
      <c r="XBC61" s="78"/>
      <c r="XBD61" s="78"/>
      <c r="XBE61" s="78"/>
      <c r="XBF61" s="78"/>
      <c r="XBG61" s="78"/>
      <c r="XBH61" s="78"/>
      <c r="XBI61" s="78"/>
      <c r="XBJ61" s="78"/>
      <c r="XBK61" s="78"/>
      <c r="XBL61" s="78"/>
      <c r="XBM61" s="78"/>
      <c r="XBN61" s="78"/>
      <c r="XBO61" s="78"/>
      <c r="XBP61" s="78"/>
      <c r="XBQ61" s="78"/>
      <c r="XBR61" s="78"/>
      <c r="XBS61" s="78"/>
      <c r="XBT61" s="78"/>
      <c r="XBU61" s="78"/>
      <c r="XBV61" s="78"/>
      <c r="XBW61" s="78"/>
      <c r="XBX61" s="78"/>
      <c r="XBY61" s="78"/>
      <c r="XBZ61" s="78"/>
      <c r="XCA61" s="78"/>
      <c r="XCB61" s="78"/>
      <c r="XCC61" s="78"/>
      <c r="XCD61" s="78"/>
      <c r="XCE61" s="78"/>
      <c r="XCF61" s="78"/>
      <c r="XCG61" s="78"/>
      <c r="XCH61" s="78"/>
      <c r="XCI61" s="78"/>
      <c r="XCJ61" s="78"/>
      <c r="XCK61" s="78"/>
      <c r="XCL61" s="78"/>
      <c r="XCM61" s="78"/>
      <c r="XCN61" s="78"/>
      <c r="XCO61" s="78"/>
      <c r="XCP61" s="78"/>
      <c r="XCQ61" s="78"/>
      <c r="XCR61" s="78"/>
      <c r="XCS61" s="78"/>
      <c r="XCT61" s="78"/>
      <c r="XCU61" s="78"/>
      <c r="XCV61" s="78"/>
      <c r="XCW61" s="78"/>
      <c r="XCX61" s="78"/>
      <c r="XCY61" s="78"/>
      <c r="XCZ61" s="78"/>
      <c r="XDA61" s="78"/>
      <c r="XDB61" s="78"/>
      <c r="XDC61" s="78"/>
      <c r="XDD61" s="78"/>
      <c r="XDE61" s="78"/>
      <c r="XDF61" s="78"/>
      <c r="XDG61" s="78"/>
      <c r="XDH61" s="78"/>
      <c r="XDI61" s="78"/>
      <c r="XDJ61" s="78"/>
      <c r="XDK61" s="78"/>
      <c r="XDL61" s="78"/>
      <c r="XDM61" s="78"/>
      <c r="XDN61" s="78"/>
      <c r="XDO61" s="78"/>
      <c r="XDP61" s="78"/>
      <c r="XDQ61" s="78"/>
      <c r="XDR61" s="78"/>
      <c r="XDS61" s="78"/>
      <c r="XDT61" s="78"/>
      <c r="XDU61" s="78"/>
      <c r="XDV61" s="78"/>
      <c r="XDW61" s="78"/>
      <c r="XDX61" s="78"/>
      <c r="XDY61" s="78"/>
      <c r="XDZ61" s="78"/>
      <c r="XEA61" s="78"/>
      <c r="XEB61" s="78"/>
      <c r="XEC61" s="78"/>
      <c r="XED61" s="78"/>
      <c r="XEE61" s="78"/>
      <c r="XEF61" s="78"/>
      <c r="XEG61" s="78"/>
      <c r="XEH61" s="78"/>
      <c r="XEI61" s="78"/>
      <c r="XEJ61" s="78"/>
      <c r="XEK61" s="78"/>
      <c r="XEL61" s="78"/>
      <c r="XEM61" s="78"/>
      <c r="XEN61" s="78"/>
      <c r="XEO61" s="78"/>
      <c r="XEP61" s="78"/>
      <c r="XEQ61" s="78"/>
      <c r="XER61" s="78"/>
      <c r="XES61" s="78"/>
      <c r="XET61" s="78"/>
      <c r="XEU61" s="78"/>
      <c r="XEV61" s="78"/>
      <c r="XEW61" s="78"/>
      <c r="XEX61" s="78"/>
      <c r="XEY61" s="78"/>
      <c r="XEZ61" s="78"/>
      <c r="XFA61" s="78"/>
      <c r="XFB61" s="78"/>
      <c r="XFC61" s="78"/>
      <c r="XFD61" s="78"/>
    </row>
    <row r="62" spans="1:16384">
      <c r="A62" s="60" t="s">
        <v>70</v>
      </c>
      <c r="B62" s="60" t="s">
        <v>174</v>
      </c>
      <c r="C62" s="62">
        <v>2692.832243984255</v>
      </c>
      <c r="D62" s="62">
        <v>2574.4963210922519</v>
      </c>
      <c r="E62" s="62">
        <v>2483.2079320461244</v>
      </c>
      <c r="F62" s="62">
        <v>2137.3703911044045</v>
      </c>
      <c r="G62" s="85">
        <v>2206.7279773360578</v>
      </c>
      <c r="H62" s="85">
        <v>2709.0593563934781</v>
      </c>
      <c r="I62" s="85">
        <f>SUM(C62:H62)</f>
        <v>14803.694221956572</v>
      </c>
      <c r="J62" s="67">
        <f t="shared" ref="J62:P67" si="44">C62/C$67</f>
        <v>0.45571683185882522</v>
      </c>
      <c r="K62" s="67">
        <f t="shared" si="44"/>
        <v>0.48254889189728922</v>
      </c>
      <c r="L62" s="67">
        <f t="shared" si="44"/>
        <v>0.4516285203600795</v>
      </c>
      <c r="M62" s="67">
        <f t="shared" si="44"/>
        <v>0.47468423962994094</v>
      </c>
      <c r="N62" s="67">
        <f t="shared" si="44"/>
        <v>0.50120495284636069</v>
      </c>
      <c r="O62" s="67">
        <f t="shared" si="44"/>
        <v>0.49021080288302515</v>
      </c>
      <c r="P62" s="81">
        <f t="shared" si="44"/>
        <v>0.47486657186918796</v>
      </c>
    </row>
    <row r="63" spans="1:16384">
      <c r="B63" s="60" t="s">
        <v>178</v>
      </c>
      <c r="C63" s="62">
        <v>591.44091402466108</v>
      </c>
      <c r="D63" s="62">
        <v>612.7323495084006</v>
      </c>
      <c r="E63" s="62">
        <v>649.85978608022697</v>
      </c>
      <c r="F63" s="62">
        <v>434.36686525313621</v>
      </c>
      <c r="G63" s="85">
        <v>480.74497217573935</v>
      </c>
      <c r="H63" s="85">
        <v>663.31202696267212</v>
      </c>
      <c r="I63" s="85">
        <f t="shared" ref="I63:I121" si="45">SUM(C63:H63)</f>
        <v>3432.4569140048366</v>
      </c>
      <c r="J63" s="67">
        <f t="shared" si="44"/>
        <v>0.10009148552537249</v>
      </c>
      <c r="K63" s="67">
        <f t="shared" si="44"/>
        <v>0.11484705332942924</v>
      </c>
      <c r="L63" s="67">
        <f t="shared" si="44"/>
        <v>0.11819196042398883</v>
      </c>
      <c r="M63" s="67">
        <f t="shared" si="44"/>
        <v>9.6467652967994311E-2</v>
      </c>
      <c r="N63" s="67">
        <f t="shared" si="44"/>
        <v>0.10918960723076582</v>
      </c>
      <c r="O63" s="67">
        <f t="shared" si="44"/>
        <v>0.12002790582345217</v>
      </c>
      <c r="P63" s="81">
        <f t="shared" si="44"/>
        <v>0.1101048848620936</v>
      </c>
    </row>
    <row r="64" spans="1:16384">
      <c r="B64" s="60" t="s">
        <v>180</v>
      </c>
      <c r="C64" s="62">
        <v>396.22508156677077</v>
      </c>
      <c r="D64" s="62">
        <v>406.90514994835803</v>
      </c>
      <c r="E64" s="62">
        <v>370.86802685656846</v>
      </c>
      <c r="F64" s="62">
        <v>336.66949211098444</v>
      </c>
      <c r="G64" s="85">
        <v>346.61948177988171</v>
      </c>
      <c r="H64" s="85">
        <v>364.78958138472046</v>
      </c>
      <c r="I64" s="85">
        <f t="shared" si="45"/>
        <v>2222.0768136472839</v>
      </c>
      <c r="J64" s="67">
        <f t="shared" si="44"/>
        <v>6.7054469983414661E-2</v>
      </c>
      <c r="K64" s="67">
        <f t="shared" si="44"/>
        <v>7.6267978169639261E-2</v>
      </c>
      <c r="L64" s="67">
        <f t="shared" si="44"/>
        <v>6.7450887240071492E-2</v>
      </c>
      <c r="M64" s="67">
        <f t="shared" si="44"/>
        <v>7.4770242225880398E-2</v>
      </c>
      <c r="N64" s="67">
        <f t="shared" si="44"/>
        <v>7.8726242112921299E-2</v>
      </c>
      <c r="O64" s="67">
        <f t="shared" si="44"/>
        <v>6.6009551674065706E-2</v>
      </c>
      <c r="P64" s="81">
        <f t="shared" si="44"/>
        <v>7.1278829669533111E-2</v>
      </c>
    </row>
    <row r="65" spans="1:16">
      <c r="B65" s="60" t="s">
        <v>182</v>
      </c>
      <c r="C65" s="62">
        <v>351.76759255001673</v>
      </c>
      <c r="D65" s="62">
        <v>288.33901122532961</v>
      </c>
      <c r="E65" s="62">
        <v>360.80121817796493</v>
      </c>
      <c r="F65" s="62">
        <v>288.46888141703323</v>
      </c>
      <c r="G65" s="85">
        <v>309.25035277651619</v>
      </c>
      <c r="H65" s="85">
        <v>267.15206091323341</v>
      </c>
      <c r="I65" s="85">
        <f t="shared" si="45"/>
        <v>1865.779117060094</v>
      </c>
      <c r="J65" s="67">
        <f t="shared" si="44"/>
        <v>5.9530783317684098E-2</v>
      </c>
      <c r="K65" s="67">
        <f t="shared" si="44"/>
        <v>5.4044618055042508E-2</v>
      </c>
      <c r="L65" s="67">
        <f t="shared" si="44"/>
        <v>6.5620006366346378E-2</v>
      </c>
      <c r="M65" s="67">
        <f t="shared" si="44"/>
        <v>6.4065466707241989E-2</v>
      </c>
      <c r="N65" s="67">
        <f t="shared" si="44"/>
        <v>7.0238747173625896E-2</v>
      </c>
      <c r="O65" s="67">
        <f t="shared" si="44"/>
        <v>4.8341807632623003E-2</v>
      </c>
      <c r="P65" s="81">
        <f t="shared" si="44"/>
        <v>5.9849664543148537E-2</v>
      </c>
    </row>
    <row r="66" spans="1:16">
      <c r="B66" s="60" t="s">
        <v>176</v>
      </c>
      <c r="C66" s="62">
        <v>1876.7374254464396</v>
      </c>
      <c r="D66" s="62">
        <v>1452.7302208527808</v>
      </c>
      <c r="E66" s="62">
        <v>1633.60474932947</v>
      </c>
      <c r="F66" s="62">
        <v>1305.8447316977065</v>
      </c>
      <c r="G66" s="85">
        <v>1059.5027281398773</v>
      </c>
      <c r="H66" s="85">
        <v>1522.0020625915502</v>
      </c>
      <c r="I66" s="85">
        <f t="shared" si="45"/>
        <v>8850.4219180578239</v>
      </c>
      <c r="J66" s="67">
        <f t="shared" si="44"/>
        <v>0.31760642931470351</v>
      </c>
      <c r="K66" s="67">
        <f t="shared" si="44"/>
        <v>0.27229145854859982</v>
      </c>
      <c r="L66" s="67">
        <f t="shared" si="44"/>
        <v>0.29710862560951384</v>
      </c>
      <c r="M66" s="67">
        <f t="shared" si="44"/>
        <v>0.2900123984689425</v>
      </c>
      <c r="N66" s="67">
        <f t="shared" si="44"/>
        <v>0.24064045063632628</v>
      </c>
      <c r="O66" s="67">
        <f t="shared" si="44"/>
        <v>0.275409931986834</v>
      </c>
      <c r="P66" s="81">
        <f t="shared" si="44"/>
        <v>0.283900049056037</v>
      </c>
    </row>
    <row r="67" spans="1:16">
      <c r="A67" s="65" t="s">
        <v>186</v>
      </c>
      <c r="B67" s="65"/>
      <c r="C67" s="66">
        <v>5909.0032575721434</v>
      </c>
      <c r="D67" s="66">
        <v>5335.203052627121</v>
      </c>
      <c r="E67" s="66">
        <v>5498.3417124903544</v>
      </c>
      <c r="F67" s="66">
        <v>4502.7203615832641</v>
      </c>
      <c r="G67" s="66">
        <v>4402.8455122080723</v>
      </c>
      <c r="H67" s="66">
        <v>5526.3150882456539</v>
      </c>
      <c r="I67" s="66">
        <f t="shared" si="45"/>
        <v>31174.428984726605</v>
      </c>
      <c r="J67" s="68">
        <f t="shared" si="44"/>
        <v>1</v>
      </c>
      <c r="K67" s="68">
        <f t="shared" si="44"/>
        <v>1</v>
      </c>
      <c r="L67" s="68">
        <f t="shared" si="44"/>
        <v>1</v>
      </c>
      <c r="M67" s="68">
        <f t="shared" si="44"/>
        <v>1</v>
      </c>
      <c r="N67" s="67">
        <f t="shared" si="44"/>
        <v>1</v>
      </c>
      <c r="O67" s="67">
        <f t="shared" si="44"/>
        <v>1</v>
      </c>
      <c r="P67" s="68">
        <f t="shared" si="44"/>
        <v>1</v>
      </c>
    </row>
    <row r="68" spans="1:16">
      <c r="A68" s="60" t="s">
        <v>77</v>
      </c>
      <c r="B68" s="60" t="s">
        <v>174</v>
      </c>
      <c r="C68" s="62">
        <v>3424.0650153451934</v>
      </c>
      <c r="D68" s="62">
        <v>2963.3925608157315</v>
      </c>
      <c r="E68" s="62">
        <v>2816.9550326748272</v>
      </c>
      <c r="F68" s="62">
        <v>2384.1360503200763</v>
      </c>
      <c r="G68" s="85">
        <v>2355.8228196085993</v>
      </c>
      <c r="H68" s="85">
        <v>3141.9762316719266</v>
      </c>
      <c r="I68" s="85">
        <f t="shared" si="45"/>
        <v>17086.347710436356</v>
      </c>
      <c r="J68" s="67">
        <f t="shared" ref="J68:P73" si="46">C68/C$73</f>
        <v>0.35520354070206417</v>
      </c>
      <c r="K68" s="67">
        <f t="shared" si="46"/>
        <v>0.37049534288583613</v>
      </c>
      <c r="L68" s="67">
        <f t="shared" si="46"/>
        <v>0.34439998794228494</v>
      </c>
      <c r="M68" s="67">
        <f t="shared" si="46"/>
        <v>0.39016881849168372</v>
      </c>
      <c r="N68" s="67">
        <f t="shared" si="46"/>
        <v>0.37825765163422087</v>
      </c>
      <c r="O68" s="67">
        <f t="shared" si="46"/>
        <v>0.37945850283070376</v>
      </c>
      <c r="P68" s="81">
        <f t="shared" si="46"/>
        <v>0.36795261380936695</v>
      </c>
    </row>
    <row r="69" spans="1:16">
      <c r="B69" s="60" t="s">
        <v>178</v>
      </c>
      <c r="C69" s="62">
        <v>1760.1668184401676</v>
      </c>
      <c r="D69" s="62">
        <v>1499.3518356121406</v>
      </c>
      <c r="E69" s="62">
        <v>1519.9377585656537</v>
      </c>
      <c r="F69" s="62">
        <v>882.47541877033734</v>
      </c>
      <c r="G69" s="85">
        <v>1189.0262501178413</v>
      </c>
      <c r="H69" s="85">
        <v>1470.4473201996298</v>
      </c>
      <c r="I69" s="85">
        <f t="shared" si="45"/>
        <v>8321.4054017057715</v>
      </c>
      <c r="J69" s="67">
        <f t="shared" si="46"/>
        <v>0.18259509773741964</v>
      </c>
      <c r="K69" s="67">
        <f t="shared" si="46"/>
        <v>0.18745504047857733</v>
      </c>
      <c r="L69" s="67">
        <f t="shared" si="46"/>
        <v>0.18582708621584895</v>
      </c>
      <c r="M69" s="67">
        <f t="shared" si="46"/>
        <v>0.14441893592580476</v>
      </c>
      <c r="N69" s="67">
        <f t="shared" si="46"/>
        <v>0.19091345637603682</v>
      </c>
      <c r="O69" s="67">
        <f t="shared" si="46"/>
        <v>0.17758687446131943</v>
      </c>
      <c r="P69" s="81">
        <f t="shared" si="46"/>
        <v>0.17920054771300384</v>
      </c>
    </row>
    <row r="70" spans="1:16">
      <c r="B70" s="60" t="s">
        <v>180</v>
      </c>
      <c r="C70" s="62">
        <v>957.75406566303707</v>
      </c>
      <c r="D70" s="62">
        <v>834.08085262197358</v>
      </c>
      <c r="E70" s="62">
        <v>978.06088619853335</v>
      </c>
      <c r="F70" s="62">
        <v>767.45036289256586</v>
      </c>
      <c r="G70" s="85">
        <v>862.37072456877718</v>
      </c>
      <c r="H70" s="85">
        <v>832.27749407510612</v>
      </c>
      <c r="I70" s="85">
        <f t="shared" si="45"/>
        <v>5231.9943860199928</v>
      </c>
      <c r="J70" s="67">
        <f t="shared" si="46"/>
        <v>9.9354899431140439E-2</v>
      </c>
      <c r="K70" s="67">
        <f t="shared" si="46"/>
        <v>0.10428016712089742</v>
      </c>
      <c r="L70" s="67">
        <f t="shared" si="46"/>
        <v>0.11957739953475456</v>
      </c>
      <c r="M70" s="67">
        <f t="shared" si="46"/>
        <v>0.12559484652757397</v>
      </c>
      <c r="N70" s="67">
        <f t="shared" si="46"/>
        <v>0.13846471067280108</v>
      </c>
      <c r="O70" s="67">
        <f t="shared" si="46"/>
        <v>0.10051469156829887</v>
      </c>
      <c r="P70" s="81">
        <f t="shared" si="46"/>
        <v>0.11267042216377944</v>
      </c>
    </row>
    <row r="71" spans="1:16">
      <c r="B71" s="60" t="s">
        <v>182</v>
      </c>
      <c r="C71" s="62">
        <v>697.67613302744837</v>
      </c>
      <c r="D71" s="62">
        <v>616.98144145106312</v>
      </c>
      <c r="E71" s="62">
        <v>782.22696383893276</v>
      </c>
      <c r="F71" s="62">
        <v>664.06151677135904</v>
      </c>
      <c r="G71" s="85">
        <v>390.26221094500892</v>
      </c>
      <c r="H71" s="85">
        <v>560.02341708535528</v>
      </c>
      <c r="I71" s="85">
        <f t="shared" si="45"/>
        <v>3711.2316831191674</v>
      </c>
      <c r="J71" s="67">
        <f t="shared" si="46"/>
        <v>7.2375095567421818E-2</v>
      </c>
      <c r="K71" s="67">
        <f t="shared" si="46"/>
        <v>7.7137519249790371E-2</v>
      </c>
      <c r="L71" s="67">
        <f t="shared" si="46"/>
        <v>9.5634809142995797E-2</v>
      </c>
      <c r="M71" s="67">
        <f t="shared" si="46"/>
        <v>0.10867504703420439</v>
      </c>
      <c r="N71" s="67">
        <f t="shared" si="46"/>
        <v>6.2661617081272603E-2</v>
      </c>
      <c r="O71" s="67">
        <f t="shared" si="46"/>
        <v>6.7634390500867642E-2</v>
      </c>
      <c r="P71" s="81">
        <f t="shared" si="46"/>
        <v>7.9920965053388818E-2</v>
      </c>
    </row>
    <row r="72" spans="1:16">
      <c r="B72" s="60" t="s">
        <v>176</v>
      </c>
      <c r="C72" s="62">
        <v>2800.064555208181</v>
      </c>
      <c r="D72" s="62">
        <v>2084.6543366566348</v>
      </c>
      <c r="E72" s="62">
        <v>2082.1315866507521</v>
      </c>
      <c r="F72" s="62">
        <v>1412.4009610474532</v>
      </c>
      <c r="G72" s="85">
        <v>1430.6083174023531</v>
      </c>
      <c r="H72" s="85">
        <v>2275.4332043631075</v>
      </c>
      <c r="I72" s="85">
        <f t="shared" si="45"/>
        <v>12085.292961328481</v>
      </c>
      <c r="J72" s="67">
        <f t="shared" si="46"/>
        <v>0.29047136656195399</v>
      </c>
      <c r="K72" s="67">
        <f t="shared" si="46"/>
        <v>0.26063193026489867</v>
      </c>
      <c r="L72" s="67">
        <f t="shared" si="46"/>
        <v>0.25456071716411593</v>
      </c>
      <c r="M72" s="67">
        <f t="shared" si="46"/>
        <v>0.23114235202073313</v>
      </c>
      <c r="N72" s="67">
        <f t="shared" si="46"/>
        <v>0.22970256423566859</v>
      </c>
      <c r="O72" s="67">
        <f t="shared" si="46"/>
        <v>0.27480554063881024</v>
      </c>
      <c r="P72" s="81">
        <f t="shared" si="46"/>
        <v>0.26025545126046107</v>
      </c>
    </row>
    <row r="73" spans="1:16">
      <c r="A73" s="65" t="s">
        <v>187</v>
      </c>
      <c r="B73" s="65"/>
      <c r="C73" s="66">
        <v>9639.7265876840265</v>
      </c>
      <c r="D73" s="66">
        <v>7998.4610271575439</v>
      </c>
      <c r="E73" s="66">
        <v>8179.3122279286981</v>
      </c>
      <c r="F73" s="66">
        <v>6110.5243098017918</v>
      </c>
      <c r="G73" s="66">
        <v>6228.0903226425798</v>
      </c>
      <c r="H73" s="66">
        <v>8280.1576673951258</v>
      </c>
      <c r="I73" s="66">
        <f t="shared" si="45"/>
        <v>46436.272142609763</v>
      </c>
      <c r="J73" s="68">
        <f t="shared" si="46"/>
        <v>1</v>
      </c>
      <c r="K73" s="68">
        <f t="shared" si="46"/>
        <v>1</v>
      </c>
      <c r="L73" s="68">
        <f t="shared" si="46"/>
        <v>1</v>
      </c>
      <c r="M73" s="68">
        <f t="shared" si="46"/>
        <v>1</v>
      </c>
      <c r="N73" s="68">
        <f t="shared" si="46"/>
        <v>1</v>
      </c>
      <c r="O73" s="68">
        <f t="shared" si="46"/>
        <v>1</v>
      </c>
      <c r="P73" s="68">
        <f t="shared" si="46"/>
        <v>1</v>
      </c>
    </row>
    <row r="74" spans="1:16">
      <c r="A74" s="60" t="s">
        <v>196</v>
      </c>
      <c r="B74" s="60" t="s">
        <v>174</v>
      </c>
      <c r="C74" s="62">
        <v>0</v>
      </c>
      <c r="D74" s="62">
        <v>0</v>
      </c>
      <c r="E74" s="62">
        <v>0</v>
      </c>
      <c r="F74" s="62">
        <v>0</v>
      </c>
      <c r="G74" s="85">
        <v>0</v>
      </c>
      <c r="H74" s="85">
        <v>348.30488801502844</v>
      </c>
      <c r="I74" s="85">
        <f t="shared" si="45"/>
        <v>348.30488801502844</v>
      </c>
      <c r="J74" s="67"/>
      <c r="K74" s="67"/>
      <c r="L74" s="67"/>
      <c r="M74" s="67"/>
      <c r="N74" s="67"/>
      <c r="O74" s="67">
        <f>H74/H$79</f>
        <v>0.51239446511256392</v>
      </c>
      <c r="P74" s="81"/>
    </row>
    <row r="75" spans="1:16">
      <c r="B75" s="60" t="s">
        <v>178</v>
      </c>
      <c r="C75" s="62">
        <v>0</v>
      </c>
      <c r="D75" s="62">
        <v>0</v>
      </c>
      <c r="E75" s="62">
        <v>0</v>
      </c>
      <c r="F75" s="62">
        <v>0</v>
      </c>
      <c r="G75" s="85">
        <v>0</v>
      </c>
      <c r="H75" s="85">
        <v>13.308382878953749</v>
      </c>
      <c r="I75" s="85">
        <f t="shared" si="45"/>
        <v>13.308382878953749</v>
      </c>
      <c r="J75" s="67"/>
      <c r="K75" s="67"/>
      <c r="L75" s="67"/>
      <c r="M75" s="67"/>
      <c r="N75" s="67"/>
      <c r="O75" s="67">
        <f t="shared" ref="O75:O79" si="47">H75/H$79</f>
        <v>1.957808219585044E-2</v>
      </c>
      <c r="P75" s="81"/>
    </row>
    <row r="76" spans="1:16">
      <c r="B76" s="60" t="s">
        <v>180</v>
      </c>
      <c r="C76" s="62">
        <v>0</v>
      </c>
      <c r="D76" s="62">
        <v>0</v>
      </c>
      <c r="E76" s="62">
        <v>0</v>
      </c>
      <c r="F76" s="62">
        <v>0</v>
      </c>
      <c r="G76" s="85">
        <v>0</v>
      </c>
      <c r="H76" s="85">
        <v>0</v>
      </c>
      <c r="I76" s="85">
        <f t="shared" si="45"/>
        <v>0</v>
      </c>
      <c r="J76" s="67"/>
      <c r="K76" s="67"/>
      <c r="L76" s="67"/>
      <c r="M76" s="67"/>
      <c r="N76" s="67"/>
      <c r="O76" s="67">
        <f t="shared" si="47"/>
        <v>0</v>
      </c>
      <c r="P76" s="81"/>
    </row>
    <row r="77" spans="1:16">
      <c r="B77" s="60" t="s">
        <v>182</v>
      </c>
      <c r="C77" s="62">
        <v>0</v>
      </c>
      <c r="D77" s="62">
        <v>0</v>
      </c>
      <c r="E77" s="62">
        <v>0</v>
      </c>
      <c r="F77" s="62">
        <v>0</v>
      </c>
      <c r="G77" s="85">
        <v>0</v>
      </c>
      <c r="H77" s="85">
        <v>0</v>
      </c>
      <c r="I77" s="85">
        <f t="shared" si="45"/>
        <v>0</v>
      </c>
      <c r="J77" s="67"/>
      <c r="K77" s="67"/>
      <c r="L77" s="67"/>
      <c r="M77" s="67"/>
      <c r="N77" s="67"/>
      <c r="O77" s="67">
        <f t="shared" si="47"/>
        <v>0</v>
      </c>
      <c r="P77" s="81"/>
    </row>
    <row r="78" spans="1:16">
      <c r="B78" s="60" t="s">
        <v>176</v>
      </c>
      <c r="C78" s="62">
        <v>0</v>
      </c>
      <c r="D78" s="62">
        <v>0</v>
      </c>
      <c r="E78" s="62">
        <v>0</v>
      </c>
      <c r="F78" s="62">
        <v>0</v>
      </c>
      <c r="G78" s="85">
        <v>0</v>
      </c>
      <c r="H78" s="85">
        <v>318.14600000000002</v>
      </c>
      <c r="I78" s="85">
        <f t="shared" si="45"/>
        <v>318.14600000000002</v>
      </c>
      <c r="J78" s="67"/>
      <c r="K78" s="67"/>
      <c r="L78" s="67"/>
      <c r="M78" s="67"/>
      <c r="N78" s="67"/>
      <c r="O78" s="67">
        <f t="shared" si="47"/>
        <v>0.46802745269158569</v>
      </c>
      <c r="P78" s="81"/>
    </row>
    <row r="79" spans="1:16">
      <c r="A79" s="65" t="s">
        <v>197</v>
      </c>
      <c r="B79" s="65"/>
      <c r="C79" s="66">
        <v>0</v>
      </c>
      <c r="D79" s="66">
        <v>0</v>
      </c>
      <c r="E79" s="66">
        <v>0</v>
      </c>
      <c r="F79" s="66">
        <v>0</v>
      </c>
      <c r="G79" s="113">
        <v>0</v>
      </c>
      <c r="H79" s="113">
        <v>679.75927089398215</v>
      </c>
      <c r="I79" s="113">
        <f t="shared" si="45"/>
        <v>679.75927089398215</v>
      </c>
      <c r="J79" s="68"/>
      <c r="K79" s="68"/>
      <c r="L79" s="68"/>
      <c r="M79" s="68"/>
      <c r="N79" s="68"/>
      <c r="O79" s="67">
        <f t="shared" si="47"/>
        <v>1</v>
      </c>
      <c r="P79" s="68"/>
    </row>
    <row r="80" spans="1:16">
      <c r="A80" s="60" t="s">
        <v>71</v>
      </c>
      <c r="B80" s="60" t="s">
        <v>174</v>
      </c>
      <c r="C80" s="62">
        <v>8.8732159499158067E-2</v>
      </c>
      <c r="D80" s="62">
        <v>603.8584861457997</v>
      </c>
      <c r="E80" s="62">
        <v>1485.3633486462531</v>
      </c>
      <c r="F80" s="62">
        <v>573.84560928587723</v>
      </c>
      <c r="G80" s="85">
        <v>1415.7262330211938</v>
      </c>
      <c r="H80" s="85">
        <v>1101.9220561026941</v>
      </c>
      <c r="I80" s="85">
        <f t="shared" si="45"/>
        <v>5180.8044653613179</v>
      </c>
      <c r="J80" s="67">
        <f t="shared" ref="J80:P85" si="48">C80/C$85</f>
        <v>1.2732939377665298E-3</v>
      </c>
      <c r="K80" s="67">
        <f t="shared" si="48"/>
        <v>0.11249065150146255</v>
      </c>
      <c r="L80" s="67">
        <f t="shared" si="48"/>
        <v>0.24181824938111524</v>
      </c>
      <c r="M80" s="67">
        <f t="shared" si="48"/>
        <v>0.43174251629238819</v>
      </c>
      <c r="N80" s="67">
        <f t="shared" si="48"/>
        <v>0.25174967085851913</v>
      </c>
      <c r="O80" s="67">
        <f t="shared" si="48"/>
        <v>0.3165485541965582</v>
      </c>
      <c r="P80" s="81">
        <f t="shared" si="48"/>
        <v>0.2353415553951238</v>
      </c>
    </row>
    <row r="81" spans="1:16">
      <c r="B81" s="60" t="s">
        <v>178</v>
      </c>
      <c r="C81" s="62">
        <v>69.598365899572826</v>
      </c>
      <c r="D81" s="62">
        <v>1644.829777021966</v>
      </c>
      <c r="E81" s="62">
        <v>1062.244391197399</v>
      </c>
      <c r="F81" s="62">
        <v>161.61338463742007</v>
      </c>
      <c r="G81" s="85">
        <v>439.34414102983885</v>
      </c>
      <c r="H81" s="85">
        <v>735.93905926963589</v>
      </c>
      <c r="I81" s="85">
        <f t="shared" si="45"/>
        <v>4113.5691190558318</v>
      </c>
      <c r="J81" s="67">
        <f t="shared" si="48"/>
        <v>0.99872670606223346</v>
      </c>
      <c r="K81" s="67">
        <f t="shared" si="48"/>
        <v>0.30640949406403128</v>
      </c>
      <c r="L81" s="67">
        <f t="shared" si="48"/>
        <v>0.1729341708399986</v>
      </c>
      <c r="M81" s="67">
        <f t="shared" si="48"/>
        <v>0.1215925820826988</v>
      </c>
      <c r="N81" s="67">
        <f t="shared" si="48"/>
        <v>7.8125798843076855E-2</v>
      </c>
      <c r="O81" s="67">
        <f t="shared" si="48"/>
        <v>0.21141281626807507</v>
      </c>
      <c r="P81" s="81">
        <f t="shared" si="48"/>
        <v>0.18686166620967659</v>
      </c>
    </row>
    <row r="82" spans="1:16">
      <c r="B82" s="60" t="s">
        <v>180</v>
      </c>
      <c r="C82" s="62">
        <v>0</v>
      </c>
      <c r="D82" s="62">
        <v>34.749000000000002</v>
      </c>
      <c r="E82" s="62">
        <v>1104.1464590707903</v>
      </c>
      <c r="F82" s="62">
        <v>258.46710000000002</v>
      </c>
      <c r="G82" s="85">
        <v>376.01858273303901</v>
      </c>
      <c r="H82" s="85">
        <v>575.38310000000001</v>
      </c>
      <c r="I82" s="85">
        <f t="shared" si="45"/>
        <v>2348.7642418038295</v>
      </c>
      <c r="J82" s="67">
        <f t="shared" si="48"/>
        <v>0</v>
      </c>
      <c r="K82" s="67">
        <f t="shared" si="48"/>
        <v>6.4732677253135787E-3</v>
      </c>
      <c r="L82" s="67">
        <f t="shared" si="48"/>
        <v>0.17975585841417163</v>
      </c>
      <c r="M82" s="67">
        <f t="shared" si="48"/>
        <v>0.19446212417947428</v>
      </c>
      <c r="N82" s="67">
        <f t="shared" si="48"/>
        <v>6.6865014034328693E-2</v>
      </c>
      <c r="O82" s="67">
        <f t="shared" si="48"/>
        <v>0.16528999252299142</v>
      </c>
      <c r="P82" s="81">
        <f t="shared" si="48"/>
        <v>0.10669420813279262</v>
      </c>
    </row>
    <row r="83" spans="1:16">
      <c r="B83" s="60" t="s">
        <v>182</v>
      </c>
      <c r="C83" s="62">
        <v>0</v>
      </c>
      <c r="D83" s="62">
        <v>11.718</v>
      </c>
      <c r="E83" s="62">
        <v>182.15880000000001</v>
      </c>
      <c r="F83" s="62">
        <v>119.46720000000001</v>
      </c>
      <c r="G83" s="85">
        <v>50.805300000000003</v>
      </c>
      <c r="H83" s="85">
        <v>75.898799999999994</v>
      </c>
      <c r="I83" s="85">
        <f t="shared" si="45"/>
        <v>440.04809999999998</v>
      </c>
      <c r="J83" s="67">
        <f t="shared" si="48"/>
        <v>0</v>
      </c>
      <c r="K83" s="67">
        <f t="shared" si="48"/>
        <v>2.182904578699373E-3</v>
      </c>
      <c r="L83" s="67">
        <f t="shared" si="48"/>
        <v>2.9655587076058431E-2</v>
      </c>
      <c r="M83" s="67">
        <f t="shared" si="48"/>
        <v>8.9883182353862792E-2</v>
      </c>
      <c r="N83" s="67">
        <f t="shared" si="48"/>
        <v>9.0343862072638798E-3</v>
      </c>
      <c r="O83" s="67">
        <f t="shared" si="48"/>
        <v>2.1803407302897881E-2</v>
      </c>
      <c r="P83" s="81">
        <f t="shared" si="48"/>
        <v>1.9989483292619577E-2</v>
      </c>
    </row>
    <row r="84" spans="1:16">
      <c r="B84" s="60" t="s">
        <v>176</v>
      </c>
      <c r="C84" s="62">
        <v>0</v>
      </c>
      <c r="D84" s="62">
        <v>3072.9218000000001</v>
      </c>
      <c r="E84" s="62">
        <v>2308.5652981030053</v>
      </c>
      <c r="F84" s="62">
        <v>215.74522644714708</v>
      </c>
      <c r="G84" s="85">
        <v>3341.6532465483892</v>
      </c>
      <c r="H84" s="85">
        <v>991.90923236109302</v>
      </c>
      <c r="I84" s="85">
        <f t="shared" si="45"/>
        <v>9930.7948034596338</v>
      </c>
      <c r="J84" s="67">
        <f t="shared" si="48"/>
        <v>0</v>
      </c>
      <c r="K84" s="67">
        <f t="shared" si="48"/>
        <v>0.57244368213049324</v>
      </c>
      <c r="L84" s="67">
        <f t="shared" si="48"/>
        <v>0.37583613428865614</v>
      </c>
      <c r="M84" s="67">
        <f t="shared" si="48"/>
        <v>0.16231959509157609</v>
      </c>
      <c r="N84" s="67">
        <f t="shared" si="48"/>
        <v>0.59422513005681155</v>
      </c>
      <c r="O84" s="67">
        <f t="shared" si="48"/>
        <v>0.28494522970947744</v>
      </c>
      <c r="P84" s="81">
        <f t="shared" si="48"/>
        <v>0.45111308696978736</v>
      </c>
    </row>
    <row r="85" spans="1:16">
      <c r="A85" s="65" t="s">
        <v>188</v>
      </c>
      <c r="B85" s="65"/>
      <c r="C85" s="66">
        <v>69.687098059071985</v>
      </c>
      <c r="D85" s="66">
        <v>5368.077063167766</v>
      </c>
      <c r="E85" s="66">
        <v>6142.4782970174474</v>
      </c>
      <c r="F85" s="66">
        <v>1329.1385203704442</v>
      </c>
      <c r="G85" s="66">
        <v>5623.5475033324601</v>
      </c>
      <c r="H85" s="66">
        <v>3481.052247733423</v>
      </c>
      <c r="I85" s="66">
        <f t="shared" si="45"/>
        <v>22013.980729680614</v>
      </c>
      <c r="J85" s="68">
        <f t="shared" si="48"/>
        <v>1</v>
      </c>
      <c r="K85" s="68">
        <f t="shared" si="48"/>
        <v>1</v>
      </c>
      <c r="L85" s="68">
        <f t="shared" si="48"/>
        <v>1</v>
      </c>
      <c r="M85" s="68">
        <f t="shared" si="48"/>
        <v>1</v>
      </c>
      <c r="N85" s="68">
        <f t="shared" si="48"/>
        <v>1</v>
      </c>
      <c r="O85" s="68">
        <f t="shared" si="48"/>
        <v>1</v>
      </c>
      <c r="P85" s="68">
        <f t="shared" si="48"/>
        <v>1</v>
      </c>
    </row>
    <row r="86" spans="1:16">
      <c r="A86" s="60" t="s">
        <v>72</v>
      </c>
      <c r="B86" s="60" t="s">
        <v>174</v>
      </c>
      <c r="C86" s="62">
        <v>0</v>
      </c>
      <c r="D86" s="62">
        <v>0</v>
      </c>
      <c r="E86" s="62">
        <v>0</v>
      </c>
      <c r="F86" s="62">
        <v>2.5147460973997835</v>
      </c>
      <c r="G86" s="85">
        <v>482.45111315218543</v>
      </c>
      <c r="H86" s="85">
        <v>588.57756212650247</v>
      </c>
      <c r="I86" s="85">
        <f t="shared" si="45"/>
        <v>1073.5434213760877</v>
      </c>
      <c r="J86" s="67"/>
      <c r="K86" s="67"/>
      <c r="L86" s="67"/>
      <c r="M86" s="67">
        <f t="shared" ref="M86:P91" si="49">F86/F$91</f>
        <v>1</v>
      </c>
      <c r="N86" s="67">
        <f t="shared" si="49"/>
        <v>0.29174377554648978</v>
      </c>
      <c r="O86" s="67">
        <f t="shared" si="49"/>
        <v>0.35698965571880131</v>
      </c>
      <c r="P86" s="81">
        <f t="shared" si="49"/>
        <v>0.32483188594359153</v>
      </c>
    </row>
    <row r="87" spans="1:16">
      <c r="B87" s="60" t="s">
        <v>178</v>
      </c>
      <c r="C87" s="62">
        <v>0</v>
      </c>
      <c r="D87" s="62">
        <v>0</v>
      </c>
      <c r="E87" s="62">
        <v>0</v>
      </c>
      <c r="F87" s="62">
        <v>0</v>
      </c>
      <c r="G87" s="85">
        <v>0</v>
      </c>
      <c r="H87" s="85">
        <v>26.1099</v>
      </c>
      <c r="I87" s="85">
        <f t="shared" si="45"/>
        <v>26.1099</v>
      </c>
      <c r="J87" s="67"/>
      <c r="K87" s="67"/>
      <c r="L87" s="67"/>
      <c r="M87" s="67">
        <f t="shared" si="49"/>
        <v>0</v>
      </c>
      <c r="N87" s="67">
        <f t="shared" si="49"/>
        <v>0</v>
      </c>
      <c r="O87" s="67">
        <f t="shared" si="49"/>
        <v>1.5836424647545404E-2</v>
      </c>
      <c r="P87" s="81">
        <f t="shared" si="49"/>
        <v>7.9003120785995379E-3</v>
      </c>
    </row>
    <row r="88" spans="1:16">
      <c r="B88" s="60" t="s">
        <v>180</v>
      </c>
      <c r="C88" s="62">
        <v>0</v>
      </c>
      <c r="D88" s="62">
        <v>0</v>
      </c>
      <c r="E88" s="62">
        <v>0</v>
      </c>
      <c r="F88" s="62">
        <v>0</v>
      </c>
      <c r="G88" s="85">
        <v>0</v>
      </c>
      <c r="H88" s="85">
        <v>0</v>
      </c>
      <c r="I88" s="85">
        <f t="shared" si="45"/>
        <v>0</v>
      </c>
      <c r="J88" s="67"/>
      <c r="K88" s="67"/>
      <c r="L88" s="67"/>
      <c r="M88" s="67">
        <f t="shared" si="49"/>
        <v>0</v>
      </c>
      <c r="N88" s="67">
        <f t="shared" si="49"/>
        <v>0</v>
      </c>
      <c r="O88" s="67">
        <f t="shared" si="49"/>
        <v>0</v>
      </c>
      <c r="P88" s="81">
        <f t="shared" si="49"/>
        <v>0</v>
      </c>
    </row>
    <row r="89" spans="1:16">
      <c r="B89" s="60" t="s">
        <v>182</v>
      </c>
      <c r="C89" s="62">
        <v>0</v>
      </c>
      <c r="D89" s="62">
        <v>0</v>
      </c>
      <c r="E89" s="62">
        <v>0</v>
      </c>
      <c r="F89" s="62">
        <v>0</v>
      </c>
      <c r="G89" s="85">
        <v>0</v>
      </c>
      <c r="H89" s="85">
        <v>0</v>
      </c>
      <c r="I89" s="85">
        <f t="shared" si="45"/>
        <v>0</v>
      </c>
      <c r="J89" s="67"/>
      <c r="K89" s="67"/>
      <c r="L89" s="67"/>
      <c r="M89" s="67">
        <f t="shared" si="49"/>
        <v>0</v>
      </c>
      <c r="N89" s="67">
        <f t="shared" si="49"/>
        <v>0</v>
      </c>
      <c r="O89" s="67">
        <f t="shared" si="49"/>
        <v>0</v>
      </c>
      <c r="P89" s="81">
        <f t="shared" si="49"/>
        <v>0</v>
      </c>
    </row>
    <row r="90" spans="1:16">
      <c r="B90" s="60" t="s">
        <v>176</v>
      </c>
      <c r="C90" s="62">
        <v>0</v>
      </c>
      <c r="D90" s="62">
        <v>0</v>
      </c>
      <c r="E90" s="62">
        <v>0</v>
      </c>
      <c r="F90" s="62">
        <v>0</v>
      </c>
      <c r="G90" s="85">
        <v>1171.2298000000001</v>
      </c>
      <c r="H90" s="85">
        <v>1034.0369552278246</v>
      </c>
      <c r="I90" s="85">
        <f t="shared" si="45"/>
        <v>2205.2667552278244</v>
      </c>
      <c r="J90" s="67"/>
      <c r="K90" s="67"/>
      <c r="L90" s="67"/>
      <c r="M90" s="67">
        <f t="shared" si="49"/>
        <v>0</v>
      </c>
      <c r="N90" s="67">
        <f t="shared" si="49"/>
        <v>0.70825622445351022</v>
      </c>
      <c r="O90" s="67">
        <f t="shared" si="49"/>
        <v>0.62717391963365332</v>
      </c>
      <c r="P90" s="81">
        <f t="shared" si="49"/>
        <v>0.66726780197780899</v>
      </c>
    </row>
    <row r="91" spans="1:16">
      <c r="A91" s="65" t="s">
        <v>189</v>
      </c>
      <c r="B91" s="65"/>
      <c r="C91" s="66">
        <v>0</v>
      </c>
      <c r="D91" s="66">
        <v>0</v>
      </c>
      <c r="E91" s="66">
        <v>0</v>
      </c>
      <c r="F91" s="66">
        <v>2.5147460973997835</v>
      </c>
      <c r="G91" s="66">
        <v>1653.6809131521854</v>
      </c>
      <c r="H91" s="66">
        <v>1648.724417354327</v>
      </c>
      <c r="I91" s="66">
        <f t="shared" si="45"/>
        <v>3304.9200766039121</v>
      </c>
      <c r="J91" s="68"/>
      <c r="K91" s="68"/>
      <c r="L91" s="68"/>
      <c r="M91" s="68">
        <f t="shared" si="49"/>
        <v>1</v>
      </c>
      <c r="N91" s="68">
        <f t="shared" si="49"/>
        <v>1</v>
      </c>
      <c r="O91" s="68">
        <f t="shared" si="49"/>
        <v>1</v>
      </c>
      <c r="P91" s="68">
        <f t="shared" si="49"/>
        <v>1</v>
      </c>
    </row>
    <row r="92" spans="1:16">
      <c r="A92" s="60" t="s">
        <v>73</v>
      </c>
      <c r="B92" s="60" t="s">
        <v>174</v>
      </c>
      <c r="C92" s="62">
        <v>85.767300000000006</v>
      </c>
      <c r="D92" s="62">
        <v>79.482399999999998</v>
      </c>
      <c r="E92" s="62">
        <v>82.237399999999994</v>
      </c>
      <c r="F92" s="62">
        <v>72.717500000000001</v>
      </c>
      <c r="G92" s="85">
        <v>40.861499999999999</v>
      </c>
      <c r="H92" s="85">
        <v>30.709600000000012</v>
      </c>
      <c r="I92" s="85">
        <f t="shared" si="45"/>
        <v>391.77570000000003</v>
      </c>
      <c r="J92" s="67">
        <f t="shared" ref="J92:P97" si="50">C92/C$97</f>
        <v>0.13225886046626528</v>
      </c>
      <c r="K92" s="67">
        <f t="shared" si="50"/>
        <v>0.13023562754618603</v>
      </c>
      <c r="L92" s="67">
        <f t="shared" si="50"/>
        <v>0.11665504500773959</v>
      </c>
      <c r="M92" s="67">
        <f t="shared" si="50"/>
        <v>0.14155769419558786</v>
      </c>
      <c r="N92" s="67">
        <f t="shared" si="50"/>
        <v>7.7157579351207858E-2</v>
      </c>
      <c r="O92" s="67">
        <f t="shared" si="50"/>
        <v>7.9383592118275254E-2</v>
      </c>
      <c r="P92" s="81">
        <f t="shared" si="50"/>
        <v>0.11543625158360468</v>
      </c>
    </row>
    <row r="93" spans="1:16">
      <c r="B93" s="60" t="s">
        <v>178</v>
      </c>
      <c r="C93" s="62">
        <v>182.79886075514361</v>
      </c>
      <c r="D93" s="62">
        <v>184.57530183519722</v>
      </c>
      <c r="E93" s="62">
        <v>235.56662426165863</v>
      </c>
      <c r="F93" s="62">
        <v>97.696243264536818</v>
      </c>
      <c r="G93" s="85">
        <v>127.9308432788406</v>
      </c>
      <c r="H93" s="85">
        <v>133.24812293333795</v>
      </c>
      <c r="I93" s="85">
        <f t="shared" si="45"/>
        <v>961.81599632871485</v>
      </c>
      <c r="J93" s="67">
        <f t="shared" si="50"/>
        <v>0.28188795750836032</v>
      </c>
      <c r="K93" s="67">
        <f t="shared" si="50"/>
        <v>0.3024352594289253</v>
      </c>
      <c r="L93" s="67">
        <f t="shared" si="50"/>
        <v>0.33415496058441863</v>
      </c>
      <c r="M93" s="67">
        <f t="shared" si="50"/>
        <v>0.19018331114379708</v>
      </c>
      <c r="N93" s="67">
        <f t="shared" si="50"/>
        <v>0.24156808222297471</v>
      </c>
      <c r="O93" s="67">
        <f t="shared" si="50"/>
        <v>0.34444325687947397</v>
      </c>
      <c r="P93" s="81">
        <f t="shared" si="50"/>
        <v>0.28339795788594574</v>
      </c>
    </row>
    <row r="94" spans="1:16">
      <c r="B94" s="60" t="s">
        <v>180</v>
      </c>
      <c r="C94" s="62">
        <v>85.641000000000005</v>
      </c>
      <c r="D94" s="62">
        <v>83.030900000000003</v>
      </c>
      <c r="E94" s="62">
        <v>102.12309999999999</v>
      </c>
      <c r="F94" s="62">
        <v>73.738100000000003</v>
      </c>
      <c r="G94" s="85">
        <v>59.4786</v>
      </c>
      <c r="H94" s="85">
        <v>65.734499999999997</v>
      </c>
      <c r="I94" s="85">
        <f t="shared" si="45"/>
        <v>469.74620000000004</v>
      </c>
      <c r="J94" s="67">
        <f t="shared" si="50"/>
        <v>0.13206409749626519</v>
      </c>
      <c r="K94" s="67">
        <f t="shared" si="50"/>
        <v>0.13605001065927322</v>
      </c>
      <c r="L94" s="67">
        <f t="shared" si="50"/>
        <v>0.14486322314214567</v>
      </c>
      <c r="M94" s="67">
        <f t="shared" si="50"/>
        <v>0.14354447568142026</v>
      </c>
      <c r="N94" s="67">
        <f t="shared" si="50"/>
        <v>0.11231170659909089</v>
      </c>
      <c r="O94" s="67">
        <f t="shared" si="50"/>
        <v>0.16992213301699671</v>
      </c>
      <c r="P94" s="81">
        <f t="shared" si="50"/>
        <v>0.13841016817439744</v>
      </c>
    </row>
    <row r="95" spans="1:16">
      <c r="B95" s="60" t="s">
        <v>182</v>
      </c>
      <c r="C95" s="62">
        <v>16.081</v>
      </c>
      <c r="D95" s="62">
        <v>15.8033</v>
      </c>
      <c r="E95" s="62">
        <v>6.5057</v>
      </c>
      <c r="F95" s="62">
        <v>12.1439</v>
      </c>
      <c r="G95" s="85">
        <v>1.6981999999999999</v>
      </c>
      <c r="H95" s="85">
        <v>3.0550000000000002</v>
      </c>
      <c r="I95" s="85">
        <f t="shared" si="45"/>
        <v>55.287100000000002</v>
      </c>
      <c r="J95" s="67">
        <f t="shared" si="50"/>
        <v>2.4797967700487384E-2</v>
      </c>
      <c r="K95" s="67">
        <f t="shared" si="50"/>
        <v>2.5894445723841274E-2</v>
      </c>
      <c r="L95" s="67">
        <f t="shared" si="50"/>
        <v>9.2284377461696442E-3</v>
      </c>
      <c r="M95" s="67">
        <f t="shared" si="50"/>
        <v>2.3640285798353897E-2</v>
      </c>
      <c r="N95" s="67">
        <f t="shared" si="50"/>
        <v>3.2066615580490484E-3</v>
      </c>
      <c r="O95" s="67">
        <f t="shared" si="50"/>
        <v>7.8971029880340621E-3</v>
      </c>
      <c r="P95" s="81">
        <f t="shared" si="50"/>
        <v>1.629027932290826E-2</v>
      </c>
    </row>
    <row r="96" spans="1:16">
      <c r="B96" s="60" t="s">
        <v>176</v>
      </c>
      <c r="C96" s="62">
        <v>278.19240000000002</v>
      </c>
      <c r="D96" s="62">
        <v>247.405</v>
      </c>
      <c r="E96" s="62">
        <v>278.52940000000001</v>
      </c>
      <c r="F96" s="62">
        <v>257.39940000000001</v>
      </c>
      <c r="G96" s="85">
        <v>299.61590000000001</v>
      </c>
      <c r="H96" s="85">
        <v>154.1035</v>
      </c>
      <c r="I96" s="85">
        <f t="shared" si="45"/>
        <v>1515.2456</v>
      </c>
      <c r="J96" s="67">
        <f t="shared" si="50"/>
        <v>0.42899111682862184</v>
      </c>
      <c r="K96" s="67">
        <f t="shared" si="50"/>
        <v>0.4053846566417742</v>
      </c>
      <c r="L96" s="67">
        <f t="shared" si="50"/>
        <v>0.39509833351952645</v>
      </c>
      <c r="M96" s="67">
        <f t="shared" si="50"/>
        <v>0.50107423318084099</v>
      </c>
      <c r="N96" s="67">
        <f t="shared" si="50"/>
        <v>0.56575597026867741</v>
      </c>
      <c r="O96" s="67">
        <f t="shared" si="50"/>
        <v>0.39835391499721995</v>
      </c>
      <c r="P96" s="81">
        <f t="shared" si="50"/>
        <v>0.44646534303314372</v>
      </c>
    </row>
    <row r="97" spans="1:16">
      <c r="A97" s="65" t="s">
        <v>190</v>
      </c>
      <c r="B97" s="65"/>
      <c r="C97" s="66">
        <v>648.48056075514364</v>
      </c>
      <c r="D97" s="66">
        <v>610.29690183519722</v>
      </c>
      <c r="E97" s="66">
        <v>704.96222426165866</v>
      </c>
      <c r="F97" s="66">
        <v>513.6951432645368</v>
      </c>
      <c r="G97" s="66">
        <v>529.58504327884066</v>
      </c>
      <c r="H97" s="66">
        <v>386.85072293333798</v>
      </c>
      <c r="I97" s="66">
        <f t="shared" si="45"/>
        <v>3393.8705963287152</v>
      </c>
      <c r="J97" s="68">
        <f t="shared" si="50"/>
        <v>1</v>
      </c>
      <c r="K97" s="68">
        <f t="shared" si="50"/>
        <v>1</v>
      </c>
      <c r="L97" s="68">
        <f t="shared" si="50"/>
        <v>1</v>
      </c>
      <c r="M97" s="68">
        <f t="shared" si="50"/>
        <v>1</v>
      </c>
      <c r="N97" s="68">
        <f t="shared" si="50"/>
        <v>1</v>
      </c>
      <c r="O97" s="68">
        <f t="shared" si="50"/>
        <v>1</v>
      </c>
      <c r="P97" s="68">
        <f t="shared" si="50"/>
        <v>1</v>
      </c>
    </row>
    <row r="98" spans="1:16">
      <c r="A98" s="60" t="s">
        <v>74</v>
      </c>
      <c r="B98" s="60" t="s">
        <v>174</v>
      </c>
      <c r="C98" s="62">
        <v>14.097295979138453</v>
      </c>
      <c r="D98" s="62">
        <v>24.995678845262226</v>
      </c>
      <c r="E98" s="62">
        <v>48.956699999999998</v>
      </c>
      <c r="F98" s="62">
        <v>66.682900000000004</v>
      </c>
      <c r="G98" s="85">
        <v>44.474999999999994</v>
      </c>
      <c r="H98" s="85">
        <v>108.4766</v>
      </c>
      <c r="I98" s="85">
        <f t="shared" si="45"/>
        <v>307.68417482440066</v>
      </c>
      <c r="J98" s="67">
        <f t="shared" ref="J98:P103" si="51">C98/C$103</f>
        <v>4.0296456863582152E-2</v>
      </c>
      <c r="K98" s="67">
        <f t="shared" si="51"/>
        <v>9.108437249835187E-2</v>
      </c>
      <c r="L98" s="67">
        <f t="shared" si="51"/>
        <v>6.2071919419686754E-2</v>
      </c>
      <c r="M98" s="67">
        <f t="shared" si="51"/>
        <v>6.6618669399966787E-2</v>
      </c>
      <c r="N98" s="67">
        <f t="shared" si="51"/>
        <v>0.17165474565455463</v>
      </c>
      <c r="O98" s="67">
        <f t="shared" si="51"/>
        <v>0.18275208363271814</v>
      </c>
      <c r="P98" s="81">
        <f t="shared" si="51"/>
        <v>9.4190825746835155E-2</v>
      </c>
    </row>
    <row r="99" spans="1:16">
      <c r="B99" s="60" t="s">
        <v>178</v>
      </c>
      <c r="C99" s="62">
        <v>90.722625803317101</v>
      </c>
      <c r="D99" s="62">
        <v>80.292973478041262</v>
      </c>
      <c r="E99" s="62">
        <v>131.51409814477216</v>
      </c>
      <c r="F99" s="62">
        <v>317.66025315123727</v>
      </c>
      <c r="G99" s="85">
        <v>26.810062228316085</v>
      </c>
      <c r="H99" s="85">
        <v>139.02333892227458</v>
      </c>
      <c r="I99" s="85">
        <f t="shared" si="45"/>
        <v>786.02335172795836</v>
      </c>
      <c r="J99" s="67">
        <f t="shared" si="51"/>
        <v>0.25932635468846094</v>
      </c>
      <c r="K99" s="67">
        <f t="shared" si="51"/>
        <v>0.29258797692787658</v>
      </c>
      <c r="L99" s="67">
        <f t="shared" si="51"/>
        <v>0.16674597149307599</v>
      </c>
      <c r="M99" s="67">
        <f t="shared" si="51"/>
        <v>0.31735427502691144</v>
      </c>
      <c r="N99" s="67">
        <f t="shared" si="51"/>
        <v>0.10347553485743406</v>
      </c>
      <c r="O99" s="67">
        <f t="shared" si="51"/>
        <v>0.23421461275172009</v>
      </c>
      <c r="P99" s="81">
        <f t="shared" si="51"/>
        <v>0.24062397293525045</v>
      </c>
    </row>
    <row r="100" spans="1:16">
      <c r="B100" s="60" t="s">
        <v>180</v>
      </c>
      <c r="C100" s="62">
        <v>63.989968999999995</v>
      </c>
      <c r="D100" s="62">
        <v>34.448999999999998</v>
      </c>
      <c r="E100" s="62">
        <v>116.4547</v>
      </c>
      <c r="F100" s="62">
        <v>56.241999999999997</v>
      </c>
      <c r="G100" s="85">
        <v>51.808799999999998</v>
      </c>
      <c r="H100" s="85">
        <v>74.415800000000004</v>
      </c>
      <c r="I100" s="85">
        <f t="shared" si="45"/>
        <v>397.36026900000002</v>
      </c>
      <c r="J100" s="67">
        <f t="shared" si="51"/>
        <v>0.18291231377466238</v>
      </c>
      <c r="K100" s="67">
        <f t="shared" si="51"/>
        <v>0.12553231971095144</v>
      </c>
      <c r="L100" s="67">
        <f t="shared" si="51"/>
        <v>0.14765224687210934</v>
      </c>
      <c r="M100" s="67">
        <f t="shared" si="51"/>
        <v>5.6187826330182579E-2</v>
      </c>
      <c r="N100" s="67">
        <f t="shared" si="51"/>
        <v>0.19996012111675526</v>
      </c>
      <c r="O100" s="67">
        <f t="shared" si="51"/>
        <v>0.12536936542254851</v>
      </c>
      <c r="P100" s="81">
        <f t="shared" si="51"/>
        <v>0.12164321378392312</v>
      </c>
    </row>
    <row r="101" spans="1:16">
      <c r="B101" s="60" t="s">
        <v>182</v>
      </c>
      <c r="C101" s="62">
        <v>48.134300000000003</v>
      </c>
      <c r="D101" s="62">
        <v>44.893700000000003</v>
      </c>
      <c r="E101" s="62">
        <v>39.051499999999997</v>
      </c>
      <c r="F101" s="62">
        <v>17.234000000000002</v>
      </c>
      <c r="G101" s="85">
        <v>8.4824999999999999</v>
      </c>
      <c r="H101" s="85">
        <v>22.768699999999999</v>
      </c>
      <c r="I101" s="85">
        <f t="shared" si="45"/>
        <v>180.56469999999999</v>
      </c>
      <c r="J101" s="67">
        <f t="shared" si="51"/>
        <v>0.13758963041416278</v>
      </c>
      <c r="K101" s="67">
        <f t="shared" si="51"/>
        <v>0.1635928561469866</v>
      </c>
      <c r="L101" s="67">
        <f t="shared" si="51"/>
        <v>4.951317309414028E-2</v>
      </c>
      <c r="M101" s="67">
        <f t="shared" si="51"/>
        <v>1.7217399789736614E-2</v>
      </c>
      <c r="N101" s="67">
        <f t="shared" si="51"/>
        <v>3.2738873075092968E-2</v>
      </c>
      <c r="O101" s="67">
        <f t="shared" si="51"/>
        <v>3.8358755405389446E-2</v>
      </c>
      <c r="P101" s="81">
        <f t="shared" si="51"/>
        <v>5.5275960173889305E-2</v>
      </c>
    </row>
    <row r="102" spans="1:16">
      <c r="B102" s="60" t="s">
        <v>176</v>
      </c>
      <c r="C102" s="62">
        <v>132.8954</v>
      </c>
      <c r="D102" s="62">
        <v>89.792000000000002</v>
      </c>
      <c r="E102" s="62">
        <v>452.73230000000001</v>
      </c>
      <c r="F102" s="62">
        <v>543.14499999999998</v>
      </c>
      <c r="G102" s="85">
        <v>127.5193</v>
      </c>
      <c r="H102" s="85">
        <v>248.88800000000001</v>
      </c>
      <c r="I102" s="85">
        <f t="shared" si="45"/>
        <v>1594.9719999999998</v>
      </c>
      <c r="J102" s="67">
        <f t="shared" si="51"/>
        <v>0.37987524425913172</v>
      </c>
      <c r="K102" s="67">
        <f t="shared" si="51"/>
        <v>0.32720247471583364</v>
      </c>
      <c r="L102" s="67">
        <f t="shared" si="51"/>
        <v>0.57401668912098758</v>
      </c>
      <c r="M102" s="67">
        <f t="shared" si="51"/>
        <v>0.54262182945320259</v>
      </c>
      <c r="N102" s="67">
        <f t="shared" si="51"/>
        <v>0.49217072529616301</v>
      </c>
      <c r="O102" s="67">
        <f t="shared" si="51"/>
        <v>0.4193051827876238</v>
      </c>
      <c r="P102" s="81">
        <f t="shared" si="51"/>
        <v>0.48826602736010177</v>
      </c>
    </row>
    <row r="103" spans="1:16">
      <c r="A103" s="65" t="s">
        <v>191</v>
      </c>
      <c r="B103" s="65"/>
      <c r="C103" s="66">
        <v>349.83959078245556</v>
      </c>
      <c r="D103" s="66">
        <v>274.42335232330345</v>
      </c>
      <c r="E103" s="66">
        <v>788.70929814477222</v>
      </c>
      <c r="F103" s="66">
        <v>1000.9641531512373</v>
      </c>
      <c r="G103" s="66">
        <v>259.09566222831609</v>
      </c>
      <c r="H103" s="66">
        <v>593.57243892227461</v>
      </c>
      <c r="I103" s="66">
        <f t="shared" si="45"/>
        <v>3266.6044955523594</v>
      </c>
      <c r="J103" s="68">
        <f t="shared" si="51"/>
        <v>1</v>
      </c>
      <c r="K103" s="68">
        <f t="shared" si="51"/>
        <v>1</v>
      </c>
      <c r="L103" s="68">
        <f t="shared" si="51"/>
        <v>1</v>
      </c>
      <c r="M103" s="68">
        <f t="shared" si="51"/>
        <v>1</v>
      </c>
      <c r="N103" s="68">
        <f t="shared" si="51"/>
        <v>1</v>
      </c>
      <c r="O103" s="68">
        <f t="shared" si="51"/>
        <v>1</v>
      </c>
      <c r="P103" s="68">
        <f t="shared" si="51"/>
        <v>1</v>
      </c>
    </row>
    <row r="104" spans="1:16">
      <c r="A104" s="60" t="s">
        <v>75</v>
      </c>
      <c r="B104" s="60" t="s">
        <v>174</v>
      </c>
      <c r="C104" s="62">
        <v>506.50316671835435</v>
      </c>
      <c r="D104" s="62">
        <v>469.36528178932508</v>
      </c>
      <c r="E104" s="62">
        <v>520.11589467453939</v>
      </c>
      <c r="F104" s="62">
        <v>321.51431846850414</v>
      </c>
      <c r="G104" s="85">
        <v>245.41676624618972</v>
      </c>
      <c r="H104" s="85">
        <v>208.29762670999324</v>
      </c>
      <c r="I104" s="85">
        <f t="shared" si="45"/>
        <v>2271.2130546069061</v>
      </c>
      <c r="J104" s="67">
        <f t="shared" ref="J104:P109" si="52">C104/C$109</f>
        <v>0.63615803701782825</v>
      </c>
      <c r="K104" s="67">
        <f t="shared" si="52"/>
        <v>0.61346841812110853</v>
      </c>
      <c r="L104" s="67">
        <f t="shared" si="52"/>
        <v>0.58939835519785733</v>
      </c>
      <c r="M104" s="67">
        <f t="shared" si="52"/>
        <v>0.44631425131872043</v>
      </c>
      <c r="N104" s="67">
        <f t="shared" si="52"/>
        <v>0.42495970718784359</v>
      </c>
      <c r="O104" s="67">
        <f t="shared" si="52"/>
        <v>0.44718534825317841</v>
      </c>
      <c r="P104" s="81">
        <f t="shared" si="52"/>
        <v>0.53981088786888776</v>
      </c>
    </row>
    <row r="105" spans="1:16">
      <c r="B105" s="60" t="s">
        <v>178</v>
      </c>
      <c r="C105" s="62">
        <v>53.263749023245516</v>
      </c>
      <c r="D105" s="62">
        <v>59.871231562775002</v>
      </c>
      <c r="E105" s="62">
        <v>42.470104507177687</v>
      </c>
      <c r="F105" s="62">
        <v>137.301940704088</v>
      </c>
      <c r="G105" s="85">
        <v>93.044629383053717</v>
      </c>
      <c r="H105" s="85">
        <v>104.31148999588126</v>
      </c>
      <c r="I105" s="85">
        <f t="shared" si="45"/>
        <v>490.2631451762212</v>
      </c>
      <c r="J105" s="67">
        <f t="shared" si="52"/>
        <v>6.6898223445224239E-2</v>
      </c>
      <c r="K105" s="67">
        <f t="shared" si="52"/>
        <v>7.8252719455002312E-2</v>
      </c>
      <c r="L105" s="67">
        <f t="shared" si="52"/>
        <v>4.8127369299635035E-2</v>
      </c>
      <c r="M105" s="67">
        <f t="shared" si="52"/>
        <v>0.19059746129457503</v>
      </c>
      <c r="N105" s="67">
        <f t="shared" si="52"/>
        <v>0.16111457690041919</v>
      </c>
      <c r="O105" s="67">
        <f t="shared" si="52"/>
        <v>0.22394191771354538</v>
      </c>
      <c r="P105" s="81">
        <f t="shared" si="52"/>
        <v>0.11652336320899405</v>
      </c>
    </row>
    <row r="106" spans="1:16">
      <c r="B106" s="60" t="s">
        <v>180</v>
      </c>
      <c r="C106" s="62">
        <v>47.281384342147099</v>
      </c>
      <c r="D106" s="62">
        <v>46.299540160273438</v>
      </c>
      <c r="E106" s="62">
        <v>39.267264066741582</v>
      </c>
      <c r="F106" s="62">
        <v>18.31066198902062</v>
      </c>
      <c r="G106" s="85">
        <v>14.830913683103716</v>
      </c>
      <c r="H106" s="85">
        <v>13.69325933406941</v>
      </c>
      <c r="I106" s="85">
        <f t="shared" si="45"/>
        <v>179.68302357535586</v>
      </c>
      <c r="J106" s="67">
        <f t="shared" si="52"/>
        <v>5.9384490812692516E-2</v>
      </c>
      <c r="K106" s="67">
        <f t="shared" si="52"/>
        <v>6.0514287621738758E-2</v>
      </c>
      <c r="L106" s="67">
        <f t="shared" si="52"/>
        <v>4.4497891894920316E-2</v>
      </c>
      <c r="M106" s="67">
        <f t="shared" si="52"/>
        <v>2.5418181795783562E-2</v>
      </c>
      <c r="N106" s="67">
        <f t="shared" si="52"/>
        <v>2.5680970507848462E-2</v>
      </c>
      <c r="O106" s="67">
        <f t="shared" si="52"/>
        <v>2.9397478217802177E-2</v>
      </c>
      <c r="P106" s="81">
        <f t="shared" si="52"/>
        <v>4.2706188349188878E-2</v>
      </c>
    </row>
    <row r="107" spans="1:16">
      <c r="B107" s="60" t="s">
        <v>182</v>
      </c>
      <c r="C107" s="62">
        <v>51.209074547305896</v>
      </c>
      <c r="D107" s="62">
        <v>90.869478057708506</v>
      </c>
      <c r="E107" s="62">
        <v>79.549164724558111</v>
      </c>
      <c r="F107" s="62">
        <v>22.916271916718383</v>
      </c>
      <c r="G107" s="85">
        <v>34.6554915222735</v>
      </c>
      <c r="H107" s="85">
        <v>18.778438719589627</v>
      </c>
      <c r="I107" s="85">
        <f t="shared" si="45"/>
        <v>297.97791948815404</v>
      </c>
      <c r="J107" s="67">
        <f t="shared" si="52"/>
        <v>6.4317592627468251E-2</v>
      </c>
      <c r="K107" s="67">
        <f t="shared" si="52"/>
        <v>0.1187679556251769</v>
      </c>
      <c r="L107" s="67">
        <f t="shared" si="52"/>
        <v>9.0145575872771194E-2</v>
      </c>
      <c r="M107" s="67">
        <f t="shared" si="52"/>
        <v>3.181151866655766E-2</v>
      </c>
      <c r="N107" s="67">
        <f t="shared" si="52"/>
        <v>6.0008889184786057E-2</v>
      </c>
      <c r="O107" s="67">
        <f t="shared" si="52"/>
        <v>4.0314634358086923E-2</v>
      </c>
      <c r="P107" s="81">
        <f t="shared" si="52"/>
        <v>7.0821944668710987E-2</v>
      </c>
    </row>
    <row r="108" spans="1:16">
      <c r="B108" s="60" t="s">
        <v>176</v>
      </c>
      <c r="C108" s="62">
        <v>137.93341011912014</v>
      </c>
      <c r="D108" s="62">
        <v>98.695438463333545</v>
      </c>
      <c r="E108" s="62">
        <v>201.04980503319806</v>
      </c>
      <c r="F108" s="62">
        <v>220.3333521888855</v>
      </c>
      <c r="G108" s="85">
        <v>189.55816524914491</v>
      </c>
      <c r="H108" s="85">
        <v>120.71625914652714</v>
      </c>
      <c r="I108" s="85">
        <f t="shared" si="45"/>
        <v>968.28643020020922</v>
      </c>
      <c r="J108" s="67">
        <f t="shared" si="52"/>
        <v>0.17324165609678663</v>
      </c>
      <c r="K108" s="67">
        <f t="shared" si="52"/>
        <v>0.12899661917697353</v>
      </c>
      <c r="L108" s="67">
        <f t="shared" si="52"/>
        <v>0.22783080773481607</v>
      </c>
      <c r="M108" s="67">
        <f t="shared" si="52"/>
        <v>0.30585858692436324</v>
      </c>
      <c r="N108" s="67">
        <f t="shared" si="52"/>
        <v>0.32823585621910278</v>
      </c>
      <c r="O108" s="67">
        <f t="shared" si="52"/>
        <v>0.25916062145738705</v>
      </c>
      <c r="P108" s="81">
        <f t="shared" si="52"/>
        <v>0.23013761590421838</v>
      </c>
    </row>
    <row r="109" spans="1:16">
      <c r="A109" s="65" t="s">
        <v>192</v>
      </c>
      <c r="B109" s="65"/>
      <c r="C109" s="66">
        <v>796.19078475017307</v>
      </c>
      <c r="D109" s="66">
        <v>765.10097003341559</v>
      </c>
      <c r="E109" s="66">
        <v>882.4522330062149</v>
      </c>
      <c r="F109" s="66">
        <v>720.37654526721667</v>
      </c>
      <c r="G109" s="66">
        <v>577.50596608376554</v>
      </c>
      <c r="H109" s="66">
        <v>465.79707390606069</v>
      </c>
      <c r="I109" s="66">
        <f t="shared" si="45"/>
        <v>4207.4235730468463</v>
      </c>
      <c r="J109" s="68">
        <f t="shared" si="52"/>
        <v>1</v>
      </c>
      <c r="K109" s="68">
        <f t="shared" si="52"/>
        <v>1</v>
      </c>
      <c r="L109" s="68">
        <f t="shared" si="52"/>
        <v>1</v>
      </c>
      <c r="M109" s="68">
        <f t="shared" si="52"/>
        <v>1</v>
      </c>
      <c r="N109" s="68">
        <f t="shared" si="52"/>
        <v>1</v>
      </c>
      <c r="O109" s="68">
        <f t="shared" si="52"/>
        <v>1</v>
      </c>
      <c r="P109" s="68">
        <f t="shared" si="52"/>
        <v>1</v>
      </c>
    </row>
    <row r="110" spans="1:16">
      <c r="A110" s="60" t="s">
        <v>78</v>
      </c>
      <c r="B110" s="60" t="s">
        <v>174</v>
      </c>
      <c r="C110" s="62">
        <v>120.81505691469457</v>
      </c>
      <c r="D110" s="62">
        <v>83.848610827697371</v>
      </c>
      <c r="E110" s="62">
        <v>82.690364424042045</v>
      </c>
      <c r="F110" s="62">
        <v>87.874521531194617</v>
      </c>
      <c r="G110" s="85">
        <v>63.278799999999997</v>
      </c>
      <c r="H110" s="85">
        <v>117.85299999999999</v>
      </c>
      <c r="I110" s="85">
        <f t="shared" si="45"/>
        <v>556.36035369762851</v>
      </c>
      <c r="J110" s="67">
        <f t="shared" ref="J110:P115" si="53">C110/C$115</f>
        <v>0.28419669526497748</v>
      </c>
      <c r="K110" s="67">
        <f t="shared" si="53"/>
        <v>0.22173183238453761</v>
      </c>
      <c r="L110" s="67">
        <f t="shared" si="53"/>
        <v>0.28527663202048126</v>
      </c>
      <c r="M110" s="67">
        <f t="shared" si="53"/>
        <v>0.2974538876812205</v>
      </c>
      <c r="N110" s="67">
        <f t="shared" si="53"/>
        <v>0.31270314834222968</v>
      </c>
      <c r="O110" s="67">
        <f t="shared" si="53"/>
        <v>0.40262580411083004</v>
      </c>
      <c r="P110" s="81">
        <f t="shared" si="53"/>
        <v>0.29536790673194491</v>
      </c>
    </row>
    <row r="111" spans="1:16">
      <c r="B111" s="60" t="s">
        <v>178</v>
      </c>
      <c r="C111" s="62">
        <v>57.37967821338021</v>
      </c>
      <c r="D111" s="62">
        <v>75.156667178617909</v>
      </c>
      <c r="E111" s="62">
        <v>64.193491567916027</v>
      </c>
      <c r="F111" s="62">
        <v>25.825911877721555</v>
      </c>
      <c r="G111" s="85">
        <v>42.625744950151187</v>
      </c>
      <c r="H111" s="85">
        <v>51.371476977022333</v>
      </c>
      <c r="I111" s="85">
        <f t="shared" si="45"/>
        <v>316.55297076480917</v>
      </c>
      <c r="J111" s="67">
        <f t="shared" si="53"/>
        <v>0.13497584936888005</v>
      </c>
      <c r="K111" s="67">
        <f t="shared" si="53"/>
        <v>0.19874659061047945</v>
      </c>
      <c r="L111" s="67">
        <f t="shared" si="53"/>
        <v>0.22146356712398052</v>
      </c>
      <c r="M111" s="67">
        <f t="shared" si="53"/>
        <v>8.7420309744888264E-2</v>
      </c>
      <c r="N111" s="67">
        <f t="shared" si="53"/>
        <v>0.21064250027410722</v>
      </c>
      <c r="O111" s="67">
        <f t="shared" si="53"/>
        <v>0.1755023820032974</v>
      </c>
      <c r="P111" s="81">
        <f t="shared" si="53"/>
        <v>0.16805580721770036</v>
      </c>
    </row>
    <row r="112" spans="1:16">
      <c r="B112" s="60" t="s">
        <v>180</v>
      </c>
      <c r="C112" s="62">
        <v>91.115828064283278</v>
      </c>
      <c r="D112" s="62">
        <v>89.470487695174555</v>
      </c>
      <c r="E112" s="62">
        <v>80.238823969932881</v>
      </c>
      <c r="F112" s="62">
        <v>64.39266695640498</v>
      </c>
      <c r="G112" s="85">
        <v>57.913943664723774</v>
      </c>
      <c r="H112" s="85">
        <v>57.172358767478165</v>
      </c>
      <c r="I112" s="85">
        <f t="shared" si="45"/>
        <v>440.3041091179976</v>
      </c>
      <c r="J112" s="67">
        <f t="shared" si="53"/>
        <v>0.21433435437178236</v>
      </c>
      <c r="K112" s="67">
        <f t="shared" si="53"/>
        <v>0.2365984956120003</v>
      </c>
      <c r="L112" s="67">
        <f t="shared" si="53"/>
        <v>0.27681896940305922</v>
      </c>
      <c r="M112" s="67">
        <f t="shared" si="53"/>
        <v>0.21796817542324021</v>
      </c>
      <c r="N112" s="67">
        <f t="shared" si="53"/>
        <v>0.28619178171636717</v>
      </c>
      <c r="O112" s="67">
        <f t="shared" si="53"/>
        <v>0.19532016089254206</v>
      </c>
      <c r="P112" s="81">
        <f t="shared" si="53"/>
        <v>0.2337544402136488</v>
      </c>
    </row>
    <row r="113" spans="1:16">
      <c r="B113" s="60" t="s">
        <v>182</v>
      </c>
      <c r="C113" s="62">
        <v>29.882300000000001</v>
      </c>
      <c r="D113" s="62">
        <v>20.6266</v>
      </c>
      <c r="E113" s="62">
        <v>26.335000000000001</v>
      </c>
      <c r="F113" s="62">
        <v>20.949400000000001</v>
      </c>
      <c r="G113" s="85">
        <v>18.124600000000001</v>
      </c>
      <c r="H113" s="85">
        <v>8.2509999999999994</v>
      </c>
      <c r="I113" s="85">
        <f t="shared" si="45"/>
        <v>124.16889999999999</v>
      </c>
      <c r="J113" s="67">
        <f t="shared" si="53"/>
        <v>7.029298436628649E-2</v>
      </c>
      <c r="K113" s="67">
        <f t="shared" si="53"/>
        <v>5.454561224945343E-2</v>
      </c>
      <c r="L113" s="67">
        <f t="shared" si="53"/>
        <v>9.0854117726866079E-2</v>
      </c>
      <c r="M113" s="67">
        <f t="shared" si="53"/>
        <v>7.0913392938098049E-2</v>
      </c>
      <c r="N113" s="67">
        <f t="shared" si="53"/>
        <v>8.9565849580642759E-2</v>
      </c>
      <c r="O113" s="67">
        <f t="shared" si="53"/>
        <v>2.8188213365111271E-2</v>
      </c>
      <c r="P113" s="81">
        <f t="shared" si="53"/>
        <v>6.5920419797095481E-2</v>
      </c>
    </row>
    <row r="114" spans="1:16">
      <c r="B114" s="60" t="s">
        <v>176</v>
      </c>
      <c r="C114" s="62">
        <v>125.91783980877919</v>
      </c>
      <c r="D114" s="62">
        <v>109.05087430007765</v>
      </c>
      <c r="E114" s="62">
        <v>36.4026</v>
      </c>
      <c r="F114" s="62">
        <v>96.379832878375396</v>
      </c>
      <c r="G114" s="85">
        <v>20.417521872954815</v>
      </c>
      <c r="H114" s="85">
        <v>58.063159916271488</v>
      </c>
      <c r="I114" s="85">
        <f t="shared" si="45"/>
        <v>446.23182877645854</v>
      </c>
      <c r="J114" s="67">
        <f t="shared" si="53"/>
        <v>0.29620011662807355</v>
      </c>
      <c r="K114" s="67">
        <f t="shared" si="53"/>
        <v>0.2883774691435293</v>
      </c>
      <c r="L114" s="67">
        <f t="shared" si="53"/>
        <v>0.12558671372561286</v>
      </c>
      <c r="M114" s="67">
        <f t="shared" si="53"/>
        <v>0.32624423421255289</v>
      </c>
      <c r="N114" s="67">
        <f t="shared" si="53"/>
        <v>0.10089672008665318</v>
      </c>
      <c r="O114" s="67">
        <f t="shared" si="53"/>
        <v>0.19836343962821926</v>
      </c>
      <c r="P114" s="81">
        <f t="shared" si="53"/>
        <v>0.2369014260396104</v>
      </c>
    </row>
    <row r="115" spans="1:16">
      <c r="A115" s="65" t="s">
        <v>193</v>
      </c>
      <c r="B115" s="65"/>
      <c r="C115" s="66">
        <v>425.11070300113727</v>
      </c>
      <c r="D115" s="66">
        <v>378.15324000156744</v>
      </c>
      <c r="E115" s="66">
        <v>289.86027996189097</v>
      </c>
      <c r="F115" s="66">
        <v>295.42233324369658</v>
      </c>
      <c r="G115" s="66">
        <v>202.36061048782977</v>
      </c>
      <c r="H115" s="66">
        <v>292.71099566077197</v>
      </c>
      <c r="I115" s="66">
        <f t="shared" si="45"/>
        <v>1883.6181623568939</v>
      </c>
      <c r="J115" s="68">
        <f t="shared" si="53"/>
        <v>1</v>
      </c>
      <c r="K115" s="68">
        <f t="shared" si="53"/>
        <v>1</v>
      </c>
      <c r="L115" s="68">
        <f t="shared" si="53"/>
        <v>1</v>
      </c>
      <c r="M115" s="68">
        <f t="shared" si="53"/>
        <v>1</v>
      </c>
      <c r="N115" s="68">
        <f t="shared" si="53"/>
        <v>1</v>
      </c>
      <c r="O115" s="68">
        <f t="shared" si="53"/>
        <v>1</v>
      </c>
      <c r="P115" s="68">
        <f t="shared" si="53"/>
        <v>1</v>
      </c>
    </row>
    <row r="116" spans="1:16">
      <c r="A116" s="60" t="s">
        <v>80</v>
      </c>
      <c r="B116" s="60" t="s">
        <v>174</v>
      </c>
      <c r="C116" s="62">
        <v>131.87036290880641</v>
      </c>
      <c r="D116" s="62">
        <v>120.995686111981</v>
      </c>
      <c r="E116" s="62">
        <v>325.52098764615369</v>
      </c>
      <c r="F116" s="62">
        <v>138.87877763810619</v>
      </c>
      <c r="G116" s="85">
        <v>221.90283176171744</v>
      </c>
      <c r="H116" s="85">
        <v>347.42515964747304</v>
      </c>
      <c r="I116" s="85">
        <f t="shared" si="45"/>
        <v>1286.5938057142378</v>
      </c>
      <c r="J116" s="67">
        <f t="shared" ref="J116:P121" si="54">C116/C$121</f>
        <v>0.40733443111291251</v>
      </c>
      <c r="K116" s="67">
        <f t="shared" si="54"/>
        <v>0.62322702946412045</v>
      </c>
      <c r="L116" s="67">
        <f t="shared" si="54"/>
        <v>0.26307287134674195</v>
      </c>
      <c r="M116" s="67">
        <f t="shared" si="54"/>
        <v>0.21341511817013822</v>
      </c>
      <c r="N116" s="67">
        <f t="shared" si="54"/>
        <v>0.37526880629607373</v>
      </c>
      <c r="O116" s="67">
        <f t="shared" si="54"/>
        <v>0.30612920722776626</v>
      </c>
      <c r="P116" s="81">
        <f t="shared" si="54"/>
        <v>0.31135640133210751</v>
      </c>
    </row>
    <row r="117" spans="1:16">
      <c r="B117" s="60" t="s">
        <v>178</v>
      </c>
      <c r="C117" s="62">
        <v>53.140566284108814</v>
      </c>
      <c r="D117" s="62">
        <v>-28.083641858806416</v>
      </c>
      <c r="E117" s="62">
        <v>155.952</v>
      </c>
      <c r="F117" s="62">
        <v>205.03591800146131</v>
      </c>
      <c r="G117" s="85">
        <v>63.892792593445215</v>
      </c>
      <c r="H117" s="85">
        <v>299.6703692914719</v>
      </c>
      <c r="I117" s="85">
        <f t="shared" si="45"/>
        <v>749.60800431168082</v>
      </c>
      <c r="J117" s="67">
        <f t="shared" si="54"/>
        <v>0.16414592224429184</v>
      </c>
      <c r="K117" s="67">
        <f t="shared" si="54"/>
        <v>-0.14465379101201736</v>
      </c>
      <c r="L117" s="67">
        <f t="shared" si="54"/>
        <v>0.1260340868615937</v>
      </c>
      <c r="M117" s="67">
        <f t="shared" si="54"/>
        <v>0.31507884367638744</v>
      </c>
      <c r="N117" s="67">
        <f t="shared" si="54"/>
        <v>0.10805167206343558</v>
      </c>
      <c r="O117" s="67">
        <f t="shared" si="54"/>
        <v>0.26405068842433643</v>
      </c>
      <c r="P117" s="81">
        <f t="shared" si="54"/>
        <v>0.18140554508783849</v>
      </c>
    </row>
    <row r="118" spans="1:16">
      <c r="B118" s="60" t="s">
        <v>180</v>
      </c>
      <c r="C118" s="62">
        <v>45.096415749731314</v>
      </c>
      <c r="D118" s="62">
        <v>2.3394325576699817</v>
      </c>
      <c r="E118" s="62">
        <v>142.97980929662526</v>
      </c>
      <c r="F118" s="62">
        <v>94.258581250865845</v>
      </c>
      <c r="G118" s="85">
        <v>38.782113910097465</v>
      </c>
      <c r="H118" s="85">
        <v>84.719007164738144</v>
      </c>
      <c r="I118" s="85">
        <f t="shared" si="45"/>
        <v>408.17535992972796</v>
      </c>
      <c r="J118" s="67">
        <f t="shared" si="54"/>
        <v>0.13929834156406551</v>
      </c>
      <c r="K118" s="67">
        <f t="shared" si="54"/>
        <v>1.2049996577555185E-2</v>
      </c>
      <c r="L118" s="67">
        <f t="shared" si="54"/>
        <v>0.11555048799851859</v>
      </c>
      <c r="M118" s="67">
        <f t="shared" si="54"/>
        <v>0.14484723006867489</v>
      </c>
      <c r="N118" s="67">
        <f t="shared" si="54"/>
        <v>6.5585993099487039E-2</v>
      </c>
      <c r="O118" s="67">
        <f t="shared" si="54"/>
        <v>7.464906262626618E-2</v>
      </c>
      <c r="P118" s="81">
        <f t="shared" si="54"/>
        <v>9.8778659290689158E-2</v>
      </c>
    </row>
    <row r="119" spans="1:16">
      <c r="B119" s="60" t="s">
        <v>182</v>
      </c>
      <c r="C119" s="62">
        <v>40.554000000000002</v>
      </c>
      <c r="D119" s="62">
        <v>45.636000000000003</v>
      </c>
      <c r="E119" s="62">
        <v>130.91999999999999</v>
      </c>
      <c r="F119" s="62">
        <v>68.7</v>
      </c>
      <c r="G119" s="85">
        <v>90.894000000000005</v>
      </c>
      <c r="H119" s="85">
        <v>84.384</v>
      </c>
      <c r="I119" s="85">
        <f t="shared" si="45"/>
        <v>461.08800000000002</v>
      </c>
      <c r="J119" s="67">
        <f t="shared" si="54"/>
        <v>0.1252672712425659</v>
      </c>
      <c r="K119" s="67">
        <f t="shared" si="54"/>
        <v>0.23506283265588521</v>
      </c>
      <c r="L119" s="67">
        <f t="shared" si="54"/>
        <v>0.10580423881655796</v>
      </c>
      <c r="M119" s="67">
        <f t="shared" si="54"/>
        <v>0.10557133975137735</v>
      </c>
      <c r="N119" s="67">
        <f t="shared" si="54"/>
        <v>0.15371450021017674</v>
      </c>
      <c r="O119" s="67">
        <f t="shared" si="54"/>
        <v>7.4353875375403375E-2</v>
      </c>
      <c r="P119" s="81">
        <f t="shared" si="54"/>
        <v>0.11158354699035848</v>
      </c>
    </row>
    <row r="120" spans="1:16">
      <c r="B120" s="60" t="s">
        <v>176</v>
      </c>
      <c r="C120" s="62">
        <v>53.078444371289734</v>
      </c>
      <c r="D120" s="62">
        <v>53.256359049449735</v>
      </c>
      <c r="E120" s="62">
        <v>482.00673968417442</v>
      </c>
      <c r="F120" s="62">
        <v>143.87151958358973</v>
      </c>
      <c r="G120" s="85">
        <v>175.8452804656919</v>
      </c>
      <c r="H120" s="85">
        <v>318.69859701756707</v>
      </c>
      <c r="I120" s="85">
        <f t="shared" si="45"/>
        <v>1226.7569401717624</v>
      </c>
      <c r="J120" s="67">
        <f t="shared" si="54"/>
        <v>0.16395403383616403</v>
      </c>
      <c r="K120" s="67">
        <f t="shared" si="54"/>
        <v>0.27431393231445655</v>
      </c>
      <c r="L120" s="67">
        <f t="shared" si="54"/>
        <v>0.38953831497658781</v>
      </c>
      <c r="M120" s="67">
        <f>F120/F$121</f>
        <v>0.22108746833342199</v>
      </c>
      <c r="N120" s="67">
        <f t="shared" si="54"/>
        <v>0.29737902833082697</v>
      </c>
      <c r="O120" s="67">
        <f t="shared" si="54"/>
        <v>0.28081716634622772</v>
      </c>
      <c r="P120" s="81">
        <f t="shared" si="54"/>
        <v>0.29687584729900635</v>
      </c>
    </row>
    <row r="121" spans="1:16">
      <c r="A121" s="65" t="s">
        <v>194</v>
      </c>
      <c r="B121" s="65"/>
      <c r="C121" s="66">
        <v>323.73978931393634</v>
      </c>
      <c r="D121" s="66">
        <v>194.1438358602943</v>
      </c>
      <c r="E121" s="66">
        <v>1237.3795366269533</v>
      </c>
      <c r="F121" s="66">
        <v>650.74479647402313</v>
      </c>
      <c r="G121" s="66">
        <v>591.31701873095199</v>
      </c>
      <c r="H121" s="66">
        <v>1134.8971331212501</v>
      </c>
      <c r="I121" s="66">
        <f t="shared" si="45"/>
        <v>4132.222110127409</v>
      </c>
      <c r="J121" s="68">
        <f t="shared" si="54"/>
        <v>1</v>
      </c>
      <c r="K121" s="68">
        <f t="shared" si="54"/>
        <v>1</v>
      </c>
      <c r="L121" s="68">
        <f t="shared" si="54"/>
        <v>1</v>
      </c>
      <c r="M121" s="68">
        <f t="shared" si="54"/>
        <v>1</v>
      </c>
      <c r="N121" s="68">
        <f t="shared" si="54"/>
        <v>1</v>
      </c>
      <c r="O121" s="68">
        <f t="shared" si="54"/>
        <v>1</v>
      </c>
      <c r="P121" s="68">
        <f t="shared" si="54"/>
        <v>1</v>
      </c>
    </row>
  </sheetData>
  <mergeCells count="2">
    <mergeCell ref="A60:E60"/>
    <mergeCell ref="A1:E1"/>
  </mergeCells>
  <phoneticPr fontId="1" type="noConversion"/>
  <conditionalFormatting sqref="J62:P121">
    <cfRule type="dataBar" priority="8">
      <dataBar>
        <cfvo type="min"/>
        <cfvo type="max"/>
        <color rgb="FF63C384"/>
      </dataBar>
    </cfRule>
  </conditionalFormatting>
  <conditionalFormatting sqref="J3:P57">
    <cfRule type="dataBar" priority="9">
      <dataBar>
        <cfvo type="min"/>
        <cfvo type="max"/>
        <color rgb="FFFF555A"/>
      </dataBar>
    </cfRule>
  </conditionalFormatting>
  <pageMargins left="0.7" right="0.7" top="0.75" bottom="0.75" header="0.3" footer="0.3"/>
  <pageSetup paperSize="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I24" sqref="I24"/>
    </sheetView>
  </sheetViews>
  <sheetFormatPr defaultRowHeight="14.3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AI110"/>
  <sheetViews>
    <sheetView showGridLines="0" topLeftCell="A85" zoomScale="70" zoomScaleNormal="70" workbookViewId="0">
      <pane xSplit="1" topLeftCell="I1" activePane="topRight" state="frozen"/>
      <selection activeCell="A10" sqref="A10"/>
      <selection pane="topRight" activeCell="AE103" sqref="AE103:AE106"/>
    </sheetView>
  </sheetViews>
  <sheetFormatPr defaultColWidth="8.76171875" defaultRowHeight="13.7"/>
  <cols>
    <col min="1" max="1" width="12.41015625" style="77" bestFit="1" customWidth="1"/>
    <col min="2" max="3" width="12.41015625" style="77" customWidth="1"/>
    <col min="4" max="13" width="10.234375" style="60" bestFit="1" customWidth="1"/>
    <col min="14" max="16" width="10.3515625" style="60" bestFit="1" customWidth="1"/>
    <col min="17" max="19" width="11.3515625" style="60" bestFit="1" customWidth="1"/>
    <col min="20" max="20" width="10.1171875" style="60" bestFit="1" customWidth="1"/>
    <col min="21" max="21" width="12.87890625" style="60" bestFit="1" customWidth="1"/>
    <col min="22" max="28" width="0" style="60" hidden="1" customWidth="1"/>
    <col min="29" max="16384" width="8.76171875" style="60"/>
  </cols>
  <sheetData>
    <row r="1" spans="1:35" ht="14.35">
      <c r="A1" s="157" t="s">
        <v>224</v>
      </c>
      <c r="B1" s="157"/>
      <c r="C1" s="157"/>
      <c r="D1" s="157"/>
      <c r="E1" s="157"/>
      <c r="F1" s="157"/>
      <c r="G1" s="157"/>
      <c r="H1" s="157"/>
      <c r="I1" s="157"/>
    </row>
    <row r="2" spans="1:35" ht="14.35">
      <c r="A2" s="87" t="s">
        <v>215</v>
      </c>
      <c r="B2" s="87" t="s">
        <v>225</v>
      </c>
      <c r="C2" s="87" t="s">
        <v>226</v>
      </c>
      <c r="D2" s="86">
        <v>201604</v>
      </c>
      <c r="E2" s="86">
        <v>201605</v>
      </c>
      <c r="F2" s="86">
        <v>201606</v>
      </c>
      <c r="G2" s="86">
        <v>201607</v>
      </c>
      <c r="H2" s="86">
        <v>201608</v>
      </c>
      <c r="I2" s="86">
        <v>201609</v>
      </c>
      <c r="J2" s="86">
        <v>201610</v>
      </c>
      <c r="K2" s="86">
        <v>201611</v>
      </c>
      <c r="L2" s="86">
        <v>201612</v>
      </c>
      <c r="M2" s="86">
        <v>201701</v>
      </c>
      <c r="N2" s="86">
        <v>201702</v>
      </c>
      <c r="O2" s="86">
        <v>201703</v>
      </c>
      <c r="P2" s="86">
        <v>201704</v>
      </c>
      <c r="Q2" s="86">
        <v>201705</v>
      </c>
      <c r="R2" s="86">
        <v>201706</v>
      </c>
      <c r="S2" s="86">
        <v>201707</v>
      </c>
      <c r="T2" s="86">
        <v>201708</v>
      </c>
      <c r="U2" s="86">
        <v>201709</v>
      </c>
      <c r="V2" s="86">
        <v>201710</v>
      </c>
      <c r="W2" s="86">
        <v>201711</v>
      </c>
      <c r="X2" s="86">
        <v>201712</v>
      </c>
      <c r="Y2" s="86">
        <v>201801</v>
      </c>
      <c r="Z2" s="86">
        <v>201802</v>
      </c>
      <c r="AA2" s="86">
        <v>201803</v>
      </c>
      <c r="AB2" s="86">
        <v>201804</v>
      </c>
    </row>
    <row r="3" spans="1:35">
      <c r="A3" s="77">
        <v>0</v>
      </c>
      <c r="B3" s="88">
        <f>AVERAGE(D3:O3)</f>
        <v>138.31111386279591</v>
      </c>
      <c r="C3" s="88">
        <f>AVERAGE(P3:AB3)</f>
        <v>152.28389509671237</v>
      </c>
      <c r="D3" s="85">
        <v>164.24584735874075</v>
      </c>
      <c r="E3" s="85">
        <v>151.90114126093422</v>
      </c>
      <c r="F3" s="85">
        <v>138.29689389987564</v>
      </c>
      <c r="G3" s="85">
        <v>141.46089811072781</v>
      </c>
      <c r="H3" s="85">
        <v>142.920534693647</v>
      </c>
      <c r="I3" s="85">
        <v>152.70932005312375</v>
      </c>
      <c r="J3" s="85">
        <v>136.86083898857598</v>
      </c>
      <c r="K3" s="85">
        <v>143.58536840766672</v>
      </c>
      <c r="L3" s="85">
        <v>124.8914254635126</v>
      </c>
      <c r="M3" s="85">
        <v>134.66260900667956</v>
      </c>
      <c r="N3" s="85">
        <v>96.647448003167241</v>
      </c>
      <c r="O3" s="85">
        <v>131.55104110689973</v>
      </c>
      <c r="P3" s="85">
        <v>118.67664267593813</v>
      </c>
      <c r="Q3" s="85">
        <v>112.36299651708502</v>
      </c>
      <c r="R3" s="85">
        <v>116.05477852925183</v>
      </c>
      <c r="S3" s="85">
        <v>107.86918988569072</v>
      </c>
      <c r="T3" s="85">
        <v>190.46837161577056</v>
      </c>
      <c r="U3" s="85">
        <v>268.27139135653789</v>
      </c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</row>
    <row r="4" spans="1:35">
      <c r="A4" s="77">
        <v>1</v>
      </c>
      <c r="B4" s="88">
        <f t="shared" ref="B4:B8" si="0">AVERAGE(D4:O4)</f>
        <v>4489.9281791431104</v>
      </c>
      <c r="C4" s="88">
        <f t="shared" ref="C4:C8" si="1">AVERAGE(P4:AB4)</f>
        <v>5635.3234883342784</v>
      </c>
      <c r="D4" s="85">
        <v>4262.2518196263536</v>
      </c>
      <c r="E4" s="85">
        <v>4384.8736966686356</v>
      </c>
      <c r="F4" s="85">
        <v>5208.4298319307927</v>
      </c>
      <c r="G4" s="85">
        <v>2877.6922388639741</v>
      </c>
      <c r="H4" s="85">
        <v>3383.9959343956752</v>
      </c>
      <c r="I4" s="85">
        <v>4150.1595589004664</v>
      </c>
      <c r="J4" s="85">
        <v>3843.6772497791103</v>
      </c>
      <c r="K4" s="85">
        <v>4624.8820913991322</v>
      </c>
      <c r="L4" s="85">
        <v>5883.7949439223958</v>
      </c>
      <c r="M4" s="85">
        <v>4797.540311028486</v>
      </c>
      <c r="N4" s="85">
        <v>4406.1263007549587</v>
      </c>
      <c r="O4" s="85">
        <v>6055.7141724473458</v>
      </c>
      <c r="P4" s="85">
        <v>5515.7525689798485</v>
      </c>
      <c r="Q4" s="85">
        <v>6041.6624206305687</v>
      </c>
      <c r="R4" s="85">
        <v>7511.6523166076004</v>
      </c>
      <c r="S4" s="85">
        <v>4323.8758264299777</v>
      </c>
      <c r="T4" s="85">
        <v>5404.1932320344504</v>
      </c>
      <c r="U4" s="85">
        <v>5014.8045653232221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1:35">
      <c r="A5" s="77">
        <v>2</v>
      </c>
      <c r="B5" s="88">
        <f t="shared" si="0"/>
        <v>3803.3510354392333</v>
      </c>
      <c r="C5" s="88">
        <f t="shared" si="1"/>
        <v>5186.6677681688107</v>
      </c>
      <c r="D5" s="85">
        <v>3119.5177015455988</v>
      </c>
      <c r="E5" s="85">
        <v>3688.9314474932266</v>
      </c>
      <c r="F5" s="85">
        <v>3878.1029855197912</v>
      </c>
      <c r="G5" s="85">
        <v>3010.1450019829126</v>
      </c>
      <c r="H5" s="85">
        <v>3367.6027097961501</v>
      </c>
      <c r="I5" s="85">
        <v>4087.7624173022905</v>
      </c>
      <c r="J5" s="85">
        <v>3516.8007325361414</v>
      </c>
      <c r="K5" s="85">
        <v>4280.3124732338511</v>
      </c>
      <c r="L5" s="85">
        <v>4557.3244560046269</v>
      </c>
      <c r="M5" s="85">
        <v>4281.1984997756008</v>
      </c>
      <c r="N5" s="85">
        <v>3286.6720286265017</v>
      </c>
      <c r="O5" s="85">
        <v>4565.8419714541096</v>
      </c>
      <c r="P5" s="85">
        <v>4330.3051315571638</v>
      </c>
      <c r="Q5" s="85">
        <v>5093.7044731033548</v>
      </c>
      <c r="R5" s="85">
        <v>6232.5988780632142</v>
      </c>
      <c r="S5" s="85">
        <v>3936.2655727753618</v>
      </c>
      <c r="T5" s="85">
        <v>5612.9502627705861</v>
      </c>
      <c r="U5" s="85">
        <v>5914.1822907431815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1:35">
      <c r="A6" s="77">
        <v>3</v>
      </c>
      <c r="B6" s="88">
        <f t="shared" si="0"/>
        <v>7477.2581455206528</v>
      </c>
      <c r="C6" s="88">
        <f t="shared" si="1"/>
        <v>8560.1556054208413</v>
      </c>
      <c r="D6" s="85">
        <v>6598.2557963370891</v>
      </c>
      <c r="E6" s="85">
        <v>7644.1104060932312</v>
      </c>
      <c r="F6" s="85">
        <v>7987.793901065178</v>
      </c>
      <c r="G6" s="85">
        <v>5698.4584909246578</v>
      </c>
      <c r="H6" s="85">
        <v>7212.8363438873421</v>
      </c>
      <c r="I6" s="85">
        <v>8140.9186564841257</v>
      </c>
      <c r="J6" s="85">
        <v>7431.1688561498877</v>
      </c>
      <c r="K6" s="85">
        <v>8438.3929346105815</v>
      </c>
      <c r="L6" s="85">
        <v>8628.9307523266398</v>
      </c>
      <c r="M6" s="85">
        <v>7929.9981604020713</v>
      </c>
      <c r="N6" s="85">
        <v>6371.6753787324951</v>
      </c>
      <c r="O6" s="85">
        <v>7644.558069234522</v>
      </c>
      <c r="P6" s="85">
        <v>7573.1421865745679</v>
      </c>
      <c r="Q6" s="85">
        <v>9068.7659487147375</v>
      </c>
      <c r="R6" s="85">
        <v>9059.1121181878516</v>
      </c>
      <c r="S6" s="85">
        <v>6375.9140741462852</v>
      </c>
      <c r="T6" s="85">
        <v>8307.1314766906216</v>
      </c>
      <c r="U6" s="85">
        <v>10976.867828210983</v>
      </c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</row>
    <row r="7" spans="1:35">
      <c r="A7" s="77">
        <v>4</v>
      </c>
      <c r="B7" s="88">
        <f t="shared" si="0"/>
        <v>196.63822931052027</v>
      </c>
      <c r="C7" s="88">
        <f t="shared" si="1"/>
        <v>246.55513194324158</v>
      </c>
      <c r="D7" s="85">
        <v>166.04200286896531</v>
      </c>
      <c r="E7" s="85">
        <v>164.31633487809984</v>
      </c>
      <c r="F7" s="85">
        <v>168.23776285874749</v>
      </c>
      <c r="G7" s="85">
        <v>130.85880755152627</v>
      </c>
      <c r="H7" s="85">
        <v>207.98115130151521</v>
      </c>
      <c r="I7" s="85">
        <v>207.8373550879171</v>
      </c>
      <c r="J7" s="85">
        <v>182.32219998345715</v>
      </c>
      <c r="K7" s="85">
        <v>255.06543081757687</v>
      </c>
      <c r="L7" s="85">
        <v>210.72221289098189</v>
      </c>
      <c r="M7" s="85">
        <v>274.95633333886531</v>
      </c>
      <c r="N7" s="85">
        <v>155.61265358529565</v>
      </c>
      <c r="O7" s="85">
        <v>235.70650656329519</v>
      </c>
      <c r="P7" s="85">
        <v>224.3763197551163</v>
      </c>
      <c r="Q7" s="85">
        <v>187.68952093316619</v>
      </c>
      <c r="R7" s="85">
        <v>205.98041805006747</v>
      </c>
      <c r="S7" s="85">
        <v>202.68944601629428</v>
      </c>
      <c r="T7" s="85">
        <v>328.24508263582675</v>
      </c>
      <c r="U7" s="85">
        <v>330.35000426897847</v>
      </c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</row>
    <row r="8" spans="1:35">
      <c r="A8" s="77" t="s">
        <v>195</v>
      </c>
      <c r="B8" s="88">
        <f t="shared" si="0"/>
        <v>16105.486703276312</v>
      </c>
      <c r="C8" s="88">
        <f t="shared" si="1"/>
        <v>19780.985888963885</v>
      </c>
      <c r="D8" s="85">
        <v>14310.313167736747</v>
      </c>
      <c r="E8" s="85">
        <v>16034.133026394125</v>
      </c>
      <c r="F8" s="85">
        <v>17380.861375274388</v>
      </c>
      <c r="G8" s="85">
        <v>11858.615437433798</v>
      </c>
      <c r="H8" s="85">
        <v>14315.336674074328</v>
      </c>
      <c r="I8" s="85">
        <v>16739.387307827925</v>
      </c>
      <c r="J8" s="85">
        <v>15110.829877437171</v>
      </c>
      <c r="K8" s="85">
        <v>17742.238298468808</v>
      </c>
      <c r="L8" s="85">
        <v>19405.663790608156</v>
      </c>
      <c r="M8" s="85">
        <v>17418.355913551703</v>
      </c>
      <c r="N8" s="85">
        <v>14316.73380970242</v>
      </c>
      <c r="O8" s="85">
        <v>18633.371760806174</v>
      </c>
      <c r="P8" s="85">
        <v>17762.252849542634</v>
      </c>
      <c r="Q8" s="85">
        <v>20504.185359898915</v>
      </c>
      <c r="R8" s="85">
        <v>23125.398509437986</v>
      </c>
      <c r="S8" s="85">
        <v>14946.614109253609</v>
      </c>
      <c r="T8" s="85">
        <v>19842.988425747255</v>
      </c>
      <c r="U8" s="85">
        <v>22504.476079902903</v>
      </c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</row>
    <row r="9" spans="1:35" ht="14.35">
      <c r="A9" s="87" t="s">
        <v>153</v>
      </c>
      <c r="B9" s="87" t="s">
        <v>225</v>
      </c>
      <c r="C9" s="87" t="s">
        <v>226</v>
      </c>
      <c r="D9" s="86">
        <v>201604</v>
      </c>
      <c r="E9" s="86">
        <v>201605</v>
      </c>
      <c r="F9" s="86">
        <v>201606</v>
      </c>
      <c r="G9" s="86">
        <v>201607</v>
      </c>
      <c r="H9" s="86">
        <v>201608</v>
      </c>
      <c r="I9" s="86">
        <v>201609</v>
      </c>
      <c r="J9" s="86">
        <v>201610</v>
      </c>
      <c r="K9" s="86">
        <v>201611</v>
      </c>
      <c r="L9" s="86">
        <v>201612</v>
      </c>
      <c r="M9" s="86">
        <v>201701</v>
      </c>
      <c r="N9" s="86">
        <v>201702</v>
      </c>
      <c r="O9" s="86">
        <v>201703</v>
      </c>
      <c r="P9" s="86">
        <v>201704</v>
      </c>
      <c r="Q9" s="86">
        <v>201705</v>
      </c>
      <c r="R9" s="86">
        <v>201706</v>
      </c>
      <c r="S9" s="86">
        <v>201707</v>
      </c>
      <c r="T9" s="86">
        <v>201708</v>
      </c>
      <c r="U9" s="86">
        <v>201709</v>
      </c>
      <c r="V9" s="86">
        <v>201710</v>
      </c>
      <c r="W9" s="86">
        <v>201711</v>
      </c>
      <c r="X9" s="86">
        <v>201712</v>
      </c>
      <c r="Y9" s="86">
        <v>201801</v>
      </c>
      <c r="Z9" s="86">
        <v>201802</v>
      </c>
      <c r="AA9" s="86">
        <v>201803</v>
      </c>
      <c r="AB9" s="86">
        <v>201804</v>
      </c>
    </row>
    <row r="10" spans="1:35">
      <c r="A10" s="77">
        <v>0</v>
      </c>
      <c r="B10" s="89">
        <f>AVERAGE(D10:O10)</f>
        <v>8.7559061880608264E-3</v>
      </c>
      <c r="C10" s="89">
        <f>AVERAGE(P10:AB10)</f>
        <v>7.6527397114250851E-3</v>
      </c>
      <c r="D10" s="67">
        <f>D3/D$8</f>
        <v>1.1477446051218535E-2</v>
      </c>
      <c r="E10" s="67">
        <f t="shared" ref="E10:T14" si="2">E3/E$8</f>
        <v>9.4736111401150618E-3</v>
      </c>
      <c r="F10" s="67">
        <f t="shared" si="2"/>
        <v>7.9568492558495171E-3</v>
      </c>
      <c r="G10" s="67">
        <f t="shared" si="2"/>
        <v>1.1928955691081919E-2</v>
      </c>
      <c r="H10" s="67">
        <f t="shared" si="2"/>
        <v>9.9837354822735012E-3</v>
      </c>
      <c r="I10" s="67">
        <f t="shared" si="2"/>
        <v>9.1227544500216869E-3</v>
      </c>
      <c r="J10" s="67">
        <f t="shared" si="2"/>
        <v>9.0571358488345226E-3</v>
      </c>
      <c r="K10" s="67">
        <f t="shared" si="2"/>
        <v>8.092855365382982E-3</v>
      </c>
      <c r="L10" s="67">
        <f t="shared" si="2"/>
        <v>6.4358234179011618E-3</v>
      </c>
      <c r="M10" s="67">
        <f t="shared" si="2"/>
        <v>7.7310746017028127E-3</v>
      </c>
      <c r="N10" s="67">
        <f t="shared" si="2"/>
        <v>6.7506631950975766E-3</v>
      </c>
      <c r="O10" s="67">
        <f t="shared" si="2"/>
        <v>7.0599697572506417E-3</v>
      </c>
      <c r="P10" s="67">
        <f t="shared" si="2"/>
        <v>6.6813958612797235E-3</v>
      </c>
      <c r="Q10" s="67">
        <f t="shared" si="2"/>
        <v>5.4800029625580293E-3</v>
      </c>
      <c r="R10" s="67">
        <f t="shared" si="2"/>
        <v>5.0184985344960574E-3</v>
      </c>
      <c r="S10" s="67">
        <f>S3/S$8</f>
        <v>7.2169649324730842E-3</v>
      </c>
      <c r="T10" s="67">
        <f>T3/T$8</f>
        <v>9.5987745156686406E-3</v>
      </c>
      <c r="U10" s="67">
        <f>U3/U$8</f>
        <v>1.1920801462074977E-2</v>
      </c>
    </row>
    <row r="11" spans="1:35">
      <c r="A11" s="77">
        <v>1</v>
      </c>
      <c r="B11" s="89">
        <f t="shared" ref="B11:B14" si="3">AVERAGE(D11:O11)</f>
        <v>0.27703206381098294</v>
      </c>
      <c r="C11" s="89">
        <f t="shared" ref="C11:C14" si="4">AVERAGE(P11:AB11)</f>
        <v>0.28574692645498934</v>
      </c>
      <c r="D11" s="67">
        <f t="shared" ref="D11:D14" si="5">D4/D$8</f>
        <v>0.29784476200253918</v>
      </c>
      <c r="E11" s="67">
        <f t="shared" si="2"/>
        <v>0.27347120604840952</v>
      </c>
      <c r="F11" s="67">
        <f t="shared" si="2"/>
        <v>0.29966465524776492</v>
      </c>
      <c r="G11" s="67">
        <f t="shared" si="2"/>
        <v>0.24266679816431472</v>
      </c>
      <c r="H11" s="67">
        <f t="shared" si="2"/>
        <v>0.23638954580259597</v>
      </c>
      <c r="I11" s="67">
        <f t="shared" si="2"/>
        <v>0.24792780539582271</v>
      </c>
      <c r="J11" s="67">
        <f t="shared" si="2"/>
        <v>0.25436572848446404</v>
      </c>
      <c r="K11" s="67">
        <f t="shared" si="2"/>
        <v>0.26067072336629976</v>
      </c>
      <c r="L11" s="67">
        <f t="shared" si="2"/>
        <v>0.30319988058177127</v>
      </c>
      <c r="M11" s="67">
        <f t="shared" si="2"/>
        <v>0.27543014592415915</v>
      </c>
      <c r="N11" s="67">
        <f t="shared" si="2"/>
        <v>0.30776057998430734</v>
      </c>
      <c r="O11" s="67">
        <f t="shared" si="2"/>
        <v>0.32499293472934737</v>
      </c>
      <c r="P11" s="67">
        <f t="shared" si="2"/>
        <v>0.31053226275415147</v>
      </c>
      <c r="Q11" s="67">
        <f t="shared" si="2"/>
        <v>0.29465508210077723</v>
      </c>
      <c r="R11" s="67">
        <f t="shared" si="2"/>
        <v>0.3248226106694736</v>
      </c>
      <c r="S11" s="67">
        <f t="shared" si="2"/>
        <v>0.28928798153375884</v>
      </c>
      <c r="T11" s="67">
        <f>T4/T$8</f>
        <v>0.27234774904279252</v>
      </c>
      <c r="U11" s="67">
        <f t="shared" ref="U11:U14" si="6">U4/U$8</f>
        <v>0.2228358726289823</v>
      </c>
    </row>
    <row r="12" spans="1:35">
      <c r="A12" s="77">
        <v>2</v>
      </c>
      <c r="B12" s="89">
        <f t="shared" si="3"/>
        <v>0.23614029749487933</v>
      </c>
      <c r="C12" s="89">
        <f t="shared" si="4"/>
        <v>0.2617919726082647</v>
      </c>
      <c r="D12" s="67">
        <f t="shared" si="5"/>
        <v>0.21799087587955052</v>
      </c>
      <c r="E12" s="67">
        <f t="shared" si="2"/>
        <v>0.23006740940846621</v>
      </c>
      <c r="F12" s="67">
        <f t="shared" si="2"/>
        <v>0.22312490168276072</v>
      </c>
      <c r="G12" s="67">
        <f t="shared" si="2"/>
        <v>0.25383612596803351</v>
      </c>
      <c r="H12" s="67">
        <f t="shared" si="2"/>
        <v>0.23524439462852587</v>
      </c>
      <c r="I12" s="67">
        <f t="shared" si="2"/>
        <v>0.24420024115164057</v>
      </c>
      <c r="J12" s="67">
        <f t="shared" si="2"/>
        <v>0.23273379166204988</v>
      </c>
      <c r="K12" s="67">
        <f t="shared" si="2"/>
        <v>0.24124985817619476</v>
      </c>
      <c r="L12" s="67">
        <f t="shared" si="2"/>
        <v>0.23484506921171411</v>
      </c>
      <c r="M12" s="67">
        <f t="shared" si="2"/>
        <v>0.24578660127416355</v>
      </c>
      <c r="N12" s="67">
        <f t="shared" si="2"/>
        <v>0.22956856447237506</v>
      </c>
      <c r="O12" s="67">
        <f t="shared" si="2"/>
        <v>0.24503573642307711</v>
      </c>
      <c r="P12" s="67">
        <f t="shared" si="2"/>
        <v>0.24379256213936096</v>
      </c>
      <c r="Q12" s="67">
        <f t="shared" si="2"/>
        <v>0.24842266999133619</v>
      </c>
      <c r="R12" s="67">
        <f>R5/R$8</f>
        <v>0.26951314484459815</v>
      </c>
      <c r="S12" s="67">
        <f t="shared" si="2"/>
        <v>0.26335500093886666</v>
      </c>
      <c r="T12" s="67">
        <f t="shared" si="2"/>
        <v>0.28286819214627501</v>
      </c>
      <c r="U12" s="67">
        <f t="shared" si="6"/>
        <v>0.26280026558915115</v>
      </c>
    </row>
    <row r="13" spans="1:35">
      <c r="A13" s="77">
        <v>3</v>
      </c>
      <c r="B13" s="89">
        <f t="shared" si="3"/>
        <v>0.46589548749145399</v>
      </c>
      <c r="C13" s="89">
        <f t="shared" si="4"/>
        <v>0.43222913788991441</v>
      </c>
      <c r="D13" s="67">
        <f t="shared" si="5"/>
        <v>0.46108395525635015</v>
      </c>
      <c r="E13" s="67">
        <f t="shared" si="2"/>
        <v>0.47673986448223293</v>
      </c>
      <c r="F13" s="67">
        <f t="shared" si="2"/>
        <v>0.45957411020079991</v>
      </c>
      <c r="G13" s="67">
        <f t="shared" si="2"/>
        <v>0.48053320566720414</v>
      </c>
      <c r="H13" s="67">
        <f t="shared" si="2"/>
        <v>0.50385376942968374</v>
      </c>
      <c r="I13" s="67">
        <f t="shared" si="2"/>
        <v>0.486333131958608</v>
      </c>
      <c r="J13" s="67">
        <f t="shared" si="2"/>
        <v>0.49177767974515968</v>
      </c>
      <c r="K13" s="67">
        <f t="shared" si="2"/>
        <v>0.47561039326919829</v>
      </c>
      <c r="L13" s="67">
        <f t="shared" si="2"/>
        <v>0.44466042725643951</v>
      </c>
      <c r="M13" s="67">
        <f t="shared" si="2"/>
        <v>0.45526674272584083</v>
      </c>
      <c r="N13" s="67">
        <f t="shared" si="2"/>
        <v>0.44505090779954465</v>
      </c>
      <c r="O13" s="67">
        <f t="shared" si="2"/>
        <v>0.41026166210638515</v>
      </c>
      <c r="P13" s="67">
        <f t="shared" si="2"/>
        <v>0.42636157984709533</v>
      </c>
      <c r="Q13" s="67">
        <f t="shared" si="2"/>
        <v>0.44228852741699204</v>
      </c>
      <c r="R13" s="67">
        <f t="shared" si="2"/>
        <v>0.39173863812511717</v>
      </c>
      <c r="S13" s="67">
        <f t="shared" si="2"/>
        <v>0.42657915883430003</v>
      </c>
      <c r="T13" s="67">
        <f t="shared" si="2"/>
        <v>0.41864316495350617</v>
      </c>
      <c r="U13" s="67">
        <f>U6/U$8</f>
        <v>0.48776375816247591</v>
      </c>
    </row>
    <row r="14" spans="1:35">
      <c r="A14" s="77">
        <v>4</v>
      </c>
      <c r="B14" s="89">
        <f t="shared" si="3"/>
        <v>1.2176245014622937E-2</v>
      </c>
      <c r="C14" s="89">
        <f t="shared" si="4"/>
        <v>1.2579223335406462E-2</v>
      </c>
      <c r="D14" s="67">
        <f t="shared" si="5"/>
        <v>1.1602960810341633E-2</v>
      </c>
      <c r="E14" s="67">
        <f t="shared" si="2"/>
        <v>1.02479089207764E-2</v>
      </c>
      <c r="F14" s="67">
        <f t="shared" si="2"/>
        <v>9.6794836128247727E-3</v>
      </c>
      <c r="G14" s="67">
        <f t="shared" si="2"/>
        <v>1.1034914509365697E-2</v>
      </c>
      <c r="H14" s="67">
        <f t="shared" si="2"/>
        <v>1.4528554656921046E-2</v>
      </c>
      <c r="I14" s="67">
        <f t="shared" si="2"/>
        <v>1.2416067043906982E-2</v>
      </c>
      <c r="J14" s="67">
        <f t="shared" si="2"/>
        <v>1.2065664259491973E-2</v>
      </c>
      <c r="K14" s="67">
        <f t="shared" si="2"/>
        <v>1.4376169822924176E-2</v>
      </c>
      <c r="L14" s="67">
        <f t="shared" si="2"/>
        <v>1.0858799532174007E-2</v>
      </c>
      <c r="M14" s="67">
        <f t="shared" si="2"/>
        <v>1.5785435474133684E-2</v>
      </c>
      <c r="N14" s="67">
        <f t="shared" si="2"/>
        <v>1.0869284548675291E-2</v>
      </c>
      <c r="O14" s="67">
        <f t="shared" si="2"/>
        <v>1.26496969839396E-2</v>
      </c>
      <c r="P14" s="67">
        <f t="shared" si="2"/>
        <v>1.2632199398112602E-2</v>
      </c>
      <c r="Q14" s="67">
        <f t="shared" si="2"/>
        <v>9.1537175283364445E-3</v>
      </c>
      <c r="R14" s="67">
        <f t="shared" si="2"/>
        <v>8.9071078263149635E-3</v>
      </c>
      <c r="S14" s="67">
        <f t="shared" si="2"/>
        <v>1.3560893760601411E-2</v>
      </c>
      <c r="T14" s="67">
        <f t="shared" si="2"/>
        <v>1.6542119341757644E-2</v>
      </c>
      <c r="U14" s="67">
        <f t="shared" si="6"/>
        <v>1.4679302157315709E-2</v>
      </c>
    </row>
    <row r="17" spans="1:28" ht="14.35">
      <c r="A17" s="157" t="s">
        <v>241</v>
      </c>
      <c r="B17" s="157"/>
      <c r="C17" s="157"/>
      <c r="D17" s="157"/>
      <c r="E17" s="157"/>
      <c r="F17" s="157"/>
      <c r="G17" s="157"/>
      <c r="H17" s="157"/>
      <c r="I17" s="157"/>
      <c r="J17" s="60" t="s">
        <v>70</v>
      </c>
    </row>
    <row r="18" spans="1:28" ht="14.35">
      <c r="A18" s="87" t="s">
        <v>215</v>
      </c>
      <c r="B18" s="87" t="s">
        <v>225</v>
      </c>
      <c r="C18" s="87" t="s">
        <v>226</v>
      </c>
      <c r="D18" s="86">
        <v>201604</v>
      </c>
      <c r="E18" s="86">
        <v>201605</v>
      </c>
      <c r="F18" s="86">
        <v>201606</v>
      </c>
      <c r="G18" s="86">
        <v>201607</v>
      </c>
      <c r="H18" s="86">
        <v>201608</v>
      </c>
      <c r="I18" s="86">
        <v>201609</v>
      </c>
      <c r="J18" s="86">
        <v>201610</v>
      </c>
      <c r="K18" s="86">
        <v>201611</v>
      </c>
      <c r="L18" s="86">
        <v>201612</v>
      </c>
      <c r="M18" s="86">
        <v>201701</v>
      </c>
      <c r="N18" s="86">
        <v>201702</v>
      </c>
      <c r="O18" s="86">
        <v>201703</v>
      </c>
      <c r="P18" s="86">
        <v>201704</v>
      </c>
      <c r="Q18" s="86">
        <v>201705</v>
      </c>
      <c r="R18" s="86">
        <v>201706</v>
      </c>
      <c r="S18" s="86">
        <v>201707</v>
      </c>
      <c r="T18" s="86">
        <v>201708</v>
      </c>
      <c r="U18" s="86">
        <v>201709</v>
      </c>
      <c r="V18" s="86">
        <v>201710</v>
      </c>
      <c r="W18" s="86">
        <v>201711</v>
      </c>
      <c r="X18" s="86">
        <v>201712</v>
      </c>
      <c r="Y18" s="86">
        <v>201801</v>
      </c>
      <c r="Z18" s="86">
        <v>201802</v>
      </c>
      <c r="AA18" s="86">
        <v>201803</v>
      </c>
      <c r="AB18" s="86">
        <v>201804</v>
      </c>
    </row>
    <row r="19" spans="1:28">
      <c r="A19" s="77">
        <v>1</v>
      </c>
      <c r="B19" s="88">
        <f t="shared" ref="B19:B22" si="7">AVERAGE(D19:O19)</f>
        <v>1327.6757375374068</v>
      </c>
      <c r="C19" s="88">
        <f t="shared" ref="C19:C22" si="8">AVERAGE(P19:AB19)</f>
        <v>1662.7416860105657</v>
      </c>
      <c r="D19" s="85">
        <v>1127.7183518669672</v>
      </c>
      <c r="E19" s="85">
        <v>1205.0395253621473</v>
      </c>
      <c r="F19" s="85">
        <v>1278.4595966560171</v>
      </c>
      <c r="G19" s="85">
        <v>884.7958137027266</v>
      </c>
      <c r="H19" s="85">
        <v>956.04379237552848</v>
      </c>
      <c r="I19" s="85">
        <v>1115.1809234485911</v>
      </c>
      <c r="J19" s="85">
        <v>1315.3050042942646</v>
      </c>
      <c r="K19" s="85">
        <v>1390.4540830373733</v>
      </c>
      <c r="L19" s="85">
        <v>1811.0663827136987</v>
      </c>
      <c r="M19" s="85">
        <v>1487.1154158210074</v>
      </c>
      <c r="N19" s="85">
        <v>1097.2857815742329</v>
      </c>
      <c r="O19" s="85">
        <v>2263.644179596326</v>
      </c>
      <c r="P19" s="85">
        <v>2088.1856594732417</v>
      </c>
      <c r="Q19" s="85">
        <v>1825.6907494532788</v>
      </c>
      <c r="R19" s="85">
        <v>1766.4908031189168</v>
      </c>
      <c r="S19" s="85">
        <v>1584.9117675509328</v>
      </c>
      <c r="T19" s="85">
        <v>1225.1924372652913</v>
      </c>
      <c r="U19" s="85">
        <v>1485.9786992017303</v>
      </c>
    </row>
    <row r="20" spans="1:28">
      <c r="A20" s="77">
        <v>2</v>
      </c>
      <c r="B20" s="88">
        <f t="shared" si="7"/>
        <v>1062.1680303257726</v>
      </c>
      <c r="C20" s="88">
        <f t="shared" si="8"/>
        <v>1452.9004332528984</v>
      </c>
      <c r="D20" s="85">
        <v>762.57767941526436</v>
      </c>
      <c r="E20" s="85">
        <v>889.85260609984232</v>
      </c>
      <c r="F20" s="85">
        <v>648.45017995386172</v>
      </c>
      <c r="G20" s="85">
        <v>899.37710738107967</v>
      </c>
      <c r="H20" s="85">
        <v>946.13190355091524</v>
      </c>
      <c r="I20" s="85">
        <v>1180.884068950242</v>
      </c>
      <c r="J20" s="85">
        <v>1032.7141939622659</v>
      </c>
      <c r="K20" s="85">
        <v>1209.0583416394591</v>
      </c>
      <c r="L20" s="85">
        <v>1450.0653071384854</v>
      </c>
      <c r="M20" s="85">
        <v>1288.223039062837</v>
      </c>
      <c r="N20" s="85">
        <v>996.7464037800072</v>
      </c>
      <c r="O20" s="85">
        <v>1441.9355329750097</v>
      </c>
      <c r="P20" s="85">
        <v>1604.7077961804071</v>
      </c>
      <c r="Q20" s="85">
        <v>1457.3014415954506</v>
      </c>
      <c r="R20" s="85">
        <v>1557.4555684405955</v>
      </c>
      <c r="S20" s="85">
        <v>1213.5634254747015</v>
      </c>
      <c r="T20" s="85">
        <v>1173.9405296769253</v>
      </c>
      <c r="U20" s="85">
        <v>1710.4338381493101</v>
      </c>
    </row>
    <row r="21" spans="1:28">
      <c r="A21" s="77">
        <v>3</v>
      </c>
      <c r="B21" s="88">
        <f t="shared" si="7"/>
        <v>1607.4178078458053</v>
      </c>
      <c r="C21" s="88">
        <f t="shared" si="8"/>
        <v>1961.5392841515029</v>
      </c>
      <c r="D21" s="85">
        <v>1157.8929129403341</v>
      </c>
      <c r="E21" s="85">
        <v>1411.5234830325812</v>
      </c>
      <c r="F21" s="85">
        <v>1026.6034402888974</v>
      </c>
      <c r="G21" s="85">
        <v>1476.9695782635094</v>
      </c>
      <c r="H21" s="85">
        <v>1463.3530542352873</v>
      </c>
      <c r="I21" s="85">
        <v>1719.0147205880269</v>
      </c>
      <c r="J21" s="85">
        <v>1669.3702200115231</v>
      </c>
      <c r="K21" s="85">
        <v>1859.7807093487779</v>
      </c>
      <c r="L21" s="85">
        <v>2077.1826794638032</v>
      </c>
      <c r="M21" s="85">
        <v>2001.006045105501</v>
      </c>
      <c r="N21" s="85">
        <v>1418.1565200723437</v>
      </c>
      <c r="O21" s="85">
        <v>2008.1603307990779</v>
      </c>
      <c r="P21" s="85">
        <v>2149.2352019184946</v>
      </c>
      <c r="Q21" s="85">
        <v>1975.5665183827698</v>
      </c>
      <c r="R21" s="85">
        <v>2112.7168409308388</v>
      </c>
      <c r="S21" s="85">
        <v>1680.1419685576304</v>
      </c>
      <c r="T21" s="85">
        <v>1521.6726242246748</v>
      </c>
      <c r="U21" s="85">
        <v>2329.9025508946097</v>
      </c>
    </row>
    <row r="22" spans="1:28">
      <c r="A22" s="77" t="s">
        <v>195</v>
      </c>
      <c r="B22" s="88">
        <f t="shared" si="7"/>
        <v>3997.2615757089843</v>
      </c>
      <c r="C22" s="88">
        <f t="shared" si="8"/>
        <v>2343.3144938838309</v>
      </c>
      <c r="D22" s="85">
        <f>SUM(D19:D21)</f>
        <v>3048.1889442225656</v>
      </c>
      <c r="E22" s="85">
        <f t="shared" ref="E22:AB22" si="9">SUM(E19:E21)</f>
        <v>3506.4156144945709</v>
      </c>
      <c r="F22" s="85">
        <f t="shared" si="9"/>
        <v>2953.5132168987766</v>
      </c>
      <c r="G22" s="85">
        <f t="shared" si="9"/>
        <v>3261.1424993473156</v>
      </c>
      <c r="H22" s="85">
        <f t="shared" si="9"/>
        <v>3365.5287501617313</v>
      </c>
      <c r="I22" s="85">
        <f t="shared" si="9"/>
        <v>4015.0797129868597</v>
      </c>
      <c r="J22" s="85">
        <f t="shared" si="9"/>
        <v>4017.3894182680533</v>
      </c>
      <c r="K22" s="85">
        <f t="shared" si="9"/>
        <v>4459.29313402561</v>
      </c>
      <c r="L22" s="85">
        <f t="shared" si="9"/>
        <v>5338.3143693159873</v>
      </c>
      <c r="M22" s="85">
        <f t="shared" si="9"/>
        <v>4776.3444999893454</v>
      </c>
      <c r="N22" s="85">
        <f t="shared" si="9"/>
        <v>3512.1887054265835</v>
      </c>
      <c r="O22" s="85">
        <f t="shared" si="9"/>
        <v>5713.7400433704133</v>
      </c>
      <c r="P22" s="85">
        <f t="shared" si="9"/>
        <v>5842.1286575721433</v>
      </c>
      <c r="Q22" s="85">
        <f t="shared" si="9"/>
        <v>5258.5587094314988</v>
      </c>
      <c r="R22" s="85">
        <f t="shared" si="9"/>
        <v>5436.6632124903508</v>
      </c>
      <c r="S22" s="85">
        <f t="shared" si="9"/>
        <v>4478.6171615832645</v>
      </c>
      <c r="T22" s="85">
        <f t="shared" si="9"/>
        <v>3920.8055911668916</v>
      </c>
      <c r="U22" s="85">
        <f t="shared" si="9"/>
        <v>5526.3150882456503</v>
      </c>
      <c r="V22" s="85">
        <f t="shared" si="9"/>
        <v>0</v>
      </c>
      <c r="W22" s="85">
        <f t="shared" si="9"/>
        <v>0</v>
      </c>
      <c r="X22" s="85">
        <f t="shared" si="9"/>
        <v>0</v>
      </c>
      <c r="Y22" s="85">
        <f t="shared" si="9"/>
        <v>0</v>
      </c>
      <c r="Z22" s="85">
        <f t="shared" si="9"/>
        <v>0</v>
      </c>
      <c r="AA22" s="85">
        <f t="shared" si="9"/>
        <v>0</v>
      </c>
      <c r="AB22" s="85">
        <f t="shared" si="9"/>
        <v>0</v>
      </c>
    </row>
    <row r="23" spans="1:28" ht="14.35">
      <c r="A23" s="87" t="s">
        <v>153</v>
      </c>
      <c r="B23" s="87" t="s">
        <v>225</v>
      </c>
      <c r="C23" s="87" t="s">
        <v>226</v>
      </c>
      <c r="D23" s="86">
        <v>201604</v>
      </c>
      <c r="E23" s="86">
        <v>201605</v>
      </c>
      <c r="F23" s="86">
        <v>201606</v>
      </c>
      <c r="G23" s="86">
        <v>201607</v>
      </c>
      <c r="H23" s="86">
        <v>201608</v>
      </c>
      <c r="I23" s="86">
        <v>201609</v>
      </c>
      <c r="J23" s="86">
        <v>201610</v>
      </c>
      <c r="K23" s="86">
        <v>201611</v>
      </c>
      <c r="L23" s="86">
        <v>201612</v>
      </c>
      <c r="M23" s="86">
        <v>201701</v>
      </c>
      <c r="N23" s="86">
        <v>201702</v>
      </c>
      <c r="O23" s="86">
        <v>201703</v>
      </c>
      <c r="P23" s="86">
        <v>201704</v>
      </c>
      <c r="Q23" s="86">
        <v>201705</v>
      </c>
      <c r="R23" s="86">
        <v>201706</v>
      </c>
      <c r="S23" s="86">
        <v>201707</v>
      </c>
      <c r="T23" s="86">
        <v>201708</v>
      </c>
      <c r="U23" s="86">
        <v>201709</v>
      </c>
      <c r="V23" s="86">
        <v>201710</v>
      </c>
      <c r="W23" s="86">
        <v>201711</v>
      </c>
      <c r="X23" s="86">
        <v>201712</v>
      </c>
      <c r="Y23" s="86">
        <v>201801</v>
      </c>
      <c r="Z23" s="86">
        <v>201802</v>
      </c>
      <c r="AA23" s="86">
        <v>201803</v>
      </c>
      <c r="AB23" s="86">
        <v>201804</v>
      </c>
    </row>
    <row r="24" spans="1:28">
      <c r="A24" s="77">
        <v>1</v>
      </c>
      <c r="B24" s="89">
        <f t="shared" ref="B24:B26" si="10">AVERAGE(D24:O24)</f>
        <v>0.33150355445975749</v>
      </c>
      <c r="C24" s="89">
        <f t="shared" ref="C24:C26" si="11">AVERAGE(P24:AB24)</f>
        <v>0.32746712140539047</v>
      </c>
      <c r="D24" s="67">
        <f>D19/D22</f>
        <v>0.36996340204054817</v>
      </c>
      <c r="E24" s="67">
        <f t="shared" ref="E24:R24" si="12">E19/E22</f>
        <v>0.34366705429351868</v>
      </c>
      <c r="F24" s="67">
        <f t="shared" si="12"/>
        <v>0.43286063165087663</v>
      </c>
      <c r="G24" s="67">
        <f t="shared" si="12"/>
        <v>0.27131467388493741</v>
      </c>
      <c r="H24" s="67">
        <f t="shared" si="12"/>
        <v>0.28406941771915795</v>
      </c>
      <c r="I24" s="67">
        <f t="shared" si="12"/>
        <v>0.27774814030254863</v>
      </c>
      <c r="J24" s="67">
        <f t="shared" si="12"/>
        <v>0.32740291451788334</v>
      </c>
      <c r="K24" s="67">
        <f t="shared" si="12"/>
        <v>0.31181042403959347</v>
      </c>
      <c r="L24" s="67">
        <f t="shared" si="12"/>
        <v>0.33925809860945966</v>
      </c>
      <c r="M24" s="67">
        <f t="shared" si="12"/>
        <v>0.31135011635453114</v>
      </c>
      <c r="N24" s="67">
        <f t="shared" si="12"/>
        <v>0.31242221691529493</v>
      </c>
      <c r="O24" s="67">
        <f t="shared" si="12"/>
        <v>0.39617556318873942</v>
      </c>
      <c r="P24" s="67">
        <f t="shared" si="12"/>
        <v>0.35743575362153091</v>
      </c>
      <c r="Q24" s="67">
        <f t="shared" si="12"/>
        <v>0.34718462801961447</v>
      </c>
      <c r="R24" s="67">
        <f t="shared" si="12"/>
        <v>0.3249218747007408</v>
      </c>
      <c r="S24" s="67">
        <f>S19/S22</f>
        <v>0.35388418129283472</v>
      </c>
      <c r="T24" s="67">
        <f>T19/T$22</f>
        <v>0.31248487301321548</v>
      </c>
      <c r="U24" s="67">
        <f>U19/U$22</f>
        <v>0.26889141778440645</v>
      </c>
    </row>
    <row r="25" spans="1:28">
      <c r="A25" s="77">
        <v>2</v>
      </c>
      <c r="B25" s="89">
        <f t="shared" si="10"/>
        <v>0.26501850367150764</v>
      </c>
      <c r="C25" s="89">
        <f t="shared" si="11"/>
        <v>0.28636154864596597</v>
      </c>
      <c r="D25" s="67">
        <f>D20/D22</f>
        <v>0.25017401918625432</v>
      </c>
      <c r="E25" s="67">
        <f t="shared" ref="E25:R25" si="13">E20/E22</f>
        <v>0.25377841760156239</v>
      </c>
      <c r="F25" s="67">
        <f t="shared" si="13"/>
        <v>0.21955215105986287</v>
      </c>
      <c r="G25" s="67">
        <f t="shared" si="13"/>
        <v>0.27578589637253842</v>
      </c>
      <c r="H25" s="67">
        <f t="shared" si="13"/>
        <v>0.2811242968895894</v>
      </c>
      <c r="I25" s="67">
        <f t="shared" si="13"/>
        <v>0.29411223521432156</v>
      </c>
      <c r="J25" s="67">
        <f t="shared" si="13"/>
        <v>0.25706101312117308</v>
      </c>
      <c r="K25" s="67">
        <f t="shared" si="13"/>
        <v>0.27113228605987294</v>
      </c>
      <c r="L25" s="67">
        <f t="shared" si="13"/>
        <v>0.27163355449302368</v>
      </c>
      <c r="M25" s="67">
        <f t="shared" si="13"/>
        <v>0.26970898750408617</v>
      </c>
      <c r="N25" s="67">
        <f t="shared" si="13"/>
        <v>0.28379636955154558</v>
      </c>
      <c r="O25" s="67">
        <f t="shared" si="13"/>
        <v>0.25236281700426166</v>
      </c>
      <c r="P25" s="67">
        <f t="shared" si="13"/>
        <v>0.27467861292313395</v>
      </c>
      <c r="Q25" s="67">
        <f t="shared" si="13"/>
        <v>0.27712944213814794</v>
      </c>
      <c r="R25" s="67">
        <f t="shared" si="13"/>
        <v>0.28647269613141585</v>
      </c>
      <c r="S25" s="67">
        <f>S20/S22</f>
        <v>0.27096833278906274</v>
      </c>
      <c r="T25" s="67">
        <f t="shared" ref="T25:T26" si="14">T20/$T$22</f>
        <v>0.29941309314638642</v>
      </c>
      <c r="U25" s="67">
        <f>U20/U$22</f>
        <v>0.30950711474764891</v>
      </c>
    </row>
    <row r="26" spans="1:28">
      <c r="A26" s="77">
        <v>3</v>
      </c>
      <c r="B26" s="89">
        <f t="shared" si="10"/>
        <v>0.40347794186873487</v>
      </c>
      <c r="C26" s="89">
        <f t="shared" si="11"/>
        <v>0.38617132994864356</v>
      </c>
      <c r="D26" s="67">
        <f>D21/D22</f>
        <v>0.37986257877319751</v>
      </c>
      <c r="E26" s="67">
        <f t="shared" ref="E26:S26" si="15">E21/E22</f>
        <v>0.40255452810491887</v>
      </c>
      <c r="F26" s="67">
        <f t="shared" si="15"/>
        <v>0.34758721728926034</v>
      </c>
      <c r="G26" s="67">
        <f t="shared" si="15"/>
        <v>0.45289942974252423</v>
      </c>
      <c r="H26" s="67">
        <f t="shared" si="15"/>
        <v>0.4348062853912526</v>
      </c>
      <c r="I26" s="67">
        <f t="shared" si="15"/>
        <v>0.42813962448312987</v>
      </c>
      <c r="J26" s="67">
        <f t="shared" si="15"/>
        <v>0.41553607236094364</v>
      </c>
      <c r="K26" s="67">
        <f t="shared" si="15"/>
        <v>0.41705728990053359</v>
      </c>
      <c r="L26" s="67">
        <f t="shared" si="15"/>
        <v>0.38910834689751667</v>
      </c>
      <c r="M26" s="67">
        <f t="shared" si="15"/>
        <v>0.41894089614138275</v>
      </c>
      <c r="N26" s="67">
        <f t="shared" si="15"/>
        <v>0.40378141353315961</v>
      </c>
      <c r="O26" s="67">
        <f t="shared" si="15"/>
        <v>0.35146161980699897</v>
      </c>
      <c r="P26" s="67">
        <f t="shared" si="15"/>
        <v>0.36788563345533515</v>
      </c>
      <c r="Q26" s="67">
        <f t="shared" si="15"/>
        <v>0.37568592984223764</v>
      </c>
      <c r="R26" s="67">
        <f t="shared" si="15"/>
        <v>0.38860542916784335</v>
      </c>
      <c r="S26" s="67">
        <f t="shared" si="15"/>
        <v>0.3751474859181026</v>
      </c>
      <c r="T26" s="67">
        <f t="shared" si="14"/>
        <v>0.38810203384039804</v>
      </c>
      <c r="U26" s="67">
        <f t="shared" ref="U26" si="16">U21/U$22</f>
        <v>0.42160146746794458</v>
      </c>
    </row>
    <row r="28" spans="1:28" ht="14.35">
      <c r="A28" s="157" t="s">
        <v>242</v>
      </c>
      <c r="B28" s="157"/>
      <c r="C28" s="157"/>
      <c r="D28" s="157"/>
      <c r="E28" s="157"/>
      <c r="F28" s="157"/>
      <c r="G28" s="157"/>
      <c r="H28" s="157"/>
      <c r="I28" s="157"/>
      <c r="J28" s="60" t="s">
        <v>77</v>
      </c>
    </row>
    <row r="29" spans="1:28" ht="14.35">
      <c r="A29" s="87" t="s">
        <v>215</v>
      </c>
      <c r="B29" s="87" t="s">
        <v>225</v>
      </c>
      <c r="C29" s="87" t="s">
        <v>226</v>
      </c>
      <c r="D29" s="86">
        <v>201604</v>
      </c>
      <c r="E29" s="86">
        <v>201605</v>
      </c>
      <c r="F29" s="86">
        <v>201606</v>
      </c>
      <c r="G29" s="86">
        <v>201607</v>
      </c>
      <c r="H29" s="86">
        <v>201608</v>
      </c>
      <c r="I29" s="86">
        <v>201609</v>
      </c>
      <c r="J29" s="86">
        <v>201610</v>
      </c>
      <c r="K29" s="86">
        <v>201611</v>
      </c>
      <c r="L29" s="86">
        <v>201612</v>
      </c>
      <c r="M29" s="86">
        <v>201701</v>
      </c>
      <c r="N29" s="86">
        <v>201702</v>
      </c>
      <c r="O29" s="86">
        <v>201703</v>
      </c>
      <c r="P29" s="86">
        <v>201704</v>
      </c>
      <c r="Q29" s="86">
        <v>201705</v>
      </c>
      <c r="R29" s="86">
        <v>201706</v>
      </c>
      <c r="S29" s="86">
        <v>201707</v>
      </c>
      <c r="T29" s="86">
        <v>201708</v>
      </c>
      <c r="U29" s="86">
        <v>201709</v>
      </c>
      <c r="V29" s="86">
        <v>201710</v>
      </c>
      <c r="W29" s="86">
        <v>201711</v>
      </c>
      <c r="X29" s="86">
        <v>201712</v>
      </c>
      <c r="Y29" s="86">
        <v>201801</v>
      </c>
      <c r="Z29" s="86">
        <v>201802</v>
      </c>
      <c r="AA29" s="86">
        <v>201803</v>
      </c>
      <c r="AB29" s="86">
        <v>201804</v>
      </c>
    </row>
    <row r="30" spans="1:28">
      <c r="A30" s="77">
        <v>0</v>
      </c>
      <c r="B30" s="88">
        <f t="shared" ref="B30:B35" si="17">AVERAGE(D30:O30)</f>
        <v>136.82053591688751</v>
      </c>
      <c r="C30" s="88">
        <f t="shared" ref="C30:C35" si="18">AVERAGE(P30:AB30)</f>
        <v>149.64102673581581</v>
      </c>
      <c r="D30" s="85">
        <v>162.21379525578885</v>
      </c>
      <c r="E30" s="85">
        <v>150.4913777088118</v>
      </c>
      <c r="F30" s="85">
        <v>136.29144126295867</v>
      </c>
      <c r="G30" s="85">
        <v>140.21514847425431</v>
      </c>
      <c r="H30" s="85">
        <v>140.87797401208888</v>
      </c>
      <c r="I30" s="85">
        <v>150.84134007338366</v>
      </c>
      <c r="J30" s="85">
        <v>136.5971249955098</v>
      </c>
      <c r="K30" s="85">
        <v>142.0902597493949</v>
      </c>
      <c r="L30" s="85">
        <v>121.10090042796341</v>
      </c>
      <c r="M30" s="85">
        <v>133.53110900667969</v>
      </c>
      <c r="N30" s="85">
        <v>96.412984106665149</v>
      </c>
      <c r="O30" s="85">
        <v>131.18297592915124</v>
      </c>
      <c r="P30" s="85">
        <v>118.67664267593811</v>
      </c>
      <c r="Q30" s="85">
        <v>112.30711008840028</v>
      </c>
      <c r="R30" s="85">
        <v>116.05477852925185</v>
      </c>
      <c r="S30" s="85">
        <v>107.86918988569073</v>
      </c>
      <c r="T30" s="85">
        <v>189.30607161577058</v>
      </c>
      <c r="U30" s="85">
        <v>253.63236761984322</v>
      </c>
    </row>
    <row r="31" spans="1:28">
      <c r="A31" s="77">
        <v>1</v>
      </c>
      <c r="B31" s="88">
        <f t="shared" si="17"/>
        <v>1830.737084983896</v>
      </c>
      <c r="C31" s="88">
        <f t="shared" si="18"/>
        <v>1560.8621827633469</v>
      </c>
      <c r="D31" s="85">
        <v>1884.9988215027856</v>
      </c>
      <c r="E31" s="85">
        <v>1828.4270935922498</v>
      </c>
      <c r="F31" s="85">
        <v>2444.0867327504589</v>
      </c>
      <c r="G31" s="85">
        <v>1251.1836323524153</v>
      </c>
      <c r="H31" s="85">
        <v>1312.5759047732174</v>
      </c>
      <c r="I31" s="85">
        <v>1841.4878531433992</v>
      </c>
      <c r="J31" s="85">
        <v>1665.0190281194275</v>
      </c>
      <c r="K31" s="85">
        <v>1818.2502769053494</v>
      </c>
      <c r="L31" s="85">
        <v>2130.3117227018042</v>
      </c>
      <c r="M31" s="85">
        <v>2089.2628593863296</v>
      </c>
      <c r="N31" s="85">
        <v>1779.6579244766458</v>
      </c>
      <c r="O31" s="85">
        <v>1923.5831701026668</v>
      </c>
      <c r="P31" s="85">
        <v>2280.5999006638472</v>
      </c>
      <c r="Q31" s="85">
        <v>1757.934829021749</v>
      </c>
      <c r="R31" s="85">
        <v>1715.0663026236175</v>
      </c>
      <c r="S31" s="85">
        <v>1195.8005988649377</v>
      </c>
      <c r="T31" s="85">
        <v>1166.8845223954818</v>
      </c>
      <c r="U31" s="85">
        <v>1248.8869430104485</v>
      </c>
    </row>
    <row r="32" spans="1:28">
      <c r="A32" s="77">
        <v>2</v>
      </c>
      <c r="B32" s="88">
        <f t="shared" si="17"/>
        <v>1803.0014406333191</v>
      </c>
      <c r="C32" s="88">
        <f t="shared" si="18"/>
        <v>1689.2976862244143</v>
      </c>
      <c r="D32" s="85">
        <v>1621.2494258416511</v>
      </c>
      <c r="E32" s="85">
        <v>1735.065522650307</v>
      </c>
      <c r="F32" s="85">
        <v>2126.0583814988895</v>
      </c>
      <c r="G32" s="85">
        <v>1332.4109081720298</v>
      </c>
      <c r="H32" s="85">
        <v>1608.1679937326007</v>
      </c>
      <c r="I32" s="85">
        <v>1884.0234433721548</v>
      </c>
      <c r="J32" s="85">
        <v>1664.1941281213001</v>
      </c>
      <c r="K32" s="85">
        <v>2086.4922390471343</v>
      </c>
      <c r="L32" s="85">
        <v>1942.2644233294238</v>
      </c>
      <c r="M32" s="85">
        <v>2225.229412959749</v>
      </c>
      <c r="N32" s="85">
        <v>1424.4371097716664</v>
      </c>
      <c r="O32" s="85">
        <v>1986.424299102923</v>
      </c>
      <c r="P32" s="85">
        <v>1976.1750165951248</v>
      </c>
      <c r="Q32" s="85">
        <v>1713.2369165035566</v>
      </c>
      <c r="R32" s="85">
        <v>1812.5157616734275</v>
      </c>
      <c r="S32" s="85">
        <v>1377.989336217182</v>
      </c>
      <c r="T32" s="85">
        <v>1474.2723288700911</v>
      </c>
      <c r="U32" s="85">
        <v>1781.5967574871045</v>
      </c>
    </row>
    <row r="33" spans="1:28">
      <c r="A33" s="77">
        <v>3</v>
      </c>
      <c r="B33" s="88">
        <f t="shared" si="17"/>
        <v>4788.1098862125446</v>
      </c>
      <c r="C33" s="88">
        <f t="shared" si="18"/>
        <v>3883.5847617205732</v>
      </c>
      <c r="D33" s="85">
        <v>4595.8000395460285</v>
      </c>
      <c r="E33" s="85">
        <v>4966.0718403807823</v>
      </c>
      <c r="F33" s="85">
        <v>5645.2660498980485</v>
      </c>
      <c r="G33" s="85">
        <v>3363.4884676876345</v>
      </c>
      <c r="H33" s="85">
        <v>4598.7084067137548</v>
      </c>
      <c r="I33" s="85">
        <v>5287.5513439549632</v>
      </c>
      <c r="J33" s="85">
        <v>4761.3203787457578</v>
      </c>
      <c r="K33" s="85">
        <v>5504.8180103432742</v>
      </c>
      <c r="L33" s="85">
        <v>5151.2580315085943</v>
      </c>
      <c r="M33" s="85">
        <v>5103.1697937482886</v>
      </c>
      <c r="N33" s="85">
        <v>3995.0728585393549</v>
      </c>
      <c r="O33" s="85">
        <v>4484.7934134840516</v>
      </c>
      <c r="P33" s="85">
        <v>4756.9115044362479</v>
      </c>
      <c r="Q33" s="85">
        <v>3914.6217198830122</v>
      </c>
      <c r="R33" s="85">
        <v>3965.8737670523315</v>
      </c>
      <c r="S33" s="85">
        <v>2933.6664388176864</v>
      </c>
      <c r="T33" s="85">
        <v>3064.7435451254128</v>
      </c>
      <c r="U33" s="85">
        <v>4665.6915950087505</v>
      </c>
    </row>
    <row r="34" spans="1:28">
      <c r="A34" s="77">
        <v>4</v>
      </c>
      <c r="B34" s="88">
        <f t="shared" si="17"/>
        <v>196.63822931052053</v>
      </c>
      <c r="C34" s="88">
        <f t="shared" si="18"/>
        <v>246.55513194324158</v>
      </c>
      <c r="D34" s="85">
        <v>166.04200286896599</v>
      </c>
      <c r="E34" s="85">
        <v>164.31633487810041</v>
      </c>
      <c r="F34" s="85">
        <v>168.23776285874828</v>
      </c>
      <c r="G34" s="85">
        <v>130.85880755152655</v>
      </c>
      <c r="H34" s="85">
        <v>207.98115130151561</v>
      </c>
      <c r="I34" s="85">
        <v>207.83735508791722</v>
      </c>
      <c r="J34" s="85">
        <v>182.32219998345747</v>
      </c>
      <c r="K34" s="85">
        <v>255.06543081757681</v>
      </c>
      <c r="L34" s="85">
        <v>210.72221289098204</v>
      </c>
      <c r="M34" s="85">
        <v>274.95633333886485</v>
      </c>
      <c r="N34" s="85">
        <v>155.6126535852957</v>
      </c>
      <c r="O34" s="85">
        <v>235.70650656329533</v>
      </c>
      <c r="P34" s="85">
        <v>224.3763197551163</v>
      </c>
      <c r="Q34" s="85">
        <v>187.68952093316616</v>
      </c>
      <c r="R34" s="85">
        <v>205.9804180500675</v>
      </c>
      <c r="S34" s="85">
        <v>202.68944601629426</v>
      </c>
      <c r="T34" s="85">
        <v>328.24508263582675</v>
      </c>
      <c r="U34" s="85">
        <v>330.35000426897847</v>
      </c>
    </row>
    <row r="35" spans="1:28">
      <c r="A35" s="77" t="s">
        <v>195</v>
      </c>
      <c r="B35" s="88">
        <f t="shared" si="17"/>
        <v>8755.3071770571678</v>
      </c>
      <c r="C35" s="88">
        <f t="shared" si="18"/>
        <v>7529.9407893873931</v>
      </c>
      <c r="D35" s="85">
        <f>SUM(D30:D34)</f>
        <v>8430.3040850152211</v>
      </c>
      <c r="E35" s="85">
        <f>SUM(E30:E34)</f>
        <v>8844.3721692102499</v>
      </c>
      <c r="F35" s="85">
        <f t="shared" ref="F35:T35" si="19">SUM(F30:F34)</f>
        <v>10519.940368269105</v>
      </c>
      <c r="G35" s="85">
        <f t="shared" si="19"/>
        <v>6218.1569642378608</v>
      </c>
      <c r="H35" s="85">
        <f t="shared" si="19"/>
        <v>7868.3114305331774</v>
      </c>
      <c r="I35" s="85">
        <f t="shared" si="19"/>
        <v>9371.7413356318175</v>
      </c>
      <c r="J35" s="85">
        <f t="shared" si="19"/>
        <v>8409.4528599654514</v>
      </c>
      <c r="K35" s="85">
        <f t="shared" si="19"/>
        <v>9806.7162168627292</v>
      </c>
      <c r="L35" s="85">
        <f t="shared" si="19"/>
        <v>9555.6572908587677</v>
      </c>
      <c r="M35" s="85">
        <f t="shared" si="19"/>
        <v>9826.1495084399121</v>
      </c>
      <c r="N35" s="85">
        <f t="shared" si="19"/>
        <v>7451.193530479627</v>
      </c>
      <c r="O35" s="85">
        <f t="shared" si="19"/>
        <v>8761.6903651820885</v>
      </c>
      <c r="P35" s="85">
        <f t="shared" si="19"/>
        <v>9356.7393841262747</v>
      </c>
      <c r="Q35" s="85">
        <f t="shared" si="19"/>
        <v>7685.7900964298842</v>
      </c>
      <c r="R35" s="85">
        <f t="shared" si="19"/>
        <v>7815.491027928696</v>
      </c>
      <c r="S35" s="85">
        <f t="shared" si="19"/>
        <v>5818.0150098017903</v>
      </c>
      <c r="T35" s="85">
        <f t="shared" si="19"/>
        <v>6223.4515506425832</v>
      </c>
      <c r="U35" s="85">
        <v>8280.1576673951258</v>
      </c>
    </row>
    <row r="36" spans="1:28" ht="14.35">
      <c r="A36" s="87" t="s">
        <v>153</v>
      </c>
      <c r="B36" s="87" t="s">
        <v>225</v>
      </c>
      <c r="C36" s="87" t="s">
        <v>226</v>
      </c>
      <c r="D36" s="86">
        <v>201604</v>
      </c>
      <c r="E36" s="86">
        <v>201605</v>
      </c>
      <c r="F36" s="86">
        <v>201606</v>
      </c>
      <c r="G36" s="86">
        <v>201607</v>
      </c>
      <c r="H36" s="86">
        <v>201608</v>
      </c>
      <c r="I36" s="86">
        <v>201609</v>
      </c>
      <c r="J36" s="86">
        <v>201610</v>
      </c>
      <c r="K36" s="86">
        <v>201611</v>
      </c>
      <c r="L36" s="86">
        <v>201612</v>
      </c>
      <c r="M36" s="86">
        <v>201701</v>
      </c>
      <c r="N36" s="86">
        <v>201702</v>
      </c>
      <c r="O36" s="86">
        <v>201703</v>
      </c>
      <c r="P36" s="86">
        <v>201704</v>
      </c>
      <c r="Q36" s="86">
        <v>201705</v>
      </c>
      <c r="R36" s="86">
        <v>201706</v>
      </c>
      <c r="S36" s="86">
        <v>201707</v>
      </c>
      <c r="T36" s="86">
        <v>201708</v>
      </c>
      <c r="U36" s="86">
        <v>201709</v>
      </c>
      <c r="V36" s="86">
        <v>201710</v>
      </c>
      <c r="W36" s="86">
        <v>201711</v>
      </c>
      <c r="X36" s="86">
        <v>201712</v>
      </c>
      <c r="Y36" s="86">
        <v>201801</v>
      </c>
      <c r="Z36" s="86">
        <v>201802</v>
      </c>
      <c r="AA36" s="86">
        <v>201803</v>
      </c>
      <c r="AB36" s="86">
        <v>201804</v>
      </c>
    </row>
    <row r="37" spans="1:28">
      <c r="A37" s="77">
        <v>0</v>
      </c>
      <c r="B37" s="89">
        <f t="shared" ref="B37:B41" si="20">AVERAGE(D37:O37)</f>
        <v>1.5889036706425778E-2</v>
      </c>
      <c r="C37" s="89">
        <f t="shared" ref="C37:C41" si="21">AVERAGE(P37:AB37)</f>
        <v>2.028920877901071E-2</v>
      </c>
      <c r="D37" s="67">
        <f>D30/D35</f>
        <v>1.9241749006909753E-2</v>
      </c>
      <c r="E37" s="67">
        <f t="shared" ref="E37:S37" si="22">E30/E35</f>
        <v>1.7015495823741414E-2</v>
      </c>
      <c r="F37" s="67">
        <f t="shared" si="22"/>
        <v>1.295553363344619E-2</v>
      </c>
      <c r="G37" s="67">
        <f t="shared" si="22"/>
        <v>2.2549309912996064E-2</v>
      </c>
      <c r="H37" s="67">
        <f t="shared" si="22"/>
        <v>1.7904473565371143E-2</v>
      </c>
      <c r="I37" s="67">
        <f t="shared" si="22"/>
        <v>1.6095337533471771E-2</v>
      </c>
      <c r="J37" s="67">
        <f t="shared" si="22"/>
        <v>1.6243283275396227E-2</v>
      </c>
      <c r="K37" s="67">
        <f t="shared" si="22"/>
        <v>1.4489076323537286E-2</v>
      </c>
      <c r="L37" s="67">
        <f t="shared" si="22"/>
        <v>1.2673215116642182E-2</v>
      </c>
      <c r="M37" s="67">
        <f t="shared" si="22"/>
        <v>1.35893626381307E-2</v>
      </c>
      <c r="N37" s="67">
        <f t="shared" si="22"/>
        <v>1.2939267207633396E-2</v>
      </c>
      <c r="O37" s="67">
        <f t="shared" si="22"/>
        <v>1.49723364398332E-2</v>
      </c>
      <c r="P37" s="67">
        <f t="shared" si="22"/>
        <v>1.2683546885710342E-2</v>
      </c>
      <c r="Q37" s="67">
        <f t="shared" si="22"/>
        <v>1.4612305134454284E-2</v>
      </c>
      <c r="R37" s="67">
        <f t="shared" si="22"/>
        <v>1.4849326563683526E-2</v>
      </c>
      <c r="S37" s="67">
        <f t="shared" si="22"/>
        <v>1.8540548572659261E-2</v>
      </c>
      <c r="T37" s="67">
        <f>T30/T$35</f>
        <v>3.0418180341779053E-2</v>
      </c>
      <c r="U37" s="67">
        <f>U30/U$35</f>
        <v>3.0631345175777796E-2</v>
      </c>
    </row>
    <row r="38" spans="1:28">
      <c r="A38" s="77">
        <v>1</v>
      </c>
      <c r="B38" s="89">
        <f t="shared" si="20"/>
        <v>0.20871130461523354</v>
      </c>
      <c r="C38" s="89">
        <f t="shared" si="21"/>
        <v>0.20596158547165758</v>
      </c>
      <c r="D38" s="67">
        <f>D31/D35</f>
        <v>0.22359796307387675</v>
      </c>
      <c r="E38" s="67">
        <f t="shared" ref="E38:S38" si="23">E31/E35</f>
        <v>0.20673339595064977</v>
      </c>
      <c r="F38" s="67">
        <f t="shared" si="23"/>
        <v>0.23232895313004479</v>
      </c>
      <c r="G38" s="67">
        <f t="shared" si="23"/>
        <v>0.20121454629535374</v>
      </c>
      <c r="H38" s="67">
        <f t="shared" si="23"/>
        <v>0.1668179909198477</v>
      </c>
      <c r="I38" s="67">
        <f t="shared" si="23"/>
        <v>0.19649367040701099</v>
      </c>
      <c r="J38" s="67">
        <f t="shared" si="23"/>
        <v>0.19799374059708658</v>
      </c>
      <c r="K38" s="67">
        <f t="shared" si="23"/>
        <v>0.18540867673715827</v>
      </c>
      <c r="L38" s="67">
        <f t="shared" si="23"/>
        <v>0.22293722533767774</v>
      </c>
      <c r="M38" s="67">
        <f t="shared" si="23"/>
        <v>0.21262274277343454</v>
      </c>
      <c r="N38" s="67">
        <f t="shared" si="23"/>
        <v>0.23884199453373892</v>
      </c>
      <c r="O38" s="67">
        <f t="shared" si="23"/>
        <v>0.21954475562692294</v>
      </c>
      <c r="P38" s="67">
        <f t="shared" si="23"/>
        <v>0.24373874349144414</v>
      </c>
      <c r="Q38" s="67">
        <f t="shared" si="23"/>
        <v>0.22872532387247016</v>
      </c>
      <c r="R38" s="67">
        <f t="shared" si="23"/>
        <v>0.21944447207409229</v>
      </c>
      <c r="S38" s="67">
        <f t="shared" si="23"/>
        <v>0.20553412063226639</v>
      </c>
      <c r="T38" s="67">
        <f t="shared" ref="T38" si="24">T31/T35</f>
        <v>0.18749796843441302</v>
      </c>
      <c r="U38" s="67">
        <f t="shared" ref="U38:U41" si="25">U31/U$35</f>
        <v>0.15082888432525932</v>
      </c>
    </row>
    <row r="39" spans="1:28">
      <c r="A39" s="77">
        <v>2</v>
      </c>
      <c r="B39" s="89">
        <f t="shared" si="20"/>
        <v>0.20571198968295937</v>
      </c>
      <c r="C39" s="89">
        <f t="shared" si="21"/>
        <v>0.22582156720147176</v>
      </c>
      <c r="D39" s="67">
        <f>D32/D35</f>
        <v>0.19231209331148627</v>
      </c>
      <c r="E39" s="67">
        <f t="shared" ref="E39:S39" si="26">E32/E35</f>
        <v>0.19617735317500079</v>
      </c>
      <c r="F39" s="67">
        <f t="shared" si="26"/>
        <v>0.20209794990013807</v>
      </c>
      <c r="G39" s="67">
        <f t="shared" si="26"/>
        <v>0.21427746450194976</v>
      </c>
      <c r="H39" s="67">
        <f t="shared" si="26"/>
        <v>0.20438540186552162</v>
      </c>
      <c r="I39" s="67">
        <f t="shared" si="26"/>
        <v>0.20103237764459053</v>
      </c>
      <c r="J39" s="67">
        <f t="shared" si="26"/>
        <v>0.19789564860324779</v>
      </c>
      <c r="K39" s="67">
        <f t="shared" si="26"/>
        <v>0.2127615598236027</v>
      </c>
      <c r="L39" s="67">
        <f t="shared" si="26"/>
        <v>0.2032580663171599</v>
      </c>
      <c r="M39" s="67">
        <f t="shared" si="26"/>
        <v>0.22645995881178552</v>
      </c>
      <c r="N39" s="67">
        <f t="shared" si="26"/>
        <v>0.1911689857396546</v>
      </c>
      <c r="O39" s="67">
        <f t="shared" si="26"/>
        <v>0.22671701650137466</v>
      </c>
      <c r="P39" s="67">
        <f t="shared" si="26"/>
        <v>0.21120338351495707</v>
      </c>
      <c r="Q39" s="67">
        <f t="shared" si="26"/>
        <v>0.22290966771254525</v>
      </c>
      <c r="R39" s="67">
        <f t="shared" si="26"/>
        <v>0.23191322914918505</v>
      </c>
      <c r="S39" s="67">
        <f t="shared" si="26"/>
        <v>0.23684870765985316</v>
      </c>
      <c r="T39" s="67">
        <f t="shared" ref="T39" si="27">T32/T35</f>
        <v>0.23688982180922893</v>
      </c>
      <c r="U39" s="67">
        <f>U32/U$35</f>
        <v>0.21516459336306107</v>
      </c>
    </row>
    <row r="40" spans="1:28">
      <c r="A40" s="77">
        <v>3</v>
      </c>
      <c r="B40" s="89">
        <f t="shared" si="20"/>
        <v>0.54723504831305514</v>
      </c>
      <c r="C40" s="89">
        <f t="shared" si="21"/>
        <v>0.51422197198487229</v>
      </c>
      <c r="D40" s="67">
        <f>D33/D35</f>
        <v>0.5451523448264477</v>
      </c>
      <c r="E40" s="67">
        <f t="shared" ref="E40:S40" si="28">E33/E35</f>
        <v>0.56149512315516037</v>
      </c>
      <c r="F40" s="67">
        <f t="shared" si="28"/>
        <v>0.53662528990427072</v>
      </c>
      <c r="G40" s="67">
        <f t="shared" si="28"/>
        <v>0.54091405010067739</v>
      </c>
      <c r="H40" s="67">
        <f t="shared" si="28"/>
        <v>0.58445937826867822</v>
      </c>
      <c r="I40" s="67">
        <f t="shared" si="28"/>
        <v>0.56420158800706921</v>
      </c>
      <c r="J40" s="67">
        <f t="shared" si="28"/>
        <v>0.56618670180230002</v>
      </c>
      <c r="K40" s="67">
        <f t="shared" si="28"/>
        <v>0.56133142721900064</v>
      </c>
      <c r="L40" s="67">
        <f t="shared" si="28"/>
        <v>0.53907940340602678</v>
      </c>
      <c r="M40" s="67">
        <f t="shared" si="28"/>
        <v>0.51934583219653385</v>
      </c>
      <c r="N40" s="67">
        <f t="shared" si="28"/>
        <v>0.53616549378260414</v>
      </c>
      <c r="O40" s="67">
        <f t="shared" si="28"/>
        <v>0.51186394708789129</v>
      </c>
      <c r="P40" s="67">
        <f t="shared" si="28"/>
        <v>0.50839414342418865</v>
      </c>
      <c r="Q40" s="67">
        <f t="shared" si="28"/>
        <v>0.50933237452079105</v>
      </c>
      <c r="R40" s="67">
        <f t="shared" si="28"/>
        <v>0.50743756891029135</v>
      </c>
      <c r="S40" s="67">
        <f t="shared" si="28"/>
        <v>0.50423837578198882</v>
      </c>
      <c r="T40" s="67">
        <f t="shared" ref="T40" si="29">T33/T35</f>
        <v>0.49245077593782699</v>
      </c>
      <c r="U40" s="67">
        <f t="shared" si="25"/>
        <v>0.56347859333414618</v>
      </c>
    </row>
    <row r="41" spans="1:28">
      <c r="A41" s="77">
        <v>4</v>
      </c>
      <c r="B41" s="89">
        <f t="shared" si="20"/>
        <v>2.2452620682326313E-2</v>
      </c>
      <c r="C41" s="89">
        <f t="shared" si="21"/>
        <v>3.3705666562987804E-2</v>
      </c>
      <c r="D41" s="67">
        <f>D34/D35</f>
        <v>1.9695849781279414E-2</v>
      </c>
      <c r="E41" s="67">
        <f t="shared" ref="E41:S41" si="30">E34/E35</f>
        <v>1.8578631895447801E-2</v>
      </c>
      <c r="F41" s="67">
        <f t="shared" si="30"/>
        <v>1.599227343210019E-2</v>
      </c>
      <c r="G41" s="67">
        <f t="shared" si="30"/>
        <v>2.104462918902297E-2</v>
      </c>
      <c r="H41" s="67">
        <f t="shared" si="30"/>
        <v>2.6432755380581353E-2</v>
      </c>
      <c r="I41" s="67">
        <f t="shared" si="30"/>
        <v>2.2177026407857573E-2</v>
      </c>
      <c r="J41" s="67">
        <f t="shared" si="30"/>
        <v>2.1680625721969563E-2</v>
      </c>
      <c r="K41" s="67">
        <f t="shared" si="30"/>
        <v>2.6009259896701171E-2</v>
      </c>
      <c r="L41" s="67">
        <f t="shared" si="30"/>
        <v>2.2052089822493456E-2</v>
      </c>
      <c r="M41" s="67">
        <f t="shared" si="30"/>
        <v>2.7982103580115318E-2</v>
      </c>
      <c r="N41" s="67">
        <f t="shared" si="30"/>
        <v>2.0884258736369052E-2</v>
      </c>
      <c r="O41" s="67">
        <f t="shared" si="30"/>
        <v>2.6901944343977829E-2</v>
      </c>
      <c r="P41" s="67">
        <f t="shared" si="30"/>
        <v>2.3980182683699745E-2</v>
      </c>
      <c r="Q41" s="67">
        <f t="shared" si="30"/>
        <v>2.4420328759739297E-2</v>
      </c>
      <c r="R41" s="67">
        <f t="shared" si="30"/>
        <v>2.6355403302747767E-2</v>
      </c>
      <c r="S41" s="67">
        <f t="shared" si="30"/>
        <v>3.4838247353232515E-2</v>
      </c>
      <c r="T41" s="67">
        <f t="shared" ref="T41" si="31">T34/T35</f>
        <v>5.2743253476751947E-2</v>
      </c>
      <c r="U41" s="67">
        <f t="shared" si="25"/>
        <v>3.9896583801755557E-2</v>
      </c>
    </row>
    <row r="43" spans="1:28" ht="14.35">
      <c r="A43" s="157" t="s">
        <v>244</v>
      </c>
      <c r="B43" s="157"/>
      <c r="C43" s="157"/>
      <c r="D43" s="157"/>
      <c r="E43" s="157"/>
      <c r="F43" s="157"/>
      <c r="G43" s="157"/>
      <c r="H43" s="157"/>
      <c r="I43" s="157"/>
      <c r="J43" s="60" t="s">
        <v>243</v>
      </c>
    </row>
    <row r="44" spans="1:28" ht="14.35">
      <c r="A44" s="87" t="s">
        <v>215</v>
      </c>
      <c r="B44" s="87" t="s">
        <v>225</v>
      </c>
      <c r="C44" s="87" t="s">
        <v>226</v>
      </c>
      <c r="D44" s="86">
        <v>201604</v>
      </c>
      <c r="E44" s="86">
        <v>201605</v>
      </c>
      <c r="F44" s="86">
        <v>201606</v>
      </c>
      <c r="G44" s="86">
        <v>201607</v>
      </c>
      <c r="H44" s="86">
        <v>201608</v>
      </c>
      <c r="I44" s="86">
        <v>201609</v>
      </c>
      <c r="J44" s="86">
        <v>201610</v>
      </c>
      <c r="K44" s="86">
        <v>201611</v>
      </c>
      <c r="L44" s="86">
        <v>201612</v>
      </c>
      <c r="M44" s="86">
        <v>201701</v>
      </c>
      <c r="N44" s="86">
        <v>201702</v>
      </c>
      <c r="O44" s="86">
        <v>201703</v>
      </c>
      <c r="P44" s="86">
        <v>201704</v>
      </c>
      <c r="Q44" s="86">
        <v>201705</v>
      </c>
      <c r="R44" s="86">
        <v>201706</v>
      </c>
      <c r="S44" s="86">
        <v>201707</v>
      </c>
      <c r="T44" s="86">
        <v>201708</v>
      </c>
      <c r="U44" s="86">
        <v>201709</v>
      </c>
      <c r="V44" s="86">
        <v>201710</v>
      </c>
      <c r="W44" s="86">
        <v>201711</v>
      </c>
      <c r="X44" s="86">
        <v>201712</v>
      </c>
      <c r="Y44" s="86">
        <v>201801</v>
      </c>
      <c r="Z44" s="86">
        <v>201802</v>
      </c>
      <c r="AA44" s="86">
        <v>201803</v>
      </c>
      <c r="AB44" s="86">
        <v>201804</v>
      </c>
    </row>
    <row r="45" spans="1:28">
      <c r="A45" s="77">
        <v>0</v>
      </c>
      <c r="T45" s="85">
        <v>1.1623000000000001</v>
      </c>
      <c r="U45" s="60">
        <v>0</v>
      </c>
    </row>
    <row r="46" spans="1:28">
      <c r="A46" s="77">
        <v>1</v>
      </c>
      <c r="B46" s="88">
        <f t="shared" ref="B46:B50" si="32">AVERAGE(D46:O46)</f>
        <v>45.777288166664853</v>
      </c>
      <c r="C46" s="88">
        <f t="shared" ref="C46:C50" si="33">AVERAGE(P46:AB46)</f>
        <v>1099.9365513773096</v>
      </c>
      <c r="N46" s="85">
        <v>76.944155367874032</v>
      </c>
      <c r="O46" s="85">
        <v>14.610420965455679</v>
      </c>
      <c r="P46" s="85">
        <v>28.53073073725788</v>
      </c>
      <c r="Q46" s="85">
        <v>1500.1832164288908</v>
      </c>
      <c r="R46" s="85">
        <v>2417.8304264229578</v>
      </c>
      <c r="S46" s="85">
        <v>374.5691377634775</v>
      </c>
      <c r="T46" s="85">
        <v>1337.3342288420665</v>
      </c>
      <c r="U46" s="85">
        <v>941.17156806920707</v>
      </c>
    </row>
    <row r="47" spans="1:28">
      <c r="A47" s="77">
        <v>2</v>
      </c>
      <c r="B47" s="88">
        <f t="shared" si="32"/>
        <v>52.539300113711057</v>
      </c>
      <c r="C47" s="88">
        <f t="shared" si="33"/>
        <v>979.2761369014446</v>
      </c>
      <c r="N47" s="85">
        <v>96.734208586899086</v>
      </c>
      <c r="O47" s="85">
        <v>8.3443916405230318</v>
      </c>
      <c r="P47" s="85">
        <v>16.223370236971089</v>
      </c>
      <c r="Q47" s="85">
        <v>1240.2712573707981</v>
      </c>
      <c r="R47" s="85">
        <v>1660.7714074393348</v>
      </c>
      <c r="S47" s="85">
        <v>356.6335522879823</v>
      </c>
      <c r="T47" s="85">
        <v>1569.0468106665187</v>
      </c>
      <c r="U47" s="85">
        <v>1032.7104234070625</v>
      </c>
    </row>
    <row r="48" spans="1:28">
      <c r="A48" s="77">
        <v>3</v>
      </c>
      <c r="B48" s="88">
        <f t="shared" si="32"/>
        <v>63.341978449670052</v>
      </c>
      <c r="C48" s="88">
        <f t="shared" si="33"/>
        <v>1531.4665133346814</v>
      </c>
      <c r="N48" s="85">
        <v>115.36136950531882</v>
      </c>
      <c r="O48" s="85">
        <v>11.322587394021285</v>
      </c>
      <c r="P48" s="85">
        <v>24.932997084843013</v>
      </c>
      <c r="Q48" s="85">
        <v>2617.7206693680764</v>
      </c>
      <c r="R48" s="85">
        <v>1746.8460631551559</v>
      </c>
      <c r="S48" s="85">
        <v>576.12493031898441</v>
      </c>
      <c r="T48" s="85">
        <v>2716.0041638238749</v>
      </c>
      <c r="U48" s="85">
        <v>1507.1702562571536</v>
      </c>
    </row>
    <row r="49" spans="1:28">
      <c r="A49" s="77">
        <v>4</v>
      </c>
      <c r="T49" s="85">
        <v>0</v>
      </c>
      <c r="U49" s="60">
        <v>0</v>
      </c>
    </row>
    <row r="50" spans="1:28">
      <c r="A50" s="77" t="s">
        <v>195</v>
      </c>
      <c r="B50" s="88">
        <f t="shared" si="32"/>
        <v>161.65856673004598</v>
      </c>
      <c r="C50" s="88">
        <f t="shared" si="33"/>
        <v>3610.8729182801021</v>
      </c>
      <c r="N50" s="85">
        <f>SUM(N45:N49)</f>
        <v>289.03973346009195</v>
      </c>
      <c r="O50" s="85">
        <f t="shared" ref="O50:T50" si="34">SUM(O45:O49)</f>
        <v>34.277399999999993</v>
      </c>
      <c r="P50" s="85">
        <f t="shared" si="34"/>
        <v>69.687098059071985</v>
      </c>
      <c r="Q50" s="85">
        <f t="shared" si="34"/>
        <v>5358.1751431677658</v>
      </c>
      <c r="R50" s="85">
        <f t="shared" si="34"/>
        <v>5825.4478970174487</v>
      </c>
      <c r="S50" s="85">
        <f t="shared" si="34"/>
        <v>1307.327620370444</v>
      </c>
      <c r="T50" s="85">
        <f t="shared" si="34"/>
        <v>5623.5475033324601</v>
      </c>
      <c r="U50" s="85">
        <v>3481.052247733423</v>
      </c>
    </row>
    <row r="51" spans="1:28" ht="14.35">
      <c r="A51" s="87" t="s">
        <v>153</v>
      </c>
      <c r="B51" s="87" t="s">
        <v>225</v>
      </c>
      <c r="C51" s="87" t="s">
        <v>226</v>
      </c>
      <c r="D51" s="86">
        <v>201604</v>
      </c>
      <c r="E51" s="86">
        <v>201605</v>
      </c>
      <c r="F51" s="86">
        <v>201606</v>
      </c>
      <c r="G51" s="86">
        <v>201607</v>
      </c>
      <c r="H51" s="86">
        <v>201608</v>
      </c>
      <c r="I51" s="86">
        <v>201609</v>
      </c>
      <c r="J51" s="86">
        <v>201610</v>
      </c>
      <c r="K51" s="86">
        <v>201611</v>
      </c>
      <c r="L51" s="86">
        <v>201612</v>
      </c>
      <c r="M51" s="86">
        <v>201701</v>
      </c>
      <c r="N51" s="86">
        <v>201702</v>
      </c>
      <c r="O51" s="86">
        <v>201703</v>
      </c>
      <c r="P51" s="86">
        <v>201704</v>
      </c>
      <c r="Q51" s="86">
        <v>201705</v>
      </c>
      <c r="R51" s="86">
        <v>201706</v>
      </c>
      <c r="S51" s="86">
        <v>201707</v>
      </c>
      <c r="T51" s="86">
        <v>201708</v>
      </c>
      <c r="U51" s="86">
        <v>201709</v>
      </c>
      <c r="V51" s="86">
        <v>201710</v>
      </c>
      <c r="W51" s="86">
        <v>201711</v>
      </c>
      <c r="X51" s="86">
        <v>201712</v>
      </c>
      <c r="Y51" s="86">
        <v>201801</v>
      </c>
      <c r="Z51" s="86">
        <v>201802</v>
      </c>
      <c r="AA51" s="86">
        <v>201803</v>
      </c>
      <c r="AB51" s="86">
        <v>201804</v>
      </c>
    </row>
    <row r="52" spans="1:28">
      <c r="A52" s="77">
        <v>0</v>
      </c>
      <c r="T52" s="110">
        <f>T45/T$50</f>
        <v>2.0668448151477911E-4</v>
      </c>
      <c r="U52" s="110">
        <f>U45/U$50</f>
        <v>0</v>
      </c>
    </row>
    <row r="53" spans="1:28">
      <c r="A53" s="77">
        <v>1</v>
      </c>
      <c r="B53" s="89">
        <f t="shared" ref="B53:B55" si="35">AVERAGE(D53:O53)</f>
        <v>0.34622339701398397</v>
      </c>
      <c r="C53" s="89">
        <f t="shared" ref="C53:C55" si="36">AVERAGE(P53:AB53)</f>
        <v>0.31652219343899451</v>
      </c>
      <c r="N53" s="67">
        <f t="shared" ref="N53:S53" si="37">N46/N50</f>
        <v>0.26620615251327651</v>
      </c>
      <c r="O53" s="67">
        <f t="shared" si="37"/>
        <v>0.42624064151469138</v>
      </c>
      <c r="P53" s="67">
        <f t="shared" si="37"/>
        <v>0.40941195044559187</v>
      </c>
      <c r="Q53" s="67">
        <f t="shared" si="37"/>
        <v>0.27998025005617472</v>
      </c>
      <c r="R53" s="67">
        <f t="shared" si="37"/>
        <v>0.41504627097615182</v>
      </c>
      <c r="S53" s="67">
        <f t="shared" si="37"/>
        <v>0.28651512591567496</v>
      </c>
      <c r="T53" s="110">
        <f t="shared" ref="T53:T56" si="38">T46/$T$50</f>
        <v>0.23780971496187683</v>
      </c>
      <c r="U53" s="110">
        <f t="shared" ref="U53:U56" si="39">U46/U$50</f>
        <v>0.27036984827849714</v>
      </c>
    </row>
    <row r="54" spans="1:28">
      <c r="A54" s="77">
        <v>2</v>
      </c>
      <c r="B54" s="89">
        <f t="shared" si="35"/>
        <v>0.2890557774494788</v>
      </c>
      <c r="C54" s="89">
        <f t="shared" si="36"/>
        <v>0.266306756163532</v>
      </c>
      <c r="N54" s="67">
        <f t="shared" ref="N54:S54" si="40">N47/N50</f>
        <v>0.33467443188137069</v>
      </c>
      <c r="O54" s="67">
        <f t="shared" si="40"/>
        <v>0.24343712301758691</v>
      </c>
      <c r="P54" s="67">
        <f t="shared" si="40"/>
        <v>0.23280306812631155</v>
      </c>
      <c r="Q54" s="67">
        <f t="shared" si="40"/>
        <v>0.23147269811668508</v>
      </c>
      <c r="R54" s="67">
        <f t="shared" si="40"/>
        <v>0.2850890501122888</v>
      </c>
      <c r="S54" s="67">
        <f t="shared" si="40"/>
        <v>0.27279585218808938</v>
      </c>
      <c r="T54" s="110">
        <f t="shared" si="38"/>
        <v>0.2790137026026217</v>
      </c>
      <c r="U54" s="110">
        <f t="shared" si="39"/>
        <v>0.29666616583519517</v>
      </c>
    </row>
    <row r="55" spans="1:28">
      <c r="A55" s="77">
        <v>3</v>
      </c>
      <c r="B55" s="89">
        <f t="shared" si="35"/>
        <v>0.36472082553653729</v>
      </c>
      <c r="C55" s="89">
        <f t="shared" si="36"/>
        <v>0.41713660298388772</v>
      </c>
      <c r="N55" s="67">
        <f t="shared" ref="N55:S55" si="41">N48/N50</f>
        <v>0.39911941560535275</v>
      </c>
      <c r="O55" s="67">
        <f t="shared" si="41"/>
        <v>0.33032223546772183</v>
      </c>
      <c r="P55" s="67">
        <f t="shared" si="41"/>
        <v>0.35778498142809656</v>
      </c>
      <c r="Q55" s="67">
        <f t="shared" si="41"/>
        <v>0.48854705182714014</v>
      </c>
      <c r="R55" s="67">
        <f t="shared" si="41"/>
        <v>0.29986467891155932</v>
      </c>
      <c r="S55" s="67">
        <f t="shared" si="41"/>
        <v>0.44068902189623577</v>
      </c>
      <c r="T55" s="110">
        <f t="shared" si="38"/>
        <v>0.4829698979539867</v>
      </c>
      <c r="U55" s="110">
        <f t="shared" si="39"/>
        <v>0.43296398588630775</v>
      </c>
    </row>
    <row r="56" spans="1:28">
      <c r="A56" s="77">
        <v>4</v>
      </c>
      <c r="T56" s="110">
        <f t="shared" si="38"/>
        <v>0</v>
      </c>
      <c r="U56" s="110">
        <f t="shared" si="39"/>
        <v>0</v>
      </c>
    </row>
    <row r="57" spans="1:28" ht="14.35">
      <c r="A57" s="157" t="s">
        <v>245</v>
      </c>
      <c r="B57" s="157"/>
      <c r="C57" s="157"/>
      <c r="D57" s="157"/>
      <c r="E57" s="157"/>
      <c r="F57" s="157"/>
      <c r="G57" s="157"/>
      <c r="H57" s="157"/>
      <c r="I57" s="157"/>
      <c r="J57" s="60" t="s">
        <v>78</v>
      </c>
    </row>
    <row r="58" spans="1:28" ht="14.35">
      <c r="A58" s="87" t="s">
        <v>215</v>
      </c>
      <c r="B58" s="87" t="s">
        <v>225</v>
      </c>
      <c r="C58" s="87" t="s">
        <v>226</v>
      </c>
      <c r="D58" s="86">
        <v>201604</v>
      </c>
      <c r="E58" s="86">
        <v>201605</v>
      </c>
      <c r="F58" s="86">
        <v>201606</v>
      </c>
      <c r="G58" s="86">
        <v>201607</v>
      </c>
      <c r="H58" s="86">
        <v>201608</v>
      </c>
      <c r="I58" s="86">
        <v>201609</v>
      </c>
      <c r="J58" s="86">
        <v>201610</v>
      </c>
      <c r="K58" s="86">
        <v>201611</v>
      </c>
      <c r="L58" s="86">
        <v>201612</v>
      </c>
      <c r="M58" s="86">
        <v>201701</v>
      </c>
      <c r="N58" s="86">
        <v>201702</v>
      </c>
      <c r="O58" s="86">
        <v>201703</v>
      </c>
      <c r="P58" s="86">
        <v>201704</v>
      </c>
      <c r="Q58" s="86">
        <v>201705</v>
      </c>
      <c r="R58" s="86">
        <v>201706</v>
      </c>
      <c r="S58" s="86">
        <v>201707</v>
      </c>
      <c r="T58" s="86">
        <v>201708</v>
      </c>
      <c r="U58" s="86">
        <v>201709</v>
      </c>
      <c r="V58" s="86">
        <v>201710</v>
      </c>
      <c r="W58" s="86">
        <v>201711</v>
      </c>
      <c r="X58" s="86">
        <v>201712</v>
      </c>
      <c r="Y58" s="86">
        <v>201801</v>
      </c>
      <c r="Z58" s="86">
        <v>201802</v>
      </c>
      <c r="AA58" s="86">
        <v>201803</v>
      </c>
      <c r="AB58" s="86">
        <v>201804</v>
      </c>
    </row>
    <row r="59" spans="1:28">
      <c r="A59" s="77">
        <v>1</v>
      </c>
      <c r="B59" s="88">
        <f t="shared" ref="B59:B62" si="42">AVERAGE(D59:O59)</f>
        <v>143.98015622453696</v>
      </c>
      <c r="C59" s="88">
        <f t="shared" ref="C59:C62" si="43">AVERAGE(P59:AB59)</f>
        <v>76.187408749127627</v>
      </c>
      <c r="D59" s="85">
        <v>171.19235591315783</v>
      </c>
      <c r="E59" s="85">
        <v>181.39625939159404</v>
      </c>
      <c r="F59" s="85">
        <v>177.06416776219382</v>
      </c>
      <c r="G59" s="85">
        <v>130.12078173296331</v>
      </c>
      <c r="H59" s="85">
        <v>126.83708897111056</v>
      </c>
      <c r="I59" s="85">
        <v>156.84537539309991</v>
      </c>
      <c r="J59" s="85">
        <v>145.57517000862339</v>
      </c>
      <c r="K59" s="85">
        <v>141.33130820979042</v>
      </c>
      <c r="L59" s="85">
        <v>154.5250803430597</v>
      </c>
      <c r="M59" s="85">
        <v>129.3312569211698</v>
      </c>
      <c r="N59" s="85">
        <v>90.401923295734491</v>
      </c>
      <c r="O59" s="85">
        <v>123.14110675194594</v>
      </c>
      <c r="P59" s="85">
        <v>118.83281593753102</v>
      </c>
      <c r="Q59" s="85">
        <v>94.526684176464627</v>
      </c>
      <c r="R59" s="85">
        <v>72.865790625078176</v>
      </c>
      <c r="S59" s="85">
        <v>69.076108274978267</v>
      </c>
      <c r="T59" s="85">
        <v>49.012581137389311</v>
      </c>
      <c r="U59" s="85">
        <v>52.810472343324427</v>
      </c>
    </row>
    <row r="60" spans="1:28">
      <c r="A60" s="77">
        <v>2</v>
      </c>
      <c r="B60" s="88">
        <f t="shared" si="42"/>
        <v>135.70762835125279</v>
      </c>
      <c r="C60" s="88">
        <f t="shared" si="43"/>
        <v>73.629224720632322</v>
      </c>
      <c r="D60" s="85">
        <v>165.32449901465114</v>
      </c>
      <c r="E60" s="85">
        <v>170.16109282318229</v>
      </c>
      <c r="F60" s="85">
        <v>182.92969731371639</v>
      </c>
      <c r="G60" s="85">
        <v>114.11600723370763</v>
      </c>
      <c r="H60" s="85">
        <v>121.8815712382976</v>
      </c>
      <c r="I60" s="85">
        <v>158.89427304631977</v>
      </c>
      <c r="J60" s="85">
        <v>135.56142198152628</v>
      </c>
      <c r="K60" s="85">
        <v>133.65140173712939</v>
      </c>
      <c r="L60" s="85">
        <v>155.04188599063275</v>
      </c>
      <c r="M60" s="85">
        <v>103.52021240459919</v>
      </c>
      <c r="N60" s="85">
        <v>70.948680202069312</v>
      </c>
      <c r="O60" s="85">
        <v>116.46079722920165</v>
      </c>
      <c r="P60" s="85">
        <v>97.341670215693881</v>
      </c>
      <c r="Q60" s="85">
        <v>93.413987690739503</v>
      </c>
      <c r="R60" s="85">
        <v>72.136069416236893</v>
      </c>
      <c r="S60" s="85">
        <v>58.686984329100675</v>
      </c>
      <c r="T60" s="85">
        <v>42.780062971091581</v>
      </c>
      <c r="U60" s="85">
        <v>77.416573700931437</v>
      </c>
    </row>
    <row r="61" spans="1:28">
      <c r="A61" s="77">
        <v>3</v>
      </c>
      <c r="B61" s="88">
        <f t="shared" si="42"/>
        <v>278.70361139292521</v>
      </c>
      <c r="C61" s="88">
        <f t="shared" si="43"/>
        <v>153.89867692305572</v>
      </c>
      <c r="D61" s="85">
        <v>374.95934749780201</v>
      </c>
      <c r="E61" s="85">
        <v>371.85436564007603</v>
      </c>
      <c r="F61" s="85">
        <v>379.26247880388274</v>
      </c>
      <c r="G61" s="85">
        <v>237.11246905046664</v>
      </c>
      <c r="H61" s="85">
        <v>299.26276508918221</v>
      </c>
      <c r="I61" s="85">
        <v>269.00831700543097</v>
      </c>
      <c r="J61" s="85">
        <v>301.61509765132422</v>
      </c>
      <c r="K61" s="85">
        <v>264.82242144843167</v>
      </c>
      <c r="L61" s="85">
        <v>289.80127026505761</v>
      </c>
      <c r="M61" s="85">
        <v>213.51998709704284</v>
      </c>
      <c r="N61" s="85">
        <v>144.65172108581245</v>
      </c>
      <c r="O61" s="85">
        <v>198.57309608059353</v>
      </c>
      <c r="P61" s="85">
        <v>198.99691684791233</v>
      </c>
      <c r="Q61" s="85">
        <v>180.06056813436334</v>
      </c>
      <c r="R61" s="85">
        <v>130.43321992057585</v>
      </c>
      <c r="S61" s="85">
        <v>140.72224063961761</v>
      </c>
      <c r="T61" s="85">
        <v>110.69516637934889</v>
      </c>
      <c r="U61" s="85">
        <v>162.48394961651616</v>
      </c>
    </row>
    <row r="62" spans="1:28">
      <c r="A62" s="77" t="s">
        <v>195</v>
      </c>
      <c r="B62" s="88">
        <f t="shared" si="42"/>
        <v>558.39139596871507</v>
      </c>
      <c r="C62" s="88">
        <f t="shared" si="43"/>
        <v>140.17629710437646</v>
      </c>
      <c r="D62" s="85">
        <v>711.47620242561095</v>
      </c>
      <c r="E62" s="85">
        <v>723.41171785485233</v>
      </c>
      <c r="F62" s="85">
        <v>739.25634387979289</v>
      </c>
      <c r="G62" s="85">
        <v>481.34925801713757</v>
      </c>
      <c r="H62" s="85">
        <v>547.98142529859035</v>
      </c>
      <c r="I62" s="85">
        <v>584.74796544485071</v>
      </c>
      <c r="J62" s="85">
        <v>582.75168964147383</v>
      </c>
      <c r="K62" s="85">
        <v>539.80513139535151</v>
      </c>
      <c r="L62" s="85">
        <v>599.36823659875006</v>
      </c>
      <c r="M62" s="85">
        <v>446.37145642281183</v>
      </c>
      <c r="N62" s="85">
        <f>SUM(N59:N61)</f>
        <v>306.00232458361626</v>
      </c>
      <c r="O62" s="85">
        <f t="shared" ref="O62:AB62" si="44">SUM(O59:O61)</f>
        <v>438.17500006174112</v>
      </c>
      <c r="P62" s="85">
        <f t="shared" si="44"/>
        <v>415.17140300113726</v>
      </c>
      <c r="Q62" s="85">
        <f t="shared" si="44"/>
        <v>368.00124000156745</v>
      </c>
      <c r="R62" s="85">
        <f t="shared" si="44"/>
        <v>275.43507996189089</v>
      </c>
      <c r="S62" s="85">
        <f t="shared" si="44"/>
        <v>268.48533324369657</v>
      </c>
      <c r="T62" s="85">
        <f t="shared" si="44"/>
        <v>202.48781048782979</v>
      </c>
      <c r="U62" s="85">
        <f t="shared" si="44"/>
        <v>292.71099566077203</v>
      </c>
      <c r="V62" s="85">
        <f t="shared" si="44"/>
        <v>0</v>
      </c>
      <c r="W62" s="85">
        <f t="shared" si="44"/>
        <v>0</v>
      </c>
      <c r="X62" s="85">
        <f t="shared" si="44"/>
        <v>0</v>
      </c>
      <c r="Y62" s="85">
        <f t="shared" si="44"/>
        <v>0</v>
      </c>
      <c r="Z62" s="85">
        <f t="shared" si="44"/>
        <v>0</v>
      </c>
      <c r="AA62" s="85">
        <f t="shared" si="44"/>
        <v>0</v>
      </c>
      <c r="AB62" s="85">
        <f t="shared" si="44"/>
        <v>0</v>
      </c>
    </row>
    <row r="63" spans="1:28" ht="14.35">
      <c r="A63" s="87" t="s">
        <v>153</v>
      </c>
      <c r="B63" s="87" t="s">
        <v>225</v>
      </c>
      <c r="C63" s="87" t="s">
        <v>226</v>
      </c>
      <c r="D63" s="86">
        <v>201604</v>
      </c>
      <c r="E63" s="86">
        <v>201605</v>
      </c>
      <c r="F63" s="86">
        <v>201606</v>
      </c>
      <c r="G63" s="86">
        <v>201607</v>
      </c>
      <c r="H63" s="86">
        <v>201608</v>
      </c>
      <c r="I63" s="86">
        <v>201609</v>
      </c>
      <c r="J63" s="86">
        <v>201610</v>
      </c>
      <c r="K63" s="86">
        <v>201611</v>
      </c>
      <c r="L63" s="86">
        <v>201612</v>
      </c>
      <c r="M63" s="86">
        <v>201701</v>
      </c>
      <c r="N63" s="86">
        <v>201702</v>
      </c>
      <c r="O63" s="86">
        <v>201703</v>
      </c>
      <c r="P63" s="86">
        <v>201704</v>
      </c>
      <c r="Q63" s="86">
        <v>201705</v>
      </c>
      <c r="R63" s="86">
        <v>201706</v>
      </c>
      <c r="S63" s="86">
        <v>201707</v>
      </c>
      <c r="T63" s="86">
        <v>201708</v>
      </c>
      <c r="U63" s="86">
        <v>201709</v>
      </c>
      <c r="V63" s="86">
        <v>201710</v>
      </c>
      <c r="W63" s="86">
        <v>201711</v>
      </c>
      <c r="X63" s="86">
        <v>201712</v>
      </c>
      <c r="Y63" s="86">
        <v>201801</v>
      </c>
      <c r="Z63" s="86">
        <v>201802</v>
      </c>
      <c r="AA63" s="86">
        <v>201803</v>
      </c>
      <c r="AB63" s="86">
        <v>201804</v>
      </c>
    </row>
    <row r="64" spans="1:28">
      <c r="A64" s="77">
        <v>1</v>
      </c>
      <c r="B64" s="89">
        <f t="shared" ref="B64:B66" si="45">AVERAGE(D64:O64)</f>
        <v>0.26137806983245987</v>
      </c>
      <c r="C64" s="89">
        <f t="shared" ref="C64:C66" si="46">AVERAGE(P64:AB64)</f>
        <v>0.24789837453478356</v>
      </c>
      <c r="D64" s="67">
        <f>D59/D62</f>
        <v>0.2406157160696559</v>
      </c>
      <c r="E64" s="67">
        <f t="shared" ref="E64:S64" si="47">E59/E62</f>
        <v>0.25075106597594538</v>
      </c>
      <c r="F64" s="67">
        <f t="shared" si="47"/>
        <v>0.23951660236409877</v>
      </c>
      <c r="G64" s="67">
        <f t="shared" si="47"/>
        <v>0.2703250904945419</v>
      </c>
      <c r="H64" s="67">
        <f t="shared" si="47"/>
        <v>0.23146238743767295</v>
      </c>
      <c r="I64" s="67">
        <f t="shared" si="47"/>
        <v>0.26822731272571221</v>
      </c>
      <c r="J64" s="67">
        <f t="shared" si="47"/>
        <v>0.24980651724611139</v>
      </c>
      <c r="K64" s="67">
        <f t="shared" si="47"/>
        <v>0.261819126921711</v>
      </c>
      <c r="L64" s="67">
        <f t="shared" si="47"/>
        <v>0.25781326221080225</v>
      </c>
      <c r="M64" s="67">
        <f t="shared" si="47"/>
        <v>0.28973908403019544</v>
      </c>
      <c r="N64" s="67">
        <f t="shared" si="47"/>
        <v>0.29542887760328707</v>
      </c>
      <c r="O64" s="67">
        <f t="shared" si="47"/>
        <v>0.28103179490978425</v>
      </c>
      <c r="P64" s="67">
        <f t="shared" si="47"/>
        <v>0.2862259179667187</v>
      </c>
      <c r="Q64" s="67">
        <f t="shared" si="47"/>
        <v>0.25686512408507645</v>
      </c>
      <c r="R64" s="67">
        <f t="shared" si="47"/>
        <v>0.26454796765597127</v>
      </c>
      <c r="S64" s="67">
        <f t="shared" si="47"/>
        <v>0.25728075139314904</v>
      </c>
      <c r="T64" s="67">
        <f>T59/T$62</f>
        <v>0.24205200806561705</v>
      </c>
      <c r="U64" s="67">
        <f>U59/U$62</f>
        <v>0.18041847804216901</v>
      </c>
    </row>
    <row r="65" spans="1:28">
      <c r="A65" s="77">
        <v>2</v>
      </c>
      <c r="B65" s="89">
        <f t="shared" si="45"/>
        <v>0.24289276877628543</v>
      </c>
      <c r="C65" s="89">
        <f t="shared" si="46"/>
        <v>0.24075675390509418</v>
      </c>
      <c r="D65" s="67">
        <f>D60/D62</f>
        <v>0.23236827662122234</v>
      </c>
      <c r="E65" s="67">
        <f t="shared" ref="E65:S65" si="48">E60/E62</f>
        <v>0.23522026063907905</v>
      </c>
      <c r="F65" s="67">
        <f t="shared" si="48"/>
        <v>0.24745096721613222</v>
      </c>
      <c r="G65" s="67">
        <f t="shared" si="48"/>
        <v>0.23707527399916495</v>
      </c>
      <c r="H65" s="67">
        <f t="shared" si="48"/>
        <v>0.22241916534284967</v>
      </c>
      <c r="I65" s="67">
        <f t="shared" si="48"/>
        <v>0.27173121145524626</v>
      </c>
      <c r="J65" s="67">
        <f t="shared" si="48"/>
        <v>0.23262295827049029</v>
      </c>
      <c r="K65" s="67">
        <f t="shared" si="48"/>
        <v>0.2475919437661728</v>
      </c>
      <c r="L65" s="67">
        <f t="shared" si="48"/>
        <v>0.25867551285408918</v>
      </c>
      <c r="M65" s="67">
        <f t="shared" si="48"/>
        <v>0.23191494643094474</v>
      </c>
      <c r="N65" s="67">
        <f t="shared" si="48"/>
        <v>0.23185667069232452</v>
      </c>
      <c r="O65" s="67">
        <f t="shared" si="48"/>
        <v>0.26578603802770973</v>
      </c>
      <c r="P65" s="67">
        <f t="shared" si="48"/>
        <v>0.23446140440320076</v>
      </c>
      <c r="Q65" s="67">
        <f t="shared" si="48"/>
        <v>0.25384150251869159</v>
      </c>
      <c r="R65" s="67">
        <f t="shared" si="48"/>
        <v>0.26189862753218512</v>
      </c>
      <c r="S65" s="67">
        <f t="shared" si="48"/>
        <v>0.21858543861623961</v>
      </c>
      <c r="T65" s="67">
        <f>T60/T$62</f>
        <v>0.21127228778871512</v>
      </c>
      <c r="U65" s="67">
        <f t="shared" ref="U65:U66" si="49">U60/U$62</f>
        <v>0.26448126257153276</v>
      </c>
    </row>
    <row r="66" spans="1:28">
      <c r="A66" s="77">
        <v>3</v>
      </c>
      <c r="B66" s="89">
        <f t="shared" si="45"/>
        <v>0.49572916139125467</v>
      </c>
      <c r="C66" s="89">
        <f t="shared" si="46"/>
        <v>0.5113448715601222</v>
      </c>
      <c r="D66" s="67">
        <f>D61/D62</f>
        <v>0.52701600730912179</v>
      </c>
      <c r="E66" s="67">
        <f t="shared" ref="E66:S66" si="50">E61/E62</f>
        <v>0.5140286733849756</v>
      </c>
      <c r="F66" s="67">
        <f t="shared" si="50"/>
        <v>0.51303243041976909</v>
      </c>
      <c r="G66" s="67">
        <f t="shared" si="50"/>
        <v>0.49259963550629321</v>
      </c>
      <c r="H66" s="67">
        <f t="shared" si="50"/>
        <v>0.54611844721947744</v>
      </c>
      <c r="I66" s="67">
        <f t="shared" si="50"/>
        <v>0.46004147581904142</v>
      </c>
      <c r="J66" s="67">
        <f t="shared" si="50"/>
        <v>0.51757052448339835</v>
      </c>
      <c r="K66" s="67">
        <f t="shared" si="50"/>
        <v>0.49058892931211612</v>
      </c>
      <c r="L66" s="67">
        <f t="shared" si="50"/>
        <v>0.48351122493510856</v>
      </c>
      <c r="M66" s="67">
        <f t="shared" si="50"/>
        <v>0.47834596953885983</v>
      </c>
      <c r="N66" s="67">
        <f t="shared" si="50"/>
        <v>0.47271445170438842</v>
      </c>
      <c r="O66" s="67">
        <f t="shared" si="50"/>
        <v>0.45318216706250597</v>
      </c>
      <c r="P66" s="67">
        <f t="shared" si="50"/>
        <v>0.47931267763008045</v>
      </c>
      <c r="Q66" s="67">
        <f t="shared" si="50"/>
        <v>0.48929337339623202</v>
      </c>
      <c r="R66" s="67">
        <f t="shared" si="50"/>
        <v>0.47355340481184366</v>
      </c>
      <c r="S66" s="67">
        <f t="shared" si="50"/>
        <v>0.52413380999061132</v>
      </c>
      <c r="T66" s="67">
        <f t="shared" ref="T66" si="51">T61/T62</f>
        <v>0.5466757041456678</v>
      </c>
      <c r="U66" s="67">
        <f t="shared" si="49"/>
        <v>0.55510025938629814</v>
      </c>
    </row>
    <row r="68" spans="1:28" ht="14.35">
      <c r="A68" s="157" t="s">
        <v>247</v>
      </c>
      <c r="B68" s="157"/>
      <c r="C68" s="157"/>
      <c r="D68" s="157"/>
      <c r="E68" s="157"/>
      <c r="F68" s="157"/>
      <c r="G68" s="157"/>
      <c r="H68" s="157"/>
      <c r="I68" s="157"/>
      <c r="J68" s="60" t="s">
        <v>246</v>
      </c>
    </row>
    <row r="69" spans="1:28" ht="14.35">
      <c r="A69" s="87" t="s">
        <v>215</v>
      </c>
      <c r="B69" s="87" t="s">
        <v>225</v>
      </c>
      <c r="C69" s="87" t="s">
        <v>226</v>
      </c>
      <c r="D69" s="86">
        <v>201604</v>
      </c>
      <c r="E69" s="86">
        <v>201605</v>
      </c>
      <c r="F69" s="86">
        <v>201606</v>
      </c>
      <c r="G69" s="86">
        <v>201607</v>
      </c>
      <c r="H69" s="86">
        <v>201608</v>
      </c>
      <c r="I69" s="86">
        <v>201609</v>
      </c>
      <c r="J69" s="86">
        <v>201610</v>
      </c>
      <c r="K69" s="86">
        <v>201611</v>
      </c>
      <c r="L69" s="86">
        <v>201612</v>
      </c>
      <c r="M69" s="86">
        <v>201701</v>
      </c>
      <c r="N69" s="86">
        <v>201702</v>
      </c>
      <c r="O69" s="86">
        <v>201703</v>
      </c>
      <c r="P69" s="86">
        <v>201704</v>
      </c>
      <c r="Q69" s="86">
        <v>201705</v>
      </c>
      <c r="R69" s="86">
        <v>201706</v>
      </c>
      <c r="S69" s="86">
        <v>201707</v>
      </c>
      <c r="T69" s="86">
        <v>201708</v>
      </c>
      <c r="U69" s="86">
        <v>201709</v>
      </c>
      <c r="V69" s="86">
        <v>201710</v>
      </c>
      <c r="W69" s="86">
        <v>201711</v>
      </c>
      <c r="X69" s="86">
        <v>201712</v>
      </c>
      <c r="Y69" s="86">
        <v>201801</v>
      </c>
      <c r="Z69" s="86">
        <v>201802</v>
      </c>
      <c r="AA69" s="86">
        <v>201803</v>
      </c>
      <c r="AB69" s="86">
        <v>201804</v>
      </c>
    </row>
    <row r="70" spans="1:28">
      <c r="A70" s="77">
        <v>1</v>
      </c>
      <c r="B70" s="88">
        <f t="shared" ref="B70:B73" si="52">AVERAGE(D70:O70)</f>
        <v>162.8209249399103</v>
      </c>
      <c r="C70" s="88">
        <f t="shared" ref="C70:C73" si="53">AVERAGE(P70:AB70)</f>
        <v>162.45155260681642</v>
      </c>
      <c r="D70" s="85">
        <v>134.83624089350263</v>
      </c>
      <c r="E70" s="85">
        <v>182.5046737382323</v>
      </c>
      <c r="F70" s="85">
        <v>149.83709352082104</v>
      </c>
      <c r="G70" s="85">
        <v>-14.978411497600202</v>
      </c>
      <c r="H70" s="85">
        <v>228.71050975093945</v>
      </c>
      <c r="I70" s="85">
        <v>154.2755810926447</v>
      </c>
      <c r="J70" s="85">
        <v>148.93756644415967</v>
      </c>
      <c r="K70" s="85">
        <v>182.48241753356538</v>
      </c>
      <c r="L70" s="85">
        <v>267.78500312047686</v>
      </c>
      <c r="M70" s="85">
        <v>183.72007404433219</v>
      </c>
      <c r="N70" s="85">
        <v>143.96458917052351</v>
      </c>
      <c r="O70" s="85">
        <v>191.77576146732605</v>
      </c>
      <c r="P70" s="85">
        <v>206.63446114437912</v>
      </c>
      <c r="Q70" s="85">
        <v>187.83391244393877</v>
      </c>
      <c r="R70" s="85">
        <v>212.53417831673258</v>
      </c>
      <c r="S70" s="85">
        <v>161.48644897302182</v>
      </c>
      <c r="T70" s="85">
        <v>150.26864830192571</v>
      </c>
      <c r="U70" s="85">
        <v>55.951666460900476</v>
      </c>
    </row>
    <row r="71" spans="1:28">
      <c r="A71" s="77">
        <v>2</v>
      </c>
      <c r="B71" s="88">
        <f t="shared" si="52"/>
        <v>175.88721762913065</v>
      </c>
      <c r="C71" s="88">
        <f t="shared" si="53"/>
        <v>156.10346122262419</v>
      </c>
      <c r="D71" s="85">
        <v>116.1391795116168</v>
      </c>
      <c r="E71" s="85">
        <v>180.645316480964</v>
      </c>
      <c r="F71" s="85">
        <v>153.47105758999737</v>
      </c>
      <c r="G71" s="85">
        <v>151.40109147880071</v>
      </c>
      <c r="H71" s="85">
        <v>166.05131723850377</v>
      </c>
      <c r="I71" s="85">
        <v>184.96893651254507</v>
      </c>
      <c r="J71" s="85">
        <v>189.17142637085016</v>
      </c>
      <c r="K71" s="85">
        <v>198.23417478151174</v>
      </c>
      <c r="L71" s="85">
        <v>273.02024714430172</v>
      </c>
      <c r="M71" s="85">
        <v>196.94743061544071</v>
      </c>
      <c r="N71" s="85">
        <v>134.54661094590841</v>
      </c>
      <c r="O71" s="85">
        <v>166.04982287912711</v>
      </c>
      <c r="P71" s="85">
        <v>171.2851</v>
      </c>
      <c r="Q71" s="85">
        <v>180.73492307358362</v>
      </c>
      <c r="R71" s="85">
        <v>192.59849253474775</v>
      </c>
      <c r="S71" s="85">
        <v>143.36087937537815</v>
      </c>
      <c r="T71" s="85">
        <v>137.81412532693588</v>
      </c>
      <c r="U71" s="85">
        <v>110.82724702509987</v>
      </c>
    </row>
    <row r="72" spans="1:28">
      <c r="A72" s="77">
        <v>3</v>
      </c>
      <c r="B72" s="88">
        <f t="shared" si="52"/>
        <v>264.86813182678884</v>
      </c>
      <c r="C72" s="88">
        <f t="shared" si="53"/>
        <v>234.31715222534521</v>
      </c>
      <c r="D72" s="85">
        <v>164.33372766642464</v>
      </c>
      <c r="E72" s="85">
        <v>275.44165103395051</v>
      </c>
      <c r="F72" s="85">
        <v>199.73267916847388</v>
      </c>
      <c r="G72" s="85">
        <v>206.32538110960104</v>
      </c>
      <c r="H72" s="85">
        <v>360.70931967680849</v>
      </c>
      <c r="I72" s="85">
        <v>235.66323957865058</v>
      </c>
      <c r="J72" s="85">
        <v>282.99914677955297</v>
      </c>
      <c r="K72" s="85">
        <v>307.99131137987285</v>
      </c>
      <c r="L72" s="85">
        <v>375.19721682109923</v>
      </c>
      <c r="M72" s="85">
        <v>318.71956133075344</v>
      </c>
      <c r="N72" s="85">
        <v>224.50929484640028</v>
      </c>
      <c r="O72" s="85">
        <v>226.79505252987806</v>
      </c>
      <c r="P72" s="85">
        <v>245.78319961076443</v>
      </c>
      <c r="Q72" s="85">
        <v>220.17486631767488</v>
      </c>
      <c r="R72" s="85">
        <v>284.77735341017831</v>
      </c>
      <c r="S72" s="85">
        <v>193.59341491613685</v>
      </c>
      <c r="T72" s="85">
        <v>241.50226964997901</v>
      </c>
      <c r="U72" s="85">
        <v>220.0718094473377</v>
      </c>
    </row>
    <row r="73" spans="1:28">
      <c r="A73" s="77" t="s">
        <v>195</v>
      </c>
      <c r="B73" s="88">
        <f t="shared" si="52"/>
        <v>603.57627439582973</v>
      </c>
      <c r="C73" s="88">
        <f t="shared" si="53"/>
        <v>255.17176894836271</v>
      </c>
      <c r="D73" s="85">
        <v>415.30914807154409</v>
      </c>
      <c r="E73" s="85">
        <v>638.5916412531468</v>
      </c>
      <c r="F73" s="85">
        <v>503.04083027929232</v>
      </c>
      <c r="G73" s="85">
        <v>342.74806109080157</v>
      </c>
      <c r="H73" s="85">
        <v>755.47114666625168</v>
      </c>
      <c r="I73" s="85">
        <v>574.90775718384043</v>
      </c>
      <c r="J73" s="85">
        <v>621.10813959456277</v>
      </c>
      <c r="K73" s="85">
        <v>688.70790369495001</v>
      </c>
      <c r="L73" s="85">
        <v>916.00246708587781</v>
      </c>
      <c r="M73" s="85">
        <v>699.38706599052637</v>
      </c>
      <c r="N73" s="85">
        <f>SUM(N70:N72)</f>
        <v>503.02049496283223</v>
      </c>
      <c r="O73" s="85">
        <f t="shared" ref="O73:AB73" si="54">SUM(O70:O72)</f>
        <v>584.62063687633122</v>
      </c>
      <c r="P73" s="85">
        <f t="shared" si="54"/>
        <v>623.70276075514357</v>
      </c>
      <c r="Q73" s="85">
        <f t="shared" si="54"/>
        <v>588.74370183519727</v>
      </c>
      <c r="R73" s="85">
        <f t="shared" si="54"/>
        <v>689.91002426165869</v>
      </c>
      <c r="S73" s="85">
        <f t="shared" si="54"/>
        <v>498.44074326453682</v>
      </c>
      <c r="T73" s="85">
        <f t="shared" si="54"/>
        <v>529.58504327884054</v>
      </c>
      <c r="U73" s="85">
        <f t="shared" si="54"/>
        <v>386.85072293333803</v>
      </c>
      <c r="V73" s="85">
        <f t="shared" si="54"/>
        <v>0</v>
      </c>
      <c r="W73" s="85">
        <f t="shared" si="54"/>
        <v>0</v>
      </c>
      <c r="X73" s="85">
        <f t="shared" si="54"/>
        <v>0</v>
      </c>
      <c r="Y73" s="85">
        <f t="shared" si="54"/>
        <v>0</v>
      </c>
      <c r="Z73" s="85">
        <f t="shared" si="54"/>
        <v>0</v>
      </c>
      <c r="AA73" s="85">
        <f t="shared" si="54"/>
        <v>0</v>
      </c>
      <c r="AB73" s="85">
        <f t="shared" si="54"/>
        <v>0</v>
      </c>
    </row>
    <row r="74" spans="1:28" ht="14.35">
      <c r="A74" s="87" t="s">
        <v>153</v>
      </c>
      <c r="B74" s="87" t="s">
        <v>225</v>
      </c>
      <c r="C74" s="87" t="s">
        <v>226</v>
      </c>
      <c r="D74" s="86">
        <v>201604</v>
      </c>
      <c r="E74" s="86">
        <v>201605</v>
      </c>
      <c r="F74" s="86">
        <v>201606</v>
      </c>
      <c r="G74" s="86">
        <v>201607</v>
      </c>
      <c r="H74" s="86">
        <v>201608</v>
      </c>
      <c r="I74" s="86">
        <v>201609</v>
      </c>
      <c r="J74" s="86">
        <v>201610</v>
      </c>
      <c r="K74" s="86">
        <v>201611</v>
      </c>
      <c r="L74" s="86">
        <v>201612</v>
      </c>
      <c r="M74" s="86">
        <v>201701</v>
      </c>
      <c r="N74" s="86">
        <v>201702</v>
      </c>
      <c r="O74" s="86">
        <v>201703</v>
      </c>
      <c r="P74" s="86">
        <v>201704</v>
      </c>
      <c r="Q74" s="86">
        <v>201705</v>
      </c>
      <c r="R74" s="86">
        <v>201706</v>
      </c>
      <c r="S74" s="86">
        <v>201707</v>
      </c>
      <c r="T74" s="86">
        <v>201708</v>
      </c>
      <c r="U74" s="86">
        <v>201709</v>
      </c>
      <c r="V74" s="86">
        <v>201710</v>
      </c>
      <c r="W74" s="86">
        <v>201711</v>
      </c>
      <c r="X74" s="86">
        <v>201712</v>
      </c>
      <c r="Y74" s="86">
        <v>201801</v>
      </c>
      <c r="Z74" s="86">
        <v>201802</v>
      </c>
      <c r="AA74" s="86">
        <v>201803</v>
      </c>
      <c r="AB74" s="86">
        <v>201804</v>
      </c>
    </row>
    <row r="75" spans="1:28">
      <c r="A75" s="77">
        <v>1</v>
      </c>
      <c r="B75" s="89">
        <f t="shared" ref="B75:B77" si="55">AVERAGE(D75:O75)</f>
        <v>0.25914383132155799</v>
      </c>
      <c r="C75" s="89">
        <f t="shared" ref="C75:C77" si="56">AVERAGE(P75:AB75)</f>
        <v>0.2851283833648619</v>
      </c>
      <c r="D75" s="67">
        <f>D70/D73</f>
        <v>0.32466475039041226</v>
      </c>
      <c r="E75" s="67">
        <f t="shared" ref="E75:S75" si="57">E70/E73</f>
        <v>0.28579245631855188</v>
      </c>
      <c r="F75" s="67">
        <f t="shared" si="57"/>
        <v>0.29786268728450987</v>
      </c>
      <c r="G75" s="67">
        <f t="shared" si="57"/>
        <v>-4.3700937212981308E-2</v>
      </c>
      <c r="H75" s="67">
        <f t="shared" si="57"/>
        <v>0.30273890771367612</v>
      </c>
      <c r="I75" s="67">
        <f t="shared" si="57"/>
        <v>0.26834840748776229</v>
      </c>
      <c r="J75" s="67">
        <f t="shared" si="57"/>
        <v>0.23979329355010676</v>
      </c>
      <c r="K75" s="67">
        <f t="shared" si="57"/>
        <v>0.26496344321669418</v>
      </c>
      <c r="L75" s="67">
        <f t="shared" si="57"/>
        <v>0.29234091909424004</v>
      </c>
      <c r="M75" s="67">
        <f t="shared" si="57"/>
        <v>0.2626872628594204</v>
      </c>
      <c r="N75" s="67">
        <f t="shared" si="57"/>
        <v>0.28620024554101109</v>
      </c>
      <c r="O75" s="67">
        <f t="shared" si="57"/>
        <v>0.32803453961529189</v>
      </c>
      <c r="P75" s="67">
        <f t="shared" si="57"/>
        <v>0.33130278418873432</v>
      </c>
      <c r="Q75" s="67">
        <f t="shared" si="57"/>
        <v>0.31904190543089284</v>
      </c>
      <c r="R75" s="67">
        <f t="shared" si="57"/>
        <v>0.30806071928609319</v>
      </c>
      <c r="S75" s="67">
        <f t="shared" si="57"/>
        <v>0.32398324405698981</v>
      </c>
      <c r="T75" s="67">
        <f>T70/T$73</f>
        <v>0.28374790830866664</v>
      </c>
      <c r="U75" s="67">
        <f>U70/U$73</f>
        <v>0.14463373891779452</v>
      </c>
    </row>
    <row r="76" spans="1:28">
      <c r="A76" s="77">
        <v>2</v>
      </c>
      <c r="B76" s="89">
        <f t="shared" si="55"/>
        <v>0.29787035040355664</v>
      </c>
      <c r="C76" s="89">
        <f t="shared" si="56"/>
        <v>0.28251829761960812</v>
      </c>
      <c r="D76" s="67">
        <f>D71/D73</f>
        <v>0.27964512713216189</v>
      </c>
      <c r="E76" s="67">
        <f t="shared" ref="E76:S76" si="58">E71/E73</f>
        <v>0.28288080333540355</v>
      </c>
      <c r="F76" s="67">
        <f t="shared" si="58"/>
        <v>0.30508668154191182</v>
      </c>
      <c r="G76" s="67">
        <f t="shared" si="58"/>
        <v>0.44172705455127637</v>
      </c>
      <c r="H76" s="67">
        <f t="shared" si="58"/>
        <v>0.21979835758288874</v>
      </c>
      <c r="I76" s="67">
        <f t="shared" si="58"/>
        <v>0.32173672071952381</v>
      </c>
      <c r="J76" s="67">
        <f t="shared" si="58"/>
        <v>0.30457083768751525</v>
      </c>
      <c r="K76" s="67">
        <f t="shared" si="58"/>
        <v>0.2878349060871469</v>
      </c>
      <c r="L76" s="67">
        <f t="shared" si="58"/>
        <v>0.29805623560477301</v>
      </c>
      <c r="M76" s="67">
        <f t="shared" si="58"/>
        <v>0.28160004694468926</v>
      </c>
      <c r="N76" s="67">
        <f t="shared" si="58"/>
        <v>0.26747739365142559</v>
      </c>
      <c r="O76" s="67">
        <f t="shared" si="58"/>
        <v>0.2840300400039637</v>
      </c>
      <c r="P76" s="67">
        <f t="shared" si="58"/>
        <v>0.27462616935127532</v>
      </c>
      <c r="Q76" s="67">
        <f t="shared" si="58"/>
        <v>0.30698404502707599</v>
      </c>
      <c r="R76" s="67">
        <f t="shared" si="58"/>
        <v>0.27916465301524868</v>
      </c>
      <c r="S76" s="67">
        <f t="shared" si="58"/>
        <v>0.28761870154601787</v>
      </c>
      <c r="T76" s="67">
        <f t="shared" ref="T76" si="59">T71/T73</f>
        <v>0.26023039562009137</v>
      </c>
      <c r="U76" s="67">
        <f t="shared" ref="U76:U77" si="60">U71/U$73</f>
        <v>0.28648582115793947</v>
      </c>
    </row>
    <row r="77" spans="1:28">
      <c r="A77" s="77">
        <v>3</v>
      </c>
      <c r="B77" s="89">
        <f t="shared" si="55"/>
        <v>0.44298581827488537</v>
      </c>
      <c r="C77" s="89">
        <f t="shared" si="56"/>
        <v>0.43235331901552998</v>
      </c>
      <c r="D77" s="67">
        <f>D72/D73</f>
        <v>0.3956901224774258</v>
      </c>
      <c r="E77" s="67">
        <f t="shared" ref="E77:S77" si="61">E72/E73</f>
        <v>0.43132674034604457</v>
      </c>
      <c r="F77" s="67">
        <f t="shared" si="61"/>
        <v>0.39705063117357825</v>
      </c>
      <c r="G77" s="67">
        <f t="shared" si="61"/>
        <v>0.60197388266170493</v>
      </c>
      <c r="H77" s="67">
        <f t="shared" si="61"/>
        <v>0.4774627347034352</v>
      </c>
      <c r="I77" s="67">
        <f t="shared" si="61"/>
        <v>0.4099148717927138</v>
      </c>
      <c r="J77" s="67">
        <f t="shared" si="61"/>
        <v>0.45563586876237805</v>
      </c>
      <c r="K77" s="67">
        <f t="shared" si="61"/>
        <v>0.44720165069615886</v>
      </c>
      <c r="L77" s="67">
        <f t="shared" si="61"/>
        <v>0.40960284530098701</v>
      </c>
      <c r="M77" s="67">
        <f t="shared" si="61"/>
        <v>0.45571269019589034</v>
      </c>
      <c r="N77" s="67">
        <f t="shared" si="61"/>
        <v>0.44632236080756327</v>
      </c>
      <c r="O77" s="67">
        <f t="shared" si="61"/>
        <v>0.38793542038074441</v>
      </c>
      <c r="P77" s="67">
        <f t="shared" si="61"/>
        <v>0.39407104645999036</v>
      </c>
      <c r="Q77" s="67">
        <f t="shared" si="61"/>
        <v>0.37397404954203117</v>
      </c>
      <c r="R77" s="67">
        <f t="shared" si="61"/>
        <v>0.41277462769865803</v>
      </c>
      <c r="S77" s="67">
        <f t="shared" si="61"/>
        <v>0.38839805439699232</v>
      </c>
      <c r="T77" s="67">
        <f t="shared" ref="T77" si="62">T72/T73</f>
        <v>0.4560216960712421</v>
      </c>
      <c r="U77" s="67">
        <f t="shared" si="60"/>
        <v>0.56888043992426607</v>
      </c>
    </row>
    <row r="79" spans="1:28" ht="14.35">
      <c r="A79" s="157" t="s">
        <v>249</v>
      </c>
      <c r="B79" s="157"/>
      <c r="C79" s="157"/>
      <c r="D79" s="157"/>
      <c r="E79" s="157"/>
      <c r="F79" s="157"/>
      <c r="G79" s="157"/>
      <c r="H79" s="157"/>
      <c r="I79" s="157"/>
      <c r="J79" s="60" t="s">
        <v>248</v>
      </c>
    </row>
    <row r="80" spans="1:28" ht="14.35">
      <c r="A80" s="87" t="s">
        <v>215</v>
      </c>
      <c r="B80" s="87" t="s">
        <v>225</v>
      </c>
      <c r="C80" s="87" t="s">
        <v>226</v>
      </c>
      <c r="D80" s="86">
        <v>201604</v>
      </c>
      <c r="E80" s="86">
        <v>201605</v>
      </c>
      <c r="F80" s="86">
        <v>201606</v>
      </c>
      <c r="G80" s="86">
        <v>201607</v>
      </c>
      <c r="H80" s="86">
        <v>201608</v>
      </c>
      <c r="I80" s="86">
        <v>201609</v>
      </c>
      <c r="J80" s="86">
        <v>201610</v>
      </c>
      <c r="K80" s="86">
        <v>201611</v>
      </c>
      <c r="L80" s="86">
        <v>201612</v>
      </c>
      <c r="M80" s="86">
        <v>201701</v>
      </c>
      <c r="N80" s="86">
        <v>201702</v>
      </c>
      <c r="O80" s="86">
        <v>201703</v>
      </c>
      <c r="P80" s="86">
        <v>201704</v>
      </c>
      <c r="Q80" s="86">
        <v>201705</v>
      </c>
      <c r="R80" s="86">
        <v>201706</v>
      </c>
      <c r="S80" s="86">
        <v>201707</v>
      </c>
      <c r="T80" s="86">
        <v>201708</v>
      </c>
      <c r="U80" s="86">
        <v>201709</v>
      </c>
      <c r="V80" s="86">
        <v>201710</v>
      </c>
      <c r="W80" s="86">
        <v>201711</v>
      </c>
      <c r="X80" s="86">
        <v>201712</v>
      </c>
      <c r="Y80" s="86">
        <v>201801</v>
      </c>
      <c r="Z80" s="86">
        <v>201802</v>
      </c>
      <c r="AA80" s="86">
        <v>201803</v>
      </c>
      <c r="AB80" s="86">
        <v>201804</v>
      </c>
    </row>
    <row r="81" spans="1:28">
      <c r="A81" s="77">
        <v>1</v>
      </c>
      <c r="B81" s="88">
        <f t="shared" ref="B81:B84" si="63">AVERAGE(D81:O81)</f>
        <v>494.92311081987373</v>
      </c>
      <c r="C81" s="88">
        <f t="shared" ref="C81:C84" si="64">AVERAGE(P81:AB81)</f>
        <v>450.14905829484331</v>
      </c>
      <c r="D81" s="85">
        <v>558.01032787713302</v>
      </c>
      <c r="E81" s="85">
        <v>515.02903954050089</v>
      </c>
      <c r="F81" s="85">
        <v>565.46900153011006</v>
      </c>
      <c r="G81" s="85">
        <v>377.32175300634469</v>
      </c>
      <c r="H81" s="85">
        <v>368.44009513347811</v>
      </c>
      <c r="I81" s="85">
        <v>484.99416805091403</v>
      </c>
      <c r="J81" s="85">
        <v>433.3804573940148</v>
      </c>
      <c r="K81" s="85">
        <v>521.07697292551006</v>
      </c>
      <c r="L81" s="85">
        <v>549.68538415034345</v>
      </c>
      <c r="M81" s="85">
        <v>554.72641064647121</v>
      </c>
      <c r="N81" s="85">
        <v>471.47561327954406</v>
      </c>
      <c r="O81" s="85">
        <v>539.46810630412028</v>
      </c>
      <c r="P81" s="85">
        <v>589.08385204538581</v>
      </c>
      <c r="Q81" s="85">
        <v>511.24421040721887</v>
      </c>
      <c r="R81" s="85">
        <v>633.83267187798924</v>
      </c>
      <c r="S81" s="85">
        <v>387.47138220603631</v>
      </c>
      <c r="T81" s="85">
        <v>341.47237231161671</v>
      </c>
      <c r="U81" s="85">
        <v>237.78986092081257</v>
      </c>
    </row>
    <row r="82" spans="1:28">
      <c r="A82" s="77">
        <v>2</v>
      </c>
      <c r="B82" s="88">
        <f t="shared" si="63"/>
        <v>200.03224246586464</v>
      </c>
      <c r="C82" s="88">
        <f t="shared" si="64"/>
        <v>199.57133291734638</v>
      </c>
      <c r="D82" s="85">
        <v>219.78347611917243</v>
      </c>
      <c r="E82" s="85">
        <v>202.34117255855807</v>
      </c>
      <c r="F82" s="85">
        <v>198.39765294263981</v>
      </c>
      <c r="G82" s="85">
        <v>171.91573020030387</v>
      </c>
      <c r="H82" s="85">
        <v>186.61838540075317</v>
      </c>
      <c r="I82" s="85">
        <v>211.05168950415856</v>
      </c>
      <c r="J82" s="85">
        <v>210.27199930421759</v>
      </c>
      <c r="K82" s="85">
        <v>205.11912138977041</v>
      </c>
      <c r="L82" s="85">
        <v>200.69423770898064</v>
      </c>
      <c r="M82" s="85">
        <v>204.57820189104268</v>
      </c>
      <c r="N82" s="85">
        <v>131.31060119260107</v>
      </c>
      <c r="O82" s="85">
        <v>258.30464137817722</v>
      </c>
      <c r="P82" s="85">
        <v>203.77693270478696</v>
      </c>
      <c r="Q82" s="85">
        <v>244.69153385248805</v>
      </c>
      <c r="R82" s="85">
        <v>226.33556112822595</v>
      </c>
      <c r="S82" s="85">
        <v>236.86216306118038</v>
      </c>
      <c r="T82" s="85">
        <v>152.24359377214896</v>
      </c>
      <c r="U82" s="85">
        <v>133.51821298524814</v>
      </c>
    </row>
    <row r="83" spans="1:28">
      <c r="A83" s="77">
        <v>3</v>
      </c>
      <c r="B83" s="88">
        <v>0</v>
      </c>
      <c r="C83" s="88">
        <f t="shared" si="64"/>
        <v>93.137499999999989</v>
      </c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>
        <v>48.701999999999998</v>
      </c>
      <c r="S83" s="85">
        <v>145.62899999999999</v>
      </c>
      <c r="T83" s="85">
        <v>83.73</v>
      </c>
      <c r="U83" s="85">
        <v>94.489000000000004</v>
      </c>
    </row>
    <row r="84" spans="1:28">
      <c r="A84" s="77" t="s">
        <v>195</v>
      </c>
      <c r="B84" s="88">
        <f t="shared" si="63"/>
        <v>696.39572047545937</v>
      </c>
      <c r="C84" s="88">
        <f t="shared" si="64"/>
        <v>711.81205787885631</v>
      </c>
      <c r="D84" s="85">
        <v>779.82585609925832</v>
      </c>
      <c r="E84" s="85">
        <v>718.77997565118267</v>
      </c>
      <c r="F84" s="85">
        <v>765.8721071096677</v>
      </c>
      <c r="G84" s="85">
        <v>550.48323284312278</v>
      </c>
      <c r="H84" s="85">
        <v>557.10104121578991</v>
      </c>
      <c r="I84" s="85">
        <v>697.91383753481296</v>
      </c>
      <c r="J84" s="85">
        <v>643.91617069129893</v>
      </c>
      <c r="K84" s="85">
        <v>727.69120297355255</v>
      </c>
      <c r="L84" s="85">
        <v>754.17014689487326</v>
      </c>
      <c r="M84" s="85">
        <v>760.43611253751385</v>
      </c>
      <c r="N84" s="85">
        <f>SUM(N81:N83)</f>
        <v>602.78621447214516</v>
      </c>
      <c r="O84" s="85">
        <f t="shared" ref="O84:U84" si="65">SUM(O81:O83)</f>
        <v>797.77274768229745</v>
      </c>
      <c r="P84" s="85">
        <f t="shared" si="65"/>
        <v>792.8607847501728</v>
      </c>
      <c r="Q84" s="85">
        <f t="shared" si="65"/>
        <v>755.93574425970689</v>
      </c>
      <c r="R84" s="85">
        <f t="shared" si="65"/>
        <v>908.87023300621513</v>
      </c>
      <c r="S84" s="85">
        <f t="shared" si="65"/>
        <v>769.96254526721668</v>
      </c>
      <c r="T84" s="85">
        <f t="shared" si="65"/>
        <v>577.44596608376571</v>
      </c>
      <c r="U84" s="85">
        <f t="shared" si="65"/>
        <v>465.79707390606075</v>
      </c>
    </row>
    <row r="85" spans="1:28" ht="14.35">
      <c r="A85" s="87" t="s">
        <v>153</v>
      </c>
      <c r="B85" s="87" t="s">
        <v>225</v>
      </c>
      <c r="C85" s="87" t="s">
        <v>226</v>
      </c>
      <c r="D85" s="86">
        <v>201604</v>
      </c>
      <c r="E85" s="86">
        <v>201605</v>
      </c>
      <c r="F85" s="86">
        <v>201606</v>
      </c>
      <c r="G85" s="86">
        <v>201607</v>
      </c>
      <c r="H85" s="86">
        <v>201608</v>
      </c>
      <c r="I85" s="86">
        <v>201609</v>
      </c>
      <c r="J85" s="86">
        <v>201610</v>
      </c>
      <c r="K85" s="86">
        <v>201611</v>
      </c>
      <c r="L85" s="86">
        <v>201612</v>
      </c>
      <c r="M85" s="86">
        <v>201701</v>
      </c>
      <c r="N85" s="86">
        <v>201702</v>
      </c>
      <c r="O85" s="86">
        <v>201703</v>
      </c>
      <c r="P85" s="86">
        <v>201704</v>
      </c>
      <c r="Q85" s="86">
        <v>201705</v>
      </c>
      <c r="R85" s="86">
        <v>201706</v>
      </c>
      <c r="S85" s="86">
        <v>201707</v>
      </c>
      <c r="T85" s="86">
        <v>201708</v>
      </c>
      <c r="U85" s="86">
        <v>201709</v>
      </c>
      <c r="V85" s="86">
        <v>201710</v>
      </c>
      <c r="W85" s="86">
        <v>201711</v>
      </c>
      <c r="X85" s="86">
        <v>201712</v>
      </c>
      <c r="Y85" s="86">
        <v>201801</v>
      </c>
      <c r="Z85" s="86">
        <v>201802</v>
      </c>
      <c r="AA85" s="86">
        <v>201803</v>
      </c>
      <c r="AB85" s="86">
        <v>201804</v>
      </c>
    </row>
    <row r="86" spans="1:28">
      <c r="A86" s="77">
        <v>1</v>
      </c>
      <c r="B86" s="89">
        <f t="shared" ref="B86:B88" si="66">AVERAGE(D86:O86)</f>
        <v>0.70983037047306752</v>
      </c>
      <c r="C86" s="89">
        <f t="shared" ref="C86:C88" si="67">AVERAGE(P86:AB86)</f>
        <v>0.62029356918026524</v>
      </c>
      <c r="D86" s="67">
        <f>D81/D84</f>
        <v>0.71555761265513618</v>
      </c>
      <c r="E86" s="67">
        <f t="shared" ref="E86:S86" si="68">E81/E84</f>
        <v>0.71653225880966909</v>
      </c>
      <c r="F86" s="67">
        <f t="shared" si="68"/>
        <v>0.73833345839442976</v>
      </c>
      <c r="G86" s="67">
        <f t="shared" si="68"/>
        <v>0.68543732214614828</v>
      </c>
      <c r="H86" s="67">
        <f t="shared" si="68"/>
        <v>0.66135237214673404</v>
      </c>
      <c r="I86" s="67">
        <f t="shared" si="68"/>
        <v>0.69491983389242062</v>
      </c>
      <c r="J86" s="67">
        <f t="shared" si="68"/>
        <v>0.67303863005761122</v>
      </c>
      <c r="K86" s="67">
        <f t="shared" si="68"/>
        <v>0.71606880885221891</v>
      </c>
      <c r="L86" s="67">
        <f t="shared" si="68"/>
        <v>0.72886123431635419</v>
      </c>
      <c r="M86" s="67">
        <f t="shared" si="68"/>
        <v>0.72948457010463907</v>
      </c>
      <c r="N86" s="67">
        <f t="shared" si="68"/>
        <v>0.78216057693424745</v>
      </c>
      <c r="O86" s="67">
        <f t="shared" si="68"/>
        <v>0.67621776736720063</v>
      </c>
      <c r="P86" s="67">
        <f t="shared" si="68"/>
        <v>0.74298522940695544</v>
      </c>
      <c r="Q86" s="67">
        <f t="shared" si="68"/>
        <v>0.67630643780164656</v>
      </c>
      <c r="R86" s="67">
        <f t="shared" si="68"/>
        <v>0.69738522493084543</v>
      </c>
      <c r="S86" s="67">
        <f t="shared" si="68"/>
        <v>0.50323406584870145</v>
      </c>
      <c r="T86" s="67">
        <f>T81/T$84</f>
        <v>0.59134948093495188</v>
      </c>
      <c r="U86" s="67">
        <f>U81/U$84</f>
        <v>0.51050097615849055</v>
      </c>
    </row>
    <row r="87" spans="1:28">
      <c r="A87" s="77">
        <v>2</v>
      </c>
      <c r="B87" s="89">
        <f t="shared" si="66"/>
        <v>0.28810548323168</v>
      </c>
      <c r="C87" s="89">
        <f t="shared" si="67"/>
        <v>0.28127676595309103</v>
      </c>
      <c r="D87" s="67">
        <f>D82/D84</f>
        <v>0.28183661057167847</v>
      </c>
      <c r="E87" s="67">
        <f t="shared" ref="E87:S87" si="69">E82/E84</f>
        <v>0.28150641282855154</v>
      </c>
      <c r="F87" s="67">
        <f t="shared" si="69"/>
        <v>0.25904802002957733</v>
      </c>
      <c r="G87" s="67">
        <f t="shared" si="69"/>
        <v>0.3122996668080108</v>
      </c>
      <c r="H87" s="67">
        <f t="shared" si="69"/>
        <v>0.33498121811706971</v>
      </c>
      <c r="I87" s="67">
        <f t="shared" si="69"/>
        <v>0.30240364663013436</v>
      </c>
      <c r="J87" s="67">
        <f t="shared" si="69"/>
        <v>0.32655182285369949</v>
      </c>
      <c r="K87" s="67">
        <f t="shared" si="69"/>
        <v>0.28187659896340034</v>
      </c>
      <c r="L87" s="67">
        <f t="shared" si="69"/>
        <v>0.26611267833299185</v>
      </c>
      <c r="M87" s="67">
        <f t="shared" si="69"/>
        <v>0.26902746794649424</v>
      </c>
      <c r="N87" s="67">
        <f t="shared" si="69"/>
        <v>0.21783942306575252</v>
      </c>
      <c r="O87" s="67">
        <f t="shared" si="69"/>
        <v>0.32378223263279943</v>
      </c>
      <c r="P87" s="67">
        <f t="shared" si="69"/>
        <v>0.25701477059304456</v>
      </c>
      <c r="Q87" s="67">
        <f t="shared" si="69"/>
        <v>0.32369356219835344</v>
      </c>
      <c r="R87" s="67">
        <f t="shared" si="69"/>
        <v>0.24902956759799416</v>
      </c>
      <c r="S87" s="67">
        <f t="shared" si="69"/>
        <v>0.30762816258676196</v>
      </c>
      <c r="T87" s="67">
        <f t="shared" ref="T87" si="70">T82/T84</f>
        <v>0.26364993906644441</v>
      </c>
      <c r="U87" s="67">
        <f t="shared" ref="U87:U88" si="71">U82/U$84</f>
        <v>0.28664459367594763</v>
      </c>
    </row>
    <row r="88" spans="1:28">
      <c r="A88" s="77">
        <v>3</v>
      </c>
      <c r="B88" s="89">
        <f t="shared" si="66"/>
        <v>0</v>
      </c>
      <c r="C88" s="89">
        <f t="shared" si="67"/>
        <v>9.8429664866643729E-2</v>
      </c>
      <c r="D88" s="67">
        <f>D83/D84</f>
        <v>0</v>
      </c>
      <c r="E88" s="67">
        <f t="shared" ref="E88:S88" si="72">E83/E84</f>
        <v>0</v>
      </c>
      <c r="F88" s="67">
        <f t="shared" si="72"/>
        <v>0</v>
      </c>
      <c r="G88" s="67">
        <f t="shared" si="72"/>
        <v>0</v>
      </c>
      <c r="H88" s="67">
        <f t="shared" si="72"/>
        <v>0</v>
      </c>
      <c r="I88" s="67">
        <f t="shared" si="72"/>
        <v>0</v>
      </c>
      <c r="J88" s="67">
        <f t="shared" si="72"/>
        <v>0</v>
      </c>
      <c r="K88" s="67">
        <f t="shared" si="72"/>
        <v>0</v>
      </c>
      <c r="L88" s="67">
        <f t="shared" si="72"/>
        <v>0</v>
      </c>
      <c r="M88" s="67">
        <f t="shared" si="72"/>
        <v>0</v>
      </c>
      <c r="N88" s="67">
        <f t="shared" si="72"/>
        <v>0</v>
      </c>
      <c r="O88" s="67">
        <f t="shared" si="72"/>
        <v>0</v>
      </c>
      <c r="P88" s="67">
        <f t="shared" si="72"/>
        <v>0</v>
      </c>
      <c r="Q88" s="67">
        <f t="shared" si="72"/>
        <v>0</v>
      </c>
      <c r="R88" s="67">
        <f t="shared" si="72"/>
        <v>5.3585207471160475E-2</v>
      </c>
      <c r="S88" s="67">
        <f t="shared" si="72"/>
        <v>0.18913777156453659</v>
      </c>
      <c r="T88" s="67">
        <f t="shared" ref="T88" si="73">T83/T84</f>
        <v>0.14500057999860358</v>
      </c>
      <c r="U88" s="67">
        <f t="shared" si="71"/>
        <v>0.20285443016556176</v>
      </c>
    </row>
    <row r="89" spans="1:28"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</row>
    <row r="90" spans="1:28" ht="14.35">
      <c r="A90" s="157" t="s">
        <v>250</v>
      </c>
      <c r="B90" s="157"/>
      <c r="C90" s="157"/>
      <c r="D90" s="157"/>
      <c r="E90" s="157"/>
      <c r="F90" s="157"/>
      <c r="G90" s="157"/>
      <c r="H90" s="157"/>
      <c r="I90" s="157"/>
      <c r="J90" s="60" t="s">
        <v>79</v>
      </c>
    </row>
    <row r="91" spans="1:28" ht="14.35">
      <c r="A91" s="87" t="s">
        <v>215</v>
      </c>
      <c r="B91" s="87" t="s">
        <v>225</v>
      </c>
      <c r="C91" s="87" t="s">
        <v>226</v>
      </c>
      <c r="D91" s="86">
        <v>201604</v>
      </c>
      <c r="E91" s="86">
        <v>201605</v>
      </c>
      <c r="F91" s="86">
        <v>201606</v>
      </c>
      <c r="G91" s="86">
        <v>201607</v>
      </c>
      <c r="H91" s="86">
        <v>201608</v>
      </c>
      <c r="I91" s="86">
        <v>201609</v>
      </c>
      <c r="J91" s="86">
        <v>201610</v>
      </c>
      <c r="K91" s="86">
        <v>201611</v>
      </c>
      <c r="L91" s="86">
        <v>201612</v>
      </c>
      <c r="M91" s="86">
        <v>201701</v>
      </c>
      <c r="N91" s="86">
        <v>201702</v>
      </c>
      <c r="O91" s="86">
        <v>201703</v>
      </c>
      <c r="P91" s="86">
        <v>201704</v>
      </c>
      <c r="Q91" s="86">
        <v>201705</v>
      </c>
      <c r="R91" s="86">
        <v>201706</v>
      </c>
      <c r="S91" s="86">
        <v>201707</v>
      </c>
      <c r="T91" s="86">
        <v>201708</v>
      </c>
      <c r="U91" s="86">
        <v>201709</v>
      </c>
      <c r="V91" s="86">
        <v>201710</v>
      </c>
      <c r="W91" s="86">
        <v>201711</v>
      </c>
      <c r="X91" s="86">
        <v>201712</v>
      </c>
      <c r="Y91" s="86">
        <v>201801</v>
      </c>
      <c r="Z91" s="86">
        <v>201802</v>
      </c>
      <c r="AA91" s="86">
        <v>201803</v>
      </c>
      <c r="AB91" s="86">
        <v>201804</v>
      </c>
    </row>
    <row r="92" spans="1:28">
      <c r="A92" s="77">
        <v>1</v>
      </c>
      <c r="B92" s="88">
        <f t="shared" ref="B92:B95" si="74">AVERAGE(D92:O92)</f>
        <v>59.36289225950128</v>
      </c>
      <c r="C92" s="88">
        <f t="shared" ref="C92:C95" si="75">AVERAGE(P92:AB92)</f>
        <v>182.82543885716498</v>
      </c>
      <c r="D92" s="85">
        <v>98.402720365961031</v>
      </c>
      <c r="E92" s="85">
        <v>49.62457865738962</v>
      </c>
      <c r="F92" s="85">
        <v>63.977198571580132</v>
      </c>
      <c r="G92" s="85">
        <v>-28.94871166558416</v>
      </c>
      <c r="H92" s="85">
        <v>77.748930307588125</v>
      </c>
      <c r="I92" s="85">
        <v>60.69732771451806</v>
      </c>
      <c r="J92" s="85">
        <v>68.933212658430435</v>
      </c>
      <c r="K92" s="85">
        <v>60.011882168518376</v>
      </c>
      <c r="L92" s="85">
        <v>91.551801477626398</v>
      </c>
      <c r="M92" s="85">
        <v>54.613548920217873</v>
      </c>
      <c r="N92" s="85">
        <v>50.384863270033748</v>
      </c>
      <c r="O92" s="85">
        <v>65.35735466773572</v>
      </c>
      <c r="P92" s="85">
        <v>104.71939423620924</v>
      </c>
      <c r="Q92" s="85">
        <v>81.646786402518146</v>
      </c>
      <c r="R92" s="85">
        <v>279.54950000000002</v>
      </c>
      <c r="S92" s="85">
        <v>313.41862054450888</v>
      </c>
      <c r="T92" s="85">
        <v>140.00119303747923</v>
      </c>
      <c r="U92" s="85">
        <v>177.61713892227459</v>
      </c>
    </row>
    <row r="93" spans="1:28">
      <c r="A93" s="77">
        <v>2</v>
      </c>
      <c r="B93" s="88">
        <f t="shared" si="74"/>
        <v>71.939336886270866</v>
      </c>
      <c r="C93" s="88">
        <f t="shared" si="75"/>
        <v>183.99324174852836</v>
      </c>
      <c r="D93" s="85">
        <v>88.77533811173609</v>
      </c>
      <c r="E93" s="85">
        <v>87.701606757461377</v>
      </c>
      <c r="F93" s="85">
        <v>94.078792236411772</v>
      </c>
      <c r="G93" s="85">
        <v>39.530193627653745</v>
      </c>
      <c r="H93" s="85">
        <v>73.829552230417107</v>
      </c>
      <c r="I93" s="85">
        <v>59.304921684859849</v>
      </c>
      <c r="J93" s="85">
        <v>72.481068313795618</v>
      </c>
      <c r="K93" s="85">
        <v>68.08893279934955</v>
      </c>
      <c r="L93" s="85">
        <v>103.2739672187102</v>
      </c>
      <c r="M93" s="85">
        <v>61.244610709389114</v>
      </c>
      <c r="N93" s="85">
        <v>62.496734811360589</v>
      </c>
      <c r="O93" s="85">
        <v>52.466324134105307</v>
      </c>
      <c r="P93" s="85">
        <v>104.86795570056398</v>
      </c>
      <c r="Q93" s="85">
        <v>97.192040808313479</v>
      </c>
      <c r="R93" s="85">
        <v>240.24671284816878</v>
      </c>
      <c r="S93" s="85">
        <v>319.07267194328693</v>
      </c>
      <c r="T93" s="85">
        <v>155.50076919083685</v>
      </c>
      <c r="U93" s="85">
        <v>187.07929999999999</v>
      </c>
    </row>
    <row r="94" spans="1:28">
      <c r="A94" s="77">
        <v>3</v>
      </c>
      <c r="B94" s="88">
        <f t="shared" si="74"/>
        <v>129.15587435727642</v>
      </c>
      <c r="C94" s="88">
        <f t="shared" si="75"/>
        <v>245.24136865303316</v>
      </c>
      <c r="D94" s="85">
        <v>144.2736164564071</v>
      </c>
      <c r="E94" s="85">
        <v>150.67394427365352</v>
      </c>
      <c r="F94" s="85">
        <v>144.37993215633225</v>
      </c>
      <c r="G94" s="85">
        <v>48.131410200409704</v>
      </c>
      <c r="H94" s="85">
        <v>132.1360680926162</v>
      </c>
      <c r="I94" s="85">
        <v>106.13755923194856</v>
      </c>
      <c r="J94" s="85">
        <v>162.29310724481985</v>
      </c>
      <c r="K94" s="85">
        <v>122.68285873108509</v>
      </c>
      <c r="L94" s="85">
        <v>195.09912326088306</v>
      </c>
      <c r="M94" s="85">
        <v>123.99189832306355</v>
      </c>
      <c r="N94" s="85">
        <v>115.26746112703169</v>
      </c>
      <c r="O94" s="85">
        <v>104.80351318906628</v>
      </c>
      <c r="P94" s="85">
        <v>128.03084084568235</v>
      </c>
      <c r="Q94" s="85">
        <v>92.453725112471844</v>
      </c>
      <c r="R94" s="85">
        <v>338.56428529660343</v>
      </c>
      <c r="S94" s="85">
        <v>459.75086066344136</v>
      </c>
      <c r="T94" s="85">
        <v>223.77250000000001</v>
      </c>
      <c r="U94" s="85">
        <v>228.876</v>
      </c>
    </row>
    <row r="95" spans="1:28">
      <c r="A95" s="77" t="s">
        <v>195</v>
      </c>
      <c r="B95" s="88">
        <f t="shared" si="74"/>
        <v>260.45810350304856</v>
      </c>
      <c r="C95" s="88">
        <f t="shared" si="75"/>
        <v>612.06004925872662</v>
      </c>
      <c r="D95" s="85">
        <f>SUM(D92:D94)</f>
        <v>331.45167493410418</v>
      </c>
      <c r="E95" s="85">
        <f t="shared" ref="E95:M95" si="76">SUM(E92:E94)</f>
        <v>288.00012968850456</v>
      </c>
      <c r="F95" s="85">
        <f t="shared" si="76"/>
        <v>302.43592296432416</v>
      </c>
      <c r="G95" s="85">
        <f t="shared" si="76"/>
        <v>58.712892162479292</v>
      </c>
      <c r="H95" s="85">
        <f t="shared" si="76"/>
        <v>283.71455063062143</v>
      </c>
      <c r="I95" s="85">
        <f t="shared" si="76"/>
        <v>226.13980863132647</v>
      </c>
      <c r="J95" s="85">
        <f t="shared" si="76"/>
        <v>303.70738821704589</v>
      </c>
      <c r="K95" s="85">
        <f t="shared" si="76"/>
        <v>250.78367369895301</v>
      </c>
      <c r="L95" s="85">
        <f t="shared" si="76"/>
        <v>389.92489195721964</v>
      </c>
      <c r="M95" s="85">
        <f t="shared" si="76"/>
        <v>239.85005795267054</v>
      </c>
      <c r="N95" s="85">
        <f>SUM(N92:N94)</f>
        <v>228.14905920842602</v>
      </c>
      <c r="O95" s="85">
        <f t="shared" ref="O95:U95" si="77">SUM(O92:O94)</f>
        <v>222.62719199090731</v>
      </c>
      <c r="P95" s="85">
        <f t="shared" si="77"/>
        <v>337.6181907824556</v>
      </c>
      <c r="Q95" s="85">
        <f t="shared" si="77"/>
        <v>271.29255232330348</v>
      </c>
      <c r="R95" s="85">
        <f t="shared" si="77"/>
        <v>858.36049814477224</v>
      </c>
      <c r="S95" s="85">
        <f t="shared" si="77"/>
        <v>1092.2421531512373</v>
      </c>
      <c r="T95" s="85">
        <f t="shared" si="77"/>
        <v>519.27446222831611</v>
      </c>
      <c r="U95" s="85">
        <f t="shared" si="77"/>
        <v>593.57243892227461</v>
      </c>
    </row>
    <row r="96" spans="1:28" ht="14.35">
      <c r="A96" s="87" t="s">
        <v>153</v>
      </c>
      <c r="B96" s="87" t="s">
        <v>225</v>
      </c>
      <c r="C96" s="87" t="s">
        <v>226</v>
      </c>
      <c r="D96" s="86">
        <v>201604</v>
      </c>
      <c r="E96" s="86">
        <v>201605</v>
      </c>
      <c r="F96" s="86">
        <v>201606</v>
      </c>
      <c r="G96" s="86">
        <v>201607</v>
      </c>
      <c r="H96" s="86">
        <v>201608</v>
      </c>
      <c r="I96" s="86">
        <v>201609</v>
      </c>
      <c r="J96" s="86">
        <v>201610</v>
      </c>
      <c r="K96" s="86">
        <v>201611</v>
      </c>
      <c r="L96" s="86">
        <v>201612</v>
      </c>
      <c r="M96" s="86">
        <v>201701</v>
      </c>
      <c r="N96" s="86">
        <v>201702</v>
      </c>
      <c r="O96" s="86">
        <v>201703</v>
      </c>
      <c r="P96" s="86">
        <v>201704</v>
      </c>
      <c r="Q96" s="86">
        <v>201705</v>
      </c>
      <c r="R96" s="86">
        <v>201706</v>
      </c>
      <c r="S96" s="86">
        <v>201707</v>
      </c>
      <c r="T96" s="86">
        <v>201708</v>
      </c>
      <c r="U96" s="86">
        <v>201709</v>
      </c>
      <c r="V96" s="86">
        <v>201710</v>
      </c>
      <c r="W96" s="86">
        <v>201711</v>
      </c>
      <c r="X96" s="86">
        <v>201712</v>
      </c>
      <c r="Y96" s="86">
        <v>201801</v>
      </c>
      <c r="Z96" s="86">
        <v>201802</v>
      </c>
      <c r="AA96" s="86">
        <v>201803</v>
      </c>
      <c r="AB96" s="86">
        <v>201804</v>
      </c>
    </row>
    <row r="97" spans="1:31">
      <c r="A97" s="77">
        <v>1</v>
      </c>
      <c r="B97" s="89">
        <f t="shared" ref="B97:B99" si="78">AVERAGE(D97:O97)</f>
        <v>0.18110818519336136</v>
      </c>
      <c r="C97" s="89">
        <f t="shared" ref="C97:C99" si="79">AVERAGE(P97:AB97)</f>
        <v>0.29876623337912389</v>
      </c>
      <c r="D97" s="67">
        <f>D92/D95</f>
        <v>0.29688406427731723</v>
      </c>
      <c r="E97" s="67">
        <f t="shared" ref="E97:S97" si="80">E92/E95</f>
        <v>0.17230748719128222</v>
      </c>
      <c r="F97" s="67">
        <f t="shared" si="80"/>
        <v>0.21153968068511156</v>
      </c>
      <c r="G97" s="67">
        <f t="shared" si="80"/>
        <v>-0.49305545339978923</v>
      </c>
      <c r="H97" s="67">
        <f t="shared" si="80"/>
        <v>0.27403927692384156</v>
      </c>
      <c r="I97" s="67">
        <f t="shared" si="80"/>
        <v>0.26840620447093561</v>
      </c>
      <c r="J97" s="67">
        <f t="shared" si="80"/>
        <v>0.22697245879697531</v>
      </c>
      <c r="K97" s="67">
        <f t="shared" si="80"/>
        <v>0.23929740434601871</v>
      </c>
      <c r="L97" s="67">
        <f t="shared" si="80"/>
        <v>0.23479342654449192</v>
      </c>
      <c r="M97" s="67">
        <f t="shared" si="80"/>
        <v>0.22769871054604759</v>
      </c>
      <c r="N97" s="67">
        <f t="shared" si="80"/>
        <v>0.22084186296821218</v>
      </c>
      <c r="O97" s="67">
        <f t="shared" si="80"/>
        <v>0.29357309896989175</v>
      </c>
      <c r="P97" s="67">
        <f t="shared" si="80"/>
        <v>0.31017106629685487</v>
      </c>
      <c r="Q97" s="67">
        <f t="shared" si="80"/>
        <v>0.30095476526468895</v>
      </c>
      <c r="R97" s="67">
        <f t="shared" si="80"/>
        <v>0.32567843068758134</v>
      </c>
      <c r="S97" s="67">
        <f t="shared" si="80"/>
        <v>0.28694975710309489</v>
      </c>
      <c r="T97" s="67">
        <f>T92/T$95</f>
        <v>0.26960923985497881</v>
      </c>
      <c r="U97" s="67">
        <f>U92/U$95</f>
        <v>0.29923414106754487</v>
      </c>
    </row>
    <row r="98" spans="1:31">
      <c r="A98" s="77">
        <v>2</v>
      </c>
      <c r="B98" s="89">
        <f t="shared" si="78"/>
        <v>0.30159496050107493</v>
      </c>
      <c r="C98" s="89">
        <f t="shared" si="79"/>
        <v>0.30925267403529172</v>
      </c>
      <c r="D98" s="67">
        <f>D93/D95</f>
        <v>0.2678379529365344</v>
      </c>
      <c r="E98" s="67">
        <f t="shared" ref="E98:S98" si="81">E93/E95</f>
        <v>0.30451933078057208</v>
      </c>
      <c r="F98" s="67">
        <f t="shared" si="81"/>
        <v>0.3110701642658682</v>
      </c>
      <c r="G98" s="67">
        <f t="shared" si="81"/>
        <v>0.67327961835468353</v>
      </c>
      <c r="H98" s="67">
        <f t="shared" si="81"/>
        <v>0.26022476487833912</v>
      </c>
      <c r="I98" s="67">
        <f t="shared" si="81"/>
        <v>0.26224892487436424</v>
      </c>
      <c r="J98" s="67">
        <f t="shared" si="81"/>
        <v>0.23865428081715512</v>
      </c>
      <c r="K98" s="67">
        <f t="shared" si="81"/>
        <v>0.27150464699342913</v>
      </c>
      <c r="L98" s="67">
        <f t="shared" si="81"/>
        <v>0.26485605138037926</v>
      </c>
      <c r="M98" s="67">
        <f t="shared" si="81"/>
        <v>0.25534540717715598</v>
      </c>
      <c r="N98" s="67">
        <f t="shared" si="81"/>
        <v>0.27392939961355078</v>
      </c>
      <c r="O98" s="67">
        <f t="shared" si="81"/>
        <v>0.23566898394086636</v>
      </c>
      <c r="P98" s="67">
        <f t="shared" si="81"/>
        <v>0.31061109431788786</v>
      </c>
      <c r="Q98" s="67">
        <f t="shared" si="81"/>
        <v>0.35825546988288953</v>
      </c>
      <c r="R98" s="67">
        <f t="shared" si="81"/>
        <v>0.27989022487338233</v>
      </c>
      <c r="S98" s="67">
        <f t="shared" si="81"/>
        <v>0.29212631193799615</v>
      </c>
      <c r="T98" s="67">
        <f t="shared" ref="T98" si="82">T93/T95</f>
        <v>0.29945776367193233</v>
      </c>
      <c r="U98" s="67">
        <f t="shared" ref="U98:U99" si="83">U93/U$95</f>
        <v>0.31517517952766183</v>
      </c>
    </row>
    <row r="99" spans="1:31">
      <c r="A99" s="77">
        <v>3</v>
      </c>
      <c r="B99" s="89">
        <f t="shared" si="78"/>
        <v>0.51729685430556382</v>
      </c>
      <c r="C99" s="89">
        <f t="shared" si="79"/>
        <v>0.39198109258558428</v>
      </c>
      <c r="D99" s="67">
        <f>D94/D95</f>
        <v>0.43527798278614854</v>
      </c>
      <c r="E99" s="67">
        <f t="shared" ref="E99:S99" si="84">E94/E95</f>
        <v>0.52317318202814556</v>
      </c>
      <c r="F99" s="67">
        <f t="shared" si="84"/>
        <v>0.47739015504902022</v>
      </c>
      <c r="G99" s="67">
        <f t="shared" si="84"/>
        <v>0.81977583504510565</v>
      </c>
      <c r="H99" s="67">
        <f t="shared" si="84"/>
        <v>0.46573595819781932</v>
      </c>
      <c r="I99" s="67">
        <f t="shared" si="84"/>
        <v>0.4693448706547001</v>
      </c>
      <c r="J99" s="67">
        <f t="shared" si="84"/>
        <v>0.53437326038586963</v>
      </c>
      <c r="K99" s="67">
        <f t="shared" si="84"/>
        <v>0.48919794866055222</v>
      </c>
      <c r="L99" s="67">
        <f t="shared" si="84"/>
        <v>0.50035052207512887</v>
      </c>
      <c r="M99" s="67">
        <f t="shared" si="84"/>
        <v>0.51695588227679645</v>
      </c>
      <c r="N99" s="67">
        <f t="shared" si="84"/>
        <v>0.50522873741823704</v>
      </c>
      <c r="O99" s="67">
        <f t="shared" si="84"/>
        <v>0.47075791708924192</v>
      </c>
      <c r="P99" s="67">
        <f t="shared" si="84"/>
        <v>0.37921783938525716</v>
      </c>
      <c r="Q99" s="67">
        <f t="shared" si="84"/>
        <v>0.34078976485242146</v>
      </c>
      <c r="R99" s="67">
        <f t="shared" si="84"/>
        <v>0.39443134443903627</v>
      </c>
      <c r="S99" s="67">
        <f t="shared" si="84"/>
        <v>0.42092393095890884</v>
      </c>
      <c r="T99" s="67">
        <f t="shared" ref="T99" si="85">T94/T95</f>
        <v>0.43093299647308875</v>
      </c>
      <c r="U99" s="67">
        <f t="shared" si="83"/>
        <v>0.38559067940479325</v>
      </c>
    </row>
    <row r="100" spans="1:31"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1:31" ht="14.35">
      <c r="A101" s="157" t="s">
        <v>251</v>
      </c>
      <c r="B101" s="157"/>
      <c r="C101" s="157"/>
      <c r="D101" s="157"/>
      <c r="E101" s="157"/>
      <c r="F101" s="157"/>
      <c r="G101" s="157"/>
      <c r="H101" s="157"/>
      <c r="I101" s="157"/>
      <c r="J101" s="60" t="s">
        <v>80</v>
      </c>
    </row>
    <row r="102" spans="1:31" ht="14.35">
      <c r="A102" s="87" t="s">
        <v>215</v>
      </c>
      <c r="B102" s="87" t="s">
        <v>225</v>
      </c>
      <c r="C102" s="87" t="s">
        <v>226</v>
      </c>
      <c r="D102" s="86">
        <v>201604</v>
      </c>
      <c r="E102" s="86">
        <v>201605</v>
      </c>
      <c r="F102" s="86">
        <v>201606</v>
      </c>
      <c r="G102" s="86">
        <v>201607</v>
      </c>
      <c r="H102" s="86">
        <v>201608</v>
      </c>
      <c r="I102" s="86">
        <v>201609</v>
      </c>
      <c r="J102" s="86">
        <v>201610</v>
      </c>
      <c r="K102" s="86">
        <v>201611</v>
      </c>
      <c r="L102" s="86">
        <v>201612</v>
      </c>
      <c r="M102" s="86">
        <v>201701</v>
      </c>
      <c r="N102" s="86">
        <v>201702</v>
      </c>
      <c r="O102" s="86">
        <v>201703</v>
      </c>
      <c r="P102" s="86">
        <v>201704</v>
      </c>
      <c r="Q102" s="86">
        <v>201705</v>
      </c>
      <c r="R102" s="86">
        <v>201706</v>
      </c>
      <c r="S102" s="86">
        <v>201707</v>
      </c>
      <c r="T102" s="86">
        <v>201708</v>
      </c>
      <c r="U102" s="86">
        <v>201709</v>
      </c>
      <c r="V102" s="86">
        <v>201710</v>
      </c>
      <c r="W102" s="86">
        <v>201711</v>
      </c>
      <c r="X102" s="86">
        <v>201712</v>
      </c>
      <c r="Y102" s="86">
        <v>201801</v>
      </c>
      <c r="Z102" s="86">
        <v>201802</v>
      </c>
      <c r="AA102" s="86">
        <v>201803</v>
      </c>
      <c r="AB102" s="86">
        <v>201804</v>
      </c>
    </row>
    <row r="103" spans="1:31">
      <c r="A103" s="77">
        <v>1</v>
      </c>
      <c r="B103" s="88">
        <f t="shared" ref="B103:B106" si="86">AVERAGE(D103:O103)</f>
        <v>462.33921268172577</v>
      </c>
      <c r="C103" s="88">
        <f t="shared" ref="C103:C106" si="87">AVERAGE(P103:AB103)</f>
        <v>225.69306919984442</v>
      </c>
      <c r="D103" s="85">
        <v>285.47300120705535</v>
      </c>
      <c r="E103" s="85">
        <v>420.79852638673185</v>
      </c>
      <c r="F103" s="85">
        <v>528.92004113981636</v>
      </c>
      <c r="G103" s="85">
        <v>277.7393812327353</v>
      </c>
      <c r="H103" s="85">
        <v>313.51561308387096</v>
      </c>
      <c r="I103" s="85">
        <v>336.48033005734965</v>
      </c>
      <c r="J103" s="85">
        <v>66.388810860226556</v>
      </c>
      <c r="K103" s="85">
        <v>511.20315061905711</v>
      </c>
      <c r="L103" s="85">
        <v>878.74156941538536</v>
      </c>
      <c r="M103" s="85">
        <v>298.65674528897966</v>
      </c>
      <c r="N103" s="85">
        <v>696.01145032039403</v>
      </c>
      <c r="O103" s="85">
        <v>934.14193256910767</v>
      </c>
      <c r="P103" s="85">
        <v>99.165754741995727</v>
      </c>
      <c r="Q103" s="85">
        <v>82.602032296509435</v>
      </c>
      <c r="R103" s="85">
        <v>413.48264362230896</v>
      </c>
      <c r="S103" s="85">
        <v>236.96901423177749</v>
      </c>
      <c r="T103" s="85">
        <v>197.73798268924048</v>
      </c>
      <c r="U103" s="85">
        <v>324.20098761723449</v>
      </c>
      <c r="AE103" s="85"/>
    </row>
    <row r="104" spans="1:31">
      <c r="A104" s="77">
        <v>2</v>
      </c>
      <c r="B104" s="88">
        <f t="shared" si="86"/>
        <v>345.77339412679925</v>
      </c>
      <c r="C104" s="88">
        <f t="shared" si="87"/>
        <v>258.3393986924371</v>
      </c>
      <c r="D104" s="85">
        <v>145.36610353152847</v>
      </c>
      <c r="E104" s="85">
        <v>423.05613012295333</v>
      </c>
      <c r="F104" s="85">
        <v>474.53522398433415</v>
      </c>
      <c r="G104" s="85">
        <v>301.2659638893532</v>
      </c>
      <c r="H104" s="85">
        <v>264.88598640468354</v>
      </c>
      <c r="I104" s="85">
        <v>408.45508423202648</v>
      </c>
      <c r="J104" s="85">
        <v>212.40449448219513</v>
      </c>
      <c r="K104" s="85">
        <v>379.61226183950458</v>
      </c>
      <c r="L104" s="85">
        <v>432.92838747410406</v>
      </c>
      <c r="M104" s="85">
        <v>201.41959213254162</v>
      </c>
      <c r="N104" s="85">
        <v>369.45167933599521</v>
      </c>
      <c r="O104" s="85">
        <v>535.89982209237053</v>
      </c>
      <c r="P104" s="85">
        <v>155.32250874131711</v>
      </c>
      <c r="Q104" s="85">
        <v>66.862372208425597</v>
      </c>
      <c r="R104" s="85">
        <v>470.53930458247669</v>
      </c>
      <c r="S104" s="85">
        <v>229.44448557084092</v>
      </c>
      <c r="T104" s="85">
        <v>218.63499266190524</v>
      </c>
      <c r="U104" s="85">
        <v>409.23272838965681</v>
      </c>
      <c r="AE104" s="85"/>
    </row>
    <row r="105" spans="1:31">
      <c r="A105" s="77">
        <v>3</v>
      </c>
      <c r="B105" s="88">
        <f t="shared" si="86"/>
        <v>397.96380914101383</v>
      </c>
      <c r="C105" s="88">
        <f t="shared" si="87"/>
        <v>231.6034588224546</v>
      </c>
      <c r="D105" s="85">
        <v>159.65415222865013</v>
      </c>
      <c r="E105" s="85">
        <v>468.0711217300111</v>
      </c>
      <c r="F105" s="85">
        <v>592.29732074649451</v>
      </c>
      <c r="G105" s="85">
        <v>366.25518461286339</v>
      </c>
      <c r="H105" s="85">
        <v>358.03673007906002</v>
      </c>
      <c r="I105" s="85">
        <v>522.66147612453085</v>
      </c>
      <c r="J105" s="85">
        <v>253.22890571645272</v>
      </c>
      <c r="K105" s="85">
        <v>378.27962335876231</v>
      </c>
      <c r="L105" s="85">
        <v>539.47443100690441</v>
      </c>
      <c r="M105" s="85">
        <v>168.87087479723453</v>
      </c>
      <c r="N105" s="85">
        <v>358.58215355615641</v>
      </c>
      <c r="O105" s="85">
        <v>610.15373573504564</v>
      </c>
      <c r="P105" s="85">
        <v>69.251525830623493</v>
      </c>
      <c r="Q105" s="85">
        <v>68.167881516366748</v>
      </c>
      <c r="R105" s="85">
        <v>431.19858842216769</v>
      </c>
      <c r="S105" s="85">
        <v>244.59529667140464</v>
      </c>
      <c r="T105" s="85">
        <v>174.94404337980632</v>
      </c>
      <c r="U105" s="85">
        <v>401.46341711435878</v>
      </c>
      <c r="AE105" s="85"/>
    </row>
    <row r="106" spans="1:31">
      <c r="A106" s="77" t="s">
        <v>195</v>
      </c>
      <c r="B106" s="88">
        <f t="shared" si="86"/>
        <v>1206.0764159495391</v>
      </c>
      <c r="C106" s="88">
        <f t="shared" si="87"/>
        <v>715.635926714736</v>
      </c>
      <c r="D106" s="85">
        <f>SUM(D103:D105)</f>
        <v>590.49325696723395</v>
      </c>
      <c r="E106" s="85">
        <f t="shared" ref="E106:U106" si="88">SUM(E103:E105)</f>
        <v>1311.9257782396962</v>
      </c>
      <c r="F106" s="85">
        <f t="shared" si="88"/>
        <v>1595.7525858706449</v>
      </c>
      <c r="G106" s="85">
        <f t="shared" si="88"/>
        <v>945.26052973495189</v>
      </c>
      <c r="H106" s="85">
        <f t="shared" si="88"/>
        <v>936.43832956761446</v>
      </c>
      <c r="I106" s="85">
        <f t="shared" si="88"/>
        <v>1267.596890413907</v>
      </c>
      <c r="J106" s="85">
        <f t="shared" si="88"/>
        <v>532.0222110588744</v>
      </c>
      <c r="K106" s="85">
        <f t="shared" si="88"/>
        <v>1269.0950358173241</v>
      </c>
      <c r="L106" s="85">
        <f t="shared" si="88"/>
        <v>1851.1443878963937</v>
      </c>
      <c r="M106" s="85">
        <f t="shared" si="88"/>
        <v>668.94721221875579</v>
      </c>
      <c r="N106" s="85">
        <f t="shared" si="88"/>
        <v>1424.0452832125457</v>
      </c>
      <c r="O106" s="85">
        <f t="shared" si="88"/>
        <v>2080.1954903965238</v>
      </c>
      <c r="P106" s="85">
        <f t="shared" si="88"/>
        <v>323.73978931393634</v>
      </c>
      <c r="Q106" s="85">
        <f t="shared" si="88"/>
        <v>217.63228602130178</v>
      </c>
      <c r="R106" s="85">
        <f t="shared" si="88"/>
        <v>1315.2205366269534</v>
      </c>
      <c r="S106" s="85">
        <f t="shared" si="88"/>
        <v>711.00879647402303</v>
      </c>
      <c r="T106" s="85">
        <f t="shared" si="88"/>
        <v>591.31701873095199</v>
      </c>
      <c r="U106" s="85">
        <f t="shared" si="88"/>
        <v>1134.8971331212501</v>
      </c>
      <c r="AE106" s="85"/>
    </row>
    <row r="107" spans="1:31" ht="14.35">
      <c r="A107" s="87" t="s">
        <v>153</v>
      </c>
      <c r="B107" s="87" t="s">
        <v>225</v>
      </c>
      <c r="C107" s="87" t="s">
        <v>226</v>
      </c>
      <c r="D107" s="86">
        <v>201604</v>
      </c>
      <c r="E107" s="86">
        <v>201605</v>
      </c>
      <c r="F107" s="86">
        <v>201606</v>
      </c>
      <c r="G107" s="86">
        <v>201607</v>
      </c>
      <c r="H107" s="86">
        <v>201608</v>
      </c>
      <c r="I107" s="86">
        <v>201609</v>
      </c>
      <c r="J107" s="86">
        <v>201610</v>
      </c>
      <c r="K107" s="86">
        <v>201611</v>
      </c>
      <c r="L107" s="86">
        <v>201612</v>
      </c>
      <c r="M107" s="86">
        <v>201701</v>
      </c>
      <c r="N107" s="86">
        <v>201702</v>
      </c>
      <c r="O107" s="86">
        <v>201703</v>
      </c>
      <c r="P107" s="86">
        <v>201704</v>
      </c>
      <c r="Q107" s="86">
        <v>201705</v>
      </c>
      <c r="R107" s="86">
        <v>201706</v>
      </c>
      <c r="S107" s="86">
        <v>201707</v>
      </c>
      <c r="T107" s="86">
        <v>201708</v>
      </c>
      <c r="U107" s="86">
        <v>201709</v>
      </c>
      <c r="V107" s="86">
        <v>201710</v>
      </c>
      <c r="W107" s="86">
        <v>201711</v>
      </c>
      <c r="X107" s="86">
        <v>201712</v>
      </c>
      <c r="Y107" s="86">
        <v>201801</v>
      </c>
      <c r="Z107" s="86">
        <v>201802</v>
      </c>
      <c r="AA107" s="86">
        <v>201803</v>
      </c>
      <c r="AB107" s="86">
        <v>201804</v>
      </c>
    </row>
    <row r="108" spans="1:31">
      <c r="A108" s="77">
        <v>1</v>
      </c>
      <c r="B108" s="89">
        <f t="shared" ref="B108:B110" si="89">AVERAGE(D108:O108)</f>
        <v>0.3680245015465306</v>
      </c>
      <c r="C108" s="89">
        <f t="shared" ref="C108:C110" si="90">AVERAGE(P108:AB108)</f>
        <v>0.32559972054593583</v>
      </c>
      <c r="D108" s="67">
        <f>D103/D106</f>
        <v>0.48344836768033755</v>
      </c>
      <c r="E108" s="67">
        <f t="shared" ref="E108:S108" si="91">E103/E106</f>
        <v>0.32074872936131116</v>
      </c>
      <c r="F108" s="67">
        <f t="shared" si="91"/>
        <v>0.33145491714884912</v>
      </c>
      <c r="G108" s="67">
        <f t="shared" si="91"/>
        <v>0.2938231021987267</v>
      </c>
      <c r="H108" s="67">
        <f t="shared" si="91"/>
        <v>0.33479579293666012</v>
      </c>
      <c r="I108" s="67">
        <f t="shared" si="91"/>
        <v>0.2654474246520746</v>
      </c>
      <c r="J108" s="67">
        <f t="shared" si="91"/>
        <v>0.1247857880371086</v>
      </c>
      <c r="K108" s="67">
        <f t="shared" si="91"/>
        <v>0.40280919568000001</v>
      </c>
      <c r="L108" s="67">
        <f t="shared" si="91"/>
        <v>0.4747017980666387</v>
      </c>
      <c r="M108" s="67">
        <f t="shared" si="91"/>
        <v>0.44645786668038973</v>
      </c>
      <c r="N108" s="67">
        <f t="shared" si="91"/>
        <v>0.48875654343676578</v>
      </c>
      <c r="O108" s="67">
        <f t="shared" si="91"/>
        <v>0.44906449267950432</v>
      </c>
      <c r="P108" s="67">
        <f t="shared" si="91"/>
        <v>0.30631315029933776</v>
      </c>
      <c r="Q108" s="67">
        <f t="shared" si="91"/>
        <v>0.37954861296831838</v>
      </c>
      <c r="R108" s="67">
        <f t="shared" si="91"/>
        <v>0.31438274578857822</v>
      </c>
      <c r="S108" s="67">
        <f t="shared" si="91"/>
        <v>0.33328562938593015</v>
      </c>
      <c r="T108" s="67">
        <f>T103/T$106</f>
        <v>0.33440265783929829</v>
      </c>
      <c r="U108" s="67">
        <f>U103/U$106</f>
        <v>0.28566552699415226</v>
      </c>
    </row>
    <row r="109" spans="1:31">
      <c r="A109" s="77">
        <v>2</v>
      </c>
      <c r="B109" s="89">
        <f t="shared" si="89"/>
        <v>0.29501789739948542</v>
      </c>
      <c r="C109" s="89">
        <f t="shared" si="90"/>
        <v>0.36630033509133203</v>
      </c>
      <c r="D109" s="67">
        <f>D104/D106</f>
        <v>0.24617741492617032</v>
      </c>
      <c r="E109" s="67">
        <f t="shared" ref="E109:S109" si="92">E104/E106</f>
        <v>0.32246956126633758</v>
      </c>
      <c r="F109" s="67">
        <f t="shared" si="92"/>
        <v>0.29737393389554001</v>
      </c>
      <c r="G109" s="67">
        <f t="shared" si="92"/>
        <v>0.31871209514463411</v>
      </c>
      <c r="H109" s="67">
        <f t="shared" si="92"/>
        <v>0.28286538263228761</v>
      </c>
      <c r="I109" s="67">
        <f t="shared" si="92"/>
        <v>0.32222790014785702</v>
      </c>
      <c r="J109" s="67">
        <f t="shared" si="92"/>
        <v>0.3992399002655363</v>
      </c>
      <c r="K109" s="67">
        <f t="shared" si="92"/>
        <v>0.29912043710345637</v>
      </c>
      <c r="L109" s="67">
        <f t="shared" si="92"/>
        <v>0.23387067497531938</v>
      </c>
      <c r="M109" s="67">
        <f t="shared" si="92"/>
        <v>0.30109938191456936</v>
      </c>
      <c r="N109" s="67">
        <f t="shared" si="92"/>
        <v>0.25943815389250707</v>
      </c>
      <c r="O109" s="67">
        <f t="shared" si="92"/>
        <v>0.25761993262960975</v>
      </c>
      <c r="P109" s="67">
        <f t="shared" si="92"/>
        <v>0.4797757763124324</v>
      </c>
      <c r="Q109" s="67">
        <f t="shared" si="92"/>
        <v>0.30722634693034989</v>
      </c>
      <c r="R109" s="67">
        <f t="shared" si="92"/>
        <v>0.35776456607743767</v>
      </c>
      <c r="S109" s="67">
        <f t="shared" si="92"/>
        <v>0.32270273829055751</v>
      </c>
      <c r="T109" s="67">
        <f t="shared" ref="T109" si="93">T104/T106</f>
        <v>0.36974243212401725</v>
      </c>
      <c r="U109" s="67">
        <f t="shared" ref="U109:U110" si="94">U104/U$106</f>
        <v>0.36059015081319729</v>
      </c>
    </row>
    <row r="110" spans="1:31">
      <c r="A110" s="77">
        <v>3</v>
      </c>
      <c r="B110" s="89">
        <f t="shared" si="89"/>
        <v>0.33695760105398403</v>
      </c>
      <c r="C110" s="89">
        <f t="shared" si="90"/>
        <v>0.30809994436273214</v>
      </c>
      <c r="D110" s="67">
        <f>D105/D106</f>
        <v>0.27037421739349216</v>
      </c>
      <c r="E110" s="67">
        <f t="shared" ref="E110:S110" si="95">E105/E106</f>
        <v>0.35678170937235132</v>
      </c>
      <c r="F110" s="67">
        <f t="shared" si="95"/>
        <v>0.37117114895561093</v>
      </c>
      <c r="G110" s="67">
        <f t="shared" si="95"/>
        <v>0.38746480265663924</v>
      </c>
      <c r="H110" s="67">
        <f t="shared" si="95"/>
        <v>0.38233882443105227</v>
      </c>
      <c r="I110" s="67">
        <f t="shared" si="95"/>
        <v>0.41232467520006838</v>
      </c>
      <c r="J110" s="67">
        <f t="shared" si="95"/>
        <v>0.4759743116973551</v>
      </c>
      <c r="K110" s="67">
        <f t="shared" si="95"/>
        <v>0.29807036721654356</v>
      </c>
      <c r="L110" s="67">
        <f t="shared" si="95"/>
        <v>0.29142752695804197</v>
      </c>
      <c r="M110" s="67">
        <f t="shared" si="95"/>
        <v>0.25244275140504097</v>
      </c>
      <c r="N110" s="67">
        <f t="shared" si="95"/>
        <v>0.25180530267072715</v>
      </c>
      <c r="O110" s="67">
        <f t="shared" si="95"/>
        <v>0.29331557469088593</v>
      </c>
      <c r="P110" s="67">
        <f t="shared" si="95"/>
        <v>0.21391107338822982</v>
      </c>
      <c r="Q110" s="67">
        <f t="shared" si="95"/>
        <v>0.31322504010133173</v>
      </c>
      <c r="R110" s="67">
        <f t="shared" si="95"/>
        <v>0.32785268813398405</v>
      </c>
      <c r="S110" s="67">
        <f t="shared" si="95"/>
        <v>0.34401163232351234</v>
      </c>
      <c r="T110" s="67">
        <f t="shared" ref="T110" si="96">T105/T106</f>
        <v>0.29585491003668457</v>
      </c>
      <c r="U110" s="67">
        <f t="shared" si="94"/>
        <v>0.3537443221926504</v>
      </c>
    </row>
  </sheetData>
  <mergeCells count="9">
    <mergeCell ref="A79:I79"/>
    <mergeCell ref="A90:I90"/>
    <mergeCell ref="A101:I101"/>
    <mergeCell ref="A1:I1"/>
    <mergeCell ref="A17:I17"/>
    <mergeCell ref="A28:I28"/>
    <mergeCell ref="A43:I43"/>
    <mergeCell ref="A57:I57"/>
    <mergeCell ref="A68:I68"/>
  </mergeCells>
  <phoneticPr fontId="1" type="noConversion"/>
  <pageMargins left="0.7" right="0.7" top="0.75" bottom="0.75" header="0.3" footer="0.3"/>
  <pageSetup paperSize="8" scale="6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CQ35"/>
  <sheetViews>
    <sheetView zoomScale="85" zoomScaleNormal="85" workbookViewId="0">
      <selection activeCell="CR31" sqref="CR31"/>
    </sheetView>
  </sheetViews>
  <sheetFormatPr defaultRowHeight="14.35"/>
  <cols>
    <col min="1" max="1" width="14.41015625" bestFit="1" customWidth="1"/>
    <col min="2" max="2" width="12.41015625" hidden="1" customWidth="1"/>
    <col min="3" max="5" width="9.234375" hidden="1" customWidth="1"/>
    <col min="6" max="14" width="9.234375" customWidth="1"/>
    <col min="15" max="18" width="9.234375" bestFit="1" customWidth="1"/>
    <col min="21" max="95" width="0" hidden="1" customWidth="1"/>
  </cols>
  <sheetData>
    <row r="1" spans="1:95">
      <c r="A1" t="s">
        <v>156</v>
      </c>
    </row>
    <row r="2" spans="1:95" s="127" customFormat="1">
      <c r="A2" s="111" t="s">
        <v>157</v>
      </c>
      <c r="B2" s="111" t="s">
        <v>159</v>
      </c>
      <c r="C2" s="111">
        <v>201604</v>
      </c>
      <c r="D2" s="111">
        <v>201605</v>
      </c>
      <c r="E2" s="111">
        <v>201606</v>
      </c>
      <c r="F2" s="111">
        <v>201607</v>
      </c>
      <c r="G2" s="111">
        <v>201608</v>
      </c>
      <c r="H2" s="111">
        <v>201609</v>
      </c>
      <c r="I2" s="111">
        <v>201610</v>
      </c>
      <c r="J2" s="111">
        <v>201611</v>
      </c>
      <c r="K2" s="111">
        <v>201612</v>
      </c>
      <c r="L2" s="111">
        <v>201701</v>
      </c>
      <c r="M2" s="111">
        <v>201702</v>
      </c>
      <c r="N2" s="111">
        <v>201703</v>
      </c>
      <c r="O2" s="111">
        <v>201704</v>
      </c>
      <c r="P2" s="111">
        <v>201705</v>
      </c>
      <c r="Q2" s="111">
        <v>201706</v>
      </c>
      <c r="R2" s="111">
        <v>201707</v>
      </c>
      <c r="S2" s="111">
        <v>201708</v>
      </c>
      <c r="T2" s="111">
        <v>201709</v>
      </c>
      <c r="U2" s="111">
        <v>201710</v>
      </c>
      <c r="V2" s="111">
        <v>201711</v>
      </c>
      <c r="W2" s="111">
        <v>201712</v>
      </c>
      <c r="X2" s="111">
        <v>201801</v>
      </c>
      <c r="Y2" s="111">
        <v>201802</v>
      </c>
      <c r="Z2" s="111">
        <v>201803</v>
      </c>
      <c r="AA2" s="111">
        <v>201804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</row>
    <row r="3" spans="1:95">
      <c r="A3" t="s">
        <v>158</v>
      </c>
      <c r="B3" s="83">
        <f>AVERAGE(O3:R3)</f>
        <v>13806.748901757768</v>
      </c>
      <c r="C3" s="83">
        <v>9112.6870459230086</v>
      </c>
      <c r="D3" s="83">
        <v>10020.118688649691</v>
      </c>
      <c r="E3" s="83">
        <v>11446.49316804642</v>
      </c>
      <c r="F3" s="83">
        <v>7364.4746667894269</v>
      </c>
      <c r="G3" s="83">
        <v>8820.3110382199393</v>
      </c>
      <c r="H3" s="83">
        <v>10272.43256997535</v>
      </c>
      <c r="I3" s="83">
        <v>9285.3474914882518</v>
      </c>
      <c r="J3" s="83">
        <v>10970.590497397585</v>
      </c>
      <c r="K3" s="83">
        <v>12377.342105357402</v>
      </c>
      <c r="L3" s="83">
        <v>11421.971476813695</v>
      </c>
      <c r="M3" s="83">
        <v>9043.7475085159676</v>
      </c>
      <c r="N3" s="83">
        <v>12722.678290842934</v>
      </c>
      <c r="O3" s="83">
        <v>11078.873163912604</v>
      </c>
      <c r="P3" s="83">
        <v>15165.783849761676</v>
      </c>
      <c r="Q3" s="83">
        <v>18132.003058659575</v>
      </c>
      <c r="R3" s="83">
        <v>10850.335534697215</v>
      </c>
      <c r="S3" s="83">
        <v>16735.439212848443</v>
      </c>
      <c r="T3" s="83">
        <v>17377.708051829224</v>
      </c>
    </row>
    <row r="4" spans="1:95">
      <c r="A4" t="s">
        <v>218</v>
      </c>
      <c r="B4" s="83">
        <f t="shared" ref="B4:B7" si="0">AVERAGE(O4:R4)</f>
        <v>4170.4423288206062</v>
      </c>
      <c r="C4" s="83">
        <v>3307.368480678128</v>
      </c>
      <c r="D4" s="83">
        <v>3711.04164813337</v>
      </c>
      <c r="E4" s="83">
        <v>3441.8443529127144</v>
      </c>
      <c r="F4" s="83">
        <v>3062.9783930035715</v>
      </c>
      <c r="G4" s="83">
        <v>3366.9270582967238</v>
      </c>
      <c r="H4" s="83">
        <v>3906.4961609545071</v>
      </c>
      <c r="I4" s="83">
        <v>3520.2340114697417</v>
      </c>
      <c r="J4" s="83">
        <v>3987.4469062573162</v>
      </c>
      <c r="K4" s="83">
        <v>4480.7403009580103</v>
      </c>
      <c r="L4" s="83">
        <v>3916.8274112869858</v>
      </c>
      <c r="M4" s="83">
        <v>3311.2814161582419</v>
      </c>
      <c r="N4" s="83">
        <v>4098.3987320129654</v>
      </c>
      <c r="O4" s="83">
        <v>4777.3848397311813</v>
      </c>
      <c r="P4" s="83">
        <v>4172.8097226431737</v>
      </c>
      <c r="Q4" s="83">
        <v>4150.4702133689925</v>
      </c>
      <c r="R4" s="83">
        <v>3581.104539539077</v>
      </c>
      <c r="S4" s="83">
        <v>3476.4180593612091</v>
      </c>
      <c r="T4" s="83">
        <v>4027.5443301421551</v>
      </c>
    </row>
    <row r="5" spans="1:95">
      <c r="A5" t="s">
        <v>219</v>
      </c>
      <c r="B5" s="83">
        <f t="shared" si="0"/>
        <v>198.26541953660467</v>
      </c>
      <c r="C5" s="83">
        <v>492.0677538523413</v>
      </c>
      <c r="D5" s="83">
        <v>494.16070989475628</v>
      </c>
      <c r="E5" s="83">
        <v>462.95976754761278</v>
      </c>
      <c r="F5" s="83">
        <v>363.56815774765755</v>
      </c>
      <c r="G5" s="83">
        <v>346.62019789993104</v>
      </c>
      <c r="H5" s="83">
        <v>385.20835435969366</v>
      </c>
      <c r="I5" s="83">
        <v>382.69178445140125</v>
      </c>
      <c r="J5" s="83">
        <v>356.72850992139081</v>
      </c>
      <c r="K5" s="83">
        <v>355.88492586725818</v>
      </c>
      <c r="L5" s="83">
        <v>294.63947934599082</v>
      </c>
      <c r="M5" s="83">
        <v>187.3271280459835</v>
      </c>
      <c r="N5" s="83">
        <v>257.90668061614969</v>
      </c>
      <c r="O5" s="83">
        <v>252.15516641321963</v>
      </c>
      <c r="P5" s="83">
        <v>238.42737351039736</v>
      </c>
      <c r="Q5" s="83">
        <v>164.12066658631102</v>
      </c>
      <c r="R5" s="83">
        <v>138.35847163649063</v>
      </c>
      <c r="S5" s="83">
        <v>118.5034065787857</v>
      </c>
      <c r="T5" s="83">
        <v>174.12339566077199</v>
      </c>
    </row>
    <row r="6" spans="1:95">
      <c r="A6" t="s">
        <v>220</v>
      </c>
      <c r="B6" s="83">
        <f t="shared" si="0"/>
        <v>909.15605691830831</v>
      </c>
      <c r="C6" s="83">
        <v>1398.1898872827153</v>
      </c>
      <c r="D6" s="83">
        <v>1808.8119797196764</v>
      </c>
      <c r="E6" s="83">
        <v>2029.564086772366</v>
      </c>
      <c r="F6" s="83">
        <v>1067.5942198921803</v>
      </c>
      <c r="G6" s="83">
        <v>1781.4783796592408</v>
      </c>
      <c r="H6" s="83">
        <v>2175.2502225397166</v>
      </c>
      <c r="I6" s="83">
        <v>1922.5565900288573</v>
      </c>
      <c r="J6" s="83">
        <v>2427.4723848934809</v>
      </c>
      <c r="K6" s="83">
        <v>2191.6964584264188</v>
      </c>
      <c r="L6" s="83">
        <v>1784.9175461056211</v>
      </c>
      <c r="M6" s="83">
        <v>1774.3777569828048</v>
      </c>
      <c r="N6" s="83">
        <v>1554.388057334701</v>
      </c>
      <c r="O6" s="83">
        <v>1653.8396794856317</v>
      </c>
      <c r="P6" s="83">
        <v>927.16441398366658</v>
      </c>
      <c r="Q6" s="83">
        <v>678.80457082311045</v>
      </c>
      <c r="R6" s="83">
        <v>376.81556338082402</v>
      </c>
      <c r="S6" s="83">
        <v>398.4241831764549</v>
      </c>
      <c r="T6" s="83">
        <v>509.74279955903756</v>
      </c>
    </row>
    <row r="7" spans="1:95">
      <c r="A7" t="s">
        <v>195</v>
      </c>
      <c r="B7" s="83">
        <f t="shared" si="0"/>
        <v>19084.612707033288</v>
      </c>
      <c r="C7" s="83">
        <v>14310.313167736193</v>
      </c>
      <c r="D7" s="83">
        <v>16034.133026397494</v>
      </c>
      <c r="E7" s="83">
        <v>17380.861375279113</v>
      </c>
      <c r="F7" s="83">
        <v>11858.615437432836</v>
      </c>
      <c r="G7" s="83">
        <v>14315.336674075836</v>
      </c>
      <c r="H7" s="83">
        <v>16739.387307829267</v>
      </c>
      <c r="I7" s="83">
        <v>15110.829877438253</v>
      </c>
      <c r="J7" s="83">
        <v>17742.238298469772</v>
      </c>
      <c r="K7" s="83">
        <v>19405.663790609091</v>
      </c>
      <c r="L7" s="83">
        <v>17418.355913552292</v>
      </c>
      <c r="M7" s="83">
        <v>14316.733809702997</v>
      </c>
      <c r="N7" s="83">
        <v>18633.371760806753</v>
      </c>
      <c r="O7" s="83">
        <v>17762.252849542638</v>
      </c>
      <c r="P7" s="83">
        <v>20504.185359898911</v>
      </c>
      <c r="Q7" s="83">
        <v>23125.39850943799</v>
      </c>
      <c r="R7" s="83">
        <v>14946.614109253605</v>
      </c>
      <c r="S7" s="83">
        <v>20728.78486196489</v>
      </c>
      <c r="T7" s="83">
        <v>22504.47607990291</v>
      </c>
    </row>
    <row r="8" spans="1:95" s="127" customFormat="1">
      <c r="A8" s="111" t="s">
        <v>221</v>
      </c>
      <c r="B8" s="111" t="s">
        <v>159</v>
      </c>
      <c r="C8" s="111">
        <v>201604</v>
      </c>
      <c r="D8" s="111">
        <v>201605</v>
      </c>
      <c r="E8" s="111">
        <v>201606</v>
      </c>
      <c r="F8" s="111">
        <v>201607</v>
      </c>
      <c r="G8" s="111">
        <v>201608</v>
      </c>
      <c r="H8" s="111">
        <v>201609</v>
      </c>
      <c r="I8" s="111">
        <v>201610</v>
      </c>
      <c r="J8" s="111">
        <v>201611</v>
      </c>
      <c r="K8" s="111">
        <v>201612</v>
      </c>
      <c r="L8" s="111">
        <v>201701</v>
      </c>
      <c r="M8" s="111">
        <v>201702</v>
      </c>
      <c r="N8" s="111">
        <v>201703</v>
      </c>
      <c r="O8" s="111">
        <v>201704</v>
      </c>
      <c r="P8" s="111">
        <v>201705</v>
      </c>
      <c r="Q8" s="111">
        <v>201706</v>
      </c>
      <c r="R8" s="111">
        <v>201707</v>
      </c>
      <c r="S8" s="111">
        <v>201708</v>
      </c>
      <c r="T8" s="111">
        <v>201709</v>
      </c>
      <c r="U8" s="111">
        <v>201710</v>
      </c>
      <c r="V8" s="111">
        <v>201711</v>
      </c>
      <c r="W8" s="111">
        <v>201712</v>
      </c>
      <c r="X8" s="111">
        <v>201801</v>
      </c>
      <c r="Y8" s="111">
        <v>201802</v>
      </c>
      <c r="Z8" s="111">
        <v>201803</v>
      </c>
      <c r="AA8" s="111">
        <v>201804</v>
      </c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</row>
    <row r="9" spans="1:95">
      <c r="A9" t="s">
        <v>158</v>
      </c>
      <c r="B9" s="84">
        <f t="shared" ref="B9:R12" si="1">B3/B$7</f>
        <v>0.72344925798098803</v>
      </c>
      <c r="C9" s="84">
        <f t="shared" si="1"/>
        <v>0.63679158793452051</v>
      </c>
      <c r="D9" s="84">
        <f t="shared" si="1"/>
        <v>0.62492425827784115</v>
      </c>
      <c r="E9" s="84">
        <f t="shared" si="1"/>
        <v>0.65856880858199729</v>
      </c>
      <c r="F9" s="84">
        <f t="shared" si="1"/>
        <v>0.62102314605318676</v>
      </c>
      <c r="G9" s="84">
        <f t="shared" si="1"/>
        <v>0.61614415637132458</v>
      </c>
      <c r="H9" s="84">
        <f t="shared" si="1"/>
        <v>0.61366837274687924</v>
      </c>
      <c r="I9" s="84">
        <f t="shared" si="1"/>
        <v>0.61448296134628988</v>
      </c>
      <c r="J9" s="84">
        <f t="shared" si="1"/>
        <v>0.6183318199679334</v>
      </c>
      <c r="K9" s="84">
        <f t="shared" si="1"/>
        <v>0.63782111443913203</v>
      </c>
      <c r="L9" s="84">
        <f t="shared" si="1"/>
        <v>0.65574337403031646</v>
      </c>
      <c r="M9" s="84">
        <f t="shared" si="1"/>
        <v>0.63169069347274409</v>
      </c>
      <c r="N9" s="84">
        <f t="shared" si="1"/>
        <v>0.68278991339633377</v>
      </c>
      <c r="O9" s="84">
        <f t="shared" si="1"/>
        <v>0.62373130580662095</v>
      </c>
      <c r="P9" s="84">
        <f t="shared" si="1"/>
        <v>0.73964332567058133</v>
      </c>
      <c r="Q9" s="84">
        <f t="shared" si="1"/>
        <v>0.78407310694600574</v>
      </c>
      <c r="R9" s="84">
        <f>R3/R$7</f>
        <v>0.72593936361678446</v>
      </c>
      <c r="S9" s="84">
        <f>S3/S$7</f>
        <v>0.8073526414737503</v>
      </c>
      <c r="T9" s="84">
        <f>T3/T$7</f>
        <v>0.77218896321465469</v>
      </c>
    </row>
    <row r="10" spans="1:95">
      <c r="A10" t="s">
        <v>218</v>
      </c>
      <c r="B10" s="84">
        <f t="shared" si="1"/>
        <v>0.21852381249967234</v>
      </c>
      <c r="C10" s="84">
        <f t="shared" si="1"/>
        <v>0.23111782683658308</v>
      </c>
      <c r="D10" s="84">
        <f t="shared" si="1"/>
        <v>0.23144635522380699</v>
      </c>
      <c r="E10" s="84">
        <f t="shared" si="1"/>
        <v>0.19802495852179494</v>
      </c>
      <c r="F10" s="84">
        <f t="shared" si="1"/>
        <v>0.25829140081016472</v>
      </c>
      <c r="G10" s="84">
        <f>G4/G$7</f>
        <v>0.23519719689122048</v>
      </c>
      <c r="H10" s="84">
        <f t="shared" si="1"/>
        <v>0.233371514089251</v>
      </c>
      <c r="I10" s="84">
        <f t="shared" si="1"/>
        <v>0.23296099817295599</v>
      </c>
      <c r="J10" s="84">
        <f t="shared" si="1"/>
        <v>0.22474317158738785</v>
      </c>
      <c r="K10" s="84">
        <f t="shared" si="1"/>
        <v>0.23089858452182183</v>
      </c>
      <c r="L10" s="84">
        <f t="shared" si="1"/>
        <v>0.22486780214655688</v>
      </c>
      <c r="M10" s="84">
        <f t="shared" si="1"/>
        <v>0.23128748918374525</v>
      </c>
      <c r="N10" s="84">
        <f t="shared" si="1"/>
        <v>0.21994938890413254</v>
      </c>
      <c r="O10" s="84">
        <f t="shared" si="1"/>
        <v>0.26896277629862669</v>
      </c>
      <c r="P10" s="84">
        <f t="shared" si="1"/>
        <v>0.20351014436321629</v>
      </c>
      <c r="Q10" s="84">
        <f t="shared" si="1"/>
        <v>0.17947670011719336</v>
      </c>
      <c r="R10" s="84">
        <f t="shared" si="1"/>
        <v>0.23959302845197414</v>
      </c>
      <c r="S10" s="84">
        <f t="shared" ref="S10:T10" si="2">S4/S$7</f>
        <v>0.16770968884626061</v>
      </c>
      <c r="T10" s="84">
        <f t="shared" si="2"/>
        <v>0.1789663672170026</v>
      </c>
    </row>
    <row r="11" spans="1:95">
      <c r="A11" t="s">
        <v>219</v>
      </c>
      <c r="B11" s="84">
        <f t="shared" si="1"/>
        <v>1.0388757821820379E-2</v>
      </c>
      <c r="C11" s="84">
        <f t="shared" si="1"/>
        <v>3.4385533571812357E-2</v>
      </c>
      <c r="D11" s="84">
        <f t="shared" si="1"/>
        <v>3.0819297125775622E-2</v>
      </c>
      <c r="E11" s="84">
        <f t="shared" si="1"/>
        <v>2.6636180886068329E-2</v>
      </c>
      <c r="F11" s="84">
        <f t="shared" si="1"/>
        <v>3.0658567154477446E-2</v>
      </c>
      <c r="G11" s="84">
        <f t="shared" si="1"/>
        <v>2.4213206143285346E-2</v>
      </c>
      <c r="H11" s="84">
        <f t="shared" si="1"/>
        <v>2.3012094007737419E-2</v>
      </c>
      <c r="I11" s="84">
        <f t="shared" si="1"/>
        <v>2.5325662955334602E-2</v>
      </c>
      <c r="J11" s="84">
        <f t="shared" si="1"/>
        <v>2.0106172846982774E-2</v>
      </c>
      <c r="K11" s="84">
        <f t="shared" si="1"/>
        <v>1.833922970671481E-2</v>
      </c>
      <c r="L11" s="84">
        <f t="shared" si="1"/>
        <v>1.6915458657998116E-2</v>
      </c>
      <c r="M11" s="84">
        <f t="shared" si="1"/>
        <v>1.3084487742520207E-2</v>
      </c>
      <c r="N11" s="84">
        <f t="shared" si="1"/>
        <v>1.3841117105741861E-2</v>
      </c>
      <c r="O11" s="84">
        <f t="shared" si="1"/>
        <v>1.4196125263452288E-2</v>
      </c>
      <c r="P11" s="84">
        <f t="shared" si="1"/>
        <v>1.1628229521212875E-2</v>
      </c>
      <c r="Q11" s="84">
        <f t="shared" si="1"/>
        <v>7.0969876051792027E-3</v>
      </c>
      <c r="R11" s="84">
        <f t="shared" si="1"/>
        <v>9.256843765761736E-3</v>
      </c>
      <c r="S11" s="84">
        <f>S5/S$7</f>
        <v>5.7168525491442003E-3</v>
      </c>
      <c r="T11" s="84">
        <f>T5/T$7</f>
        <v>7.7372783548722013E-3</v>
      </c>
    </row>
    <row r="12" spans="1:95">
      <c r="A12" t="s">
        <v>220</v>
      </c>
      <c r="B12" s="84">
        <f t="shared" si="1"/>
        <v>4.7638171697519195E-2</v>
      </c>
      <c r="C12" s="84">
        <f t="shared" si="1"/>
        <v>9.7705051657084083E-2</v>
      </c>
      <c r="D12" s="84">
        <f t="shared" si="1"/>
        <v>0.11281008937257617</v>
      </c>
      <c r="E12" s="84">
        <f t="shared" si="1"/>
        <v>0.11677005201013944</v>
      </c>
      <c r="F12" s="84">
        <f t="shared" si="1"/>
        <v>9.0026885982171123E-2</v>
      </c>
      <c r="G12" s="84">
        <f t="shared" si="1"/>
        <v>0.12444544059416952</v>
      </c>
      <c r="H12" s="84">
        <f t="shared" si="1"/>
        <v>0.12994801915613235</v>
      </c>
      <c r="I12" s="84">
        <f t="shared" si="1"/>
        <v>0.12723037752541949</v>
      </c>
      <c r="J12" s="84">
        <f t="shared" si="1"/>
        <v>0.13681883559769598</v>
      </c>
      <c r="K12" s="84">
        <f t="shared" si="1"/>
        <v>0.11294107133233124</v>
      </c>
      <c r="L12" s="84">
        <f t="shared" si="1"/>
        <v>0.1024733651651286</v>
      </c>
      <c r="M12" s="84">
        <f t="shared" si="1"/>
        <v>0.12393732960099051</v>
      </c>
      <c r="N12" s="84">
        <f t="shared" si="1"/>
        <v>8.341958059379169E-2</v>
      </c>
      <c r="O12" s="84">
        <f t="shared" si="1"/>
        <v>9.3109792631299954E-2</v>
      </c>
      <c r="P12" s="84">
        <f t="shared" si="1"/>
        <v>4.5218300444989618E-2</v>
      </c>
      <c r="Q12" s="84">
        <f t="shared" si="1"/>
        <v>2.9353205331621647E-2</v>
      </c>
      <c r="R12" s="84">
        <f t="shared" si="1"/>
        <v>2.5210764165479696E-2</v>
      </c>
      <c r="S12" s="84">
        <f t="shared" ref="S12" si="3">S6/S$7</f>
        <v>1.9220817130844982E-2</v>
      </c>
      <c r="T12" s="84">
        <f t="shared" ref="T12" si="4">T6/T$7</f>
        <v>2.2650729470403058E-2</v>
      </c>
    </row>
    <row r="13" spans="1:95">
      <c r="B13" s="83"/>
    </row>
    <row r="14" spans="1:95">
      <c r="A14" t="s">
        <v>216</v>
      </c>
    </row>
    <row r="15" spans="1:95">
      <c r="A15" s="114" t="s">
        <v>217</v>
      </c>
    </row>
    <row r="16" spans="1:95" s="127" customFormat="1">
      <c r="A16" s="111" t="s">
        <v>157</v>
      </c>
      <c r="B16" s="111" t="s">
        <v>159</v>
      </c>
      <c r="C16" s="111">
        <v>201604</v>
      </c>
      <c r="D16" s="111">
        <v>201605</v>
      </c>
      <c r="E16" s="111">
        <v>201606</v>
      </c>
      <c r="F16" s="111">
        <v>201607</v>
      </c>
      <c r="G16" s="111">
        <v>201608</v>
      </c>
      <c r="H16" s="111">
        <v>201609</v>
      </c>
      <c r="I16" s="111">
        <v>201610</v>
      </c>
      <c r="J16" s="111">
        <v>201611</v>
      </c>
      <c r="K16" s="111">
        <v>201612</v>
      </c>
      <c r="L16" s="111">
        <v>201701</v>
      </c>
      <c r="M16" s="111">
        <v>201702</v>
      </c>
      <c r="N16" s="111">
        <v>201703</v>
      </c>
      <c r="O16" s="111">
        <v>201704</v>
      </c>
      <c r="P16" s="111">
        <v>201705</v>
      </c>
      <c r="Q16" s="111">
        <v>201706</v>
      </c>
      <c r="R16" s="111">
        <v>201707</v>
      </c>
      <c r="S16" s="111">
        <v>201708</v>
      </c>
      <c r="T16" s="111">
        <v>201709</v>
      </c>
      <c r="U16" s="111">
        <v>201710</v>
      </c>
      <c r="V16" s="111">
        <v>201711</v>
      </c>
      <c r="W16" s="111">
        <v>201712</v>
      </c>
      <c r="X16" s="111">
        <v>201801</v>
      </c>
      <c r="Y16" s="111">
        <v>201802</v>
      </c>
      <c r="Z16" s="111">
        <v>201803</v>
      </c>
      <c r="AA16" s="111">
        <v>201804</v>
      </c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</row>
    <row r="17" spans="1:95">
      <c r="A17" t="s">
        <v>158</v>
      </c>
      <c r="B17" s="83">
        <f>AVERAGE(O17:R17)</f>
        <v>3337.0025380886236</v>
      </c>
      <c r="C17" s="83">
        <v>2027.1185141641904</v>
      </c>
      <c r="D17" s="83">
        <v>2339.0510120999115</v>
      </c>
      <c r="E17" s="83">
        <v>2160.8247810726084</v>
      </c>
      <c r="F17" s="83">
        <v>2071.3816571732209</v>
      </c>
      <c r="G17" s="83">
        <v>2096.721289711943</v>
      </c>
      <c r="H17" s="83">
        <v>2626.8778686428896</v>
      </c>
      <c r="I17" s="83">
        <v>2526.620661758705</v>
      </c>
      <c r="J17" s="83">
        <v>2874.0386769237925</v>
      </c>
      <c r="K17" s="83">
        <v>3437.1991802876282</v>
      </c>
      <c r="L17" s="83">
        <v>3089.2134332684122</v>
      </c>
      <c r="M17" s="83">
        <v>2089.1922874469251</v>
      </c>
      <c r="N17" s="83">
        <v>3849.9969686084883</v>
      </c>
      <c r="O17" s="83">
        <v>3637.7923167610097</v>
      </c>
      <c r="P17" s="83">
        <v>3356.3920304764856</v>
      </c>
      <c r="Q17" s="83">
        <v>3518.9176256364567</v>
      </c>
      <c r="R17" s="83">
        <v>2834.9081794805415</v>
      </c>
      <c r="S17" s="83">
        <v>2820.1856518127411</v>
      </c>
      <c r="T17" s="83">
        <v>3671.2261753116773</v>
      </c>
    </row>
    <row r="18" spans="1:95">
      <c r="A18" t="s">
        <v>218</v>
      </c>
      <c r="B18" s="83">
        <f t="shared" ref="B18" si="5">AVERAGE(O18:R18)</f>
        <v>1916.9893971806916</v>
      </c>
      <c r="C18" s="83">
        <v>1021.0704300583561</v>
      </c>
      <c r="D18" s="83">
        <v>1167.3646023946039</v>
      </c>
      <c r="E18" s="83">
        <v>792.68843582613181</v>
      </c>
      <c r="F18" s="83">
        <v>1189.760842174082</v>
      </c>
      <c r="G18" s="83">
        <v>1268.8074604497633</v>
      </c>
      <c r="H18" s="83">
        <v>1388.2018443439588</v>
      </c>
      <c r="I18" s="83">
        <v>1490.768756509344</v>
      </c>
      <c r="J18" s="83">
        <v>1585.2544571018095</v>
      </c>
      <c r="K18" s="83">
        <v>1901.1151890283681</v>
      </c>
      <c r="L18" s="83">
        <v>1687.1310667209295</v>
      </c>
      <c r="M18" s="83">
        <v>1422.9964179796586</v>
      </c>
      <c r="N18" s="83">
        <v>1863.7430747619251</v>
      </c>
      <c r="O18" s="83">
        <v>2204.3363408111345</v>
      </c>
      <c r="P18" s="83">
        <v>1902.1666789550143</v>
      </c>
      <c r="Q18" s="83">
        <v>1917.7455868538941</v>
      </c>
      <c r="R18" s="83">
        <v>1643.7089821027228</v>
      </c>
      <c r="S18" s="83">
        <v>1587.9921923953325</v>
      </c>
      <c r="T18" s="83">
        <v>1805.1274627339803</v>
      </c>
    </row>
    <row r="19" spans="1:95">
      <c r="A19" t="s">
        <v>261</v>
      </c>
      <c r="B19" s="83">
        <f>AVERAGE(O19:R19)</f>
        <v>5253.991935269315</v>
      </c>
      <c r="C19" s="83">
        <v>3048.1889442225465</v>
      </c>
      <c r="D19" s="83">
        <v>3506.4156144945155</v>
      </c>
      <c r="E19" s="83">
        <v>2953.5132168987402</v>
      </c>
      <c r="F19" s="83">
        <v>3261.1424993473029</v>
      </c>
      <c r="G19" s="83">
        <v>3365.5287501617063</v>
      </c>
      <c r="H19" s="83">
        <v>4015.0797129868483</v>
      </c>
      <c r="I19" s="83">
        <v>4017.3894182680488</v>
      </c>
      <c r="J19" s="83">
        <v>4459.2931340256018</v>
      </c>
      <c r="K19" s="83">
        <v>5338.3143693159964</v>
      </c>
      <c r="L19" s="83">
        <v>4776.3444999893418</v>
      </c>
      <c r="M19" s="83">
        <v>3512.1887054265835</v>
      </c>
      <c r="N19" s="83">
        <v>5713.7400433704133</v>
      </c>
      <c r="O19" s="83">
        <v>5842.1286575721442</v>
      </c>
      <c r="P19" s="83">
        <v>5258.5587094314997</v>
      </c>
      <c r="Q19" s="83">
        <v>5436.6632124903508</v>
      </c>
      <c r="R19" s="83">
        <v>4478.6171615832645</v>
      </c>
      <c r="S19" s="83">
        <f>SUM(S17:S18)</f>
        <v>4408.177844208074</v>
      </c>
      <c r="T19" s="83">
        <f>SUM(T17:T18)</f>
        <v>5476.3536380456571</v>
      </c>
    </row>
    <row r="20" spans="1:95" s="127" customFormat="1">
      <c r="A20" s="111" t="s">
        <v>221</v>
      </c>
      <c r="B20" s="111" t="s">
        <v>159</v>
      </c>
      <c r="C20" s="111">
        <v>201604</v>
      </c>
      <c r="D20" s="111">
        <v>201605</v>
      </c>
      <c r="E20" s="111">
        <v>201606</v>
      </c>
      <c r="F20" s="111">
        <v>201607</v>
      </c>
      <c r="G20" s="111">
        <v>201608</v>
      </c>
      <c r="H20" s="111">
        <v>201609</v>
      </c>
      <c r="I20" s="111">
        <v>201610</v>
      </c>
      <c r="J20" s="111">
        <v>201611</v>
      </c>
      <c r="K20" s="111">
        <v>201612</v>
      </c>
      <c r="L20" s="111">
        <v>201701</v>
      </c>
      <c r="M20" s="111">
        <v>201702</v>
      </c>
      <c r="N20" s="111">
        <v>201703</v>
      </c>
      <c r="O20" s="111">
        <v>201704</v>
      </c>
      <c r="P20" s="111">
        <v>201705</v>
      </c>
      <c r="Q20" s="111">
        <v>201706</v>
      </c>
      <c r="R20" s="111">
        <v>201707</v>
      </c>
      <c r="S20" s="111">
        <v>201708</v>
      </c>
      <c r="T20" s="111">
        <v>201709</v>
      </c>
      <c r="U20" s="111">
        <v>201710</v>
      </c>
      <c r="V20" s="111">
        <v>201711</v>
      </c>
      <c r="W20" s="111">
        <v>201712</v>
      </c>
      <c r="X20" s="111">
        <v>201801</v>
      </c>
      <c r="Y20" s="111">
        <v>201802</v>
      </c>
      <c r="Z20" s="111">
        <v>201803</v>
      </c>
      <c r="AA20" s="111">
        <v>201804</v>
      </c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</row>
    <row r="21" spans="1:95">
      <c r="A21" t="s">
        <v>158</v>
      </c>
      <c r="B21" s="84">
        <f>B17/B19</f>
        <v>0.63513659312793969</v>
      </c>
      <c r="C21" s="84">
        <f t="shared" ref="C21:R21" si="6">C17/C19</f>
        <v>0.66502390477018658</v>
      </c>
      <c r="D21" s="84">
        <f t="shared" si="6"/>
        <v>0.66707751426583495</v>
      </c>
      <c r="E21" s="84">
        <f t="shared" si="6"/>
        <v>0.73161168492806894</v>
      </c>
      <c r="F21" s="84">
        <f t="shared" si="6"/>
        <v>0.63517054455234478</v>
      </c>
      <c r="G21" s="84">
        <f t="shared" si="6"/>
        <v>0.62299907246705299</v>
      </c>
      <c r="H21" s="84">
        <f t="shared" si="6"/>
        <v>0.65425298036953172</v>
      </c>
      <c r="I21" s="84">
        <f t="shared" si="6"/>
        <v>0.62892102275909456</v>
      </c>
      <c r="J21" s="84">
        <f t="shared" si="6"/>
        <v>0.64450543854004727</v>
      </c>
      <c r="K21" s="84">
        <f t="shared" si="6"/>
        <v>0.64387350434890933</v>
      </c>
      <c r="L21" s="84">
        <f t="shared" si="6"/>
        <v>0.64677358035529176</v>
      </c>
      <c r="M21" s="84">
        <f t="shared" si="6"/>
        <v>0.59484055746178244</v>
      </c>
      <c r="N21" s="84">
        <f t="shared" si="6"/>
        <v>0.67381381361155823</v>
      </c>
      <c r="O21" s="84">
        <f t="shared" si="6"/>
        <v>0.62268267783626552</v>
      </c>
      <c r="P21" s="84">
        <f t="shared" si="6"/>
        <v>0.63827223692617929</v>
      </c>
      <c r="Q21" s="84">
        <f t="shared" si="6"/>
        <v>0.64725687211081817</v>
      </c>
      <c r="R21" s="84">
        <f t="shared" si="6"/>
        <v>0.63298738811565558</v>
      </c>
      <c r="S21" s="84">
        <f t="shared" ref="S21" si="7">S17/S19</f>
        <v>0.63976222182555464</v>
      </c>
      <c r="T21" s="84">
        <f>T17/T$19</f>
        <v>0.67037784956156077</v>
      </c>
    </row>
    <row r="22" spans="1:95">
      <c r="A22" t="s">
        <v>218</v>
      </c>
      <c r="B22" s="84">
        <f>B18/B19</f>
        <v>0.36486340687206031</v>
      </c>
      <c r="C22" s="84">
        <f t="shared" ref="C22:R22" si="8">C18/C19</f>
        <v>0.33497609522981342</v>
      </c>
      <c r="D22" s="84">
        <f t="shared" si="8"/>
        <v>0.33292248573416505</v>
      </c>
      <c r="E22" s="84">
        <f t="shared" si="8"/>
        <v>0.26838831507193106</v>
      </c>
      <c r="F22" s="84">
        <f t="shared" si="8"/>
        <v>0.36482945544765527</v>
      </c>
      <c r="G22" s="84">
        <f t="shared" si="8"/>
        <v>0.37700092753294706</v>
      </c>
      <c r="H22" s="84">
        <f t="shared" si="8"/>
        <v>0.34574701963046828</v>
      </c>
      <c r="I22" s="84">
        <f t="shared" si="8"/>
        <v>0.37107897724090555</v>
      </c>
      <c r="J22" s="84">
        <f t="shared" si="8"/>
        <v>0.35549456145995273</v>
      </c>
      <c r="K22" s="84">
        <f t="shared" si="8"/>
        <v>0.35612649565109067</v>
      </c>
      <c r="L22" s="84">
        <f t="shared" si="8"/>
        <v>0.35322641964470824</v>
      </c>
      <c r="M22" s="84">
        <f t="shared" si="8"/>
        <v>0.40515944253821756</v>
      </c>
      <c r="N22" s="84">
        <f t="shared" si="8"/>
        <v>0.32618618638844177</v>
      </c>
      <c r="O22" s="84">
        <f t="shared" si="8"/>
        <v>0.37731732216373448</v>
      </c>
      <c r="P22" s="84">
        <f t="shared" si="8"/>
        <v>0.36172776307382076</v>
      </c>
      <c r="Q22" s="84">
        <f t="shared" si="8"/>
        <v>0.35274312788918188</v>
      </c>
      <c r="R22" s="84">
        <f t="shared" si="8"/>
        <v>0.36701261188434436</v>
      </c>
      <c r="S22" s="84">
        <f t="shared" ref="S22" si="9">S18/S19</f>
        <v>0.36023777817444524</v>
      </c>
      <c r="T22" s="84">
        <f>T18/T$19</f>
        <v>0.32962215043843934</v>
      </c>
    </row>
    <row r="23" spans="1:95">
      <c r="B23" s="84"/>
    </row>
    <row r="24" spans="1:95">
      <c r="A24" s="114" t="s">
        <v>154</v>
      </c>
    </row>
    <row r="25" spans="1:95" s="127" customFormat="1">
      <c r="A25" s="111" t="s">
        <v>157</v>
      </c>
      <c r="B25" s="111" t="s">
        <v>159</v>
      </c>
      <c r="C25" s="111">
        <v>201604</v>
      </c>
      <c r="D25" s="111">
        <v>201605</v>
      </c>
      <c r="E25" s="111">
        <v>201606</v>
      </c>
      <c r="F25" s="111">
        <v>201607</v>
      </c>
      <c r="G25" s="111">
        <v>201608</v>
      </c>
      <c r="H25" s="111">
        <v>201609</v>
      </c>
      <c r="I25" s="111">
        <v>201610</v>
      </c>
      <c r="J25" s="111">
        <v>201611</v>
      </c>
      <c r="K25" s="111">
        <v>201612</v>
      </c>
      <c r="L25" s="111">
        <v>201701</v>
      </c>
      <c r="M25" s="111">
        <v>201702</v>
      </c>
      <c r="N25" s="111">
        <v>201703</v>
      </c>
      <c r="O25" s="111">
        <v>201704</v>
      </c>
      <c r="P25" s="111">
        <v>201705</v>
      </c>
      <c r="Q25" s="111">
        <v>201706</v>
      </c>
      <c r="R25" s="111">
        <v>201707</v>
      </c>
      <c r="S25" s="111">
        <v>201708</v>
      </c>
      <c r="T25" s="111">
        <v>201709</v>
      </c>
      <c r="U25" s="111">
        <v>201710</v>
      </c>
      <c r="V25" s="111">
        <v>201711</v>
      </c>
      <c r="W25" s="111">
        <v>201712</v>
      </c>
      <c r="X25" s="111">
        <v>201801</v>
      </c>
      <c r="Y25" s="111">
        <v>201802</v>
      </c>
      <c r="Z25" s="111">
        <v>201803</v>
      </c>
      <c r="AA25" s="111">
        <v>201804</v>
      </c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</row>
    <row r="26" spans="1:95">
      <c r="A26" t="s">
        <v>158</v>
      </c>
      <c r="B26" s="83">
        <f>AVERAGE(O26:R26)</f>
        <v>4674.0330462977699</v>
      </c>
      <c r="C26" s="83">
        <v>4941.9091728534077</v>
      </c>
      <c r="D26" s="83">
        <v>4852.5182939832457</v>
      </c>
      <c r="E26" s="83">
        <v>6144.905579567494</v>
      </c>
      <c r="F26" s="83">
        <v>3529.997131228793</v>
      </c>
      <c r="G26" s="83">
        <v>4230.5617870218221</v>
      </c>
      <c r="H26" s="83">
        <v>5004.8646758861942</v>
      </c>
      <c r="I26" s="83">
        <v>4613.0699198007096</v>
      </c>
      <c r="J26" s="83">
        <v>5312.3546183212156</v>
      </c>
      <c r="K26" s="83">
        <v>5175.7908624270258</v>
      </c>
      <c r="L26" s="83">
        <v>6013.2359638967619</v>
      </c>
      <c r="M26" s="83">
        <v>4004.0444319211902</v>
      </c>
      <c r="N26" s="83">
        <v>5233.5966331884774</v>
      </c>
      <c r="O26" s="83">
        <v>5350.728256250366</v>
      </c>
      <c r="P26" s="83">
        <v>4667.338281648611</v>
      </c>
      <c r="Q26" s="83">
        <v>5082.43102844856</v>
      </c>
      <c r="R26" s="83">
        <v>3595.634618843545</v>
      </c>
      <c r="S26" s="83">
        <v>4393.559899575258</v>
      </c>
      <c r="T26" s="83">
        <v>5256.0237196263324</v>
      </c>
    </row>
    <row r="27" spans="1:95">
      <c r="A27" t="s">
        <v>218</v>
      </c>
      <c r="B27" s="83">
        <f t="shared" ref="B27:B30" si="10">AVERAGE(O27:R27)</f>
        <v>2073.5356763555828</v>
      </c>
      <c r="C27" s="83">
        <v>2056.2298378028677</v>
      </c>
      <c r="D27" s="83">
        <v>2154.7190874691023</v>
      </c>
      <c r="E27" s="83">
        <v>2324.5067075690636</v>
      </c>
      <c r="F27" s="83">
        <v>1586.7108997033715</v>
      </c>
      <c r="G27" s="83">
        <v>1838.3528233510626</v>
      </c>
      <c r="H27" s="83">
        <v>2166.6912876181309</v>
      </c>
      <c r="I27" s="83">
        <v>1846.3676162077825</v>
      </c>
      <c r="J27" s="83">
        <v>2043.3612221235921</v>
      </c>
      <c r="K27" s="83">
        <v>2167.1930700052812</v>
      </c>
      <c r="L27" s="83">
        <v>2006.9465984374776</v>
      </c>
      <c r="M27" s="83">
        <v>1659.430524692458</v>
      </c>
      <c r="N27" s="83">
        <v>1955.9420566437118</v>
      </c>
      <c r="O27" s="83">
        <v>2339.3435483902776</v>
      </c>
      <c r="P27" s="83">
        <v>2073.075400797607</v>
      </c>
      <c r="Q27" s="83">
        <v>2045.0105286570251</v>
      </c>
      <c r="R27" s="83">
        <v>1836.7132275774225</v>
      </c>
      <c r="S27" s="83">
        <v>1819.2691510673237</v>
      </c>
      <c r="T27" s="83">
        <v>2172.2105194347282</v>
      </c>
    </row>
    <row r="28" spans="1:95">
      <c r="A28" t="s">
        <v>219</v>
      </c>
      <c r="B28" s="83">
        <f t="shared" si="10"/>
        <v>12.2841</v>
      </c>
      <c r="C28" s="83">
        <v>33.975187076651984</v>
      </c>
      <c r="D28" s="83">
        <v>28.322808038936898</v>
      </c>
      <c r="E28" s="83">
        <v>20.963994360448524</v>
      </c>
      <c r="F28" s="83">
        <v>33.854713413835348</v>
      </c>
      <c r="G28" s="83">
        <v>17.918440501369478</v>
      </c>
      <c r="H28" s="83">
        <v>24.935149587788143</v>
      </c>
      <c r="I28" s="83">
        <v>27.458733928134922</v>
      </c>
      <c r="J28" s="83">
        <v>23.52799152446611</v>
      </c>
      <c r="K28" s="83">
        <v>20.976900000000001</v>
      </c>
      <c r="L28" s="83">
        <v>21.049399999999999</v>
      </c>
      <c r="M28" s="83">
        <v>13.340816883168028</v>
      </c>
      <c r="N28" s="83">
        <v>17.763618015170227</v>
      </c>
      <c r="O28" s="83">
        <v>12.8279</v>
      </c>
      <c r="P28" s="83">
        <v>18.212</v>
      </c>
      <c r="Q28" s="83">
        <v>9.2449000000000012</v>
      </c>
      <c r="R28" s="83">
        <v>8.8515999999999995</v>
      </c>
      <c r="S28" s="83">
        <v>10.6225</v>
      </c>
      <c r="T28" s="83">
        <v>10.7845</v>
      </c>
    </row>
    <row r="29" spans="1:95">
      <c r="A29" t="s">
        <v>220</v>
      </c>
      <c r="B29" s="83">
        <f t="shared" si="10"/>
        <v>909.15605691830831</v>
      </c>
      <c r="C29" s="83">
        <v>1398.1898872827153</v>
      </c>
      <c r="D29" s="83">
        <v>1808.8119797196764</v>
      </c>
      <c r="E29" s="83">
        <v>2029.564086772366</v>
      </c>
      <c r="F29" s="83">
        <v>1067.5942198921803</v>
      </c>
      <c r="G29" s="83">
        <v>1781.4783796592408</v>
      </c>
      <c r="H29" s="83">
        <v>2175.2502225397166</v>
      </c>
      <c r="I29" s="83">
        <v>1922.5565900288573</v>
      </c>
      <c r="J29" s="83">
        <v>2427.4723848934809</v>
      </c>
      <c r="K29" s="83">
        <v>2191.6964584264188</v>
      </c>
      <c r="L29" s="83">
        <v>1784.9175461056211</v>
      </c>
      <c r="M29" s="83">
        <v>1774.3777569828048</v>
      </c>
      <c r="N29" s="83">
        <v>1554.388057334701</v>
      </c>
      <c r="O29" s="83">
        <v>1653.8396794856317</v>
      </c>
      <c r="P29" s="83">
        <v>927.16441398366658</v>
      </c>
      <c r="Q29" s="83">
        <v>678.80457082311045</v>
      </c>
      <c r="R29" s="83">
        <v>376.81556338082402</v>
      </c>
      <c r="S29" s="83">
        <v>398.4241831764549</v>
      </c>
      <c r="T29" s="83">
        <v>509.74279955903756</v>
      </c>
    </row>
    <row r="30" spans="1:95">
      <c r="A30" t="s">
        <v>195</v>
      </c>
      <c r="B30" s="83">
        <f t="shared" si="10"/>
        <v>7669.0088795716611</v>
      </c>
      <c r="C30" s="83">
        <v>8430.3040850156431</v>
      </c>
      <c r="D30" s="83">
        <v>8844.3721692109611</v>
      </c>
      <c r="E30" s="83">
        <v>10519.940368269372</v>
      </c>
      <c r="F30" s="83">
        <v>6218.1569642381801</v>
      </c>
      <c r="G30" s="83">
        <v>7868.3114305334948</v>
      </c>
      <c r="H30" s="83">
        <v>9371.7413356318302</v>
      </c>
      <c r="I30" s="83">
        <v>8409.4528599654841</v>
      </c>
      <c r="J30" s="83">
        <v>9806.7162168627547</v>
      </c>
      <c r="K30" s="83">
        <v>9555.6572908587259</v>
      </c>
      <c r="L30" s="83">
        <v>9826.1495084398612</v>
      </c>
      <c r="M30" s="83">
        <v>7451.1935304796207</v>
      </c>
      <c r="N30" s="83">
        <v>8761.6903651820612</v>
      </c>
      <c r="O30" s="83">
        <v>9356.7393841262747</v>
      </c>
      <c r="P30" s="83">
        <v>7685.7900964298842</v>
      </c>
      <c r="Q30" s="83">
        <v>7815.491027928696</v>
      </c>
      <c r="R30" s="83">
        <v>5818.0150098017912</v>
      </c>
      <c r="S30" s="83">
        <v>6223.4084226425812</v>
      </c>
      <c r="T30" s="83">
        <f>SUM(T26:T29)</f>
        <v>7948.7615386200987</v>
      </c>
    </row>
    <row r="31" spans="1:95" s="127" customFormat="1">
      <c r="A31" s="111" t="s">
        <v>221</v>
      </c>
      <c r="B31" s="111" t="s">
        <v>159</v>
      </c>
      <c r="C31" s="111">
        <v>201604</v>
      </c>
      <c r="D31" s="111">
        <v>201605</v>
      </c>
      <c r="E31" s="111">
        <v>201606</v>
      </c>
      <c r="F31" s="111">
        <v>201607</v>
      </c>
      <c r="G31" s="111">
        <v>201608</v>
      </c>
      <c r="H31" s="111">
        <v>201609</v>
      </c>
      <c r="I31" s="111">
        <v>201610</v>
      </c>
      <c r="J31" s="111">
        <v>201611</v>
      </c>
      <c r="K31" s="111">
        <v>201612</v>
      </c>
      <c r="L31" s="111">
        <v>201701</v>
      </c>
      <c r="M31" s="111">
        <v>201702</v>
      </c>
      <c r="N31" s="111">
        <v>201703</v>
      </c>
      <c r="O31" s="111">
        <v>201704</v>
      </c>
      <c r="P31" s="111">
        <v>201705</v>
      </c>
      <c r="Q31" s="111">
        <v>201706</v>
      </c>
      <c r="R31" s="111">
        <v>201707</v>
      </c>
      <c r="S31" s="111">
        <v>201708</v>
      </c>
      <c r="T31" s="111">
        <v>201709</v>
      </c>
      <c r="U31" s="111">
        <v>201710</v>
      </c>
      <c r="V31" s="111">
        <v>201711</v>
      </c>
      <c r="W31" s="111">
        <v>201712</v>
      </c>
      <c r="X31" s="111">
        <v>201801</v>
      </c>
      <c r="Y31" s="111">
        <v>201802</v>
      </c>
      <c r="Z31" s="111">
        <v>201803</v>
      </c>
      <c r="AA31" s="111">
        <v>201804</v>
      </c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</row>
    <row r="32" spans="1:95">
      <c r="A32" t="s">
        <v>158</v>
      </c>
      <c r="B32" s="84">
        <f>B26/B30</f>
        <v>0.60947028745112497</v>
      </c>
      <c r="C32" s="84">
        <f t="shared" ref="C32:R32" si="11">C26/C30</f>
        <v>0.5862077005783638</v>
      </c>
      <c r="D32" s="84">
        <f t="shared" si="11"/>
        <v>0.54865604942268686</v>
      </c>
      <c r="E32" s="84">
        <f t="shared" si="11"/>
        <v>0.58411981099265375</v>
      </c>
      <c r="F32" s="84">
        <f t="shared" si="11"/>
        <v>0.5676918661800413</v>
      </c>
      <c r="G32" s="84">
        <f t="shared" si="11"/>
        <v>0.53767086170545453</v>
      </c>
      <c r="H32" s="84">
        <f t="shared" si="11"/>
        <v>0.53403785877630316</v>
      </c>
      <c r="I32" s="84">
        <f t="shared" si="11"/>
        <v>0.5485576762980563</v>
      </c>
      <c r="J32" s="84">
        <f t="shared" si="11"/>
        <v>0.54170575561129874</v>
      </c>
      <c r="K32" s="84">
        <f t="shared" si="11"/>
        <v>0.54164676535421241</v>
      </c>
      <c r="L32" s="84">
        <f t="shared" si="11"/>
        <v>0.61196259620636573</v>
      </c>
      <c r="M32" s="84">
        <f t="shared" si="11"/>
        <v>0.5373695389258607</v>
      </c>
      <c r="N32" s="84">
        <f t="shared" si="11"/>
        <v>0.59732727533789387</v>
      </c>
      <c r="O32" s="84">
        <f t="shared" si="11"/>
        <v>0.57185821220241384</v>
      </c>
      <c r="P32" s="84">
        <f t="shared" si="11"/>
        <v>0.60726850760816764</v>
      </c>
      <c r="Q32" s="84">
        <f t="shared" si="11"/>
        <v>0.6503022024190761</v>
      </c>
      <c r="R32" s="84">
        <f t="shared" si="11"/>
        <v>0.61801741879075034</v>
      </c>
      <c r="S32" s="84">
        <f>S26/S$30</f>
        <v>0.70597325471845962</v>
      </c>
      <c r="T32" s="84">
        <f>T26/T$30</f>
        <v>0.66123806760200987</v>
      </c>
    </row>
    <row r="33" spans="1:20">
      <c r="A33" t="s">
        <v>218</v>
      </c>
      <c r="B33" s="84">
        <f>B27/B30</f>
        <v>0.27037857289212014</v>
      </c>
      <c r="C33" s="84">
        <f t="shared" ref="C33:R33" si="12">C27/C30</f>
        <v>0.24390933198455939</v>
      </c>
      <c r="D33" s="84">
        <f t="shared" si="12"/>
        <v>0.24362600829600015</v>
      </c>
      <c r="E33" s="84">
        <f t="shared" si="12"/>
        <v>0.22096196615147415</v>
      </c>
      <c r="F33" s="84">
        <f t="shared" si="12"/>
        <v>0.25517382543233502</v>
      </c>
      <c r="G33" s="84">
        <f t="shared" si="12"/>
        <v>0.23364006872137963</v>
      </c>
      <c r="H33" s="84">
        <f t="shared" si="12"/>
        <v>0.2311940983027628</v>
      </c>
      <c r="I33" s="84">
        <f t="shared" si="12"/>
        <v>0.2195585904283624</v>
      </c>
      <c r="J33" s="84">
        <f t="shared" si="12"/>
        <v>0.2083634497967842</v>
      </c>
      <c r="K33" s="84">
        <f t="shared" si="12"/>
        <v>0.22679686012583283</v>
      </c>
      <c r="L33" s="84">
        <f t="shared" si="12"/>
        <v>0.20424547751015534</v>
      </c>
      <c r="M33" s="84">
        <f t="shared" si="12"/>
        <v>0.22270667348854153</v>
      </c>
      <c r="N33" s="84">
        <f t="shared" si="12"/>
        <v>0.22323797978714222</v>
      </c>
      <c r="O33" s="84">
        <f t="shared" si="12"/>
        <v>0.25001696128877737</v>
      </c>
      <c r="P33" s="84">
        <f t="shared" si="12"/>
        <v>0.26972833954450154</v>
      </c>
      <c r="Q33" s="84">
        <f t="shared" si="12"/>
        <v>0.26166117027697555</v>
      </c>
      <c r="R33" s="84">
        <f t="shared" si="12"/>
        <v>0.3156941370008593</v>
      </c>
      <c r="S33" s="84">
        <f t="shared" ref="S33" si="13">S27/S30</f>
        <v>0.29232681314121861</v>
      </c>
      <c r="T33" s="84">
        <f>T27/T$30</f>
        <v>0.27327659898724588</v>
      </c>
    </row>
    <row r="34" spans="1:20">
      <c r="A34" t="s">
        <v>219</v>
      </c>
      <c r="B34" s="84">
        <f>B28/B30</f>
        <v>1.6017845582004472E-3</v>
      </c>
      <c r="C34" s="84">
        <f t="shared" ref="C34:R34" si="14">C28/C30</f>
        <v>4.0301259283209998E-3</v>
      </c>
      <c r="D34" s="84">
        <f t="shared" si="14"/>
        <v>3.202353711158186E-3</v>
      </c>
      <c r="E34" s="84">
        <f t="shared" si="14"/>
        <v>1.992786425261581E-3</v>
      </c>
      <c r="F34" s="84">
        <f t="shared" si="14"/>
        <v>5.444493216967718E-3</v>
      </c>
      <c r="G34" s="84">
        <f t="shared" si="14"/>
        <v>2.2772917238425266E-3</v>
      </c>
      <c r="H34" s="84">
        <f t="shared" si="14"/>
        <v>2.6606741153838141E-3</v>
      </c>
      <c r="I34" s="84">
        <f t="shared" si="14"/>
        <v>3.2652224092790294E-3</v>
      </c>
      <c r="J34" s="84">
        <f t="shared" si="14"/>
        <v>2.3991712418484665E-3</v>
      </c>
      <c r="K34" s="84">
        <f t="shared" si="14"/>
        <v>2.1952336047115495E-3</v>
      </c>
      <c r="L34" s="84">
        <f t="shared" si="14"/>
        <v>2.1421819382984432E-3</v>
      </c>
      <c r="M34" s="84">
        <f t="shared" si="14"/>
        <v>1.7904268394850432E-3</v>
      </c>
      <c r="N34" s="84">
        <f t="shared" si="14"/>
        <v>2.0274190566880539E-3</v>
      </c>
      <c r="O34" s="84">
        <f t="shared" si="14"/>
        <v>1.3709797263096325E-3</v>
      </c>
      <c r="P34" s="84">
        <f t="shared" si="14"/>
        <v>2.3695677050118284E-3</v>
      </c>
      <c r="Q34" s="84">
        <f t="shared" si="14"/>
        <v>1.1828943270439829E-3</v>
      </c>
      <c r="R34" s="84">
        <f t="shared" si="14"/>
        <v>1.5214123691821753E-3</v>
      </c>
      <c r="S34" s="84">
        <f t="shared" ref="S34" si="15">S28/S30</f>
        <v>1.7068621049121952E-3</v>
      </c>
      <c r="T34" s="84">
        <f t="shared" ref="T34:T35" si="16">T28/T$30</f>
        <v>1.3567522371380869E-3</v>
      </c>
    </row>
    <row r="35" spans="1:20">
      <c r="A35" t="s">
        <v>220</v>
      </c>
      <c r="B35" s="84">
        <f>B29/B30</f>
        <v>0.11854935509855448</v>
      </c>
      <c r="C35" s="84">
        <f t="shared" ref="C35:R35" si="17">C29/C30</f>
        <v>0.16585284150875571</v>
      </c>
      <c r="D35" s="84">
        <f t="shared" si="17"/>
        <v>0.20451558857015478</v>
      </c>
      <c r="E35" s="84">
        <f t="shared" si="17"/>
        <v>0.1929254364306105</v>
      </c>
      <c r="F35" s="84">
        <f t="shared" si="17"/>
        <v>0.17168981517065596</v>
      </c>
      <c r="G35" s="84">
        <f t="shared" si="17"/>
        <v>0.22641177784932329</v>
      </c>
      <c r="H35" s="84">
        <f t="shared" si="17"/>
        <v>0.23210736880555016</v>
      </c>
      <c r="I35" s="84">
        <f t="shared" si="17"/>
        <v>0.22861851086430232</v>
      </c>
      <c r="J35" s="84">
        <f t="shared" si="17"/>
        <v>0.24753162335006859</v>
      </c>
      <c r="K35" s="84">
        <f t="shared" si="17"/>
        <v>0.22936114091524315</v>
      </c>
      <c r="L35" s="84">
        <f t="shared" si="17"/>
        <v>0.18164974434518044</v>
      </c>
      <c r="M35" s="84">
        <f t="shared" si="17"/>
        <v>0.23813336074611274</v>
      </c>
      <c r="N35" s="84">
        <f t="shared" si="17"/>
        <v>0.1774073258182757</v>
      </c>
      <c r="O35" s="84">
        <f t="shared" si="17"/>
        <v>0.17675384678249922</v>
      </c>
      <c r="P35" s="84">
        <f t="shared" si="17"/>
        <v>0.12063358514231899</v>
      </c>
      <c r="Q35" s="84">
        <f t="shared" si="17"/>
        <v>8.6853732976904324E-2</v>
      </c>
      <c r="R35" s="84">
        <f t="shared" si="17"/>
        <v>6.4767031839208233E-2</v>
      </c>
      <c r="S35" s="84">
        <f t="shared" ref="S35" si="18">S29/S30</f>
        <v>6.4020253230829452E-2</v>
      </c>
      <c r="T35" s="84">
        <f t="shared" si="16"/>
        <v>6.4128581173606161E-2</v>
      </c>
    </row>
  </sheetData>
  <phoneticPr fontId="1" type="noConversion"/>
  <pageMargins left="0.7" right="0.7" top="0.75" bottom="0.75" header="0.3" footer="0.3"/>
  <pageSetup paperSize="9" scale="8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  <pageSetUpPr fitToPage="1"/>
  </sheetPr>
  <dimension ref="A1:AA19"/>
  <sheetViews>
    <sheetView topLeftCell="E1" workbookViewId="0">
      <selection activeCell="N27" sqref="N27"/>
    </sheetView>
  </sheetViews>
  <sheetFormatPr defaultRowHeight="14.35"/>
  <cols>
    <col min="1" max="1" width="15.76171875" bestFit="1" customWidth="1"/>
    <col min="3" max="19" width="9.234375" bestFit="1" customWidth="1"/>
    <col min="21" max="33" width="0" hidden="1" customWidth="1"/>
  </cols>
  <sheetData>
    <row r="1" spans="1:27">
      <c r="A1" t="s">
        <v>227</v>
      </c>
      <c r="B1" t="s">
        <v>228</v>
      </c>
    </row>
    <row r="2" spans="1:27" s="111" customFormat="1">
      <c r="A2" s="111" t="s">
        <v>53</v>
      </c>
      <c r="B2" s="111" t="s">
        <v>229</v>
      </c>
      <c r="C2" s="111">
        <v>201604</v>
      </c>
      <c r="D2" s="111">
        <v>201605</v>
      </c>
      <c r="E2" s="111">
        <v>201606</v>
      </c>
      <c r="F2" s="111">
        <v>201607</v>
      </c>
      <c r="G2" s="111">
        <v>201608</v>
      </c>
      <c r="H2" s="111">
        <v>201609</v>
      </c>
      <c r="I2" s="111">
        <v>201610</v>
      </c>
      <c r="J2" s="111">
        <v>201611</v>
      </c>
      <c r="K2" s="111">
        <v>201612</v>
      </c>
      <c r="L2" s="111">
        <v>201701</v>
      </c>
      <c r="M2" s="111">
        <v>201702</v>
      </c>
      <c r="N2" s="111">
        <v>201703</v>
      </c>
      <c r="O2" s="111">
        <v>201704</v>
      </c>
      <c r="P2" s="111">
        <v>201705</v>
      </c>
      <c r="Q2" s="111">
        <v>201706</v>
      </c>
      <c r="R2" s="111">
        <v>201707</v>
      </c>
      <c r="S2" s="111">
        <v>201708</v>
      </c>
      <c r="T2" s="111">
        <v>201709</v>
      </c>
      <c r="U2" s="111">
        <v>201710</v>
      </c>
      <c r="V2" s="111">
        <v>201711</v>
      </c>
      <c r="W2" s="111">
        <v>201712</v>
      </c>
      <c r="X2" s="111">
        <v>201801</v>
      </c>
      <c r="Y2" s="111">
        <v>201802</v>
      </c>
      <c r="Z2" s="111">
        <v>201803</v>
      </c>
      <c r="AA2" s="111">
        <v>201804</v>
      </c>
    </row>
    <row r="3" spans="1:27">
      <c r="A3" t="s">
        <v>230</v>
      </c>
      <c r="B3" s="83">
        <v>28.710177001925707</v>
      </c>
      <c r="C3" s="83">
        <v>4237.3860999999997</v>
      </c>
      <c r="D3" s="83">
        <v>4402.8837000000003</v>
      </c>
      <c r="E3" s="83">
        <v>4104.3783999999996</v>
      </c>
      <c r="F3" s="83">
        <v>3983.9126000000001</v>
      </c>
      <c r="G3" s="83">
        <v>3891.3598999999999</v>
      </c>
      <c r="H3" s="83">
        <v>3603.0355</v>
      </c>
      <c r="I3" s="83">
        <v>3389.8353999999999</v>
      </c>
      <c r="J3" s="83">
        <v>4005.3787000000002</v>
      </c>
      <c r="K3" s="83">
        <v>3254.1053000000002</v>
      </c>
      <c r="L3" s="83">
        <v>9203.4835000000003</v>
      </c>
      <c r="M3" s="83">
        <v>7530.0027</v>
      </c>
      <c r="N3" s="83">
        <v>9983.93</v>
      </c>
      <c r="O3" s="83">
        <v>8606.5326000000005</v>
      </c>
      <c r="P3" s="83">
        <v>9034.4457999999995</v>
      </c>
      <c r="Q3" s="83">
        <v>7288.0420999999997</v>
      </c>
      <c r="R3" s="83">
        <v>6752.8067000000001</v>
      </c>
      <c r="S3" s="83">
        <v>6555.8149999999996</v>
      </c>
    </row>
    <row r="4" spans="1:27">
      <c r="A4" t="s">
        <v>231</v>
      </c>
      <c r="B4" s="83">
        <v>18.255144678494414</v>
      </c>
      <c r="C4" s="83">
        <v>2548.8409999999999</v>
      </c>
      <c r="D4" s="83">
        <v>2720.6372999999999</v>
      </c>
      <c r="E4" s="83">
        <v>1748.3312000000001</v>
      </c>
      <c r="F4" s="83">
        <v>1993.4211</v>
      </c>
      <c r="G4" s="83">
        <v>1950.9838</v>
      </c>
      <c r="H4" s="83">
        <v>1829.0708999999999</v>
      </c>
      <c r="I4" s="83">
        <v>1704.6054999999999</v>
      </c>
      <c r="J4" s="83">
        <v>2178.4726999999998</v>
      </c>
      <c r="K4" s="83">
        <v>2749.7453999999998</v>
      </c>
      <c r="L4" s="83">
        <v>3154.2748999999999</v>
      </c>
      <c r="M4" s="83">
        <v>2570.0623999999998</v>
      </c>
      <c r="N4" s="83">
        <v>3732.5111999999999</v>
      </c>
      <c r="O4" s="83">
        <v>3010.451</v>
      </c>
      <c r="P4" s="83">
        <v>2460.0576000000001</v>
      </c>
      <c r="Q4" s="83">
        <v>2670.9863</v>
      </c>
      <c r="R4" s="83">
        <v>2365.7714000000001</v>
      </c>
      <c r="S4" s="83">
        <v>2079.5531999999998</v>
      </c>
    </row>
    <row r="5" spans="1:27">
      <c r="A5" t="s">
        <v>232</v>
      </c>
      <c r="B5" s="83">
        <v>22.018397455864609</v>
      </c>
      <c r="C5" s="83">
        <v>2436.5216999999998</v>
      </c>
      <c r="D5" s="83">
        <v>2306.1417000000001</v>
      </c>
      <c r="E5" s="83">
        <v>1675.3807999999999</v>
      </c>
      <c r="F5" s="83">
        <v>1802.5959</v>
      </c>
      <c r="G5" s="83">
        <v>1739.8856000000001</v>
      </c>
      <c r="H5" s="83">
        <v>1730.8630000000001</v>
      </c>
      <c r="I5" s="83">
        <v>1702.7464</v>
      </c>
      <c r="J5" s="83">
        <v>1789.5229999999999</v>
      </c>
      <c r="K5" s="83">
        <v>1814.0790999999999</v>
      </c>
      <c r="L5" s="83">
        <v>2256.8715999999999</v>
      </c>
      <c r="M5" s="83">
        <v>2082.4468999999999</v>
      </c>
      <c r="N5" s="83">
        <v>2574.2280999999998</v>
      </c>
      <c r="O5" s="83">
        <v>2261.7269000000001</v>
      </c>
      <c r="P5" s="83">
        <v>2124.1864999999998</v>
      </c>
      <c r="Q5" s="83">
        <v>2286.3616000000002</v>
      </c>
      <c r="R5" s="83">
        <v>1481.3072999999999</v>
      </c>
      <c r="S5" s="83">
        <v>1500.9188999999999</v>
      </c>
    </row>
    <row r="6" spans="1:27">
      <c r="A6" t="s">
        <v>160</v>
      </c>
      <c r="B6" s="83">
        <v>13.330003679078889</v>
      </c>
      <c r="C6" s="83">
        <v>1045.5193999999999</v>
      </c>
      <c r="D6" s="83">
        <v>1002.4201</v>
      </c>
      <c r="E6" s="83">
        <v>929.91229999999996</v>
      </c>
      <c r="F6" s="83">
        <v>940.85080000000005</v>
      </c>
      <c r="G6" s="83">
        <v>775.68820000000005</v>
      </c>
      <c r="H6" s="83">
        <v>839.45920000000001</v>
      </c>
      <c r="I6" s="83">
        <v>736.90520000000004</v>
      </c>
      <c r="J6" s="83">
        <v>966.43100000000004</v>
      </c>
      <c r="K6" s="83">
        <v>710.17880000000002</v>
      </c>
      <c r="L6" s="83">
        <v>703.10509999999999</v>
      </c>
      <c r="M6" s="83">
        <v>847.73779999999999</v>
      </c>
      <c r="N6" s="83">
        <v>941.2586</v>
      </c>
      <c r="O6" s="83">
        <v>808.50819999999999</v>
      </c>
      <c r="P6" s="83">
        <v>687.59400000000005</v>
      </c>
      <c r="Q6" s="83">
        <v>748.24749999999995</v>
      </c>
      <c r="R6" s="83">
        <v>670.95989999999995</v>
      </c>
      <c r="S6" s="83">
        <v>585.98059999999998</v>
      </c>
    </row>
    <row r="7" spans="1:27">
      <c r="A7" t="s">
        <v>161</v>
      </c>
      <c r="B7" s="83">
        <v>15.424182430588189</v>
      </c>
      <c r="C7" s="83">
        <v>5833.6509999999998</v>
      </c>
      <c r="D7" s="83">
        <v>6599.0689000000002</v>
      </c>
      <c r="E7" s="83">
        <v>4932.1297999999997</v>
      </c>
      <c r="F7" s="83">
        <v>5273.6689999999999</v>
      </c>
      <c r="G7" s="83">
        <v>5367.7970999999998</v>
      </c>
      <c r="H7" s="83">
        <v>4754.6233000000002</v>
      </c>
      <c r="I7" s="83">
        <v>4963.0748999999996</v>
      </c>
      <c r="J7" s="83">
        <v>4783.5236999999997</v>
      </c>
      <c r="K7" s="83">
        <v>5698.3536000000004</v>
      </c>
      <c r="L7" s="83">
        <v>8086.3712999999998</v>
      </c>
      <c r="M7" s="83">
        <v>5842.3410999999996</v>
      </c>
      <c r="N7" s="83">
        <v>6791.8357999999998</v>
      </c>
      <c r="O7" s="83">
        <v>5905.2645000000002</v>
      </c>
      <c r="P7" s="83">
        <v>5335.1529</v>
      </c>
      <c r="Q7" s="83">
        <v>3932.4512</v>
      </c>
      <c r="R7" s="83">
        <v>3255.9371000000001</v>
      </c>
      <c r="S7" s="83">
        <v>3235.4191000000001</v>
      </c>
    </row>
    <row r="8" spans="1:27">
      <c r="A8" t="s">
        <v>195</v>
      </c>
      <c r="B8" s="83">
        <v>32.027376544351924</v>
      </c>
      <c r="C8" s="83">
        <v>16101.9192</v>
      </c>
      <c r="D8" s="83">
        <v>17031.151699999999</v>
      </c>
      <c r="E8" s="83">
        <v>13390.1325</v>
      </c>
      <c r="F8" s="83">
        <v>13994.4494</v>
      </c>
      <c r="G8" s="83">
        <v>13725.714599999999</v>
      </c>
      <c r="H8" s="83">
        <v>12757.0519</v>
      </c>
      <c r="I8" s="83">
        <v>12497.1674</v>
      </c>
      <c r="J8" s="83">
        <v>13723.329100000001</v>
      </c>
      <c r="K8" s="83">
        <v>14226.4622</v>
      </c>
      <c r="L8" s="83">
        <v>23404.106400000001</v>
      </c>
      <c r="M8" s="83">
        <v>18872.590899999999</v>
      </c>
      <c r="N8" s="83">
        <v>24023.7637</v>
      </c>
      <c r="O8" s="83">
        <v>20592.483199999999</v>
      </c>
      <c r="P8" s="83">
        <v>19641.436799999999</v>
      </c>
      <c r="Q8" s="83">
        <v>16926.0887</v>
      </c>
      <c r="R8" s="83">
        <v>14526.7824</v>
      </c>
      <c r="S8" s="83">
        <v>13957.686799999999</v>
      </c>
    </row>
    <row r="9" spans="1:27">
      <c r="A9" t="s">
        <v>162</v>
      </c>
    </row>
    <row r="10" spans="1:27" s="111" customFormat="1">
      <c r="A10" s="111" t="s">
        <v>163</v>
      </c>
      <c r="B10" s="111" t="s">
        <v>229</v>
      </c>
      <c r="C10" s="111">
        <v>201604</v>
      </c>
      <c r="D10" s="111">
        <v>201605</v>
      </c>
      <c r="E10" s="111">
        <v>201606</v>
      </c>
      <c r="F10" s="111">
        <v>201607</v>
      </c>
      <c r="G10" s="111">
        <v>201608</v>
      </c>
      <c r="H10" s="111">
        <v>201609</v>
      </c>
      <c r="I10" s="111">
        <v>201610</v>
      </c>
      <c r="J10" s="111">
        <v>201611</v>
      </c>
      <c r="K10" s="111">
        <v>201612</v>
      </c>
      <c r="L10" s="111">
        <v>201701</v>
      </c>
      <c r="M10" s="111">
        <v>201702</v>
      </c>
      <c r="N10" s="111">
        <v>201703</v>
      </c>
      <c r="O10" s="111">
        <v>201704</v>
      </c>
      <c r="P10" s="111">
        <v>201705</v>
      </c>
      <c r="Q10" s="111">
        <v>201706</v>
      </c>
      <c r="R10" s="111">
        <v>201707</v>
      </c>
      <c r="S10" s="111">
        <v>201708</v>
      </c>
      <c r="T10" s="111">
        <v>201709</v>
      </c>
      <c r="U10" s="111">
        <v>201710</v>
      </c>
      <c r="V10" s="111">
        <v>201711</v>
      </c>
      <c r="W10" s="111">
        <v>201712</v>
      </c>
      <c r="X10" s="111">
        <v>201801</v>
      </c>
      <c r="Y10" s="111">
        <v>201802</v>
      </c>
      <c r="Z10" s="111">
        <v>201803</v>
      </c>
      <c r="AA10" s="111">
        <v>201804</v>
      </c>
    </row>
    <row r="11" spans="1:27">
      <c r="A11" t="s">
        <v>217</v>
      </c>
      <c r="B11" s="83">
        <v>24.439064441443179</v>
      </c>
      <c r="C11" s="83">
        <v>3528.625</v>
      </c>
      <c r="D11" s="83">
        <v>4121.5484999999999</v>
      </c>
      <c r="E11" s="83">
        <v>3599.7159999999999</v>
      </c>
      <c r="F11" s="83">
        <v>3665.6217999999999</v>
      </c>
      <c r="G11" s="83">
        <v>3786.8472000000002</v>
      </c>
      <c r="H11" s="83">
        <v>3240.8208</v>
      </c>
      <c r="I11" s="83">
        <v>3592.0039000000002</v>
      </c>
      <c r="J11" s="83">
        <v>3656.9191000000001</v>
      </c>
      <c r="K11" s="83">
        <v>4275.3191999999999</v>
      </c>
      <c r="L11" s="83">
        <v>6316.3771999999999</v>
      </c>
      <c r="M11" s="83">
        <v>4234.0168000000003</v>
      </c>
      <c r="N11" s="83">
        <v>8354.2795999999998</v>
      </c>
      <c r="O11" s="83">
        <v>7251.4961999999996</v>
      </c>
      <c r="P11" s="83">
        <v>7073.7839000000004</v>
      </c>
      <c r="Q11" s="83">
        <v>5903.3453</v>
      </c>
      <c r="R11" s="83">
        <v>5195.0334000000003</v>
      </c>
      <c r="S11" s="83">
        <v>4222.2556999999997</v>
      </c>
    </row>
    <row r="12" spans="1:27">
      <c r="A12" t="s">
        <v>154</v>
      </c>
      <c r="B12" s="83">
        <v>18.054393157114625</v>
      </c>
      <c r="C12" s="83">
        <v>8256.5164999999997</v>
      </c>
      <c r="D12" s="83">
        <v>8401.9909000000007</v>
      </c>
      <c r="E12" s="83">
        <v>6157.8450000000003</v>
      </c>
      <c r="F12" s="83">
        <v>6753.7421000000004</v>
      </c>
      <c r="G12" s="83">
        <v>6789.2114000000001</v>
      </c>
      <c r="H12" s="83">
        <v>6851.4155000000001</v>
      </c>
      <c r="I12" s="83">
        <v>6372.5214999999998</v>
      </c>
      <c r="J12" s="83">
        <v>7404.0172000000002</v>
      </c>
      <c r="K12" s="83">
        <v>6610.3105999999998</v>
      </c>
      <c r="L12" s="83">
        <v>12744.0808</v>
      </c>
      <c r="M12" s="83">
        <v>10936.1198</v>
      </c>
      <c r="N12" s="83">
        <v>12100.6978</v>
      </c>
      <c r="O12" s="83">
        <v>10724.9445</v>
      </c>
      <c r="P12" s="83">
        <v>8385.8138999999992</v>
      </c>
      <c r="Q12" s="83">
        <v>7226.6397999999999</v>
      </c>
      <c r="R12" s="83">
        <v>5531.9058000000005</v>
      </c>
      <c r="S12" s="83">
        <v>4872.2789000000002</v>
      </c>
    </row>
    <row r="13" spans="1:27">
      <c r="A13" t="s">
        <v>233</v>
      </c>
      <c r="B13" s="83">
        <v>12.633569169960476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>
        <v>16.497599999999998</v>
      </c>
      <c r="O13" s="83">
        <v>0.95760000000000001</v>
      </c>
      <c r="P13" s="83">
        <v>1997.0081</v>
      </c>
      <c r="Q13" s="83">
        <v>1277.8956000000001</v>
      </c>
      <c r="R13" s="83">
        <v>1148.7179000000001</v>
      </c>
      <c r="S13" s="83">
        <v>1811.2327</v>
      </c>
    </row>
    <row r="14" spans="1:27">
      <c r="A14" t="s">
        <v>234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>
        <v>955.4203</v>
      </c>
    </row>
    <row r="15" spans="1:27">
      <c r="A15" t="s">
        <v>155</v>
      </c>
      <c r="B15" s="83">
        <v>17.057079136690646</v>
      </c>
      <c r="C15" s="83">
        <v>1093.3068000000001</v>
      </c>
      <c r="D15" s="83">
        <v>1040.3487</v>
      </c>
      <c r="E15" s="83">
        <v>776.65750000000003</v>
      </c>
      <c r="F15" s="83">
        <v>733.44320000000005</v>
      </c>
      <c r="G15" s="83">
        <v>723.2758</v>
      </c>
      <c r="H15" s="83">
        <v>576.56510000000003</v>
      </c>
      <c r="I15" s="83">
        <v>617.74270000000001</v>
      </c>
      <c r="J15" s="83">
        <v>640.41409999999996</v>
      </c>
      <c r="K15" s="83">
        <v>589.99739999999997</v>
      </c>
      <c r="L15" s="83">
        <v>601.54070000000002</v>
      </c>
      <c r="M15" s="83">
        <v>596.79089999999997</v>
      </c>
      <c r="N15" s="83">
        <v>655.46420000000001</v>
      </c>
      <c r="O15" s="83">
        <v>584.41300000000001</v>
      </c>
      <c r="P15" s="83">
        <v>407.35890000000001</v>
      </c>
      <c r="Q15" s="83">
        <v>354.10039999999998</v>
      </c>
      <c r="R15" s="83">
        <v>272.04689999999999</v>
      </c>
      <c r="S15" s="83">
        <v>237.0934</v>
      </c>
    </row>
    <row r="16" spans="1:27">
      <c r="A16" t="s">
        <v>235</v>
      </c>
      <c r="B16" s="83">
        <v>22.641877450980392</v>
      </c>
      <c r="C16" s="83">
        <v>748.73440000000005</v>
      </c>
      <c r="D16" s="83">
        <v>1060.3236999999999</v>
      </c>
      <c r="E16" s="83">
        <v>719.29129999999998</v>
      </c>
      <c r="F16" s="83">
        <v>858.80930000000001</v>
      </c>
      <c r="G16" s="83">
        <v>779.44090000000006</v>
      </c>
      <c r="H16" s="83">
        <v>611.25900000000001</v>
      </c>
      <c r="I16" s="83">
        <v>617.79579999999999</v>
      </c>
      <c r="J16" s="83">
        <v>661.24490000000003</v>
      </c>
      <c r="K16" s="83">
        <v>1183.8843999999999</v>
      </c>
      <c r="L16" s="83">
        <v>1648.9195</v>
      </c>
      <c r="M16" s="83">
        <v>1167.8514</v>
      </c>
      <c r="N16" s="83">
        <v>972.91309999999999</v>
      </c>
      <c r="O16" s="83">
        <v>705.47720000000004</v>
      </c>
      <c r="P16" s="83">
        <v>641.07960000000003</v>
      </c>
      <c r="Q16" s="83">
        <v>550.32010000000002</v>
      </c>
      <c r="R16" s="83">
        <v>528.8999</v>
      </c>
      <c r="S16" s="83">
        <v>461.89429999999999</v>
      </c>
    </row>
    <row r="17" spans="1:19">
      <c r="A17" t="s">
        <v>236</v>
      </c>
      <c r="B17" s="83">
        <v>15.771981104651163</v>
      </c>
      <c r="C17" s="83">
        <v>850.226</v>
      </c>
      <c r="D17" s="83">
        <v>723.81640000000004</v>
      </c>
      <c r="E17" s="83">
        <v>739.86569999999995</v>
      </c>
      <c r="F17" s="83">
        <v>663.40769999999998</v>
      </c>
      <c r="G17" s="83">
        <v>489.76150000000001</v>
      </c>
      <c r="H17" s="83">
        <v>366.1782</v>
      </c>
      <c r="I17" s="83">
        <v>466.88560000000001</v>
      </c>
      <c r="J17" s="83">
        <v>464.57650000000001</v>
      </c>
      <c r="K17" s="83">
        <v>668.29579999999999</v>
      </c>
      <c r="L17" s="83">
        <v>857.80079999999998</v>
      </c>
      <c r="M17" s="83">
        <v>688.45069999999998</v>
      </c>
      <c r="N17" s="83">
        <v>551.21019999999999</v>
      </c>
      <c r="O17" s="83">
        <v>384.28379999999999</v>
      </c>
      <c r="P17" s="83">
        <v>207.24350000000001</v>
      </c>
      <c r="Q17" s="83">
        <v>551.14800000000002</v>
      </c>
      <c r="R17" s="83">
        <v>520.09780000000001</v>
      </c>
      <c r="S17" s="83">
        <v>361.70409999999998</v>
      </c>
    </row>
    <row r="18" spans="1:19">
      <c r="A18" t="s">
        <v>237</v>
      </c>
      <c r="B18" s="83">
        <v>23.75458064516129</v>
      </c>
      <c r="C18" s="83">
        <v>1195.6359</v>
      </c>
      <c r="D18" s="83">
        <v>1182.4565</v>
      </c>
      <c r="E18" s="83">
        <v>1048.2175999999999</v>
      </c>
      <c r="F18" s="83">
        <v>1025.4673</v>
      </c>
      <c r="G18" s="83">
        <v>901.928</v>
      </c>
      <c r="H18" s="83">
        <v>870.68430000000001</v>
      </c>
      <c r="I18" s="83">
        <v>674.47810000000004</v>
      </c>
      <c r="J18" s="83">
        <v>717.9751</v>
      </c>
      <c r="K18" s="83">
        <v>738.61800000000005</v>
      </c>
      <c r="L18" s="83">
        <v>1037.268</v>
      </c>
      <c r="M18" s="83">
        <v>1083.1886999999999</v>
      </c>
      <c r="N18" s="83">
        <v>1143.3294000000001</v>
      </c>
      <c r="O18" s="83">
        <v>795.65210000000002</v>
      </c>
      <c r="P18" s="83">
        <v>592.98090000000002</v>
      </c>
      <c r="Q18" s="83">
        <v>644.59550000000002</v>
      </c>
      <c r="R18" s="83">
        <v>807.85270000000003</v>
      </c>
      <c r="S18" s="83">
        <v>638.20640000000003</v>
      </c>
    </row>
    <row r="19" spans="1:19">
      <c r="A19" t="s">
        <v>238</v>
      </c>
      <c r="B19" s="83">
        <v>17.16263309352518</v>
      </c>
      <c r="C19" s="83">
        <v>153.68</v>
      </c>
      <c r="D19" s="83">
        <v>199.05199999999999</v>
      </c>
      <c r="E19" s="83">
        <v>264.66000000000003</v>
      </c>
      <c r="F19" s="83">
        <v>239.542</v>
      </c>
      <c r="G19" s="83">
        <v>216.19200000000001</v>
      </c>
      <c r="H19" s="83">
        <v>203.07599999999999</v>
      </c>
      <c r="I19" s="83">
        <v>137.08799999999999</v>
      </c>
      <c r="J19" s="83">
        <v>166.404</v>
      </c>
      <c r="K19" s="83">
        <v>150.15600000000001</v>
      </c>
      <c r="L19" s="83">
        <v>179.21700000000001</v>
      </c>
      <c r="M19" s="83">
        <v>163.953</v>
      </c>
      <c r="N19" s="83">
        <v>227.36699999999999</v>
      </c>
      <c r="O19" s="83">
        <v>145.04400000000001</v>
      </c>
      <c r="P19" s="83">
        <v>336.16800000000001</v>
      </c>
      <c r="Q19" s="83">
        <v>418.04399999999998</v>
      </c>
      <c r="R19" s="83">
        <v>522.22799999999995</v>
      </c>
      <c r="S19" s="83">
        <v>397.601</v>
      </c>
    </row>
  </sheetData>
  <phoneticPr fontId="1" type="noConversion"/>
  <pageMargins left="0.7" right="0.7" top="0.75" bottom="0.75" header="0.3" footer="0.3"/>
  <pageSetup paperSize="9"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FA46-1A2B-44B1-94A6-B215EFA29D15}">
  <sheetPr>
    <tabColor rgb="FF00B050"/>
  </sheetPr>
  <dimension ref="A1:I25"/>
  <sheetViews>
    <sheetView workbookViewId="0">
      <selection activeCell="J22" sqref="J22"/>
    </sheetView>
  </sheetViews>
  <sheetFormatPr defaultRowHeight="14.35"/>
  <cols>
    <col min="1" max="1" width="17.703125" bestFit="1" customWidth="1"/>
    <col min="2" max="2" width="13.46875" style="137" customWidth="1"/>
    <col min="3" max="5" width="8.9375" style="137"/>
    <col min="6" max="6" width="13.234375" style="137" bestFit="1" customWidth="1"/>
    <col min="7" max="7" width="8.9375" style="137"/>
  </cols>
  <sheetData>
    <row r="1" spans="1:9">
      <c r="A1" s="141" t="s">
        <v>276</v>
      </c>
      <c r="B1" s="141" t="s">
        <v>86</v>
      </c>
      <c r="C1" s="141" t="s">
        <v>268</v>
      </c>
      <c r="D1" s="141" t="s">
        <v>269</v>
      </c>
      <c r="E1" s="141" t="s">
        <v>270</v>
      </c>
      <c r="F1" s="141" t="s">
        <v>279</v>
      </c>
    </row>
    <row r="2" spans="1:9">
      <c r="A2" s="142" t="s">
        <v>263</v>
      </c>
      <c r="B2" s="152">
        <v>7.1574</v>
      </c>
      <c r="C2" s="152">
        <v>3038.3423316719304</v>
      </c>
      <c r="D2" s="152">
        <v>5.91</v>
      </c>
      <c r="E2" s="152">
        <v>90.566500000000005</v>
      </c>
      <c r="F2" s="152">
        <v>3141.9762316719307</v>
      </c>
    </row>
    <row r="3" spans="1:9">
      <c r="A3" s="142" t="s">
        <v>265</v>
      </c>
      <c r="B3" s="152">
        <v>32.198399999999999</v>
      </c>
      <c r="C3" s="152">
        <v>1427.2995201996264</v>
      </c>
      <c r="D3" s="152">
        <v>4.7502000000000004</v>
      </c>
      <c r="E3" s="152">
        <v>6.1992000000000003</v>
      </c>
      <c r="F3" s="152">
        <v>1470.4473201996266</v>
      </c>
      <c r="G3" s="153"/>
      <c r="H3" s="139"/>
      <c r="I3" s="139"/>
    </row>
    <row r="4" spans="1:9">
      <c r="A4" s="142" t="s">
        <v>266</v>
      </c>
      <c r="B4" s="152">
        <v>10.3728</v>
      </c>
      <c r="C4" s="152">
        <v>806.84169407510603</v>
      </c>
      <c r="D4" s="152">
        <v>11.248200000000001</v>
      </c>
      <c r="E4" s="152">
        <v>3.8148</v>
      </c>
      <c r="F4" s="152">
        <v>832.27749407510612</v>
      </c>
    </row>
    <row r="5" spans="1:9">
      <c r="A5" s="142" t="s">
        <v>267</v>
      </c>
      <c r="B5" s="152">
        <v>0.15359999999999999</v>
      </c>
      <c r="C5" s="152">
        <v>370.33408831032733</v>
      </c>
      <c r="D5" s="152">
        <v>189.3054287750281</v>
      </c>
      <c r="E5" s="152">
        <v>0.2303</v>
      </c>
      <c r="F5" s="152">
        <v>560.02341708535539</v>
      </c>
    </row>
    <row r="6" spans="1:9">
      <c r="A6" s="142" t="s">
        <v>264</v>
      </c>
      <c r="B6" s="152">
        <v>8.5164000000000009</v>
      </c>
      <c r="C6" s="152">
        <v>2247.5453043631078</v>
      </c>
      <c r="D6" s="152">
        <v>0</v>
      </c>
      <c r="E6" s="152">
        <v>19.371500000000001</v>
      </c>
      <c r="F6" s="152">
        <v>2275.4332043631075</v>
      </c>
    </row>
    <row r="7" spans="1:9">
      <c r="A7" s="143" t="s">
        <v>82</v>
      </c>
      <c r="B7" s="152">
        <v>58.398600000000002</v>
      </c>
      <c r="C7" s="152">
        <v>7890.3629386200982</v>
      </c>
      <c r="D7" s="152">
        <v>211.21382877502813</v>
      </c>
      <c r="E7" s="152">
        <v>120.1823</v>
      </c>
      <c r="F7" s="152">
        <v>8280.1576673951276</v>
      </c>
    </row>
    <row r="8" spans="1:9">
      <c r="A8" s="144"/>
      <c r="B8" s="152"/>
      <c r="C8" s="152"/>
      <c r="D8" s="152"/>
      <c r="E8" s="152"/>
      <c r="F8" s="152"/>
    </row>
    <row r="9" spans="1:9" s="140" customFormat="1">
      <c r="A9" s="141" t="s">
        <v>277</v>
      </c>
      <c r="B9" s="145" t="s">
        <v>278</v>
      </c>
      <c r="C9" s="151" t="s">
        <v>82</v>
      </c>
      <c r="D9" s="147" t="s">
        <v>86</v>
      </c>
      <c r="E9" s="148" t="s">
        <v>268</v>
      </c>
      <c r="F9" s="149" t="s">
        <v>269</v>
      </c>
      <c r="G9" s="150" t="s">
        <v>270</v>
      </c>
      <c r="H9"/>
      <c r="I9"/>
    </row>
    <row r="10" spans="1:9">
      <c r="A10" s="165" t="s">
        <v>263</v>
      </c>
      <c r="B10" s="137">
        <v>0</v>
      </c>
      <c r="C10" s="138">
        <v>87.562548891786363</v>
      </c>
      <c r="D10" s="138">
        <v>1.2684</v>
      </c>
      <c r="E10" s="138">
        <v>86.165488917863996</v>
      </c>
      <c r="F10" s="138"/>
      <c r="G10" s="138">
        <v>0.27760000000000001</v>
      </c>
    </row>
    <row r="11" spans="1:9">
      <c r="A11" s="164"/>
      <c r="B11" s="137">
        <v>4</v>
      </c>
      <c r="C11" s="138">
        <v>12.16662976692</v>
      </c>
      <c r="D11" s="138">
        <v>5.8890000000000002</v>
      </c>
      <c r="E11" s="138">
        <v>113.74662976691999</v>
      </c>
      <c r="F11" s="138"/>
      <c r="G11" s="138">
        <v>0.53639999999999999</v>
      </c>
    </row>
    <row r="12" spans="1:9">
      <c r="A12" s="164"/>
      <c r="B12" s="137" t="s">
        <v>271</v>
      </c>
      <c r="C12" s="138">
        <v>27.728611868479</v>
      </c>
      <c r="D12" s="138">
        <v>7.1574</v>
      </c>
      <c r="E12" s="138">
        <v>199.75721186847858</v>
      </c>
      <c r="F12" s="138"/>
      <c r="G12" s="138">
        <v>0.81399999999999995</v>
      </c>
    </row>
    <row r="13" spans="1:9">
      <c r="A13" s="164" t="s">
        <v>265</v>
      </c>
      <c r="B13" s="137">
        <v>0</v>
      </c>
      <c r="C13" s="138">
        <v>53.287323772729998</v>
      </c>
      <c r="D13" s="138">
        <v>14.2188</v>
      </c>
      <c r="E13" s="138">
        <v>39.612732377272998</v>
      </c>
      <c r="F13" s="138"/>
      <c r="G13" s="138"/>
    </row>
    <row r="14" spans="1:9">
      <c r="A14" s="164"/>
      <c r="B14" s="137">
        <v>4</v>
      </c>
      <c r="C14" s="138">
        <v>85.738325576443003</v>
      </c>
      <c r="D14" s="138">
        <v>17.979600000000001</v>
      </c>
      <c r="E14" s="138">
        <v>67.615225576442995</v>
      </c>
      <c r="F14" s="138"/>
      <c r="G14" s="138">
        <v>0.14349999999999999</v>
      </c>
    </row>
    <row r="15" spans="1:9">
      <c r="A15" s="164"/>
      <c r="B15" s="137" t="s">
        <v>272</v>
      </c>
      <c r="C15" s="138">
        <v>139.18398814131999</v>
      </c>
      <c r="D15" s="138">
        <v>32.198399999999999</v>
      </c>
      <c r="E15" s="138">
        <v>16.676498814132</v>
      </c>
      <c r="F15" s="138"/>
      <c r="G15" s="138">
        <v>0.14349999999999999</v>
      </c>
    </row>
    <row r="16" spans="1:9">
      <c r="A16" s="164" t="s">
        <v>266</v>
      </c>
      <c r="B16" s="137">
        <v>0</v>
      </c>
      <c r="C16" s="138">
        <v>46.715735492817331</v>
      </c>
      <c r="D16" s="138">
        <v>5.3676000000000004</v>
      </c>
      <c r="E16" s="138">
        <v>4.6869354928172999</v>
      </c>
      <c r="F16" s="138">
        <v>0.54359999999999997</v>
      </c>
      <c r="G16" s="138">
        <v>0.1176</v>
      </c>
      <c r="H16" s="140"/>
      <c r="I16" s="140"/>
    </row>
    <row r="17" spans="1:7">
      <c r="A17" s="164"/>
      <c r="B17" s="137">
        <v>4</v>
      </c>
      <c r="C17" s="138">
        <v>37.687571622877996</v>
      </c>
      <c r="D17" s="138">
        <v>5.52</v>
      </c>
      <c r="E17" s="138">
        <v>32.831716228780003</v>
      </c>
      <c r="F17" s="138">
        <v>0.54359999999999997</v>
      </c>
      <c r="G17" s="138">
        <v>0.55600000000000005</v>
      </c>
    </row>
    <row r="18" spans="1:7">
      <c r="A18" s="164"/>
      <c r="B18" s="137" t="s">
        <v>273</v>
      </c>
      <c r="C18" s="138">
        <v>84.433711568820002</v>
      </c>
      <c r="D18" s="138">
        <v>1.3728</v>
      </c>
      <c r="E18" s="138">
        <v>72.771711568810005</v>
      </c>
      <c r="F18" s="138">
        <v>1.8720000000000001</v>
      </c>
      <c r="G18" s="138">
        <v>0.17319999999999999</v>
      </c>
    </row>
    <row r="19" spans="1:7">
      <c r="A19" s="164" t="s">
        <v>267</v>
      </c>
      <c r="B19" s="137">
        <v>0</v>
      </c>
      <c r="C19" s="138">
        <v>5.9320000000000004</v>
      </c>
      <c r="D19" s="138">
        <v>0.15359999999999999</v>
      </c>
      <c r="E19" s="138">
        <v>3.3994</v>
      </c>
      <c r="F19" s="138">
        <v>1.542</v>
      </c>
      <c r="G19" s="138"/>
    </row>
    <row r="20" spans="1:7">
      <c r="A20" s="164"/>
      <c r="B20" s="137">
        <v>4</v>
      </c>
      <c r="C20" s="138">
        <v>14.569741677</v>
      </c>
      <c r="D20" s="138"/>
      <c r="E20" s="138">
        <v>12.96889741677</v>
      </c>
      <c r="F20" s="138">
        <v>1.8720000000000001</v>
      </c>
      <c r="G20" s="138"/>
    </row>
    <row r="21" spans="1:7">
      <c r="A21" s="164"/>
      <c r="B21" s="137" t="s">
        <v>274</v>
      </c>
      <c r="C21" s="138">
        <v>19.149297416770001</v>
      </c>
      <c r="D21" s="138">
        <v>0.15359999999999999</v>
      </c>
      <c r="E21" s="138">
        <v>16.368297416770002</v>
      </c>
      <c r="F21" s="138">
        <v>2.6274000000000002</v>
      </c>
      <c r="G21" s="138"/>
    </row>
    <row r="22" spans="1:7">
      <c r="A22" s="164" t="s">
        <v>264</v>
      </c>
      <c r="B22" s="137">
        <v>0</v>
      </c>
      <c r="C22" s="138">
        <v>6.9889997512299997</v>
      </c>
      <c r="D22" s="138">
        <v>4.3487999999999998</v>
      </c>
      <c r="E22" s="138">
        <v>56.632999751230003</v>
      </c>
      <c r="F22" s="138"/>
      <c r="G22" s="138"/>
    </row>
    <row r="23" spans="1:7">
      <c r="A23" s="164"/>
      <c r="B23" s="137">
        <v>4</v>
      </c>
      <c r="C23" s="138">
        <v>72.723435133410007</v>
      </c>
      <c r="D23" s="138">
        <v>4.1676000000000002</v>
      </c>
      <c r="E23" s="138">
        <v>68.451343513341001</v>
      </c>
      <c r="F23" s="138"/>
      <c r="G23" s="138">
        <v>0.83399999999999996</v>
      </c>
    </row>
    <row r="24" spans="1:7">
      <c r="A24" s="164"/>
      <c r="B24" s="137" t="s">
        <v>275</v>
      </c>
      <c r="C24" s="138">
        <v>133.68284434884646</v>
      </c>
      <c r="D24" s="138">
        <v>8.5164000000000009</v>
      </c>
      <c r="E24" s="138">
        <v>125.8344348846</v>
      </c>
      <c r="F24" s="138"/>
      <c r="G24" s="138">
        <v>0.83399999999999996</v>
      </c>
    </row>
    <row r="25" spans="1:7" ht="15.35">
      <c r="A25" s="146" t="s">
        <v>82</v>
      </c>
      <c r="C25" s="138">
        <v>583.98237188882172</v>
      </c>
      <c r="D25" s="138">
        <v>58.398600000000002</v>
      </c>
      <c r="E25" s="138">
        <v>52.655718888220001</v>
      </c>
      <c r="F25" s="138">
        <v>3.7145999999999999</v>
      </c>
      <c r="G25" s="138">
        <v>1.2141</v>
      </c>
    </row>
  </sheetData>
  <mergeCells count="5">
    <mergeCell ref="A22:A24"/>
    <mergeCell ref="A10:A12"/>
    <mergeCell ref="A13:A15"/>
    <mergeCell ref="A16:A18"/>
    <mergeCell ref="A19:A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绩效-各分公司</vt:lpstr>
      <vt:lpstr>绩效&amp;ERP-产品&amp;分公司</vt:lpstr>
      <vt:lpstr>绩效-区域</vt:lpstr>
      <vt:lpstr>产品结构</vt:lpstr>
      <vt:lpstr>渠道</vt:lpstr>
      <vt:lpstr>段位</vt:lpstr>
      <vt:lpstr>包装</vt:lpstr>
      <vt:lpstr>库存</vt:lpstr>
      <vt:lpstr>0、4段生意分析</vt:lpstr>
      <vt:lpstr>门店</vt:lpstr>
      <vt:lpstr>会员</vt:lpstr>
      <vt:lpstr>打印版-区域</vt:lpstr>
      <vt:lpstr>吨粉系数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2017-11-02T10:00:27Z</dcterms:modified>
</cp:coreProperties>
</file>