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系统导出数据" sheetId="1" r:id="rId1"/>
    <sheet name="调整后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9" name="ID_1D80A9F3C465499F90EB1B82593C1C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963150" y="64604900"/>
          <a:ext cx="1905000" cy="2533650"/>
        </a:xfrm>
        <a:prstGeom prst="rect">
          <a:avLst/>
        </a:prstGeom>
      </xdr:spPr>
    </xdr:pic>
  </etc:cellImage>
  <etc:cellImage>
    <xdr:pic>
      <xdr:nvPicPr>
        <xdr:cNvPr id="20" name="ID_61CB8D4A4F4F43039DF67F57E5A46EB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63150" y="61480700"/>
          <a:ext cx="1905000" cy="2454275"/>
        </a:xfrm>
        <a:prstGeom prst="rect">
          <a:avLst/>
        </a:prstGeom>
      </xdr:spPr>
    </xdr:pic>
  </etc:cellImage>
  <etc:cellImage>
    <xdr:pic>
      <xdr:nvPicPr>
        <xdr:cNvPr id="31" name="ID_7A2958BED06D49B1A787CE99F51C34E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255250" y="58445400"/>
          <a:ext cx="1905000" cy="2533650"/>
        </a:xfrm>
        <a:prstGeom prst="rect">
          <a:avLst/>
        </a:prstGeom>
      </xdr:spPr>
    </xdr:pic>
  </etc:cellImage>
  <etc:cellImage>
    <xdr:pic>
      <xdr:nvPicPr>
        <xdr:cNvPr id="32" name="ID_65A85BD940544C66BA2FD897899C5AD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963150" y="52781200"/>
          <a:ext cx="1905000" cy="2714625"/>
        </a:xfrm>
        <a:prstGeom prst="rect">
          <a:avLst/>
        </a:prstGeom>
      </xdr:spPr>
    </xdr:pic>
  </etc:cellImage>
  <etc:cellImage>
    <xdr:pic>
      <xdr:nvPicPr>
        <xdr:cNvPr id="33" name="ID_DF4DAC83337941FA860BB969DCF6B53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963150" y="49161700"/>
          <a:ext cx="1905000" cy="2714625"/>
        </a:xfrm>
        <a:prstGeom prst="rect">
          <a:avLst/>
        </a:prstGeom>
      </xdr:spPr>
    </xdr:pic>
  </etc:cellImage>
  <etc:cellImage>
    <xdr:pic>
      <xdr:nvPicPr>
        <xdr:cNvPr id="34" name="ID_71292E1C78AE433E9D5DEA8BEAB3C0AB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963150" y="45491400"/>
          <a:ext cx="1905000" cy="2667000"/>
        </a:xfrm>
        <a:prstGeom prst="rect">
          <a:avLst/>
        </a:prstGeom>
      </xdr:spPr>
    </xdr:pic>
  </etc:cellImage>
  <etc:cellImage>
    <xdr:pic>
      <xdr:nvPicPr>
        <xdr:cNvPr id="35" name="ID_8BCF80F5226F45B38AC6E873175B377C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963150" y="40563800"/>
          <a:ext cx="1905000" cy="2673350"/>
        </a:xfrm>
        <a:prstGeom prst="rect">
          <a:avLst/>
        </a:prstGeom>
      </xdr:spPr>
    </xdr:pic>
  </etc:cellImage>
  <etc:cellImage>
    <xdr:pic>
      <xdr:nvPicPr>
        <xdr:cNvPr id="36" name="ID_0681B5D9593A4D2E986E969FE58FC72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963150" y="35369500"/>
          <a:ext cx="1905000" cy="2543175"/>
        </a:xfrm>
        <a:prstGeom prst="rect">
          <a:avLst/>
        </a:prstGeom>
      </xdr:spPr>
    </xdr:pic>
  </etc:cellImage>
  <etc:cellImage>
    <xdr:pic>
      <xdr:nvPicPr>
        <xdr:cNvPr id="37" name="ID_C615DE59FC194F509185195F334A1FB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963150" y="38760400"/>
          <a:ext cx="1047750" cy="1524000"/>
        </a:xfrm>
        <a:prstGeom prst="rect">
          <a:avLst/>
        </a:prstGeom>
      </xdr:spPr>
    </xdr:pic>
  </etc:cellImage>
  <etc:cellImage>
    <xdr:pic>
      <xdr:nvPicPr>
        <xdr:cNvPr id="38" name="ID_518DFA1831C44A63AB5DE7610D95BCFD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963150" y="31661100"/>
          <a:ext cx="1905000" cy="2781300"/>
        </a:xfrm>
        <a:prstGeom prst="rect">
          <a:avLst/>
        </a:prstGeom>
      </xdr:spPr>
    </xdr:pic>
  </etc:cellImage>
  <etc:cellImage>
    <xdr:pic>
      <xdr:nvPicPr>
        <xdr:cNvPr id="39" name="ID_A1A2EE93A0904F3C9B0168450905E5A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963150" y="67983100"/>
          <a:ext cx="1905000" cy="2533650"/>
        </a:xfrm>
        <a:prstGeom prst="rect">
          <a:avLst/>
        </a:prstGeom>
      </xdr:spPr>
    </xdr:pic>
  </etc:cellImage>
  <etc:cellImage>
    <xdr:pic>
      <xdr:nvPicPr>
        <xdr:cNvPr id="40" name="ID_312F2759A11D4298ABF7D220D82FF91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963150" y="28028900"/>
          <a:ext cx="1905000" cy="2724150"/>
        </a:xfrm>
        <a:prstGeom prst="rect">
          <a:avLst/>
        </a:prstGeom>
      </xdr:spPr>
    </xdr:pic>
  </etc:cellImage>
  <etc:cellImage>
    <xdr:pic>
      <xdr:nvPicPr>
        <xdr:cNvPr id="41" name="ID_B7746BB953724BACA15C45DB0E41624C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963150" y="42227500"/>
          <a:ext cx="1905000" cy="2447925"/>
        </a:xfrm>
        <a:prstGeom prst="rect">
          <a:avLst/>
        </a:prstGeom>
      </xdr:spPr>
    </xdr:pic>
  </etc:cellImage>
  <etc:cellImage>
    <xdr:pic>
      <xdr:nvPicPr>
        <xdr:cNvPr id="42" name="ID_C6E934EDB00A44B598FC9A6356570F0D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963150" y="20916900"/>
          <a:ext cx="1905000" cy="2667000"/>
        </a:xfrm>
        <a:prstGeom prst="rect">
          <a:avLst/>
        </a:prstGeom>
      </xdr:spPr>
    </xdr:pic>
  </etc:cellImage>
  <etc:cellImage>
    <xdr:pic>
      <xdr:nvPicPr>
        <xdr:cNvPr id="43" name="ID_B651115730DA41FC80906C920AC4D11A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963150" y="75107800"/>
          <a:ext cx="1905000" cy="2667000"/>
        </a:xfrm>
        <a:prstGeom prst="rect">
          <a:avLst/>
        </a:prstGeom>
      </xdr:spPr>
    </xdr:pic>
  </etc:cellImage>
  <etc:cellImage>
    <xdr:pic>
      <xdr:nvPicPr>
        <xdr:cNvPr id="44" name="ID_1E5D6C0C60B64ECF8C548509F5BE2C5A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963150" y="24472900"/>
          <a:ext cx="1905000" cy="2667000"/>
        </a:xfrm>
        <a:prstGeom prst="rect">
          <a:avLst/>
        </a:prstGeom>
      </xdr:spPr>
    </xdr:pic>
  </etc:cellImage>
  <etc:cellImage>
    <xdr:pic>
      <xdr:nvPicPr>
        <xdr:cNvPr id="45" name="ID_128EDC73E9804F238B63384428B001FC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963150" y="13868400"/>
          <a:ext cx="1905000" cy="2609850"/>
        </a:xfrm>
        <a:prstGeom prst="rect">
          <a:avLst/>
        </a:prstGeom>
      </xdr:spPr>
    </xdr:pic>
  </etc:cellImage>
  <etc:cellImage>
    <xdr:pic>
      <xdr:nvPicPr>
        <xdr:cNvPr id="46" name="ID_3136DFD03AE84D91AEC95D72BCDEE3F9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963150" y="3352800"/>
          <a:ext cx="1905000" cy="2447925"/>
        </a:xfrm>
        <a:prstGeom prst="rect">
          <a:avLst/>
        </a:prstGeom>
      </xdr:spPr>
    </xdr:pic>
  </etc:cellImage>
  <etc:cellImage>
    <xdr:pic>
      <xdr:nvPicPr>
        <xdr:cNvPr id="47" name="ID_D155D18D38F64F009C0199D846EEB1DD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963150" y="254000"/>
          <a:ext cx="1905000" cy="2324100"/>
        </a:xfrm>
        <a:prstGeom prst="rect">
          <a:avLst/>
        </a:prstGeom>
      </xdr:spPr>
    </xdr:pic>
  </etc:cellImage>
  <etc:cellImage>
    <xdr:pic>
      <xdr:nvPicPr>
        <xdr:cNvPr id="48" name="ID_6447107D51E74C6183C03C75238DE5F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9963150" y="6616700"/>
          <a:ext cx="1905000" cy="2771775"/>
        </a:xfrm>
        <a:prstGeom prst="rect">
          <a:avLst/>
        </a:prstGeom>
      </xdr:spPr>
    </xdr:pic>
  </etc:cellImage>
  <etc:cellImage>
    <xdr:pic>
      <xdr:nvPicPr>
        <xdr:cNvPr id="49" name="ID_8021F1B0D88B492DBDF69DF92A7B329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090150" y="71520050"/>
          <a:ext cx="1905000" cy="2809875"/>
        </a:xfrm>
        <a:prstGeom prst="rect">
          <a:avLst/>
        </a:prstGeom>
      </xdr:spPr>
    </xdr:pic>
  </etc:cellImage>
  <etc:cellImage>
    <xdr:pic>
      <xdr:nvPicPr>
        <xdr:cNvPr id="50" name="ID_14A6B78D3DD14DE1B151791E5919649D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963150" y="10312400"/>
          <a:ext cx="1905000" cy="2667000"/>
        </a:xfrm>
        <a:prstGeom prst="rect">
          <a:avLst/>
        </a:prstGeom>
      </xdr:spPr>
    </xdr:pic>
  </etc:cellImage>
  <etc:cellImage>
    <xdr:pic>
      <xdr:nvPicPr>
        <xdr:cNvPr id="51" name="ID_C89ABCF9A2904D34A797595FB69A3964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963150" y="17348200"/>
          <a:ext cx="1905000" cy="2676525"/>
        </a:xfrm>
        <a:prstGeom prst="rect">
          <a:avLst/>
        </a:prstGeom>
      </xdr:spPr>
    </xdr:pic>
  </etc:cellImage>
  <etc:cellImage>
    <xdr:pic>
      <xdr:nvPicPr>
        <xdr:cNvPr id="52" name="ID_C4DA50419B6442199E5275133413139E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2258040" y="57975500"/>
          <a:ext cx="1905000" cy="1428750"/>
        </a:xfrm>
        <a:prstGeom prst="rect">
          <a:avLst/>
        </a:prstGeom>
      </xdr:spPr>
    </xdr:pic>
  </etc:cellImage>
  <etc:cellImage>
    <xdr:pic>
      <xdr:nvPicPr>
        <xdr:cNvPr id="53" name="ID_7FE8C4651AC24E7F84793A331359007B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2258040" y="45491400"/>
          <a:ext cx="1905000" cy="2752725"/>
        </a:xfrm>
        <a:prstGeom prst="rect">
          <a:avLst/>
        </a:prstGeom>
      </xdr:spPr>
    </xdr:pic>
  </etc:cellImage>
  <etc:cellImage>
    <xdr:pic>
      <xdr:nvPicPr>
        <xdr:cNvPr id="54" name="ID_9C3B61436200409CA66593E31354474A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2258040" y="38760400"/>
          <a:ext cx="1905000" cy="1352550"/>
        </a:xfrm>
        <a:prstGeom prst="rect">
          <a:avLst/>
        </a:prstGeom>
      </xdr:spPr>
    </xdr:pic>
  </etc:cellImage>
  <etc:cellImage>
    <xdr:pic>
      <xdr:nvPicPr>
        <xdr:cNvPr id="55" name="ID_9A65F765785F40AAA8CC4568A98F5351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2258040" y="40563800"/>
          <a:ext cx="1905000" cy="1247775"/>
        </a:xfrm>
        <a:prstGeom prst="rect">
          <a:avLst/>
        </a:prstGeom>
      </xdr:spPr>
    </xdr:pic>
  </etc:cellImage>
  <etc:cellImage>
    <xdr:pic>
      <xdr:nvPicPr>
        <xdr:cNvPr id="56" name="ID_1C930A2DF1EE493E834556A271E6DD05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2258040" y="61480700"/>
          <a:ext cx="1905000" cy="14192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<sst xmlns="http://schemas.openxmlformats.org/spreadsheetml/2006/main" count="577" uniqueCount="249">
  <si>
    <t>序号</t>
  </si>
  <si>
    <t>提交答卷时间</t>
  </si>
  <si>
    <t>所用时间</t>
  </si>
  <si>
    <t>来源</t>
  </si>
  <si>
    <t>来源详情</t>
  </si>
  <si>
    <t>来自IP</t>
  </si>
  <si>
    <t>1、指导老师姓名：</t>
  </si>
  <si>
    <t>2、性别：</t>
  </si>
  <si>
    <t>3、民族</t>
  </si>
  <si>
    <t>4、身份证号码：</t>
  </si>
  <si>
    <t>5、手机：</t>
  </si>
  <si>
    <t>6、邮箱：</t>
  </si>
  <si>
    <t>7、学校（单位）</t>
  </si>
  <si>
    <t>8、指导老师1寸照片</t>
  </si>
  <si>
    <t>9、指导老师资格证书</t>
  </si>
  <si>
    <t>10、您所指导的学员姓名：</t>
  </si>
  <si>
    <t>1</t>
  </si>
  <si>
    <t>2026/4/28 15:54:19</t>
  </si>
  <si>
    <t>79秒</t>
  </si>
  <si>
    <t>手机提交</t>
  </si>
  <si>
    <t>直接访问</t>
  </si>
  <si>
    <t>61.171.226.21(上海-上海)</t>
  </si>
  <si>
    <t>朱玲</t>
  </si>
  <si>
    <t>女</t>
  </si>
  <si>
    <t>汉族</t>
  </si>
  <si>
    <t>310113198809193940</t>
  </si>
  <si>
    <t>13601899328</t>
  </si>
  <si>
    <t>dariagreenspan@me.com</t>
  </si>
  <si>
    <t>宝山区菊泉学校</t>
  </si>
  <si>
    <t>(空)</t>
  </si>
  <si>
    <t>李陟</t>
  </si>
  <si>
    <t>2</t>
  </si>
  <si>
    <t>2026/4/28 16:59:26</t>
  </si>
  <si>
    <t>121秒</t>
  </si>
  <si>
    <t>微信</t>
  </si>
  <si>
    <t>223.89.0.212(河南-濮阳)</t>
  </si>
  <si>
    <t>赵会迪</t>
  </si>
  <si>
    <t>410901199103212026</t>
  </si>
  <si>
    <t>17839330798</t>
  </si>
  <si>
    <t>1270353041@qq.com</t>
  </si>
  <si>
    <t>濮阳市油田第六小学</t>
  </si>
  <si>
    <t>张恩铄</t>
  </si>
  <si>
    <t>3</t>
  </si>
  <si>
    <t>2026/4/28 17:08:17</t>
  </si>
  <si>
    <t>74秒</t>
  </si>
  <si>
    <t>183.255.65.26(海南-儋州)</t>
  </si>
  <si>
    <t>孙碧珠</t>
  </si>
  <si>
    <t>460004198008050086</t>
  </si>
  <si>
    <t>18789090101</t>
  </si>
  <si>
    <t>371422611@qq.com</t>
  </si>
  <si>
    <t>海南省三亚市第三小学</t>
  </si>
  <si>
    <t>邢楚韵</t>
  </si>
  <si>
    <t>4</t>
  </si>
  <si>
    <t>2026/4/28 18:06:02</t>
  </si>
  <si>
    <t>192秒</t>
  </si>
  <si>
    <t>180.165.18.103(上海-上海)</t>
  </si>
  <si>
    <t>蒋炜玥</t>
  </si>
  <si>
    <t>31011319980629242X</t>
  </si>
  <si>
    <t>13611832254</t>
  </si>
  <si>
    <t>506826100@qq.com</t>
  </si>
  <si>
    <t>白玉兰小学</t>
  </si>
  <si>
    <t>张穆清</t>
  </si>
  <si>
    <t>5</t>
  </si>
  <si>
    <t>2026/4/28 18:57:05</t>
  </si>
  <si>
    <t>55秒</t>
  </si>
  <si>
    <t>61.171.210.203(上海-上海)</t>
  </si>
  <si>
    <t>金静梅</t>
  </si>
  <si>
    <t>310113197512211103</t>
  </si>
  <si>
    <t>13585561221</t>
  </si>
  <si>
    <t>1205238849@qq.com</t>
  </si>
  <si>
    <t>上海吴淞实验学校</t>
  </si>
  <si>
    <t>施景轩</t>
  </si>
  <si>
    <t>6</t>
  </si>
  <si>
    <t>2026/4/28 20:13:29</t>
  </si>
  <si>
    <t>326秒</t>
  </si>
  <si>
    <t>企业微信</t>
  </si>
  <si>
    <t>39.144.69.146(海南-海口)</t>
  </si>
  <si>
    <t>田丽丝</t>
  </si>
  <si>
    <t>469023200003060020</t>
  </si>
  <si>
    <t>18876864120</t>
  </si>
  <si>
    <t>1974638842@qq.com</t>
  </si>
  <si>
    <t>海口市秀英区长滨小学</t>
  </si>
  <si>
    <t>赵逸丞</t>
  </si>
  <si>
    <t>7</t>
  </si>
  <si>
    <t>2026/4/28 21:12:48</t>
  </si>
  <si>
    <t>325秒</t>
  </si>
  <si>
    <t>117.143.162.125(上海-上海)</t>
  </si>
  <si>
    <t>牛乐</t>
  </si>
  <si>
    <t>男</t>
  </si>
  <si>
    <t>341224199106101312</t>
  </si>
  <si>
    <t>15821003079</t>
  </si>
  <si>
    <t>15821003079@163.com</t>
  </si>
  <si>
    <t>上海市进才中学北校</t>
  </si>
  <si>
    <t>黄纯熙</t>
  </si>
  <si>
    <t>8</t>
  </si>
  <si>
    <t>2026/4/29 8:30:00</t>
  </si>
  <si>
    <t>135秒</t>
  </si>
  <si>
    <t>链接</t>
  </si>
  <si>
    <t>58.213.144.98(江苏-南京)</t>
  </si>
  <si>
    <t>夏厚林</t>
  </si>
  <si>
    <t>342622198603064116</t>
  </si>
  <si>
    <t>15250993695</t>
  </si>
  <si>
    <t>davidsummer@126.com</t>
  </si>
  <si>
    <t>南京外国语学校河西初级中学</t>
  </si>
  <si>
    <t>李晟铭</t>
  </si>
  <si>
    <t>9</t>
  </si>
  <si>
    <t>2026/4/29 8:52:29</t>
  </si>
  <si>
    <t>107秒</t>
  </si>
  <si>
    <t>114.254.2.70(北京-北京)</t>
  </si>
  <si>
    <t>刘强</t>
  </si>
  <si>
    <t>110224199412062012</t>
  </si>
  <si>
    <t>13436393621</t>
  </si>
  <si>
    <t>790705963@qq.com</t>
  </si>
  <si>
    <t>北京小学翡翠城分校</t>
  </si>
  <si>
    <t>钱辰晔</t>
  </si>
  <si>
    <t>10</t>
  </si>
  <si>
    <t>2026/4/29 12:03:28</t>
  </si>
  <si>
    <t>110秒</t>
  </si>
  <si>
    <t>117.144.204.1(上海-上海)</t>
  </si>
  <si>
    <t>余雪</t>
  </si>
  <si>
    <t>500225198901180727</t>
  </si>
  <si>
    <t>17316390223</t>
  </si>
  <si>
    <t>357907059@qq.com</t>
  </si>
  <si>
    <t>上海视觉艺术学院附属松江实验学校</t>
  </si>
  <si>
    <t>黄洛斌</t>
  </si>
  <si>
    <t>11</t>
  </si>
  <si>
    <t>2026/4/29 13:06:52</t>
  </si>
  <si>
    <t>155秒</t>
  </si>
  <si>
    <t>171.10.67.71(河南-郑州)</t>
  </si>
  <si>
    <t>马佳乐</t>
  </si>
  <si>
    <t>610526200012135529</t>
  </si>
  <si>
    <t>15291935466</t>
  </si>
  <si>
    <t>daapear@163.com</t>
  </si>
  <si>
    <t>妙小程</t>
  </si>
  <si>
    <t>杨嘉雯</t>
  </si>
  <si>
    <t>12</t>
  </si>
  <si>
    <t>2026/4/29 13:13:34</t>
  </si>
  <si>
    <t>57131秒</t>
  </si>
  <si>
    <t>180.165.2.11(上海-上海)</t>
  </si>
  <si>
    <t>蔡倩男</t>
  </si>
  <si>
    <t>341224199104210021</t>
  </si>
  <si>
    <t>19955894763</t>
  </si>
  <si>
    <t>874114028@qq.com</t>
  </si>
  <si>
    <t>阜阳市阜南县苗集镇杏集九年制学校</t>
  </si>
  <si>
    <t>吕承宇</t>
  </si>
  <si>
    <t>13</t>
  </si>
  <si>
    <t>2026/4/29 13:16:17</t>
  </si>
  <si>
    <t>刘堂振</t>
  </si>
  <si>
    <t>341225199002264914</t>
  </si>
  <si>
    <t>19155897588</t>
  </si>
  <si>
    <t>1176026886@qq.com</t>
  </si>
  <si>
    <t>阜阳市阜南县鹿城镇第五小学</t>
  </si>
  <si>
    <t>吕穹宇</t>
  </si>
  <si>
    <t>14</t>
  </si>
  <si>
    <t>2026/4/29 14:26:11</t>
  </si>
  <si>
    <t>64秒</t>
  </si>
  <si>
    <t>58.18.47.98(内蒙古-鄂尔多斯)</t>
  </si>
  <si>
    <t>温欣</t>
  </si>
  <si>
    <t>蒙古族</t>
  </si>
  <si>
    <t>152723199908280080</t>
  </si>
  <si>
    <t>15247795531</t>
  </si>
  <si>
    <t>2198728464@qq.com</t>
  </si>
  <si>
    <t>准格尔旗民族中学</t>
  </si>
  <si>
    <t>高靖瑄</t>
  </si>
  <si>
    <t>15</t>
  </si>
  <si>
    <t>2026/4/29 14:50:40</t>
  </si>
  <si>
    <t>81秒</t>
  </si>
  <si>
    <t>39.144.105.5(上海-上海)</t>
  </si>
  <si>
    <t>李浩</t>
  </si>
  <si>
    <t>342601199001015934</t>
  </si>
  <si>
    <t>15800458874</t>
  </si>
  <si>
    <t>lihao4@37.com</t>
  </si>
  <si>
    <t>上海耕子教育科技有限公司</t>
  </si>
  <si>
    <t>张宇轩</t>
  </si>
  <si>
    <t>16</t>
  </si>
  <si>
    <t>2026/4/29 16:39:45</t>
  </si>
  <si>
    <t>61秒</t>
  </si>
  <si>
    <t>123.139.164.28(陕西-延安)</t>
  </si>
  <si>
    <t>何嘉琪</t>
  </si>
  <si>
    <t>回族</t>
  </si>
  <si>
    <t>650102199609112628</t>
  </si>
  <si>
    <t>15929926701</t>
  </si>
  <si>
    <t>815212505@qq.com</t>
  </si>
  <si>
    <t>梁凯枫</t>
  </si>
  <si>
    <t>17</t>
  </si>
  <si>
    <t>2026/4/29 17:56:09</t>
  </si>
  <si>
    <t>80秒</t>
  </si>
  <si>
    <t>杨芸霏</t>
  </si>
  <si>
    <t>19</t>
  </si>
  <si>
    <t>2026/4/29 19:22:07</t>
  </si>
  <si>
    <t>570秒</t>
  </si>
  <si>
    <t>221.218.225.40(北京-北京)</t>
  </si>
  <si>
    <t>毕木蕊</t>
  </si>
  <si>
    <t>110224197511304022</t>
  </si>
  <si>
    <t>13522329150</t>
  </si>
  <si>
    <t>bimurui1975@126.com</t>
  </si>
  <si>
    <t>北京市大兴区魏善庄镇第一中心小学</t>
  </si>
  <si>
    <t>苗家语</t>
  </si>
  <si>
    <t>20</t>
  </si>
  <si>
    <t>2026/4/30 8:22:29</t>
  </si>
  <si>
    <t>166秒</t>
  </si>
  <si>
    <t>116.228.69.162(上海-上海)</t>
  </si>
  <si>
    <t>田佳勇</t>
  </si>
  <si>
    <t>36242819980811061X</t>
  </si>
  <si>
    <t>16621222334</t>
  </si>
  <si>
    <t>1187284170@qq.com</t>
  </si>
  <si>
    <t>上海市嘉定区新城实验中学</t>
  </si>
  <si>
    <t>张济舟</t>
  </si>
  <si>
    <t>21</t>
  </si>
  <si>
    <t>2026/4/30 13:25:07</t>
  </si>
  <si>
    <t>149秒</t>
  </si>
  <si>
    <t>223.73.132.37(广东-佛山)</t>
  </si>
  <si>
    <t>冯小青</t>
  </si>
  <si>
    <t>440603198108184228</t>
  </si>
  <si>
    <t>13929990460</t>
  </si>
  <si>
    <t>303232062@qq.com</t>
  </si>
  <si>
    <t>佛山市禅城区玫瑰小学</t>
  </si>
  <si>
    <t>周晋毅</t>
  </si>
  <si>
    <t>22</t>
  </si>
  <si>
    <t>2026/4/30 21:04:43</t>
  </si>
  <si>
    <t>328秒</t>
  </si>
  <si>
    <t>39.144.238.38(安徽-芜湖)</t>
  </si>
  <si>
    <t>张玲玲</t>
  </si>
  <si>
    <t>342623198901063628</t>
  </si>
  <si>
    <t>18325305931</t>
  </si>
  <si>
    <t>327017009@qq.com</t>
  </si>
  <si>
    <t>安徽省无为市蜀山中心小学</t>
  </si>
  <si>
    <t>周茂行</t>
  </si>
  <si>
    <t>23</t>
  </si>
  <si>
    <t>2026/5/4 10:37:31</t>
  </si>
  <si>
    <t>401秒</t>
  </si>
  <si>
    <t>60.13.219.9(新疆-巴音郭楞)</t>
  </si>
  <si>
    <t>陆林</t>
  </si>
  <si>
    <t>652301197312150321</t>
  </si>
  <si>
    <t>13667501390</t>
  </si>
  <si>
    <t>271919018@qq.com</t>
  </si>
  <si>
    <t>巴州石油第一中学</t>
  </si>
  <si>
    <t>梁宇轩</t>
  </si>
  <si>
    <t>24</t>
  </si>
  <si>
    <t>2026/5/6 7:53:20</t>
  </si>
  <si>
    <t>108秒</t>
  </si>
  <si>
    <t>39.170.42.35(浙江-杭州)</t>
  </si>
  <si>
    <t>应天杭</t>
  </si>
  <si>
    <t>330103198304300019</t>
  </si>
  <si>
    <t>18057105700</t>
  </si>
  <si>
    <t>19914700@qq.com</t>
  </si>
  <si>
    <t>杭州市慧澜中学</t>
  </si>
  <si>
    <t>金荣喆</t>
  </si>
  <si>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、证件号码：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</si>
</sst>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Arial"/>
      <charset val="134"/>
    </font>
    <font>
      <sz val="10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49"/>
    <xf numFmtId="0" fontId="0" fillId="0" borderId="0" xfId="49" applyFill="1"/>
    <xf numFmtId="0" fontId="0" fillId="0" borderId="0" xfId="49" applyFont="1"/>
    <xf numFmtId="0" fontId="1" fillId="0" borderId="0" xfId="49" applyFon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7" Type="http://schemas.openxmlformats.org/officeDocument/2006/relationships/image" Target="media/image27.jpeg"/><Relationship Id="rId26" Type="http://schemas.openxmlformats.org/officeDocument/2006/relationships/image" Target="media/image26.jpeg"/><Relationship Id="rId25" Type="http://schemas.openxmlformats.org/officeDocument/2006/relationships/image" Target="media/image25.jpeg"/><Relationship Id="rId24" Type="http://schemas.openxmlformats.org/officeDocument/2006/relationships/image" Target="media/image24.jpeg"/><Relationship Id="rId23" Type="http://schemas.openxmlformats.org/officeDocument/2006/relationships/image" Target="media/image23.jpeg"/><Relationship Id="rId22" Type="http://schemas.openxmlformats.org/officeDocument/2006/relationships/image" Target="media/image22.jpeg"/><Relationship Id="rId21" Type="http://schemas.openxmlformats.org/officeDocument/2006/relationships/image" Target="media/image21.jpeg"/><Relationship Id="rId20" Type="http://schemas.openxmlformats.org/officeDocument/2006/relationships/image" Target="media/image20.jpeg"/><Relationship Id="rId2" Type="http://schemas.openxmlformats.org/officeDocument/2006/relationships/image" Target="media/image2.jpeg"/><Relationship Id="rId19" Type="http://schemas.openxmlformats.org/officeDocument/2006/relationships/image" Target="media/image19.png"/><Relationship Id="rId18" Type="http://schemas.openxmlformats.org/officeDocument/2006/relationships/image" Target="media/image18.jpeg"/><Relationship Id="rId17" Type="http://schemas.openxmlformats.org/officeDocument/2006/relationships/image" Target="media/image17.jpeg"/><Relationship Id="rId16" Type="http://schemas.openxmlformats.org/officeDocument/2006/relationships/image" Target="media/image16.jpeg"/><Relationship Id="rId15" Type="http://schemas.openxmlformats.org/officeDocument/2006/relationships/image" Target="media/image15.jpeg"/><Relationship Id="rId14" Type="http://schemas.openxmlformats.org/officeDocument/2006/relationships/image" Target="media/image14.jpeg"/><Relationship Id="rId13" Type="http://schemas.openxmlformats.org/officeDocument/2006/relationships/image" Target="media/image13.jpeg"/><Relationship Id="rId12" Type="http://schemas.openxmlformats.org/officeDocument/2006/relationships/image" Target="media/image12.jpe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opLeftCell="A23" workbookViewId="0">
      <selection activeCell="A23" sqref="$A1:$XFD1048576"/>
    </sheetView>
  </sheetViews>
  <sheetFormatPr defaultColWidth="9" defaultRowHeight="12.75"/>
  <cols>
    <col min="13" max="13" width="33.2761904761905" customWidth="1"/>
    <col min="14" max="15" width="32.8571428571429" customWidth="1"/>
    <col min="16" max="16" width="25.276190476190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t="244" customHeight="1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3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tr">
        <f>_xlfn.DISPIMG("ID_D155D18D38F64F009C0199D846EEB1DD",1)</f>
        <v>=DISPIMG("ID_D155D18D38F64F009C0199D846EEB1DD",1)</v>
      </c>
      <c r="O2" t="s">
        <v>29</v>
      </c>
      <c r="P2" t="s">
        <v>30</v>
      </c>
    </row>
    <row r="3" s="1" customFormat="1" ht="257" customHeight="1" spans="1:16">
      <c r="A3" s="1" t="s">
        <v>31</v>
      </c>
      <c r="B3" s="1" t="s">
        <v>32</v>
      </c>
      <c r="C3" s="1" t="s">
        <v>33</v>
      </c>
      <c r="D3" s="1" t="s">
        <v>34</v>
      </c>
      <c r="F3" s="1" t="s">
        <v>35</v>
      </c>
      <c r="G3" s="1" t="s">
        <v>36</v>
      </c>
      <c r="H3" s="1" t="s">
        <v>23</v>
      </c>
      <c r="I3" s="1" t="s">
        <v>24</v>
      </c>
      <c r="J3" s="1" t="s">
        <v>37</v>
      </c>
      <c r="K3" s="1" t="s">
        <v>38</v>
      </c>
      <c r="L3" s="1" t="s">
        <v>39</v>
      </c>
      <c r="M3" s="1" t="s">
        <v>40</v>
      </c>
      <c r="N3" s="1" t="str">
        <f>_xlfn.DISPIMG("ID_3136DFD03AE84D91AEC95D72BCDEE3F9",1)</f>
        <v>=DISPIMG("ID_3136DFD03AE84D91AEC95D72BCDEE3F9",1)</v>
      </c>
      <c r="O3" s="1" t="s">
        <v>29</v>
      </c>
      <c r="P3" s="1" t="s">
        <v>41</v>
      </c>
    </row>
    <row r="4" ht="291" customHeight="1" spans="1:16">
      <c r="A4" t="s">
        <v>42</v>
      </c>
      <c r="B4" t="s">
        <v>43</v>
      </c>
      <c r="C4" t="s">
        <v>44</v>
      </c>
      <c r="D4" t="s">
        <v>34</v>
      </c>
      <c r="F4" t="s">
        <v>45</v>
      </c>
      <c r="G4" t="s">
        <v>46</v>
      </c>
      <c r="H4" t="s">
        <v>23</v>
      </c>
      <c r="I4" t="s">
        <v>24</v>
      </c>
      <c r="J4" t="s">
        <v>47</v>
      </c>
      <c r="K4" t="s">
        <v>48</v>
      </c>
      <c r="L4" t="s">
        <v>49</v>
      </c>
      <c r="M4" t="s">
        <v>50</v>
      </c>
      <c r="N4" t="str">
        <f>_xlfn.DISPIMG("ID_6447107D51E74C6183C03C75238DE5F2",1)</f>
        <v>=DISPIMG("ID_6447107D51E74C6183C03C75238DE5F2",1)</v>
      </c>
      <c r="O4" t="s">
        <v>29</v>
      </c>
      <c r="P4" t="s">
        <v>51</v>
      </c>
    </row>
    <row r="5" ht="280" customHeight="1" spans="1:16">
      <c r="A5" t="s">
        <v>52</v>
      </c>
      <c r="B5" t="s">
        <v>53</v>
      </c>
      <c r="C5" t="s">
        <v>54</v>
      </c>
      <c r="D5" t="s">
        <v>34</v>
      </c>
      <c r="F5" t="s">
        <v>55</v>
      </c>
      <c r="G5" t="s">
        <v>56</v>
      </c>
      <c r="H5" t="s">
        <v>23</v>
      </c>
      <c r="I5" t="s">
        <v>24</v>
      </c>
      <c r="J5" t="s">
        <v>57</v>
      </c>
      <c r="K5" t="s">
        <v>58</v>
      </c>
      <c r="L5" t="s">
        <v>59</v>
      </c>
      <c r="M5" t="s">
        <v>60</v>
      </c>
      <c r="N5" t="str">
        <f>_xlfn.DISPIMG("ID_14A6B78D3DD14DE1B151791E5919649D",1)</f>
        <v>=DISPIMG("ID_14A6B78D3DD14DE1B151791E5919649D",1)</v>
      </c>
      <c r="O5" t="s">
        <v>29</v>
      </c>
      <c r="P5" t="s">
        <v>61</v>
      </c>
    </row>
    <row r="6" ht="274" customHeight="1" spans="1:16">
      <c r="A6" t="s">
        <v>62</v>
      </c>
      <c r="B6" t="s">
        <v>63</v>
      </c>
      <c r="C6" t="s">
        <v>64</v>
      </c>
      <c r="D6" t="s">
        <v>34</v>
      </c>
      <c r="F6" t="s">
        <v>65</v>
      </c>
      <c r="G6" t="s">
        <v>66</v>
      </c>
      <c r="H6" t="s">
        <v>23</v>
      </c>
      <c r="I6" t="s">
        <v>24</v>
      </c>
      <c r="J6" t="s">
        <v>67</v>
      </c>
      <c r="K6" t="s">
        <v>68</v>
      </c>
      <c r="L6" t="s">
        <v>69</v>
      </c>
      <c r="M6" t="s">
        <v>70</v>
      </c>
      <c r="N6" t="str">
        <f>_xlfn.DISPIMG("ID_128EDC73E9804F238B63384428B001FC",1)</f>
        <v>=DISPIMG("ID_128EDC73E9804F238B63384428B001FC",1)</v>
      </c>
      <c r="O6" t="s">
        <v>29</v>
      </c>
      <c r="P6" t="s">
        <v>71</v>
      </c>
    </row>
    <row r="7" ht="281" customHeight="1" spans="1:16">
      <c r="A7" t="s">
        <v>72</v>
      </c>
      <c r="B7" t="s">
        <v>73</v>
      </c>
      <c r="C7" t="s">
        <v>74</v>
      </c>
      <c r="D7" t="s">
        <v>75</v>
      </c>
      <c r="F7" t="s">
        <v>76</v>
      </c>
      <c r="G7" t="s">
        <v>77</v>
      </c>
      <c r="H7" t="s">
        <v>23</v>
      </c>
      <c r="I7" t="s">
        <v>24</v>
      </c>
      <c r="J7" t="s">
        <v>78</v>
      </c>
      <c r="K7" t="s">
        <v>79</v>
      </c>
      <c r="L7" t="s">
        <v>80</v>
      </c>
      <c r="M7" t="s">
        <v>81</v>
      </c>
      <c r="N7" t="str">
        <f>_xlfn.DISPIMG("ID_C89ABCF9A2904D34A797595FB69A3964",1)</f>
        <v>=DISPIMG("ID_C89ABCF9A2904D34A797595FB69A3964",1)</v>
      </c>
      <c r="O7" t="s">
        <v>29</v>
      </c>
      <c r="P7" t="s">
        <v>82</v>
      </c>
    </row>
    <row r="8" ht="280" customHeight="1" spans="1:16">
      <c r="A8" t="s">
        <v>83</v>
      </c>
      <c r="B8" t="s">
        <v>84</v>
      </c>
      <c r="C8" t="s">
        <v>85</v>
      </c>
      <c r="D8" t="s">
        <v>34</v>
      </c>
      <c r="F8" t="s">
        <v>86</v>
      </c>
      <c r="G8" t="s">
        <v>87</v>
      </c>
      <c r="H8" t="s">
        <v>88</v>
      </c>
      <c r="I8" t="s">
        <v>24</v>
      </c>
      <c r="J8" t="s">
        <v>89</v>
      </c>
      <c r="K8" t="s">
        <v>90</v>
      </c>
      <c r="L8" t="s">
        <v>91</v>
      </c>
      <c r="M8" t="s">
        <v>92</v>
      </c>
      <c r="N8" t="str">
        <f>_xlfn.DISPIMG("ID_C6E934EDB00A44B598FC9A6356570F0D",1)</f>
        <v>=DISPIMG("ID_C6E934EDB00A44B598FC9A6356570F0D",1)</v>
      </c>
      <c r="O8" t="s">
        <v>29</v>
      </c>
      <c r="P8" t="s">
        <v>93</v>
      </c>
    </row>
    <row r="9" ht="280" customHeight="1" spans="1:16">
      <c r="A9" t="s">
        <v>94</v>
      </c>
      <c r="B9" t="s">
        <v>95</v>
      </c>
      <c r="C9" t="s">
        <v>96</v>
      </c>
      <c r="D9" t="s">
        <v>97</v>
      </c>
      <c r="E9" t="s">
        <v>20</v>
      </c>
      <c r="F9" t="s">
        <v>98</v>
      </c>
      <c r="G9" t="s">
        <v>99</v>
      </c>
      <c r="H9" t="s">
        <v>88</v>
      </c>
      <c r="I9" t="s">
        <v>24</v>
      </c>
      <c r="J9" t="s">
        <v>100</v>
      </c>
      <c r="K9" t="s">
        <v>101</v>
      </c>
      <c r="L9" t="s">
        <v>102</v>
      </c>
      <c r="M9" t="s">
        <v>103</v>
      </c>
      <c r="N9" t="str">
        <f>_xlfn.DISPIMG("ID_1E5D6C0C60B64ECF8C548509F5BE2C5A",1)</f>
        <v>=DISPIMG("ID_1E5D6C0C60B64ECF8C548509F5BE2C5A",1)</v>
      </c>
      <c r="O9" t="s">
        <v>29</v>
      </c>
      <c r="P9" t="s">
        <v>104</v>
      </c>
    </row>
    <row r="10" ht="286" customHeight="1" spans="1:16">
      <c r="A10" t="s">
        <v>105</v>
      </c>
      <c r="B10" t="s">
        <v>106</v>
      </c>
      <c r="C10" t="s">
        <v>107</v>
      </c>
      <c r="D10" t="s">
        <v>34</v>
      </c>
      <c r="F10" t="s">
        <v>108</v>
      </c>
      <c r="G10" t="s">
        <v>109</v>
      </c>
      <c r="H10" t="s">
        <v>88</v>
      </c>
      <c r="I10" t="s">
        <v>24</v>
      </c>
      <c r="J10" t="s">
        <v>110</v>
      </c>
      <c r="K10" t="s">
        <v>111</v>
      </c>
      <c r="L10" t="s">
        <v>112</v>
      </c>
      <c r="M10" t="s">
        <v>113</v>
      </c>
      <c r="N10" t="str">
        <f>_xlfn.DISPIMG("ID_312F2759A11D4298ABF7D220D82FF910",1)</f>
        <v>=DISPIMG("ID_312F2759A11D4298ABF7D220D82FF910",1)</v>
      </c>
      <c r="O10" t="s">
        <v>29</v>
      </c>
      <c r="P10" t="s">
        <v>114</v>
      </c>
    </row>
    <row r="11" ht="292" customHeight="1" spans="1:16">
      <c r="A11" t="s">
        <v>115</v>
      </c>
      <c r="B11" t="s">
        <v>116</v>
      </c>
      <c r="C11" t="s">
        <v>117</v>
      </c>
      <c r="D11" t="s">
        <v>19</v>
      </c>
      <c r="E11" t="s">
        <v>20</v>
      </c>
      <c r="F11" t="s">
        <v>118</v>
      </c>
      <c r="G11" t="s">
        <v>119</v>
      </c>
      <c r="H11" t="s">
        <v>23</v>
      </c>
      <c r="I11" t="s">
        <v>24</v>
      </c>
      <c r="J11" t="s">
        <v>120</v>
      </c>
      <c r="K11" t="s">
        <v>121</v>
      </c>
      <c r="L11" t="s">
        <v>122</v>
      </c>
      <c r="M11" t="s">
        <v>123</v>
      </c>
      <c r="N11" t="str">
        <f>_xlfn.DISPIMG("ID_518DFA1831C44A63AB5DE7610D95BCFD",1)</f>
        <v>=DISPIMG("ID_518DFA1831C44A63AB5DE7610D95BCFD",1)</v>
      </c>
      <c r="O11" t="s">
        <v>29</v>
      </c>
      <c r="P11" t="s">
        <v>124</v>
      </c>
    </row>
    <row r="12" ht="267" customHeight="1" spans="1:16">
      <c r="A12" t="s">
        <v>125</v>
      </c>
      <c r="B12" t="s">
        <v>126</v>
      </c>
      <c r="C12" t="s">
        <v>127</v>
      </c>
      <c r="D12" t="s">
        <v>75</v>
      </c>
      <c r="F12" t="s">
        <v>128</v>
      </c>
      <c r="G12" t="s">
        <v>129</v>
      </c>
      <c r="H12" t="s">
        <v>23</v>
      </c>
      <c r="I12" t="s">
        <v>24</v>
      </c>
      <c r="J12" t="s">
        <v>130</v>
      </c>
      <c r="K12" t="s">
        <v>131</v>
      </c>
      <c r="L12" t="s">
        <v>132</v>
      </c>
      <c r="M12" t="s">
        <v>133</v>
      </c>
      <c r="N12" t="str">
        <f>_xlfn.DISPIMG("ID_0681B5D9593A4D2E986E969FE58FC725",1)</f>
        <v>=DISPIMG("ID_0681B5D9593A4D2E986E969FE58FC725",1)</v>
      </c>
      <c r="O12" t="s">
        <v>29</v>
      </c>
      <c r="P12" t="s">
        <v>134</v>
      </c>
    </row>
    <row r="13" ht="142" customHeight="1" spans="1:16">
      <c r="A13" t="s">
        <v>135</v>
      </c>
      <c r="B13" t="s">
        <v>136</v>
      </c>
      <c r="C13" t="s">
        <v>137</v>
      </c>
      <c r="D13" t="s">
        <v>97</v>
      </c>
      <c r="E13" t="s">
        <v>20</v>
      </c>
      <c r="F13" t="s">
        <v>138</v>
      </c>
      <c r="G13" t="s">
        <v>139</v>
      </c>
      <c r="H13" t="s">
        <v>23</v>
      </c>
      <c r="I13" t="s">
        <v>24</v>
      </c>
      <c r="J13" t="s">
        <v>140</v>
      </c>
      <c r="K13" t="s">
        <v>141</v>
      </c>
      <c r="L13" t="s">
        <v>142</v>
      </c>
      <c r="M13" t="s">
        <v>143</v>
      </c>
      <c r="N13" t="str">
        <f>_xlfn.DISPIMG("ID_C615DE59FC194F509185195F334A1FB7",1)</f>
        <v>=DISPIMG("ID_C615DE59FC194F509185195F334A1FB7",1)</v>
      </c>
      <c r="O13" t="str">
        <f>_xlfn.DISPIMG("ID_9C3B61436200409CA66593E31354474A",1)</f>
        <v>=DISPIMG("ID_9C3B61436200409CA66593E31354474A",1)</v>
      </c>
      <c r="P13" t="s">
        <v>144</v>
      </c>
    </row>
    <row r="14" ht="131" customHeight="1" spans="1:16">
      <c r="A14" t="s">
        <v>145</v>
      </c>
      <c r="B14" t="s">
        <v>146</v>
      </c>
      <c r="C14" t="s">
        <v>18</v>
      </c>
      <c r="D14" t="s">
        <v>34</v>
      </c>
      <c r="F14" t="s">
        <v>138</v>
      </c>
      <c r="G14" t="s">
        <v>147</v>
      </c>
      <c r="H14" t="s">
        <v>88</v>
      </c>
      <c r="I14" t="s">
        <v>24</v>
      </c>
      <c r="J14" t="s">
        <v>148</v>
      </c>
      <c r="K14" t="s">
        <v>149</v>
      </c>
      <c r="L14" t="s">
        <v>150</v>
      </c>
      <c r="M14" t="s">
        <v>151</v>
      </c>
      <c r="N14" t="str">
        <f>_xlfn.DISPIMG("ID_8BCF80F5226F45B38AC6E873175B377C",1)</f>
        <v>=DISPIMG("ID_8BCF80F5226F45B38AC6E873175B377C",1)</v>
      </c>
      <c r="O14" t="str">
        <f>_xlfn.DISPIMG("ID_9A65F765785F40AAA8CC4568A98F5351",1)</f>
        <v>=DISPIMG("ID_9A65F765785F40AAA8CC4568A98F5351",1)</v>
      </c>
      <c r="P14" t="s">
        <v>152</v>
      </c>
    </row>
    <row r="15" ht="257" customHeight="1" spans="1:16">
      <c r="A15" t="s">
        <v>153</v>
      </c>
      <c r="B15" t="s">
        <v>154</v>
      </c>
      <c r="C15" t="s">
        <v>155</v>
      </c>
      <c r="D15" t="s">
        <v>34</v>
      </c>
      <c r="F15" t="s">
        <v>156</v>
      </c>
      <c r="G15" t="s">
        <v>157</v>
      </c>
      <c r="H15" t="s">
        <v>23</v>
      </c>
      <c r="I15" t="s">
        <v>158</v>
      </c>
      <c r="J15" t="s">
        <v>159</v>
      </c>
      <c r="K15" t="s">
        <v>160</v>
      </c>
      <c r="L15" t="s">
        <v>161</v>
      </c>
      <c r="M15" t="s">
        <v>162</v>
      </c>
      <c r="N15" t="str">
        <f>_xlfn.DISPIMG("ID_B7746BB953724BACA15C45DB0E41624C",1)</f>
        <v>=DISPIMG("ID_B7746BB953724BACA15C45DB0E41624C",1)</v>
      </c>
      <c r="O15" t="s">
        <v>29</v>
      </c>
      <c r="P15" t="s">
        <v>163</v>
      </c>
    </row>
    <row r="16" ht="289" customHeight="1" spans="1:16">
      <c r="A16" t="s">
        <v>164</v>
      </c>
      <c r="B16" t="s">
        <v>165</v>
      </c>
      <c r="C16" t="s">
        <v>166</v>
      </c>
      <c r="D16" t="s">
        <v>75</v>
      </c>
      <c r="F16" t="s">
        <v>167</v>
      </c>
      <c r="G16" t="s">
        <v>168</v>
      </c>
      <c r="H16" t="s">
        <v>88</v>
      </c>
      <c r="I16" t="s">
        <v>24</v>
      </c>
      <c r="J16" t="s">
        <v>169</v>
      </c>
      <c r="K16" t="s">
        <v>170</v>
      </c>
      <c r="L16" t="s">
        <v>171</v>
      </c>
      <c r="M16" t="s">
        <v>172</v>
      </c>
      <c r="N16" t="str">
        <f>_xlfn.DISPIMG("ID_71292E1C78AE433E9D5DEA8BEAB3C0AB",1)</f>
        <v>=DISPIMG("ID_71292E1C78AE433E9D5DEA8BEAB3C0AB",1)</v>
      </c>
      <c r="O16" t="str">
        <f>_xlfn.DISPIMG("ID_7FE8C4651AC24E7F84793A331359007B",1)</f>
        <v>=DISPIMG("ID_7FE8C4651AC24E7F84793A331359007B",1)</v>
      </c>
      <c r="P16" t="s">
        <v>173</v>
      </c>
    </row>
    <row r="17" ht="285" customHeight="1" spans="1:16">
      <c r="A17" t="s">
        <v>174</v>
      </c>
      <c r="B17" t="s">
        <v>175</v>
      </c>
      <c r="C17" t="s">
        <v>176</v>
      </c>
      <c r="D17" t="s">
        <v>97</v>
      </c>
      <c r="E17" t="s">
        <v>20</v>
      </c>
      <c r="F17" t="s">
        <v>177</v>
      </c>
      <c r="G17" t="s">
        <v>178</v>
      </c>
      <c r="H17" t="s">
        <v>23</v>
      </c>
      <c r="I17" t="s">
        <v>179</v>
      </c>
      <c r="J17" t="s">
        <v>180</v>
      </c>
      <c r="K17" t="s">
        <v>181</v>
      </c>
      <c r="L17" t="s">
        <v>182</v>
      </c>
      <c r="M17" t="s">
        <v>133</v>
      </c>
      <c r="N17" t="str">
        <f>_xlfn.DISPIMG("ID_DF4DAC83337941FA860BB969DCF6B537",1)</f>
        <v>=DISPIMG("ID_DF4DAC83337941FA860BB969DCF6B537",1)</v>
      </c>
      <c r="O17" t="s">
        <v>29</v>
      </c>
      <c r="P17" t="s">
        <v>183</v>
      </c>
    </row>
    <row r="18" ht="409" customHeight="1" spans="1:16">
      <c r="A18" t="s">
        <v>184</v>
      </c>
      <c r="B18" t="s">
        <v>185</v>
      </c>
      <c r="C18" t="s">
        <v>186</v>
      </c>
      <c r="D18" t="s">
        <v>97</v>
      </c>
      <c r="E18" t="s">
        <v>20</v>
      </c>
      <c r="F18" t="s">
        <v>177</v>
      </c>
      <c r="G18" t="s">
        <v>178</v>
      </c>
      <c r="H18" t="s">
        <v>23</v>
      </c>
      <c r="I18" t="s">
        <v>179</v>
      </c>
      <c r="J18" t="s">
        <v>180</v>
      </c>
      <c r="K18" t="s">
        <v>181</v>
      </c>
      <c r="L18" t="s">
        <v>182</v>
      </c>
      <c r="M18" t="s">
        <v>133</v>
      </c>
      <c r="N18" t="str">
        <f>_xlfn.DISPIMG("ID_65A85BD940544C66BA2FD897899C5ADE",1)</f>
        <v>=DISPIMG("ID_65A85BD940544C66BA2FD897899C5ADE",1)</v>
      </c>
      <c r="O18" t="s">
        <v>29</v>
      </c>
      <c r="P18" t="s">
        <v>187</v>
      </c>
    </row>
    <row r="19" ht="276" customHeight="1" spans="1:16">
      <c r="A19" t="s">
        <v>188</v>
      </c>
      <c r="B19" t="s">
        <v>189</v>
      </c>
      <c r="C19" t="s">
        <v>190</v>
      </c>
      <c r="D19" t="s">
        <v>34</v>
      </c>
      <c r="F19" t="s">
        <v>191</v>
      </c>
      <c r="G19" t="s">
        <v>192</v>
      </c>
      <c r="H19" t="s">
        <v>23</v>
      </c>
      <c r="I19" t="s">
        <v>24</v>
      </c>
      <c r="J19" t="s">
        <v>193</v>
      </c>
      <c r="K19" t="s">
        <v>194</v>
      </c>
      <c r="L19" t="s">
        <v>195</v>
      </c>
      <c r="M19" t="s">
        <v>196</v>
      </c>
      <c r="N19" t="str">
        <f>_xlfn.DISPIMG("ID_7A2958BED06D49B1A787CE99F51C34E3",1)</f>
        <v>=DISPIMG("ID_7A2958BED06D49B1A787CE99F51C34E3",1)</v>
      </c>
      <c r="O19" t="str">
        <f>_xlfn.DISPIMG("ID_C4DA50419B6442199E5275133413139E",1)</f>
        <v>=DISPIMG("ID_C4DA50419B6442199E5275133413139E",1)</v>
      </c>
      <c r="P19" t="s">
        <v>197</v>
      </c>
    </row>
    <row r="20" ht="246" customHeight="1" spans="1:16">
      <c r="A20" t="s">
        <v>198</v>
      </c>
      <c r="B20" t="s">
        <v>199</v>
      </c>
      <c r="C20" t="s">
        <v>200</v>
      </c>
      <c r="D20" t="s">
        <v>97</v>
      </c>
      <c r="E20" t="s">
        <v>20</v>
      </c>
      <c r="F20" t="s">
        <v>201</v>
      </c>
      <c r="G20" t="s">
        <v>202</v>
      </c>
      <c r="H20" t="s">
        <v>88</v>
      </c>
      <c r="I20" t="s">
        <v>24</v>
      </c>
      <c r="J20" t="s">
        <v>203</v>
      </c>
      <c r="K20" t="s">
        <v>204</v>
      </c>
      <c r="L20" t="s">
        <v>205</v>
      </c>
      <c r="M20" t="s">
        <v>206</v>
      </c>
      <c r="N20" t="str">
        <f>_xlfn.DISPIMG("ID_61CB8D4A4F4F43039DF67F57E5A46EB3",1)</f>
        <v>=DISPIMG("ID_61CB8D4A4F4F43039DF67F57E5A46EB3",1)</v>
      </c>
      <c r="O20" t="str">
        <f>_xlfn.DISPIMG("ID_1C930A2DF1EE493E834556A271E6DD05",1)</f>
        <v>=DISPIMG("ID_1C930A2DF1EE493E834556A271E6DD05",1)</v>
      </c>
      <c r="P20" t="s">
        <v>207</v>
      </c>
    </row>
    <row r="21" ht="266" customHeight="1" spans="1:16">
      <c r="A21" t="s">
        <v>208</v>
      </c>
      <c r="B21" t="s">
        <v>209</v>
      </c>
      <c r="C21" t="s">
        <v>210</v>
      </c>
      <c r="D21" t="s">
        <v>34</v>
      </c>
      <c r="F21" t="s">
        <v>211</v>
      </c>
      <c r="G21" t="s">
        <v>212</v>
      </c>
      <c r="H21" t="s">
        <v>23</v>
      </c>
      <c r="I21" t="s">
        <v>24</v>
      </c>
      <c r="J21" t="s">
        <v>213</v>
      </c>
      <c r="K21" t="s">
        <v>214</v>
      </c>
      <c r="L21" t="s">
        <v>215</v>
      </c>
      <c r="M21" t="s">
        <v>216</v>
      </c>
      <c r="N21" t="str">
        <f>_xlfn.DISPIMG("ID_1D80A9F3C465499F90EB1B82593C1C40",1)</f>
        <v>=DISPIMG("ID_1D80A9F3C465499F90EB1B82593C1C40",1)</v>
      </c>
      <c r="O21" t="s">
        <v>29</v>
      </c>
      <c r="P21" t="s">
        <v>217</v>
      </c>
    </row>
    <row r="22" ht="266" customHeight="1" spans="1:16">
      <c r="A22" t="s">
        <v>218</v>
      </c>
      <c r="B22" t="s">
        <v>219</v>
      </c>
      <c r="C22" t="s">
        <v>220</v>
      </c>
      <c r="D22" t="s">
        <v>34</v>
      </c>
      <c r="F22" t="s">
        <v>221</v>
      </c>
      <c r="G22" t="s">
        <v>222</v>
      </c>
      <c r="H22" t="s">
        <v>23</v>
      </c>
      <c r="I22" t="s">
        <v>24</v>
      </c>
      <c r="J22" t="s">
        <v>223</v>
      </c>
      <c r="K22" t="s">
        <v>224</v>
      </c>
      <c r="L22" t="s">
        <v>225</v>
      </c>
      <c r="M22" t="s">
        <v>226</v>
      </c>
      <c r="N22" t="str">
        <f>_xlfn.DISPIMG("ID_A1A2EE93A0904F3C9B0168450905E5AE",1)</f>
        <v>=DISPIMG("ID_A1A2EE93A0904F3C9B0168450905E5AE",1)</v>
      </c>
      <c r="O22" t="s">
        <v>29</v>
      </c>
      <c r="P22" t="s">
        <v>227</v>
      </c>
    </row>
    <row r="23" ht="295" customHeight="1" spans="1:16">
      <c r="A23" t="s">
        <v>228</v>
      </c>
      <c r="B23" t="s">
        <v>229</v>
      </c>
      <c r="C23" t="s">
        <v>230</v>
      </c>
      <c r="D23" t="s">
        <v>34</v>
      </c>
      <c r="F23" t="s">
        <v>231</v>
      </c>
      <c r="G23" t="s">
        <v>232</v>
      </c>
      <c r="H23" t="s">
        <v>23</v>
      </c>
      <c r="I23" t="s">
        <v>24</v>
      </c>
      <c r="J23" t="s">
        <v>233</v>
      </c>
      <c r="K23" t="s">
        <v>234</v>
      </c>
      <c r="L23" t="s">
        <v>235</v>
      </c>
      <c r="M23" t="s">
        <v>236</v>
      </c>
      <c r="N23" t="str">
        <f>_xlfn.DISPIMG("ID_8021F1B0D88B492DBDF69DF92A7B3290",1)</f>
        <v>=DISPIMG("ID_8021F1B0D88B492DBDF69DF92A7B3290",1)</v>
      </c>
      <c r="O23" t="s">
        <v>29</v>
      </c>
      <c r="P23" t="s">
        <v>237</v>
      </c>
    </row>
    <row r="24" ht="280" customHeight="1" spans="1:16">
      <c r="A24" t="s">
        <v>238</v>
      </c>
      <c r="B24" t="s">
        <v>239</v>
      </c>
      <c r="C24" t="s">
        <v>240</v>
      </c>
      <c r="D24" t="s">
        <v>97</v>
      </c>
      <c r="E24" t="s">
        <v>20</v>
      </c>
      <c r="F24" t="s">
        <v>241</v>
      </c>
      <c r="G24" t="s">
        <v>242</v>
      </c>
      <c r="H24" t="s">
        <v>88</v>
      </c>
      <c r="I24" t="s">
        <v>24</v>
      </c>
      <c r="J24" t="s">
        <v>243</v>
      </c>
      <c r="K24" t="s">
        <v>244</v>
      </c>
      <c r="L24" t="s">
        <v>245</v>
      </c>
      <c r="M24" t="s">
        <v>246</v>
      </c>
      <c r="N24" t="str">
        <f>_xlfn.DISPIMG("ID_B651115730DA41FC80906C920AC4D11A",1)</f>
        <v>=DISPIMG("ID_B651115730DA41FC80906C920AC4D11A",1)</v>
      </c>
      <c r="O24" t="s">
        <v>29</v>
      </c>
      <c r="P24" s="3" t="s">
        <v>247</v>
      </c>
    </row>
  </sheetData>
  <conditionalFormatting sqref="P2">
    <cfRule type="duplicateValues" dxfId="0" priority="1"/>
  </conditionalFormatting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topLeftCell="B1" workbookViewId="0">
      <selection activeCell="H2" sqref="H2"/>
    </sheetView>
  </sheetViews>
  <sheetFormatPr defaultColWidth="9" defaultRowHeight="12.75"/>
  <cols>
    <col min="2" max="6" width="25.1428571428571" customWidth="1"/>
    <col min="8" max="8" width="33.2761904761905" customWidth="1"/>
    <col min="9" max="10" width="32.8571428571429" customWidth="1"/>
    <col min="11" max="11" width="25.2761904761905" customWidth="1"/>
  </cols>
  <sheetData>
    <row r="1" spans="1:11">
      <c r="A1" t="s">
        <v>0</v>
      </c>
      <c r="B1" t="s">
        <v>6</v>
      </c>
      <c r="C1" t="s">
        <v>7</v>
      </c>
      <c r="D1" t="s">
        <v>8</v>
      </c>
      <c r="E1" s="2" t="s">
        <v>248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ht="244" customHeight="1" spans="1:11">
      <c r="A2" t="s">
        <v>16</v>
      </c>
      <c r="B2" s="3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tr">
        <f>_xlfn.DISPIMG("ID_D155D18D38F64F009C0199D846EEB1DD",1)</f>
        <v>=DISPIMG("ID_D155D18D38F64F009C0199D846EEB1DD",1)</v>
      </c>
      <c r="J2" t="s">
        <v>29</v>
      </c>
      <c r="K2" t="s">
        <v>30</v>
      </c>
    </row>
    <row r="3" s="1" customFormat="1" ht="257" customHeight="1" spans="1:11">
      <c r="A3" s="1" t="s">
        <v>31</v>
      </c>
      <c r="B3" s="1" t="s">
        <v>36</v>
      </c>
      <c r="C3" s="1" t="s">
        <v>23</v>
      </c>
      <c r="D3" s="1" t="s">
        <v>24</v>
      </c>
      <c r="E3" s="1" t="s">
        <v>37</v>
      </c>
      <c r="F3" s="1" t="s">
        <v>38</v>
      </c>
      <c r="G3" s="1" t="s">
        <v>39</v>
      </c>
      <c r="H3" s="1" t="s">
        <v>40</v>
      </c>
      <c r="I3" s="1" t="str">
        <f>_xlfn.DISPIMG("ID_3136DFD03AE84D91AEC95D72BCDEE3F9",1)</f>
        <v>=DISPIMG("ID_3136DFD03AE84D91AEC95D72BCDEE3F9",1)</v>
      </c>
      <c r="J3" s="1" t="s">
        <v>29</v>
      </c>
      <c r="K3" s="1" t="s">
        <v>41</v>
      </c>
    </row>
    <row r="4" customFormat="1" ht="291" customHeight="1" spans="1:11">
      <c r="A4" t="s">
        <v>42</v>
      </c>
      <c r="B4" t="s">
        <v>46</v>
      </c>
      <c r="C4" t="s">
        <v>23</v>
      </c>
      <c r="D4" t="s">
        <v>24</v>
      </c>
      <c r="E4" t="s">
        <v>47</v>
      </c>
      <c r="F4" t="s">
        <v>48</v>
      </c>
      <c r="G4" t="s">
        <v>49</v>
      </c>
      <c r="H4" t="s">
        <v>50</v>
      </c>
      <c r="I4" t="str">
        <f>_xlfn.DISPIMG("ID_6447107D51E74C6183C03C75238DE5F2",1)</f>
        <v>=DISPIMG("ID_6447107D51E74C6183C03C75238DE5F2",1)</v>
      </c>
      <c r="J4" t="s">
        <v>29</v>
      </c>
      <c r="K4" t="s">
        <v>51</v>
      </c>
    </row>
    <row r="5" customFormat="1" ht="280" customHeight="1" spans="1:11">
      <c r="A5" t="s">
        <v>52</v>
      </c>
      <c r="B5" t="s">
        <v>56</v>
      </c>
      <c r="C5" t="s">
        <v>23</v>
      </c>
      <c r="D5" t="s">
        <v>24</v>
      </c>
      <c r="E5" t="s">
        <v>57</v>
      </c>
      <c r="F5" t="s">
        <v>58</v>
      </c>
      <c r="G5" t="s">
        <v>59</v>
      </c>
      <c r="H5" t="s">
        <v>60</v>
      </c>
      <c r="I5" t="str">
        <f>_xlfn.DISPIMG("ID_14A6B78D3DD14DE1B151791E5919649D",1)</f>
        <v>=DISPIMG("ID_14A6B78D3DD14DE1B151791E5919649D",1)</v>
      </c>
      <c r="J5" t="s">
        <v>29</v>
      </c>
      <c r="K5" t="s">
        <v>61</v>
      </c>
    </row>
    <row r="6" customFormat="1" ht="274" customHeight="1" spans="1:11">
      <c r="A6" t="s">
        <v>62</v>
      </c>
      <c r="B6" t="s">
        <v>66</v>
      </c>
      <c r="C6" t="s">
        <v>23</v>
      </c>
      <c r="D6" t="s">
        <v>24</v>
      </c>
      <c r="E6" t="s">
        <v>67</v>
      </c>
      <c r="F6" t="s">
        <v>68</v>
      </c>
      <c r="G6" t="s">
        <v>69</v>
      </c>
      <c r="H6" t="s">
        <v>70</v>
      </c>
      <c r="I6" t="str">
        <f>_xlfn.DISPIMG("ID_128EDC73E9804F238B63384428B001FC",1)</f>
        <v>=DISPIMG("ID_128EDC73E9804F238B63384428B001FC",1)</v>
      </c>
      <c r="J6" t="s">
        <v>29</v>
      </c>
      <c r="K6" t="s">
        <v>71</v>
      </c>
    </row>
    <row r="7" customFormat="1" ht="281" customHeight="1" spans="1:11">
      <c r="A7" t="s">
        <v>72</v>
      </c>
      <c r="B7" t="s">
        <v>77</v>
      </c>
      <c r="C7" t="s">
        <v>23</v>
      </c>
      <c r="D7" t="s">
        <v>24</v>
      </c>
      <c r="E7" t="s">
        <v>78</v>
      </c>
      <c r="F7" t="s">
        <v>79</v>
      </c>
      <c r="G7" t="s">
        <v>80</v>
      </c>
      <c r="H7" t="s">
        <v>81</v>
      </c>
      <c r="I7" t="str">
        <f>_xlfn.DISPIMG("ID_C89ABCF9A2904D34A797595FB69A3964",1)</f>
        <v>=DISPIMG("ID_C89ABCF9A2904D34A797595FB69A3964",1)</v>
      </c>
      <c r="J7" t="s">
        <v>29</v>
      </c>
      <c r="K7" t="s">
        <v>82</v>
      </c>
    </row>
    <row r="8" customFormat="1" ht="280" customHeight="1" spans="1:11">
      <c r="A8" t="s">
        <v>83</v>
      </c>
      <c r="B8" t="s">
        <v>87</v>
      </c>
      <c r="C8" t="s">
        <v>88</v>
      </c>
      <c r="D8" t="s">
        <v>24</v>
      </c>
      <c r="E8" t="s">
        <v>89</v>
      </c>
      <c r="F8" t="s">
        <v>90</v>
      </c>
      <c r="G8" t="s">
        <v>91</v>
      </c>
      <c r="H8" t="s">
        <v>92</v>
      </c>
      <c r="I8" t="str">
        <f>_xlfn.DISPIMG("ID_C6E934EDB00A44B598FC9A6356570F0D",1)</f>
        <v>=DISPIMG("ID_C6E934EDB00A44B598FC9A6356570F0D",1)</v>
      </c>
      <c r="J8" t="s">
        <v>29</v>
      </c>
      <c r="K8" t="s">
        <v>93</v>
      </c>
    </row>
    <row r="9" ht="280" customHeight="1" spans="1:11">
      <c r="A9" t="s">
        <v>94</v>
      </c>
      <c r="B9" t="s">
        <v>99</v>
      </c>
      <c r="C9" t="s">
        <v>88</v>
      </c>
      <c r="D9" t="s">
        <v>24</v>
      </c>
      <c r="E9" t="s">
        <v>100</v>
      </c>
      <c r="F9" t="s">
        <v>101</v>
      </c>
      <c r="G9" t="s">
        <v>102</v>
      </c>
      <c r="H9" t="s">
        <v>103</v>
      </c>
      <c r="I9" t="str">
        <f>_xlfn.DISPIMG("ID_1E5D6C0C60B64ECF8C548509F5BE2C5A",1)</f>
        <v>=DISPIMG("ID_1E5D6C0C60B64ECF8C548509F5BE2C5A",1)</v>
      </c>
      <c r="J9" t="s">
        <v>29</v>
      </c>
      <c r="K9" t="s">
        <v>104</v>
      </c>
    </row>
    <row r="10" customFormat="1" ht="286" customHeight="1" spans="1:11">
      <c r="A10" t="s">
        <v>105</v>
      </c>
      <c r="B10" t="s">
        <v>109</v>
      </c>
      <c r="C10" t="s">
        <v>88</v>
      </c>
      <c r="D10" t="s">
        <v>24</v>
      </c>
      <c r="E10" t="s">
        <v>110</v>
      </c>
      <c r="F10" t="s">
        <v>111</v>
      </c>
      <c r="G10" t="s">
        <v>112</v>
      </c>
      <c r="H10" t="s">
        <v>113</v>
      </c>
      <c r="I10" t="str">
        <f>_xlfn.DISPIMG("ID_312F2759A11D4298ABF7D220D82FF910",1)</f>
        <v>=DISPIMG("ID_312F2759A11D4298ABF7D220D82FF910",1)</v>
      </c>
      <c r="J10" t="s">
        <v>29</v>
      </c>
      <c r="K10" t="s">
        <v>114</v>
      </c>
    </row>
    <row r="11" ht="292" customHeight="1" spans="1:11">
      <c r="A11" t="s">
        <v>115</v>
      </c>
      <c r="B11" t="s">
        <v>119</v>
      </c>
      <c r="C11" t="s">
        <v>23</v>
      </c>
      <c r="D11" t="s">
        <v>24</v>
      </c>
      <c r="E11" t="s">
        <v>120</v>
      </c>
      <c r="F11" t="s">
        <v>121</v>
      </c>
      <c r="G11" t="s">
        <v>122</v>
      </c>
      <c r="H11" t="s">
        <v>123</v>
      </c>
      <c r="I11" t="str">
        <f>_xlfn.DISPIMG("ID_518DFA1831C44A63AB5DE7610D95BCFD",1)</f>
        <v>=DISPIMG("ID_518DFA1831C44A63AB5DE7610D95BCFD",1)</v>
      </c>
      <c r="J11" t="s">
        <v>29</v>
      </c>
      <c r="K11" t="s">
        <v>124</v>
      </c>
    </row>
    <row r="12" customFormat="1" ht="267" customHeight="1" spans="1:11">
      <c r="A12" t="s">
        <v>125</v>
      </c>
      <c r="B12" t="s">
        <v>129</v>
      </c>
      <c r="C12" t="s">
        <v>23</v>
      </c>
      <c r="D12" t="s">
        <v>24</v>
      </c>
      <c r="E12" t="s">
        <v>130</v>
      </c>
      <c r="F12" t="s">
        <v>131</v>
      </c>
      <c r="G12" t="s">
        <v>132</v>
      </c>
      <c r="H12" t="s">
        <v>133</v>
      </c>
      <c r="I12" t="str">
        <f>_xlfn.DISPIMG("ID_0681B5D9593A4D2E986E969FE58FC725",1)</f>
        <v>=DISPIMG("ID_0681B5D9593A4D2E986E969FE58FC725",1)</v>
      </c>
      <c r="J12" t="s">
        <v>29</v>
      </c>
      <c r="K12" t="s">
        <v>134</v>
      </c>
    </row>
    <row r="13" ht="142" customHeight="1" spans="1:11">
      <c r="A13" t="s">
        <v>135</v>
      </c>
      <c r="B13" t="s">
        <v>139</v>
      </c>
      <c r="C13" t="s">
        <v>23</v>
      </c>
      <c r="D13" t="s">
        <v>24</v>
      </c>
      <c r="E13" t="s">
        <v>140</v>
      </c>
      <c r="F13" t="s">
        <v>141</v>
      </c>
      <c r="G13" t="s">
        <v>142</v>
      </c>
      <c r="H13" t="s">
        <v>143</v>
      </c>
      <c r="I13" t="str">
        <f>_xlfn.DISPIMG("ID_C615DE59FC194F509185195F334A1FB7",1)</f>
        <v>=DISPIMG("ID_C615DE59FC194F509185195F334A1FB7",1)</v>
      </c>
      <c r="J13" t="str">
        <f>_xlfn.DISPIMG("ID_9C3B61436200409CA66593E31354474A",1)</f>
        <v>=DISPIMG("ID_9C3B61436200409CA66593E31354474A",1)</v>
      </c>
      <c r="K13" t="s">
        <v>144</v>
      </c>
    </row>
    <row r="14" customFormat="1" ht="131" customHeight="1" spans="1:11">
      <c r="A14" t="s">
        <v>145</v>
      </c>
      <c r="B14" t="s">
        <v>147</v>
      </c>
      <c r="C14" t="s">
        <v>88</v>
      </c>
      <c r="D14" t="s">
        <v>24</v>
      </c>
      <c r="E14" t="s">
        <v>148</v>
      </c>
      <c r="F14" t="s">
        <v>149</v>
      </c>
      <c r="G14" t="s">
        <v>150</v>
      </c>
      <c r="H14" t="s">
        <v>151</v>
      </c>
      <c r="I14" t="str">
        <f>_xlfn.DISPIMG("ID_8BCF80F5226F45B38AC6E873175B377C",1)</f>
        <v>=DISPIMG("ID_8BCF80F5226F45B38AC6E873175B377C",1)</v>
      </c>
      <c r="J14" t="str">
        <f>_xlfn.DISPIMG("ID_9A65F765785F40AAA8CC4568A98F5351",1)</f>
        <v>=DISPIMG("ID_9A65F765785F40AAA8CC4568A98F5351",1)</v>
      </c>
      <c r="K14" t="s">
        <v>152</v>
      </c>
    </row>
    <row r="15" customFormat="1" ht="257" customHeight="1" spans="1:11">
      <c r="A15" t="s">
        <v>153</v>
      </c>
      <c r="B15" t="s">
        <v>157</v>
      </c>
      <c r="C15" t="s">
        <v>23</v>
      </c>
      <c r="D15" t="s">
        <v>158</v>
      </c>
      <c r="E15" t="s">
        <v>159</v>
      </c>
      <c r="F15" t="s">
        <v>160</v>
      </c>
      <c r="G15" t="s">
        <v>161</v>
      </c>
      <c r="H15" t="s">
        <v>162</v>
      </c>
      <c r="I15" t="str">
        <f>_xlfn.DISPIMG("ID_B7746BB953724BACA15C45DB0E41624C",1)</f>
        <v>=DISPIMG("ID_B7746BB953724BACA15C45DB0E41624C",1)</v>
      </c>
      <c r="J15" t="s">
        <v>29</v>
      </c>
      <c r="K15" t="s">
        <v>163</v>
      </c>
    </row>
    <row r="16" customFormat="1" ht="289" customHeight="1" spans="1:11">
      <c r="A16" t="s">
        <v>164</v>
      </c>
      <c r="B16" t="s">
        <v>168</v>
      </c>
      <c r="C16" t="s">
        <v>88</v>
      </c>
      <c r="D16" t="s">
        <v>24</v>
      </c>
      <c r="E16" t="s">
        <v>169</v>
      </c>
      <c r="F16" t="s">
        <v>170</v>
      </c>
      <c r="G16" t="s">
        <v>171</v>
      </c>
      <c r="H16" t="s">
        <v>172</v>
      </c>
      <c r="I16" t="str">
        <f>_xlfn.DISPIMG("ID_71292E1C78AE433E9D5DEA8BEAB3C0AB",1)</f>
        <v>=DISPIMG("ID_71292E1C78AE433E9D5DEA8BEAB3C0AB",1)</v>
      </c>
      <c r="J16" t="str">
        <f>_xlfn.DISPIMG("ID_7FE8C4651AC24E7F84793A331359007B",1)</f>
        <v>=DISPIMG("ID_7FE8C4651AC24E7F84793A331359007B",1)</v>
      </c>
      <c r="K16" t="s">
        <v>173</v>
      </c>
    </row>
    <row r="17" ht="285" customHeight="1" spans="1:11">
      <c r="A17" t="s">
        <v>174</v>
      </c>
      <c r="B17" t="s">
        <v>178</v>
      </c>
      <c r="C17" t="s">
        <v>23</v>
      </c>
      <c r="D17" t="s">
        <v>179</v>
      </c>
      <c r="E17" t="s">
        <v>180</v>
      </c>
      <c r="F17" t="s">
        <v>181</v>
      </c>
      <c r="G17" t="s">
        <v>182</v>
      </c>
      <c r="H17" t="s">
        <v>133</v>
      </c>
      <c r="I17" t="str">
        <f>_xlfn.DISPIMG("ID_DF4DAC83337941FA860BB969DCF6B537",1)</f>
        <v>=DISPIMG("ID_DF4DAC83337941FA860BB969DCF6B537",1)</v>
      </c>
      <c r="J17" t="s">
        <v>29</v>
      </c>
      <c r="K17" t="s">
        <v>183</v>
      </c>
    </row>
    <row r="18" ht="409" customHeight="1" spans="1:11">
      <c r="A18" t="s">
        <v>184</v>
      </c>
      <c r="B18" t="s">
        <v>178</v>
      </c>
      <c r="C18" t="s">
        <v>23</v>
      </c>
      <c r="D18" t="s">
        <v>179</v>
      </c>
      <c r="E18" t="s">
        <v>180</v>
      </c>
      <c r="F18" t="s">
        <v>181</v>
      </c>
      <c r="G18" t="s">
        <v>182</v>
      </c>
      <c r="H18" t="s">
        <v>133</v>
      </c>
      <c r="I18" t="str">
        <f>_xlfn.DISPIMG("ID_65A85BD940544C66BA2FD897899C5ADE",1)</f>
        <v>=DISPIMG("ID_65A85BD940544C66BA2FD897899C5ADE",1)</v>
      </c>
      <c r="J18" t="s">
        <v>29</v>
      </c>
      <c r="K18" t="s">
        <v>187</v>
      </c>
    </row>
    <row r="19" customFormat="1" ht="276" customHeight="1" spans="1:11">
      <c r="A19" t="s">
        <v>188</v>
      </c>
      <c r="B19" t="s">
        <v>192</v>
      </c>
      <c r="C19" t="s">
        <v>23</v>
      </c>
      <c r="D19" t="s">
        <v>24</v>
      </c>
      <c r="E19" t="s">
        <v>193</v>
      </c>
      <c r="F19" t="s">
        <v>194</v>
      </c>
      <c r="G19" t="s">
        <v>195</v>
      </c>
      <c r="H19" t="s">
        <v>196</v>
      </c>
      <c r="I19" t="str">
        <f>_xlfn.DISPIMG("ID_7A2958BED06D49B1A787CE99F51C34E3",1)</f>
        <v>=DISPIMG("ID_7A2958BED06D49B1A787CE99F51C34E3",1)</v>
      </c>
      <c r="J19" t="str">
        <f>_xlfn.DISPIMG("ID_C4DA50419B6442199E5275133413139E",1)</f>
        <v>=DISPIMG("ID_C4DA50419B6442199E5275133413139E",1)</v>
      </c>
      <c r="K19" t="s">
        <v>197</v>
      </c>
    </row>
    <row r="20" ht="246" customHeight="1" spans="1:11">
      <c r="A20" t="s">
        <v>198</v>
      </c>
      <c r="B20" t="s">
        <v>202</v>
      </c>
      <c r="C20" t="s">
        <v>88</v>
      </c>
      <c r="D20" t="s">
        <v>24</v>
      </c>
      <c r="E20" t="s">
        <v>203</v>
      </c>
      <c r="F20" t="s">
        <v>204</v>
      </c>
      <c r="G20" t="s">
        <v>205</v>
      </c>
      <c r="H20" t="s">
        <v>206</v>
      </c>
      <c r="I20" t="str">
        <f>_xlfn.DISPIMG("ID_61CB8D4A4F4F43039DF67F57E5A46EB3",1)</f>
        <v>=DISPIMG("ID_61CB8D4A4F4F43039DF67F57E5A46EB3",1)</v>
      </c>
      <c r="J20" t="str">
        <f>_xlfn.DISPIMG("ID_1C930A2DF1EE493E834556A271E6DD05",1)</f>
        <v>=DISPIMG("ID_1C930A2DF1EE493E834556A271E6DD05",1)</v>
      </c>
      <c r="K20" t="s">
        <v>207</v>
      </c>
    </row>
    <row r="21" customFormat="1" ht="266" customHeight="1" spans="1:11">
      <c r="A21" t="s">
        <v>208</v>
      </c>
      <c r="B21" t="s">
        <v>212</v>
      </c>
      <c r="C21" t="s">
        <v>23</v>
      </c>
      <c r="D21" t="s">
        <v>24</v>
      </c>
      <c r="E21" t="s">
        <v>213</v>
      </c>
      <c r="F21" t="s">
        <v>214</v>
      </c>
      <c r="G21" t="s">
        <v>215</v>
      </c>
      <c r="H21" t="s">
        <v>216</v>
      </c>
      <c r="I21" t="str">
        <f>_xlfn.DISPIMG("ID_1D80A9F3C465499F90EB1B82593C1C40",1)</f>
        <v>=DISPIMG("ID_1D80A9F3C465499F90EB1B82593C1C40",1)</v>
      </c>
      <c r="J21" t="s">
        <v>29</v>
      </c>
      <c r="K21" t="s">
        <v>217</v>
      </c>
    </row>
    <row r="22" customFormat="1" ht="266" customHeight="1" spans="1:11">
      <c r="A22" t="s">
        <v>218</v>
      </c>
      <c r="B22" t="s">
        <v>222</v>
      </c>
      <c r="C22" t="s">
        <v>23</v>
      </c>
      <c r="D22" t="s">
        <v>24</v>
      </c>
      <c r="E22" t="s">
        <v>223</v>
      </c>
      <c r="F22" t="s">
        <v>224</v>
      </c>
      <c r="G22" t="s">
        <v>225</v>
      </c>
      <c r="H22" t="s">
        <v>226</v>
      </c>
      <c r="I22" t="str">
        <f>_xlfn.DISPIMG("ID_A1A2EE93A0904F3C9B0168450905E5AE",1)</f>
        <v>=DISPIMG("ID_A1A2EE93A0904F3C9B0168450905E5AE",1)</v>
      </c>
      <c r="J22" t="s">
        <v>29</v>
      </c>
      <c r="K22" t="s">
        <v>227</v>
      </c>
    </row>
    <row r="23" customFormat="1" ht="295" customHeight="1" spans="1:11">
      <c r="A23" t="s">
        <v>228</v>
      </c>
      <c r="B23" t="s">
        <v>232</v>
      </c>
      <c r="C23" t="s">
        <v>23</v>
      </c>
      <c r="D23" t="s">
        <v>24</v>
      </c>
      <c r="E23" t="s">
        <v>233</v>
      </c>
      <c r="F23" t="s">
        <v>234</v>
      </c>
      <c r="G23" t="s">
        <v>235</v>
      </c>
      <c r="H23" t="s">
        <v>236</v>
      </c>
      <c r="I23" t="str">
        <f>_xlfn.DISPIMG("ID_8021F1B0D88B492DBDF69DF92A7B3290",1)</f>
        <v>=DISPIMG("ID_8021F1B0D88B492DBDF69DF92A7B3290",1)</v>
      </c>
      <c r="J23" t="s">
        <v>29</v>
      </c>
      <c r="K23" t="s">
        <v>237</v>
      </c>
    </row>
    <row r="24" ht="280" customHeight="1" spans="1:11">
      <c r="A24" t="s">
        <v>238</v>
      </c>
      <c r="B24" t="s">
        <v>242</v>
      </c>
      <c r="C24" t="s">
        <v>88</v>
      </c>
      <c r="D24" t="s">
        <v>24</v>
      </c>
      <c r="E24" t="s">
        <v>243</v>
      </c>
      <c r="F24" t="s">
        <v>244</v>
      </c>
      <c r="G24" t="s">
        <v>245</v>
      </c>
      <c r="H24" t="s">
        <v>246</v>
      </c>
      <c r="I24" t="str">
        <f>_xlfn.DISPIMG("ID_B651115730DA41FC80906C920AC4D11A",1)</f>
        <v>=DISPIMG("ID_B651115730DA41FC80906C920AC4D11A",1)</v>
      </c>
      <c r="J24" t="s">
        <v>29</v>
      </c>
      <c r="K24" s="3" t="s">
        <v>247</v>
      </c>
    </row>
  </sheetData>
  <conditionalFormatting sqref="K2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系统导出数据</vt:lpstr>
      <vt:lpstr>调整后数据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辉</cp:lastModifiedBy>
  <dcterms:created xsi:type="dcterms:W3CDTF">2026-05-06T02:47:00Z</dcterms:created>
  <dcterms:modified xsi:type="dcterms:W3CDTF">2026-05-09T01:30:29Z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CD18152FC6664BBD90056C19409CADED_12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