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 activeTab="1"/>
  </bookViews>
  <sheets>
    <sheet name="系统导出数据" sheetId="1" r:id="rId1"/>
    <sheet name="调整后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0" name="ID_657E61B79D7B466A99E1B04EA58DE49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84950" y="131851400"/>
          <a:ext cx="1905000" cy="2714625"/>
        </a:xfrm>
        <a:prstGeom prst="rect">
          <a:avLst/>
        </a:prstGeom>
      </xdr:spPr>
    </xdr:pic>
  </etc:cellImage>
  <etc:cellImage>
    <xdr:pic>
      <xdr:nvPicPr>
        <xdr:cNvPr id="39" name="ID_7906D2E8DC954956BE050D22EC42496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584950" y="128473200"/>
          <a:ext cx="1905000" cy="2533650"/>
        </a:xfrm>
        <a:prstGeom prst="rect">
          <a:avLst/>
        </a:prstGeom>
      </xdr:spPr>
    </xdr:pic>
  </etc:cellImage>
  <etc:cellImage>
    <xdr:pic>
      <xdr:nvPicPr>
        <xdr:cNvPr id="37" name="ID_A1D2CB9A9DC34E8CB2E25E1F14048BF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584950" y="121716800"/>
          <a:ext cx="1905000" cy="2533650"/>
        </a:xfrm>
        <a:prstGeom prst="rect">
          <a:avLst/>
        </a:prstGeom>
      </xdr:spPr>
    </xdr:pic>
  </etc:cellImage>
  <etc:cellImage>
    <xdr:pic>
      <xdr:nvPicPr>
        <xdr:cNvPr id="36" name="ID_0B1C821D19D948E9912383CAE3BB402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584950" y="118160800"/>
          <a:ext cx="1905000" cy="2667000"/>
        </a:xfrm>
        <a:prstGeom prst="rect">
          <a:avLst/>
        </a:prstGeom>
      </xdr:spPr>
    </xdr:pic>
  </etc:cellImage>
  <etc:cellImage>
    <xdr:pic>
      <xdr:nvPicPr>
        <xdr:cNvPr id="34" name="ID_D1A9D99154854984949DFCFFAB692D1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584950" y="111213900"/>
          <a:ext cx="1905000" cy="2667000"/>
        </a:xfrm>
        <a:prstGeom prst="rect">
          <a:avLst/>
        </a:prstGeom>
      </xdr:spPr>
    </xdr:pic>
  </etc:cellImage>
  <etc:cellImage>
    <xdr:pic>
      <xdr:nvPicPr>
        <xdr:cNvPr id="33" name="ID_D2F643BAA5594BDD95ABAF0EE3E003AF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584950" y="107403900"/>
          <a:ext cx="1905000" cy="2857500"/>
        </a:xfrm>
        <a:prstGeom prst="rect">
          <a:avLst/>
        </a:prstGeom>
      </xdr:spPr>
    </xdr:pic>
  </etc:cellImage>
  <etc:cellImage>
    <xdr:pic>
      <xdr:nvPicPr>
        <xdr:cNvPr id="32" name="ID_403273CF1EE042A7A38F716C81739C5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584950" y="104863900"/>
          <a:ext cx="1905000" cy="1905000"/>
        </a:xfrm>
        <a:prstGeom prst="rect">
          <a:avLst/>
        </a:prstGeom>
      </xdr:spPr>
    </xdr:pic>
  </etc:cellImage>
  <etc:cellImage>
    <xdr:pic>
      <xdr:nvPicPr>
        <xdr:cNvPr id="30" name="ID_93195F4F2D1A41E7B770A6DED6524B3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584950" y="97497900"/>
          <a:ext cx="1905000" cy="2667000"/>
        </a:xfrm>
        <a:prstGeom prst="rect">
          <a:avLst/>
        </a:prstGeom>
      </xdr:spPr>
    </xdr:pic>
  </etc:cellImage>
  <etc:cellImage>
    <xdr:pic>
      <xdr:nvPicPr>
        <xdr:cNvPr id="28" name="ID_93DB01F766764A5482D8D27551DCCD3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584950" y="91122500"/>
          <a:ext cx="1905000" cy="2667000"/>
        </a:xfrm>
        <a:prstGeom prst="rect">
          <a:avLst/>
        </a:prstGeom>
      </xdr:spPr>
    </xdr:pic>
  </etc:cellImage>
  <etc:cellImage>
    <xdr:pic>
      <xdr:nvPicPr>
        <xdr:cNvPr id="27" name="ID_39D5B0B2EA5E4D808199C376AEC386A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584950" y="88493600"/>
          <a:ext cx="1905000" cy="1971675"/>
        </a:xfrm>
        <a:prstGeom prst="rect">
          <a:avLst/>
        </a:prstGeom>
      </xdr:spPr>
    </xdr:pic>
  </etc:cellImage>
  <etc:cellImage>
    <xdr:pic>
      <xdr:nvPicPr>
        <xdr:cNvPr id="26" name="ID_7719BCD8F3C0459A9C705125D558633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584950" y="85064600"/>
          <a:ext cx="1905000" cy="2571750"/>
        </a:xfrm>
        <a:prstGeom prst="rect">
          <a:avLst/>
        </a:prstGeom>
      </xdr:spPr>
    </xdr:pic>
  </etc:cellImage>
  <etc:cellImage>
    <xdr:pic>
      <xdr:nvPicPr>
        <xdr:cNvPr id="24" name="ID_66F1227A440F403F8DAB4F4955B2878E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584950" y="78308200"/>
          <a:ext cx="1905000" cy="2533650"/>
        </a:xfrm>
        <a:prstGeom prst="rect">
          <a:avLst/>
        </a:prstGeom>
      </xdr:spPr>
    </xdr:pic>
  </etc:cellImage>
  <etc:cellImage>
    <xdr:pic>
      <xdr:nvPicPr>
        <xdr:cNvPr id="38" name="ID_022E1DF7A1AC43EFA4861A63D4F47C1E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584950" y="125095000"/>
          <a:ext cx="1905000" cy="2533650"/>
        </a:xfrm>
        <a:prstGeom prst="rect">
          <a:avLst/>
        </a:prstGeom>
      </xdr:spPr>
    </xdr:pic>
  </etc:cellImage>
  <etc:cellImage>
    <xdr:pic>
      <xdr:nvPicPr>
        <xdr:cNvPr id="23" name="ID_3047A4FAC91A40639C876FDD330C8B4D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584950" y="74752200"/>
          <a:ext cx="1905000" cy="2667000"/>
        </a:xfrm>
        <a:prstGeom prst="rect">
          <a:avLst/>
        </a:prstGeom>
      </xdr:spPr>
    </xdr:pic>
  </etc:cellImage>
  <etc:cellImage>
    <xdr:pic>
      <xdr:nvPicPr>
        <xdr:cNvPr id="22" name="ID_593DFCE67AA04BE6A374777CF3DBBB04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584950" y="71247000"/>
          <a:ext cx="1905000" cy="2628900"/>
        </a:xfrm>
        <a:prstGeom prst="rect">
          <a:avLst/>
        </a:prstGeom>
      </xdr:spPr>
    </xdr:pic>
  </etc:cellImage>
  <etc:cellImage>
    <xdr:pic>
      <xdr:nvPicPr>
        <xdr:cNvPr id="19" name="ID_E30C85E8582B4F0793C5B7D331D34B23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584950" y="60413900"/>
          <a:ext cx="1905000" cy="2838450"/>
        </a:xfrm>
        <a:prstGeom prst="rect">
          <a:avLst/>
        </a:prstGeom>
      </xdr:spPr>
    </xdr:pic>
  </etc:cellImage>
  <etc:cellImage>
    <xdr:pic>
      <xdr:nvPicPr>
        <xdr:cNvPr id="18" name="ID_F884931C8F014F04891B21E3331C1E3D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584950" y="56857900"/>
          <a:ext cx="1905000" cy="2667000"/>
        </a:xfrm>
        <a:prstGeom prst="rect">
          <a:avLst/>
        </a:prstGeom>
      </xdr:spPr>
    </xdr:pic>
  </etc:cellImage>
  <etc:cellImage>
    <xdr:pic>
      <xdr:nvPicPr>
        <xdr:cNvPr id="17" name="ID_0AFA6E8ED1EB439194851B5379C22C33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6584950" y="53174900"/>
          <a:ext cx="1905000" cy="2762250"/>
        </a:xfrm>
        <a:prstGeom prst="rect">
          <a:avLst/>
        </a:prstGeom>
      </xdr:spPr>
    </xdr:pic>
  </etc:cellImage>
  <etc:cellImage>
    <xdr:pic>
      <xdr:nvPicPr>
        <xdr:cNvPr id="21" name="ID_17BDE23563144A338EC71E757F8C9465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6584950" y="67322700"/>
          <a:ext cx="1905000" cy="2943225"/>
        </a:xfrm>
        <a:prstGeom prst="rect">
          <a:avLst/>
        </a:prstGeom>
      </xdr:spPr>
    </xdr:pic>
  </etc:cellImage>
  <etc:cellImage>
    <xdr:pic>
      <xdr:nvPicPr>
        <xdr:cNvPr id="16" name="ID_65C0EF4940714AE4AFC425D5C0626D46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584950" y="49618900"/>
          <a:ext cx="1905000" cy="2667000"/>
        </a:xfrm>
        <a:prstGeom prst="rect">
          <a:avLst/>
        </a:prstGeom>
      </xdr:spPr>
    </xdr:pic>
  </etc:cellImage>
  <etc:cellImage>
    <xdr:pic>
      <xdr:nvPicPr>
        <xdr:cNvPr id="15" name="ID_9218BA05BAFA49EAB402C16449A19E6F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6584950" y="46062900"/>
          <a:ext cx="1905000" cy="2667000"/>
        </a:xfrm>
        <a:prstGeom prst="rect">
          <a:avLst/>
        </a:prstGeom>
      </xdr:spPr>
    </xdr:pic>
  </etc:cellImage>
  <etc:cellImage>
    <xdr:pic>
      <xdr:nvPicPr>
        <xdr:cNvPr id="14" name="ID_ECA32F8DA21047F4A445895D289DCDB5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6584950" y="42735500"/>
          <a:ext cx="1905000" cy="2495550"/>
        </a:xfrm>
        <a:prstGeom prst="rect">
          <a:avLst/>
        </a:prstGeom>
      </xdr:spPr>
    </xdr:pic>
  </etc:cellImage>
  <etc:cellImage>
    <xdr:pic>
      <xdr:nvPicPr>
        <xdr:cNvPr id="13" name="ID_C2E4A8FF490747069C2A4B51B705C527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6584950" y="39357300"/>
          <a:ext cx="1905000" cy="2533650"/>
        </a:xfrm>
        <a:prstGeom prst="rect">
          <a:avLst/>
        </a:prstGeom>
      </xdr:spPr>
    </xdr:pic>
  </etc:cellImage>
  <etc:cellImage>
    <xdr:pic>
      <xdr:nvPicPr>
        <xdr:cNvPr id="41" name="ID_2398E26EA61745C1AE8D6D9DDC532C58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6584950" y="135470900"/>
          <a:ext cx="1905000" cy="2667000"/>
        </a:xfrm>
        <a:prstGeom prst="rect">
          <a:avLst/>
        </a:prstGeom>
      </xdr:spPr>
    </xdr:pic>
  </etc:cellImage>
  <etc:cellImage>
    <xdr:pic>
      <xdr:nvPicPr>
        <xdr:cNvPr id="29" name="ID_BE631C06CDBA4F28B50D06E1095DA8F0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6584950" y="94678500"/>
          <a:ext cx="1905000" cy="2114550"/>
        </a:xfrm>
        <a:prstGeom prst="rect">
          <a:avLst/>
        </a:prstGeom>
      </xdr:spPr>
    </xdr:pic>
  </etc:cellImage>
  <etc:cellImage>
    <xdr:pic>
      <xdr:nvPicPr>
        <xdr:cNvPr id="12" name="ID_ED39EB6D99794593AC39BC3E2E79894E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6584950" y="35547300"/>
          <a:ext cx="1905000" cy="2857500"/>
        </a:xfrm>
        <a:prstGeom prst="rect">
          <a:avLst/>
        </a:prstGeom>
      </xdr:spPr>
    </xdr:pic>
  </etc:cellImage>
  <etc:cellImage>
    <xdr:pic>
      <xdr:nvPicPr>
        <xdr:cNvPr id="20" name="ID_C712642DE50A4AADB62A98EF9B24ACE0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6584950" y="64198500"/>
          <a:ext cx="1905000" cy="2343150"/>
        </a:xfrm>
        <a:prstGeom prst="rect">
          <a:avLst/>
        </a:prstGeom>
      </xdr:spPr>
    </xdr:pic>
  </etc:cellImage>
  <etc:cellImage>
    <xdr:pic>
      <xdr:nvPicPr>
        <xdr:cNvPr id="11" name="ID_DAB8CCA4CD534671AAE3243D192D167D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6584950" y="31991300"/>
          <a:ext cx="1905000" cy="2667000"/>
        </a:xfrm>
        <a:prstGeom prst="rect">
          <a:avLst/>
        </a:prstGeom>
      </xdr:spPr>
    </xdr:pic>
  </etc:cellImage>
  <etc:cellImage>
    <xdr:pic>
      <xdr:nvPicPr>
        <xdr:cNvPr id="10" name="ID_5F6E7187158D4DBAB98CAE1CED3C77FF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6584950" y="28155900"/>
          <a:ext cx="1905000" cy="2876550"/>
        </a:xfrm>
        <a:prstGeom prst="rect">
          <a:avLst/>
        </a:prstGeom>
      </xdr:spPr>
    </xdr:pic>
  </etc:cellImage>
  <etc:cellImage>
    <xdr:pic>
      <xdr:nvPicPr>
        <xdr:cNvPr id="9" name="ID_EA677CAE67BA49EB93535BD55C180FB9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6584950" y="25247600"/>
          <a:ext cx="1905000" cy="2181225"/>
        </a:xfrm>
        <a:prstGeom prst="rect">
          <a:avLst/>
        </a:prstGeom>
      </xdr:spPr>
    </xdr:pic>
  </etc:cellImage>
  <etc:cellImage>
    <xdr:pic>
      <xdr:nvPicPr>
        <xdr:cNvPr id="7" name="ID_25A35905AE7D489490103BEF51D97FF7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6584950" y="18173700"/>
          <a:ext cx="1905000" cy="2714625"/>
        </a:xfrm>
        <a:prstGeom prst="rect">
          <a:avLst/>
        </a:prstGeom>
      </xdr:spPr>
    </xdr:pic>
  </etc:cellImage>
  <etc:cellImage>
    <xdr:pic>
      <xdr:nvPicPr>
        <xdr:cNvPr id="35" name="ID_98C10755FA4B4B2681C36B19514E8EA3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6584950" y="114769900"/>
          <a:ext cx="1905000" cy="2543175"/>
        </a:xfrm>
        <a:prstGeom prst="rect">
          <a:avLst/>
        </a:prstGeom>
      </xdr:spPr>
    </xdr:pic>
  </etc:cellImage>
  <etc:cellImage>
    <xdr:pic>
      <xdr:nvPicPr>
        <xdr:cNvPr id="2" name="ID_989FB46D70E0456E80A140E5C006EA08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6584950" y="254000"/>
          <a:ext cx="1905000" cy="2771775"/>
        </a:xfrm>
        <a:prstGeom prst="rect">
          <a:avLst/>
        </a:prstGeom>
      </xdr:spPr>
    </xdr:pic>
  </etc:cellImage>
  <etc:cellImage>
    <xdr:pic>
      <xdr:nvPicPr>
        <xdr:cNvPr id="6" name="ID_BAD851CBD6B44332BBBC63B3CD68424E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6584950" y="14795500"/>
          <a:ext cx="1905000" cy="2533650"/>
        </a:xfrm>
        <a:prstGeom prst="rect">
          <a:avLst/>
        </a:prstGeom>
      </xdr:spPr>
    </xdr:pic>
  </etc:cellImage>
  <etc:cellImage>
    <xdr:pic>
      <xdr:nvPicPr>
        <xdr:cNvPr id="3" name="ID_B169C92D2602449986B2B12A4AF0284E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6584950" y="3949700"/>
          <a:ext cx="1905000" cy="2533650"/>
        </a:xfrm>
        <a:prstGeom prst="rect">
          <a:avLst/>
        </a:prstGeom>
      </xdr:spPr>
    </xdr:pic>
  </etc:cellImage>
  <etc:cellImage>
    <xdr:pic>
      <xdr:nvPicPr>
        <xdr:cNvPr id="31" name="ID_B9B55689C2B44911924CCD237FBAF87A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6584950" y="101053900"/>
          <a:ext cx="1905000" cy="2857500"/>
        </a:xfrm>
        <a:prstGeom prst="rect">
          <a:avLst/>
        </a:prstGeom>
      </xdr:spPr>
    </xdr:pic>
  </etc:cellImage>
  <etc:cellImage>
    <xdr:pic>
      <xdr:nvPicPr>
        <xdr:cNvPr id="4" name="ID_63FE6DD2D52D46D297D479B572113FB2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6584950" y="7327900"/>
          <a:ext cx="1905000" cy="2886075"/>
        </a:xfrm>
        <a:prstGeom prst="rect">
          <a:avLst/>
        </a:prstGeom>
      </xdr:spPr>
    </xdr:pic>
  </etc:cellImage>
  <etc:cellImage>
    <xdr:pic>
      <xdr:nvPicPr>
        <xdr:cNvPr id="25" name="ID_BA3536C585E84A4DA11F968C9E456381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6584950" y="81686400"/>
          <a:ext cx="1905000" cy="2533650"/>
        </a:xfrm>
        <a:prstGeom prst="rect">
          <a:avLst/>
        </a:prstGeom>
      </xdr:spPr>
    </xdr:pic>
  </etc:cellImage>
  <etc:cellImage>
    <xdr:pic>
      <xdr:nvPicPr>
        <xdr:cNvPr id="8" name="ID_182A07FFAC8343C0BE14DDFDDBE2680B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6584950" y="21793200"/>
          <a:ext cx="1905000" cy="2590800"/>
        </a:xfrm>
        <a:prstGeom prst="rect">
          <a:avLst/>
        </a:prstGeom>
      </xdr:spPr>
    </xdr:pic>
  </etc:cellImage>
  <etc:cellImage>
    <xdr:pic>
      <xdr:nvPicPr>
        <xdr:cNvPr id="5" name="ID_5A97448031984FB3A2FD17888637830F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6584950" y="11176000"/>
          <a:ext cx="1905000" cy="271462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<sst xmlns="http://schemas.openxmlformats.org/spreadsheetml/2006/main" count="978" uniqueCount="369">
  <si>
    <t>序号</t>
  </si>
  <si>
    <t>提交答卷时间</t>
  </si>
  <si>
    <t>所用时间</t>
  </si>
  <si>
    <t>来源</t>
  </si>
  <si>
    <t>来源详情</t>
  </si>
  <si>
    <t>来自IP</t>
  </si>
  <si>
    <t>1、指导老师姓名：</t>
  </si>
  <si>
    <t>2、性别：</t>
  </si>
  <si>
    <t>3、民族</t>
  </si>
  <si>
    <t>4、身份证号码：</t>
  </si>
  <si>
    <t>5、手机：</t>
  </si>
  <si>
    <t>6、邮箱：</t>
  </si>
  <si>
    <t>7、指导老师1寸照片</t>
  </si>
  <si>
    <t>8、劳智赛官网注册账号</t>
  </si>
  <si>
    <t>9、劳智赛官网注册密码</t>
  </si>
  <si>
    <t>1</t>
  </si>
  <si>
    <t>2026/4/29 15:30:33</t>
  </si>
  <si>
    <t>163秒</t>
  </si>
  <si>
    <t>链接</t>
  </si>
  <si>
    <t>直接访问</t>
  </si>
  <si>
    <t>113.132.8.102(陕西-西安)</t>
  </si>
  <si>
    <t>王晓阳</t>
  </si>
  <si>
    <t>男</t>
  </si>
  <si>
    <t>汉族</t>
  </si>
  <si>
    <t>410223199309054035</t>
  </si>
  <si>
    <t>18637888187</t>
  </si>
  <si>
    <t>78054200@qq.com</t>
  </si>
  <si>
    <t/>
  </si>
  <si>
    <t>123456</t>
  </si>
  <si>
    <t>2</t>
  </si>
  <si>
    <t>2026/4/29 15:36:44</t>
  </si>
  <si>
    <t>89秒</t>
  </si>
  <si>
    <t>企业微信</t>
  </si>
  <si>
    <t>120.207.141.100(山西-临汾)</t>
  </si>
  <si>
    <t>乔丽荣</t>
  </si>
  <si>
    <t>女</t>
  </si>
  <si>
    <t>142622199903080043</t>
  </si>
  <si>
    <t>15721630879</t>
  </si>
  <si>
    <t>1244701048@qq.com</t>
  </si>
  <si>
    <t>1244701048@Ww</t>
  </si>
  <si>
    <t>3</t>
  </si>
  <si>
    <t>2026/4/29 15:55:54</t>
  </si>
  <si>
    <t>278秒</t>
  </si>
  <si>
    <t>111.18.134.110(陕西-西安)</t>
  </si>
  <si>
    <t>邢光斌</t>
  </si>
  <si>
    <t>142431199806146915</t>
  </si>
  <si>
    <t>17835699137</t>
  </si>
  <si>
    <t>1464288909@qq.com</t>
  </si>
  <si>
    <t>4</t>
  </si>
  <si>
    <t>2026/4/29 15:58:44</t>
  </si>
  <si>
    <t>235秒</t>
  </si>
  <si>
    <t>36.163.161.149(陕西-西安)</t>
  </si>
  <si>
    <t>林若莹</t>
  </si>
  <si>
    <t>610122199505170346</t>
  </si>
  <si>
    <t>18829897923</t>
  </si>
  <si>
    <t>1246281557@qq.com</t>
  </si>
  <si>
    <t>lry517</t>
  </si>
  <si>
    <t>5</t>
  </si>
  <si>
    <t>2026/4/29 16:30:33</t>
  </si>
  <si>
    <t>130秒</t>
  </si>
  <si>
    <t>113.143.199.85(陕西-西安)</t>
  </si>
  <si>
    <t>惠琳杉</t>
  </si>
  <si>
    <t>610121200205080022</t>
  </si>
  <si>
    <t>15809249652</t>
  </si>
  <si>
    <t>2056132317@qq.com</t>
  </si>
  <si>
    <t>huilinshan@6102</t>
  </si>
  <si>
    <t>6</t>
  </si>
  <si>
    <t>2026/4/29 16:38:26</t>
  </si>
  <si>
    <t>225秒</t>
  </si>
  <si>
    <t>123.139.164.28(陕西-延安)</t>
  </si>
  <si>
    <t>何嘉琪</t>
  </si>
  <si>
    <t>回族</t>
  </si>
  <si>
    <t>650102199609112628</t>
  </si>
  <si>
    <t>15929926701</t>
  </si>
  <si>
    <t>815212505@qq.com</t>
  </si>
  <si>
    <t>7</t>
  </si>
  <si>
    <t>2026/4/29 16:53:17</t>
  </si>
  <si>
    <t>2271秒</t>
  </si>
  <si>
    <t>36.44.96.141(陕西-西安)</t>
  </si>
  <si>
    <t>马莉</t>
  </si>
  <si>
    <t>610502199508170620</t>
  </si>
  <si>
    <t>15229636510</t>
  </si>
  <si>
    <t>1257084640@qq.com</t>
  </si>
  <si>
    <t>8</t>
  </si>
  <si>
    <t>2026/4/29 17:12:01</t>
  </si>
  <si>
    <t>385秒</t>
  </si>
  <si>
    <t>223.160.174.246(陕西-西安)</t>
  </si>
  <si>
    <t>朱孔迪</t>
  </si>
  <si>
    <t>410101200202024014</t>
  </si>
  <si>
    <t>17602922860</t>
  </si>
  <si>
    <t>qmcgrailed@foxmail.com</t>
  </si>
  <si>
    <t>20020202zkd</t>
  </si>
  <si>
    <t>9</t>
  </si>
  <si>
    <t>2026/4/29 19:52:29</t>
  </si>
  <si>
    <t>332秒</t>
  </si>
  <si>
    <t>117.185.173.119(上海-上海)</t>
  </si>
  <si>
    <t>史笑笑</t>
  </si>
  <si>
    <t>320321199412022649</t>
  </si>
  <si>
    <t>15161170982</t>
  </si>
  <si>
    <t>rita_sxx@163.com</t>
  </si>
  <si>
    <t>ritasxx123</t>
  </si>
  <si>
    <t>10</t>
  </si>
  <si>
    <t>2026/4/29 19:56:52</t>
  </si>
  <si>
    <t>86秒</t>
  </si>
  <si>
    <t>113.201.241.107(陕西-咸阳)</t>
  </si>
  <si>
    <t>畅鑫毅</t>
  </si>
  <si>
    <t>610424200209163568</t>
  </si>
  <si>
    <t>15229405372</t>
  </si>
  <si>
    <t>15229405372@163.com</t>
  </si>
  <si>
    <t>ZZzz1122</t>
  </si>
  <si>
    <t>11</t>
  </si>
  <si>
    <t>2026/4/30 13:47:25</t>
  </si>
  <si>
    <t>138秒</t>
  </si>
  <si>
    <t>223.104.204.31(陕西-西安)</t>
  </si>
  <si>
    <t>薛雨桐</t>
  </si>
  <si>
    <t>620502200103165329</t>
  </si>
  <si>
    <t>15593877143</t>
  </si>
  <si>
    <t>2535583850@qq.com</t>
  </si>
  <si>
    <t>2535583850xyt</t>
  </si>
  <si>
    <t>12</t>
  </si>
  <si>
    <t>2026/4/30 14:23:33</t>
  </si>
  <si>
    <t>129秒</t>
  </si>
  <si>
    <t>223.104.211.122(上海-上海)</t>
  </si>
  <si>
    <t>吴玲</t>
  </si>
  <si>
    <t>652823199312203029</t>
  </si>
  <si>
    <t>15110903253</t>
  </si>
  <si>
    <t>1806370148@qq.com</t>
  </si>
  <si>
    <t>wuling23456</t>
  </si>
  <si>
    <t>13</t>
  </si>
  <si>
    <t>2026/4/30 15:53:32</t>
  </si>
  <si>
    <t>867秒</t>
  </si>
  <si>
    <t>223.104.206.163(陕西-宝鸡)</t>
  </si>
  <si>
    <t>李腊</t>
  </si>
  <si>
    <t>610327199704080020</t>
  </si>
  <si>
    <t>13772174944</t>
  </si>
  <si>
    <t>125502671@qq.com</t>
  </si>
  <si>
    <t>13772174944LL</t>
  </si>
  <si>
    <t>14</t>
  </si>
  <si>
    <t>2026/5/3 16:57:40</t>
  </si>
  <si>
    <t>221秒</t>
  </si>
  <si>
    <t>113.132.75.159(陕西-西安)</t>
  </si>
  <si>
    <t>马思琪</t>
  </si>
  <si>
    <t>610104199904201661</t>
  </si>
  <si>
    <t>15389267994</t>
  </si>
  <si>
    <t>1325348046@qq.com</t>
  </si>
  <si>
    <t>masiqi952704</t>
  </si>
  <si>
    <t>15</t>
  </si>
  <si>
    <t>2026/5/3 16:58:14</t>
  </si>
  <si>
    <t>227秒</t>
  </si>
  <si>
    <t>113.132.11.112(陕西-西安)</t>
  </si>
  <si>
    <t>王优</t>
  </si>
  <si>
    <t>142702199704182725</t>
  </si>
  <si>
    <t>15735717163</t>
  </si>
  <si>
    <t>1429383122@qq.com</t>
  </si>
  <si>
    <t>Wy666888</t>
  </si>
  <si>
    <t>16</t>
  </si>
  <si>
    <t>2026/5/3 17:03:24</t>
  </si>
  <si>
    <t>308秒</t>
  </si>
  <si>
    <t>111.18.247.138(陕西-西安)</t>
  </si>
  <si>
    <t>赵娟弟</t>
  </si>
  <si>
    <t>642223199704091623</t>
  </si>
  <si>
    <t>15009603658</t>
  </si>
  <si>
    <t>2448526554@qq.com</t>
  </si>
  <si>
    <t>9266DJ1314</t>
  </si>
  <si>
    <t>17</t>
  </si>
  <si>
    <t>2026/5/3 17:05:47</t>
  </si>
  <si>
    <t>183秒</t>
  </si>
  <si>
    <t>36.163.181.0(陕西-西安)</t>
  </si>
  <si>
    <t>李婷</t>
  </si>
  <si>
    <t>610121199611136743</t>
  </si>
  <si>
    <t>15229220340</t>
  </si>
  <si>
    <t>liting0307@163.com</t>
  </si>
  <si>
    <t>liting9613</t>
  </si>
  <si>
    <t>18</t>
  </si>
  <si>
    <t>2026/5/3 17:12:47</t>
  </si>
  <si>
    <t>1298秒</t>
  </si>
  <si>
    <t>113.201.136.222(陕西-西安)</t>
  </si>
  <si>
    <t>冯奕明</t>
  </si>
  <si>
    <t>142703199805062761</t>
  </si>
  <si>
    <t>13453988508</t>
  </si>
  <si>
    <t>fengym1156@163.com</t>
  </si>
  <si>
    <t>Eming5611</t>
  </si>
  <si>
    <t>19</t>
  </si>
  <si>
    <t>2026/5/3 17:19:36</t>
  </si>
  <si>
    <t>292秒</t>
  </si>
  <si>
    <t>117.22.249.254(陕西-西安)</t>
  </si>
  <si>
    <t>陈靖</t>
  </si>
  <si>
    <t>61232119960204142X</t>
  </si>
  <si>
    <t>18229028656</t>
  </si>
  <si>
    <t>chenjing6@37.com</t>
  </si>
  <si>
    <t>041420</t>
  </si>
  <si>
    <t>20</t>
  </si>
  <si>
    <t>2026/5/3 17:23:48</t>
  </si>
  <si>
    <t>688秒</t>
  </si>
  <si>
    <t>117.36.3.144(陕西-西安)</t>
  </si>
  <si>
    <t>刘思</t>
  </si>
  <si>
    <t>372925200106115147</t>
  </si>
  <si>
    <t>18109250502</t>
  </si>
  <si>
    <t>1842521837@qq.com</t>
  </si>
  <si>
    <t>21</t>
  </si>
  <si>
    <t>2026/5/3 17:23:50</t>
  </si>
  <si>
    <t>108秒</t>
  </si>
  <si>
    <t>36.40.179.125(陕西-延安)</t>
  </si>
  <si>
    <t>王娟</t>
  </si>
  <si>
    <t>141181199806180087</t>
  </si>
  <si>
    <t>18003412852</t>
  </si>
  <si>
    <t>1208024658@q.com</t>
  </si>
  <si>
    <t>618125wj</t>
  </si>
  <si>
    <t>22</t>
  </si>
  <si>
    <t>2026/5/3 17:23:59</t>
  </si>
  <si>
    <t>53秒</t>
  </si>
  <si>
    <t>123.139.66.98(陕西-西安)</t>
  </si>
  <si>
    <t>钟媛</t>
  </si>
  <si>
    <t>142702199703032426</t>
  </si>
  <si>
    <t>18135323239</t>
  </si>
  <si>
    <t>774555363@qq.com</t>
  </si>
  <si>
    <t>zhongyuan</t>
  </si>
  <si>
    <t>23</t>
  </si>
  <si>
    <t>2026/5/3 17:40:42</t>
  </si>
  <si>
    <t>236秒</t>
  </si>
  <si>
    <t>202.100.50.132(陕西-西安)</t>
  </si>
  <si>
    <t>张梦凡</t>
  </si>
  <si>
    <t>610423200107166446</t>
  </si>
  <si>
    <t>18392288613</t>
  </si>
  <si>
    <t>zmfxxn@163.com</t>
  </si>
  <si>
    <t>1122334455Aa</t>
  </si>
  <si>
    <t>24</t>
  </si>
  <si>
    <t>2026/5/3 17:55:33</t>
  </si>
  <si>
    <t>3203秒</t>
  </si>
  <si>
    <t>鲍莹玉</t>
  </si>
  <si>
    <t>220724199706064825</t>
  </si>
  <si>
    <t>18329578862</t>
  </si>
  <si>
    <t>wanyua@foxmail.com</t>
  </si>
  <si>
    <t>qwer1234</t>
  </si>
  <si>
    <t>25</t>
  </si>
  <si>
    <t>2026/5/3 18:01:08</t>
  </si>
  <si>
    <t>3722秒</t>
  </si>
  <si>
    <t>龚嘉欣</t>
  </si>
  <si>
    <t>610323199912070921</t>
  </si>
  <si>
    <t>15691409967</t>
  </si>
  <si>
    <t>1828700637@qq.com</t>
  </si>
  <si>
    <t>baiyang123456</t>
  </si>
  <si>
    <t>26</t>
  </si>
  <si>
    <t>2026/5/3 18:38:06</t>
  </si>
  <si>
    <t>326秒</t>
  </si>
  <si>
    <t>111.18.140.21(陕西-西安)</t>
  </si>
  <si>
    <t>张敏</t>
  </si>
  <si>
    <t>612326199610156544</t>
  </si>
  <si>
    <t>18706830757</t>
  </si>
  <si>
    <t>susie4567@qq.com</t>
  </si>
  <si>
    <t>18706830758</t>
  </si>
  <si>
    <t>Zhangmin4567</t>
  </si>
  <si>
    <t>27</t>
  </si>
  <si>
    <t>2026/5/3 18:42:02</t>
  </si>
  <si>
    <t>208秒</t>
  </si>
  <si>
    <t>刘航</t>
  </si>
  <si>
    <t>612422200107072816</t>
  </si>
  <si>
    <t>15091051719</t>
  </si>
  <si>
    <t>1506924566@qq.com</t>
  </si>
  <si>
    <t>qwertyuiop</t>
  </si>
  <si>
    <t>28</t>
  </si>
  <si>
    <t>2026/5/3 18:49:46</t>
  </si>
  <si>
    <t>231秒</t>
  </si>
  <si>
    <t>223.104.206.200(陕西-宝鸡)</t>
  </si>
  <si>
    <t>宋甜甜</t>
  </si>
  <si>
    <t>610528199806252724</t>
  </si>
  <si>
    <t>15877353316</t>
  </si>
  <si>
    <t>2010583078@qq.com</t>
  </si>
  <si>
    <t>Stt19980625</t>
  </si>
  <si>
    <t>29</t>
  </si>
  <si>
    <t>2026/5/3 18:50:11</t>
  </si>
  <si>
    <t>878秒</t>
  </si>
  <si>
    <t>222.90.226.161(陕西-西安)</t>
  </si>
  <si>
    <t>徐蒙蒙</t>
  </si>
  <si>
    <t>610431199710305329</t>
  </si>
  <si>
    <t>18710742070</t>
  </si>
  <si>
    <t>1148242272@qq.com</t>
  </si>
  <si>
    <t>997123</t>
  </si>
  <si>
    <t>30</t>
  </si>
  <si>
    <t>2026/5/3 18:57:15</t>
  </si>
  <si>
    <t>6763秒</t>
  </si>
  <si>
    <t>杨洋</t>
  </si>
  <si>
    <t>62011119961017101X</t>
  </si>
  <si>
    <t>18229064011</t>
  </si>
  <si>
    <t>fresh-y@foxmail.com</t>
  </si>
  <si>
    <t>19961017yy</t>
  </si>
  <si>
    <t>31</t>
  </si>
  <si>
    <t>2026/5/3 19:13:17</t>
  </si>
  <si>
    <t>207秒</t>
  </si>
  <si>
    <t>111.18.89.76(陕西-商洛)</t>
  </si>
  <si>
    <t>赵琨</t>
  </si>
  <si>
    <t>612522199608082510</t>
  </si>
  <si>
    <t>15929658081</t>
  </si>
  <si>
    <t>910994104@qq.com</t>
  </si>
  <si>
    <t>8081160.</t>
  </si>
  <si>
    <t>32</t>
  </si>
  <si>
    <t>2026/5/3 19:19:57</t>
  </si>
  <si>
    <t>269秒</t>
  </si>
  <si>
    <t>111.18.36.42(陕西-西安)</t>
  </si>
  <si>
    <t>康丁丁</t>
  </si>
  <si>
    <t>62042119960221332X</t>
  </si>
  <si>
    <t>15101340314</t>
  </si>
  <si>
    <t>2090240635@qq.com</t>
  </si>
  <si>
    <t>k2090240635</t>
  </si>
  <si>
    <t>33</t>
  </si>
  <si>
    <t>2026/5/3 19:33:26</t>
  </si>
  <si>
    <t>3052秒</t>
  </si>
  <si>
    <t>1.80.235.147(陕西-西安)</t>
  </si>
  <si>
    <t>苏会鸽</t>
  </si>
  <si>
    <t>612522199705203142</t>
  </si>
  <si>
    <t>18160747715</t>
  </si>
  <si>
    <t>1003549086@qq.com</t>
  </si>
  <si>
    <t>shg123456</t>
  </si>
  <si>
    <t>34</t>
  </si>
  <si>
    <t>2026/5/3 19:37:09</t>
  </si>
  <si>
    <t>3860秒</t>
  </si>
  <si>
    <t>106.44.4.214(陕西-咸阳)</t>
  </si>
  <si>
    <t>兰海丹</t>
  </si>
  <si>
    <t>610321199604031821</t>
  </si>
  <si>
    <t>18309291648</t>
  </si>
  <si>
    <t>840643469@qq.com</t>
  </si>
  <si>
    <t>35</t>
  </si>
  <si>
    <t>2026/5/3 19:38:03</t>
  </si>
  <si>
    <t>200秒</t>
  </si>
  <si>
    <t>219.144.137.65(陕西-西安)</t>
  </si>
  <si>
    <t>花冠祺</t>
  </si>
  <si>
    <t>610582199603245020</t>
  </si>
  <si>
    <t>18710421352</t>
  </si>
  <si>
    <t>2272677300@qq.com</t>
  </si>
  <si>
    <t>36</t>
  </si>
  <si>
    <t>2026/5/3 19:38:34</t>
  </si>
  <si>
    <t>287秒</t>
  </si>
  <si>
    <t>123.55.64.196(河南-新乡)</t>
  </si>
  <si>
    <t>任宗鹏</t>
  </si>
  <si>
    <t>371428199707100640</t>
  </si>
  <si>
    <t>13853481827</t>
  </si>
  <si>
    <t>2428443029@qq.com</t>
  </si>
  <si>
    <t>37</t>
  </si>
  <si>
    <t>2026/5/3 20:00:56</t>
  </si>
  <si>
    <t>11425秒</t>
  </si>
  <si>
    <t>张书苑</t>
  </si>
  <si>
    <t>622426199809230016</t>
  </si>
  <si>
    <t>17693102710</t>
  </si>
  <si>
    <t>dipokeox@163.com</t>
  </si>
  <si>
    <t>38</t>
  </si>
  <si>
    <t>2026/5/3 20:32:04</t>
  </si>
  <si>
    <t>7000秒</t>
  </si>
  <si>
    <t>113.201.48.47(陕西-西安)</t>
  </si>
  <si>
    <t>杨怡心</t>
  </si>
  <si>
    <t>411282199502280027</t>
  </si>
  <si>
    <t>15502982393</t>
  </si>
  <si>
    <t>949963833@qq.com</t>
  </si>
  <si>
    <t>39</t>
  </si>
  <si>
    <t>2026/5/3 21:04:34</t>
  </si>
  <si>
    <t>904秒</t>
  </si>
  <si>
    <t>白琰玮</t>
  </si>
  <si>
    <t>610122200206220927</t>
  </si>
  <si>
    <t>17829041190</t>
  </si>
  <si>
    <t>baiyanwei@37.com</t>
  </si>
  <si>
    <t>200206</t>
  </si>
  <si>
    <t>40</t>
  </si>
  <si>
    <t>2026/5/3 21:12:27</t>
  </si>
  <si>
    <t>51秒</t>
  </si>
  <si>
    <t>113.138.203.27(陕西-榆林)</t>
  </si>
  <si>
    <t>王佳琪</t>
  </si>
  <si>
    <t>620503200307286022</t>
  </si>
  <si>
    <t>19959078850</t>
  </si>
  <si>
    <t>3225567257@qq.com</t>
  </si>
  <si>
    <t>070800wjq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</si>
</sst>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49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27.jpeg"/><Relationship Id="rId8" Type="http://schemas.openxmlformats.org/officeDocument/2006/relationships/image" Target="media/image29.jpeg"/><Relationship Id="rId7" Type="http://schemas.openxmlformats.org/officeDocument/2006/relationships/image" Target="media/image31.jpeg"/><Relationship Id="rId6" Type="http://schemas.openxmlformats.org/officeDocument/2006/relationships/image" Target="media/image32.jpeg"/><Relationship Id="rId5" Type="http://schemas.openxmlformats.org/officeDocument/2006/relationships/image" Target="media/image33.jpeg"/><Relationship Id="rId40" Type="http://schemas.openxmlformats.org/officeDocument/2006/relationships/image" Target="media/image4.png"/><Relationship Id="rId4" Type="http://schemas.openxmlformats.org/officeDocument/2006/relationships/image" Target="media/image35.jpeg"/><Relationship Id="rId39" Type="http://schemas.openxmlformats.org/officeDocument/2006/relationships/image" Target="media/image7.jpeg"/><Relationship Id="rId38" Type="http://schemas.openxmlformats.org/officeDocument/2006/relationships/image" Target="media/image24.jpeg"/><Relationship Id="rId37" Type="http://schemas.openxmlformats.org/officeDocument/2006/relationships/image" Target="media/image3.png"/><Relationship Id="rId36" Type="http://schemas.openxmlformats.org/officeDocument/2006/relationships/image" Target="media/image30.jpeg"/><Relationship Id="rId35" Type="http://schemas.openxmlformats.org/officeDocument/2006/relationships/image" Target="media/image2.jpeg"/><Relationship Id="rId34" Type="http://schemas.openxmlformats.org/officeDocument/2006/relationships/image" Target="media/image5.jpeg"/><Relationship Id="rId33" Type="http://schemas.openxmlformats.org/officeDocument/2006/relationships/image" Target="media/image1.jpeg"/><Relationship Id="rId32" Type="http://schemas.openxmlformats.org/officeDocument/2006/relationships/image" Target="media/image34.jpeg"/><Relationship Id="rId31" Type="http://schemas.openxmlformats.org/officeDocument/2006/relationships/image" Target="media/image6.jpeg"/><Relationship Id="rId30" Type="http://schemas.openxmlformats.org/officeDocument/2006/relationships/image" Target="media/image8.jpeg"/><Relationship Id="rId3" Type="http://schemas.openxmlformats.org/officeDocument/2006/relationships/image" Target="media/image36.png"/><Relationship Id="rId29" Type="http://schemas.openxmlformats.org/officeDocument/2006/relationships/image" Target="media/image9.jpeg"/><Relationship Id="rId28" Type="http://schemas.openxmlformats.org/officeDocument/2006/relationships/image" Target="media/image10.jpeg"/><Relationship Id="rId27" Type="http://schemas.openxmlformats.org/officeDocument/2006/relationships/image" Target="media/image19.jpeg"/><Relationship Id="rId26" Type="http://schemas.openxmlformats.org/officeDocument/2006/relationships/image" Target="media/image11.jpeg"/><Relationship Id="rId25" Type="http://schemas.openxmlformats.org/officeDocument/2006/relationships/image" Target="media/image28.png"/><Relationship Id="rId24" Type="http://schemas.openxmlformats.org/officeDocument/2006/relationships/image" Target="media/image40.jpeg"/><Relationship Id="rId23" Type="http://schemas.openxmlformats.org/officeDocument/2006/relationships/image" Target="media/image12.png"/><Relationship Id="rId22" Type="http://schemas.openxmlformats.org/officeDocument/2006/relationships/image" Target="media/image13.jpeg"/><Relationship Id="rId21" Type="http://schemas.openxmlformats.org/officeDocument/2006/relationships/image" Target="media/image14.jpeg"/><Relationship Id="rId20" Type="http://schemas.openxmlformats.org/officeDocument/2006/relationships/image" Target="media/image15.jpeg"/><Relationship Id="rId2" Type="http://schemas.openxmlformats.org/officeDocument/2006/relationships/image" Target="media/image38.png"/><Relationship Id="rId19" Type="http://schemas.openxmlformats.org/officeDocument/2006/relationships/image" Target="media/image20.png"/><Relationship Id="rId18" Type="http://schemas.openxmlformats.org/officeDocument/2006/relationships/image" Target="media/image16.jpeg"/><Relationship Id="rId17" Type="http://schemas.openxmlformats.org/officeDocument/2006/relationships/image" Target="media/image17.jpeg"/><Relationship Id="rId16" Type="http://schemas.openxmlformats.org/officeDocument/2006/relationships/image" Target="media/image18.jpeg"/><Relationship Id="rId15" Type="http://schemas.openxmlformats.org/officeDocument/2006/relationships/image" Target="media/image21.jpeg"/><Relationship Id="rId14" Type="http://schemas.openxmlformats.org/officeDocument/2006/relationships/image" Target="media/image22.jpeg"/><Relationship Id="rId13" Type="http://schemas.openxmlformats.org/officeDocument/2006/relationships/image" Target="media/image37.png"/><Relationship Id="rId12" Type="http://schemas.openxmlformats.org/officeDocument/2006/relationships/image" Target="media/image23.jpeg"/><Relationship Id="rId11" Type="http://schemas.openxmlformats.org/officeDocument/2006/relationships/image" Target="media/image25.jpeg"/><Relationship Id="rId10" Type="http://schemas.openxmlformats.org/officeDocument/2006/relationships/image" Target="media/image26.jpeg"/><Relationship Id="rId1" Type="http://schemas.openxmlformats.org/officeDocument/2006/relationships/image" Target="media/image39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0" Type="http://schemas.openxmlformats.org/officeDocument/2006/relationships/image" Target="../media/image40.jpe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png"/><Relationship Id="rId29" Type="http://schemas.openxmlformats.org/officeDocument/2006/relationships/image" Target="../media/image29.jpeg"/><Relationship Id="rId28" Type="http://schemas.openxmlformats.org/officeDocument/2006/relationships/image" Target="../media/image28.pn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pn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pn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95250</xdr:colOff>
      <xdr:row>1</xdr:row>
      <xdr:rowOff>95250</xdr:rowOff>
    </xdr:from>
    <xdr:to>
      <xdr:col>12</xdr:col>
      <xdr:colOff>2000250</xdr:colOff>
      <xdr:row>1</xdr:row>
      <xdr:rowOff>2867025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28200" y="254000"/>
          <a:ext cx="1905000" cy="277177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2</xdr:row>
      <xdr:rowOff>95250</xdr:rowOff>
    </xdr:from>
    <xdr:to>
      <xdr:col>12</xdr:col>
      <xdr:colOff>2000250</xdr:colOff>
      <xdr:row>2</xdr:row>
      <xdr:rowOff>2628900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728200" y="3949700"/>
          <a:ext cx="1905000" cy="25336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3</xdr:row>
      <xdr:rowOff>95250</xdr:rowOff>
    </xdr:from>
    <xdr:to>
      <xdr:col>12</xdr:col>
      <xdr:colOff>2000250</xdr:colOff>
      <xdr:row>3</xdr:row>
      <xdr:rowOff>2981325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28200" y="7327900"/>
          <a:ext cx="1905000" cy="288607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4</xdr:row>
      <xdr:rowOff>95250</xdr:rowOff>
    </xdr:from>
    <xdr:to>
      <xdr:col>12</xdr:col>
      <xdr:colOff>2000250</xdr:colOff>
      <xdr:row>4</xdr:row>
      <xdr:rowOff>2809875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728200" y="11176000"/>
          <a:ext cx="1905000" cy="271462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5</xdr:row>
      <xdr:rowOff>95250</xdr:rowOff>
    </xdr:from>
    <xdr:to>
      <xdr:col>12</xdr:col>
      <xdr:colOff>2000250</xdr:colOff>
      <xdr:row>5</xdr:row>
      <xdr:rowOff>2628900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728200" y="14795500"/>
          <a:ext cx="1905000" cy="25336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6</xdr:row>
      <xdr:rowOff>95250</xdr:rowOff>
    </xdr:from>
    <xdr:to>
      <xdr:col>12</xdr:col>
      <xdr:colOff>2000250</xdr:colOff>
      <xdr:row>6</xdr:row>
      <xdr:rowOff>2809875</xdr:rowOff>
    </xdr:to>
    <xdr:pic>
      <xdr:nvPicPr>
        <xdr:cNvPr id="7" name="Pictur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728200" y="18173700"/>
          <a:ext cx="1905000" cy="271462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7</xdr:row>
      <xdr:rowOff>95250</xdr:rowOff>
    </xdr:from>
    <xdr:to>
      <xdr:col>12</xdr:col>
      <xdr:colOff>2000250</xdr:colOff>
      <xdr:row>7</xdr:row>
      <xdr:rowOff>2686050</xdr:rowOff>
    </xdr:to>
    <xdr:pic>
      <xdr:nvPicPr>
        <xdr:cNvPr id="8" name="Picture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728200" y="21793200"/>
          <a:ext cx="1905000" cy="25908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8</xdr:row>
      <xdr:rowOff>95250</xdr:rowOff>
    </xdr:from>
    <xdr:to>
      <xdr:col>12</xdr:col>
      <xdr:colOff>2000250</xdr:colOff>
      <xdr:row>8</xdr:row>
      <xdr:rowOff>2276475</xdr:rowOff>
    </xdr:to>
    <xdr:pic>
      <xdr:nvPicPr>
        <xdr:cNvPr id="9" name="Picture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728200" y="25247600"/>
          <a:ext cx="1905000" cy="218122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9</xdr:row>
      <xdr:rowOff>95250</xdr:rowOff>
    </xdr:from>
    <xdr:to>
      <xdr:col>12</xdr:col>
      <xdr:colOff>2000250</xdr:colOff>
      <xdr:row>9</xdr:row>
      <xdr:rowOff>2971800</xdr:rowOff>
    </xdr:to>
    <xdr:pic>
      <xdr:nvPicPr>
        <xdr:cNvPr id="10" name="Picture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728200" y="28155900"/>
          <a:ext cx="1905000" cy="28765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10</xdr:row>
      <xdr:rowOff>95250</xdr:rowOff>
    </xdr:from>
    <xdr:to>
      <xdr:col>12</xdr:col>
      <xdr:colOff>2000250</xdr:colOff>
      <xdr:row>10</xdr:row>
      <xdr:rowOff>2762250</xdr:rowOff>
    </xdr:to>
    <xdr:pic>
      <xdr:nvPicPr>
        <xdr:cNvPr id="11" name="Picture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728200" y="31991300"/>
          <a:ext cx="1905000" cy="2667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11</xdr:row>
      <xdr:rowOff>95250</xdr:rowOff>
    </xdr:from>
    <xdr:to>
      <xdr:col>12</xdr:col>
      <xdr:colOff>2000250</xdr:colOff>
      <xdr:row>11</xdr:row>
      <xdr:rowOff>2952750</xdr:rowOff>
    </xdr:to>
    <xdr:pic>
      <xdr:nvPicPr>
        <xdr:cNvPr id="12" name="Picture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728200" y="35547300"/>
          <a:ext cx="1905000" cy="28575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12</xdr:row>
      <xdr:rowOff>95250</xdr:rowOff>
    </xdr:from>
    <xdr:to>
      <xdr:col>12</xdr:col>
      <xdr:colOff>2000250</xdr:colOff>
      <xdr:row>12</xdr:row>
      <xdr:rowOff>2628900</xdr:rowOff>
    </xdr:to>
    <xdr:pic>
      <xdr:nvPicPr>
        <xdr:cNvPr id="13" name="Picture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728200" y="39357300"/>
          <a:ext cx="1905000" cy="25336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13</xdr:row>
      <xdr:rowOff>95250</xdr:rowOff>
    </xdr:from>
    <xdr:to>
      <xdr:col>12</xdr:col>
      <xdr:colOff>2000250</xdr:colOff>
      <xdr:row>13</xdr:row>
      <xdr:rowOff>2590800</xdr:rowOff>
    </xdr:to>
    <xdr:pic>
      <xdr:nvPicPr>
        <xdr:cNvPr id="14" name="Picture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9728200" y="42735500"/>
          <a:ext cx="1905000" cy="24955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14</xdr:row>
      <xdr:rowOff>95250</xdr:rowOff>
    </xdr:from>
    <xdr:to>
      <xdr:col>12</xdr:col>
      <xdr:colOff>2000250</xdr:colOff>
      <xdr:row>14</xdr:row>
      <xdr:rowOff>2762250</xdr:rowOff>
    </xdr:to>
    <xdr:pic>
      <xdr:nvPicPr>
        <xdr:cNvPr id="15" name="Picture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9728200" y="46062900"/>
          <a:ext cx="1905000" cy="2667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15</xdr:row>
      <xdr:rowOff>95250</xdr:rowOff>
    </xdr:from>
    <xdr:to>
      <xdr:col>12</xdr:col>
      <xdr:colOff>2000250</xdr:colOff>
      <xdr:row>15</xdr:row>
      <xdr:rowOff>2762250</xdr:rowOff>
    </xdr:to>
    <xdr:pic>
      <xdr:nvPicPr>
        <xdr:cNvPr id="16" name="Picture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9728200" y="49618900"/>
          <a:ext cx="1905000" cy="2667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16</xdr:row>
      <xdr:rowOff>95250</xdr:rowOff>
    </xdr:from>
    <xdr:to>
      <xdr:col>12</xdr:col>
      <xdr:colOff>2000250</xdr:colOff>
      <xdr:row>16</xdr:row>
      <xdr:rowOff>2857500</xdr:rowOff>
    </xdr:to>
    <xdr:pic>
      <xdr:nvPicPr>
        <xdr:cNvPr id="17" name="Picture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9728200" y="53174900"/>
          <a:ext cx="1905000" cy="27622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17</xdr:row>
      <xdr:rowOff>95250</xdr:rowOff>
    </xdr:from>
    <xdr:to>
      <xdr:col>12</xdr:col>
      <xdr:colOff>2000250</xdr:colOff>
      <xdr:row>17</xdr:row>
      <xdr:rowOff>2762250</xdr:rowOff>
    </xdr:to>
    <xdr:pic>
      <xdr:nvPicPr>
        <xdr:cNvPr id="18" name="Picture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9728200" y="56857900"/>
          <a:ext cx="1905000" cy="2667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18</xdr:row>
      <xdr:rowOff>95250</xdr:rowOff>
    </xdr:from>
    <xdr:to>
      <xdr:col>12</xdr:col>
      <xdr:colOff>2000250</xdr:colOff>
      <xdr:row>18</xdr:row>
      <xdr:rowOff>2933700</xdr:rowOff>
    </xdr:to>
    <xdr:pic>
      <xdr:nvPicPr>
        <xdr:cNvPr id="19" name="Picture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9728200" y="60413900"/>
          <a:ext cx="1905000" cy="28384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19</xdr:row>
      <xdr:rowOff>95250</xdr:rowOff>
    </xdr:from>
    <xdr:to>
      <xdr:col>12</xdr:col>
      <xdr:colOff>2000250</xdr:colOff>
      <xdr:row>19</xdr:row>
      <xdr:rowOff>2438400</xdr:rowOff>
    </xdr:to>
    <xdr:pic>
      <xdr:nvPicPr>
        <xdr:cNvPr id="20" name="Picture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9728200" y="64198500"/>
          <a:ext cx="1905000" cy="23431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20</xdr:row>
      <xdr:rowOff>95250</xdr:rowOff>
    </xdr:from>
    <xdr:to>
      <xdr:col>12</xdr:col>
      <xdr:colOff>2000250</xdr:colOff>
      <xdr:row>20</xdr:row>
      <xdr:rowOff>3038475</xdr:rowOff>
    </xdr:to>
    <xdr:pic>
      <xdr:nvPicPr>
        <xdr:cNvPr id="21" name="Picture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9728200" y="67322700"/>
          <a:ext cx="1905000" cy="294322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21</xdr:row>
      <xdr:rowOff>95250</xdr:rowOff>
    </xdr:from>
    <xdr:to>
      <xdr:col>12</xdr:col>
      <xdr:colOff>2000250</xdr:colOff>
      <xdr:row>21</xdr:row>
      <xdr:rowOff>2724150</xdr:rowOff>
    </xdr:to>
    <xdr:pic>
      <xdr:nvPicPr>
        <xdr:cNvPr id="22" name="Picture 2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9728200" y="71247000"/>
          <a:ext cx="1905000" cy="26289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22</xdr:row>
      <xdr:rowOff>95250</xdr:rowOff>
    </xdr:from>
    <xdr:to>
      <xdr:col>12</xdr:col>
      <xdr:colOff>2000250</xdr:colOff>
      <xdr:row>22</xdr:row>
      <xdr:rowOff>2762250</xdr:rowOff>
    </xdr:to>
    <xdr:pic>
      <xdr:nvPicPr>
        <xdr:cNvPr id="23" name="Picture 2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9728200" y="74752200"/>
          <a:ext cx="1905000" cy="2667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23</xdr:row>
      <xdr:rowOff>95250</xdr:rowOff>
    </xdr:from>
    <xdr:to>
      <xdr:col>12</xdr:col>
      <xdr:colOff>2000250</xdr:colOff>
      <xdr:row>23</xdr:row>
      <xdr:rowOff>2628900</xdr:rowOff>
    </xdr:to>
    <xdr:pic>
      <xdr:nvPicPr>
        <xdr:cNvPr id="24" name="Picture 2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9728200" y="78308200"/>
          <a:ext cx="1905000" cy="25336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24</xdr:row>
      <xdr:rowOff>95250</xdr:rowOff>
    </xdr:from>
    <xdr:to>
      <xdr:col>12</xdr:col>
      <xdr:colOff>2000250</xdr:colOff>
      <xdr:row>24</xdr:row>
      <xdr:rowOff>2628900</xdr:rowOff>
    </xdr:to>
    <xdr:pic>
      <xdr:nvPicPr>
        <xdr:cNvPr id="25" name="Picture 2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9728200" y="81686400"/>
          <a:ext cx="1905000" cy="25336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25</xdr:row>
      <xdr:rowOff>95250</xdr:rowOff>
    </xdr:from>
    <xdr:to>
      <xdr:col>12</xdr:col>
      <xdr:colOff>2000250</xdr:colOff>
      <xdr:row>25</xdr:row>
      <xdr:rowOff>2667000</xdr:rowOff>
    </xdr:to>
    <xdr:pic>
      <xdr:nvPicPr>
        <xdr:cNvPr id="26" name="Picture 2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9728200" y="85064600"/>
          <a:ext cx="1905000" cy="25717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26</xdr:row>
      <xdr:rowOff>95250</xdr:rowOff>
    </xdr:from>
    <xdr:to>
      <xdr:col>12</xdr:col>
      <xdr:colOff>2000250</xdr:colOff>
      <xdr:row>26</xdr:row>
      <xdr:rowOff>2066925</xdr:rowOff>
    </xdr:to>
    <xdr:pic>
      <xdr:nvPicPr>
        <xdr:cNvPr id="27" name="Picture 26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9728200" y="88493600"/>
          <a:ext cx="1905000" cy="197167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27</xdr:row>
      <xdr:rowOff>95250</xdr:rowOff>
    </xdr:from>
    <xdr:to>
      <xdr:col>12</xdr:col>
      <xdr:colOff>2000250</xdr:colOff>
      <xdr:row>27</xdr:row>
      <xdr:rowOff>2762250</xdr:rowOff>
    </xdr:to>
    <xdr:pic>
      <xdr:nvPicPr>
        <xdr:cNvPr id="28" name="Picture 27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9728200" y="91122500"/>
          <a:ext cx="1905000" cy="2667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28</xdr:row>
      <xdr:rowOff>95250</xdr:rowOff>
    </xdr:from>
    <xdr:to>
      <xdr:col>12</xdr:col>
      <xdr:colOff>2000250</xdr:colOff>
      <xdr:row>28</xdr:row>
      <xdr:rowOff>2209800</xdr:rowOff>
    </xdr:to>
    <xdr:pic>
      <xdr:nvPicPr>
        <xdr:cNvPr id="29" name="Picture 28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9728200" y="94678500"/>
          <a:ext cx="1905000" cy="21145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29</xdr:row>
      <xdr:rowOff>95250</xdr:rowOff>
    </xdr:from>
    <xdr:to>
      <xdr:col>12</xdr:col>
      <xdr:colOff>2000250</xdr:colOff>
      <xdr:row>29</xdr:row>
      <xdr:rowOff>2762250</xdr:rowOff>
    </xdr:to>
    <xdr:pic>
      <xdr:nvPicPr>
        <xdr:cNvPr id="30" name="Picture 29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9728200" y="97497900"/>
          <a:ext cx="1905000" cy="2667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30</xdr:row>
      <xdr:rowOff>95250</xdr:rowOff>
    </xdr:from>
    <xdr:to>
      <xdr:col>12</xdr:col>
      <xdr:colOff>2000250</xdr:colOff>
      <xdr:row>30</xdr:row>
      <xdr:rowOff>2952750</xdr:rowOff>
    </xdr:to>
    <xdr:pic>
      <xdr:nvPicPr>
        <xdr:cNvPr id="31" name="Picture 30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9728200" y="101053900"/>
          <a:ext cx="1905000" cy="28575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31</xdr:row>
      <xdr:rowOff>95250</xdr:rowOff>
    </xdr:from>
    <xdr:to>
      <xdr:col>12</xdr:col>
      <xdr:colOff>2000250</xdr:colOff>
      <xdr:row>31</xdr:row>
      <xdr:rowOff>2000250</xdr:rowOff>
    </xdr:to>
    <xdr:pic>
      <xdr:nvPicPr>
        <xdr:cNvPr id="32" name="Picture 31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9728200" y="104863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32</xdr:row>
      <xdr:rowOff>95250</xdr:rowOff>
    </xdr:from>
    <xdr:to>
      <xdr:col>12</xdr:col>
      <xdr:colOff>2000250</xdr:colOff>
      <xdr:row>32</xdr:row>
      <xdr:rowOff>2952750</xdr:rowOff>
    </xdr:to>
    <xdr:pic>
      <xdr:nvPicPr>
        <xdr:cNvPr id="33" name="Picture 32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9728200" y="107403900"/>
          <a:ext cx="1905000" cy="28575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33</xdr:row>
      <xdr:rowOff>95250</xdr:rowOff>
    </xdr:from>
    <xdr:to>
      <xdr:col>12</xdr:col>
      <xdr:colOff>2000250</xdr:colOff>
      <xdr:row>33</xdr:row>
      <xdr:rowOff>2762250</xdr:rowOff>
    </xdr:to>
    <xdr:pic>
      <xdr:nvPicPr>
        <xdr:cNvPr id="34" name="Picture 33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9728200" y="111213900"/>
          <a:ext cx="1905000" cy="2667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34</xdr:row>
      <xdr:rowOff>95250</xdr:rowOff>
    </xdr:from>
    <xdr:to>
      <xdr:col>12</xdr:col>
      <xdr:colOff>2000250</xdr:colOff>
      <xdr:row>34</xdr:row>
      <xdr:rowOff>2638425</xdr:rowOff>
    </xdr:to>
    <xdr:pic>
      <xdr:nvPicPr>
        <xdr:cNvPr id="35" name="Picture 34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9728200" y="114769900"/>
          <a:ext cx="1905000" cy="254317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35</xdr:row>
      <xdr:rowOff>95250</xdr:rowOff>
    </xdr:from>
    <xdr:to>
      <xdr:col>12</xdr:col>
      <xdr:colOff>2000250</xdr:colOff>
      <xdr:row>35</xdr:row>
      <xdr:rowOff>2762250</xdr:rowOff>
    </xdr:to>
    <xdr:pic>
      <xdr:nvPicPr>
        <xdr:cNvPr id="36" name="Picture 35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9728200" y="118160800"/>
          <a:ext cx="1905000" cy="2667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36</xdr:row>
      <xdr:rowOff>95250</xdr:rowOff>
    </xdr:from>
    <xdr:to>
      <xdr:col>12</xdr:col>
      <xdr:colOff>2000250</xdr:colOff>
      <xdr:row>36</xdr:row>
      <xdr:rowOff>2628900</xdr:rowOff>
    </xdr:to>
    <xdr:pic>
      <xdr:nvPicPr>
        <xdr:cNvPr id="37" name="Picture 36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9728200" y="121716800"/>
          <a:ext cx="1905000" cy="25336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37</xdr:row>
      <xdr:rowOff>95250</xdr:rowOff>
    </xdr:from>
    <xdr:to>
      <xdr:col>12</xdr:col>
      <xdr:colOff>2000250</xdr:colOff>
      <xdr:row>37</xdr:row>
      <xdr:rowOff>2628900</xdr:rowOff>
    </xdr:to>
    <xdr:pic>
      <xdr:nvPicPr>
        <xdr:cNvPr id="38" name="Picture 37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9728200" y="125095000"/>
          <a:ext cx="1905000" cy="25336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38</xdr:row>
      <xdr:rowOff>95250</xdr:rowOff>
    </xdr:from>
    <xdr:to>
      <xdr:col>12</xdr:col>
      <xdr:colOff>2000250</xdr:colOff>
      <xdr:row>38</xdr:row>
      <xdr:rowOff>2628900</xdr:rowOff>
    </xdr:to>
    <xdr:pic>
      <xdr:nvPicPr>
        <xdr:cNvPr id="39" name="Picture 38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9728200" y="128473200"/>
          <a:ext cx="1905000" cy="25336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39</xdr:row>
      <xdr:rowOff>95250</xdr:rowOff>
    </xdr:from>
    <xdr:to>
      <xdr:col>12</xdr:col>
      <xdr:colOff>2000250</xdr:colOff>
      <xdr:row>39</xdr:row>
      <xdr:rowOff>2809875</xdr:rowOff>
    </xdr:to>
    <xdr:pic>
      <xdr:nvPicPr>
        <xdr:cNvPr id="40" name="Picture 39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9728200" y="131851400"/>
          <a:ext cx="1905000" cy="271462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40</xdr:row>
      <xdr:rowOff>95250</xdr:rowOff>
    </xdr:from>
    <xdr:to>
      <xdr:col>12</xdr:col>
      <xdr:colOff>2000250</xdr:colOff>
      <xdr:row>40</xdr:row>
      <xdr:rowOff>2762250</xdr:rowOff>
    </xdr:to>
    <xdr:pic>
      <xdr:nvPicPr>
        <xdr:cNvPr id="41" name="Picture 40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9728200" y="135470900"/>
          <a:ext cx="1905000" cy="2667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1"/>
  <sheetViews>
    <sheetView topLeftCell="A2" workbookViewId="0">
      <selection activeCell="A2" sqref="$A1:$XFD1048576"/>
    </sheetView>
  </sheetViews>
  <sheetFormatPr defaultColWidth="9" defaultRowHeight="12.5"/>
  <cols>
    <col min="10" max="10" width="21" customWidth="1"/>
    <col min="11" max="11" width="12.9090909090909" customWidth="1"/>
    <col min="12" max="12" width="23" customWidth="1"/>
    <col min="13" max="13" width="32.854545454545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ht="291" customHeight="1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</row>
    <row r="3" ht="266" customHeight="1" spans="1:15">
      <c r="A3" t="s">
        <v>29</v>
      </c>
      <c r="B3" t="s">
        <v>30</v>
      </c>
      <c r="C3" t="s">
        <v>31</v>
      </c>
      <c r="D3" t="s">
        <v>32</v>
      </c>
      <c r="F3" t="s">
        <v>33</v>
      </c>
      <c r="G3" t="s">
        <v>34</v>
      </c>
      <c r="H3" t="s">
        <v>35</v>
      </c>
      <c r="I3" t="s">
        <v>23</v>
      </c>
      <c r="J3" t="s">
        <v>36</v>
      </c>
      <c r="K3" t="s">
        <v>37</v>
      </c>
      <c r="L3" t="s">
        <v>38</v>
      </c>
      <c r="M3" t="s">
        <v>27</v>
      </c>
      <c r="N3" t="s">
        <v>37</v>
      </c>
      <c r="O3" t="s">
        <v>39</v>
      </c>
    </row>
    <row r="4" ht="303" customHeight="1" spans="1:15">
      <c r="A4" t="s">
        <v>40</v>
      </c>
      <c r="B4" t="s">
        <v>41</v>
      </c>
      <c r="C4" t="s">
        <v>42</v>
      </c>
      <c r="D4" t="s">
        <v>18</v>
      </c>
      <c r="E4" t="s">
        <v>19</v>
      </c>
      <c r="F4" t="s">
        <v>43</v>
      </c>
      <c r="G4" t="s">
        <v>44</v>
      </c>
      <c r="H4" t="s">
        <v>22</v>
      </c>
      <c r="I4" t="s">
        <v>23</v>
      </c>
      <c r="J4" t="s">
        <v>45</v>
      </c>
      <c r="K4" t="s">
        <v>46</v>
      </c>
      <c r="L4" t="s">
        <v>47</v>
      </c>
      <c r="M4" t="s">
        <v>27</v>
      </c>
      <c r="N4" t="s">
        <v>46</v>
      </c>
      <c r="O4" t="s">
        <v>28</v>
      </c>
    </row>
    <row r="5" ht="285" customHeight="1" spans="1:15">
      <c r="A5" t="s">
        <v>48</v>
      </c>
      <c r="B5" t="s">
        <v>49</v>
      </c>
      <c r="C5" t="s">
        <v>50</v>
      </c>
      <c r="D5" t="s">
        <v>18</v>
      </c>
      <c r="E5" t="s">
        <v>19</v>
      </c>
      <c r="F5" t="s">
        <v>51</v>
      </c>
      <c r="G5" t="s">
        <v>52</v>
      </c>
      <c r="H5" t="s">
        <v>35</v>
      </c>
      <c r="I5" t="s">
        <v>23</v>
      </c>
      <c r="J5" t="s">
        <v>53</v>
      </c>
      <c r="K5" t="s">
        <v>54</v>
      </c>
      <c r="L5" t="s">
        <v>55</v>
      </c>
      <c r="M5" t="s">
        <v>27</v>
      </c>
      <c r="N5" t="s">
        <v>54</v>
      </c>
      <c r="O5" t="s">
        <v>56</v>
      </c>
    </row>
    <row r="6" ht="266" customHeight="1" spans="1:15">
      <c r="A6" t="s">
        <v>57</v>
      </c>
      <c r="B6" t="s">
        <v>58</v>
      </c>
      <c r="C6" t="s">
        <v>59</v>
      </c>
      <c r="D6" t="s">
        <v>32</v>
      </c>
      <c r="F6" t="s">
        <v>60</v>
      </c>
      <c r="G6" t="s">
        <v>61</v>
      </c>
      <c r="H6" t="s">
        <v>35</v>
      </c>
      <c r="I6" t="s">
        <v>23</v>
      </c>
      <c r="J6" t="s">
        <v>62</v>
      </c>
      <c r="K6" t="s">
        <v>63</v>
      </c>
      <c r="L6" t="s">
        <v>64</v>
      </c>
      <c r="M6" t="s">
        <v>27</v>
      </c>
      <c r="N6" t="s">
        <v>63</v>
      </c>
      <c r="O6" t="s">
        <v>65</v>
      </c>
    </row>
    <row r="7" ht="285" customHeight="1" spans="1:15">
      <c r="A7" t="s">
        <v>66</v>
      </c>
      <c r="B7" t="s">
        <v>67</v>
      </c>
      <c r="C7" t="s">
        <v>68</v>
      </c>
      <c r="D7" t="s">
        <v>18</v>
      </c>
      <c r="E7" t="s">
        <v>19</v>
      </c>
      <c r="F7" t="s">
        <v>69</v>
      </c>
      <c r="G7" t="s">
        <v>70</v>
      </c>
      <c r="H7" t="s">
        <v>35</v>
      </c>
      <c r="I7" t="s">
        <v>71</v>
      </c>
      <c r="J7" t="s">
        <v>72</v>
      </c>
      <c r="K7" t="s">
        <v>73</v>
      </c>
      <c r="L7" t="s">
        <v>74</v>
      </c>
      <c r="M7" t="s">
        <v>27</v>
      </c>
      <c r="N7" t="s">
        <v>73</v>
      </c>
      <c r="O7" t="s">
        <v>28</v>
      </c>
    </row>
    <row r="8" ht="272" customHeight="1" spans="1:15">
      <c r="A8" t="s">
        <v>75</v>
      </c>
      <c r="B8" t="s">
        <v>76</v>
      </c>
      <c r="C8" t="s">
        <v>77</v>
      </c>
      <c r="D8" t="s">
        <v>18</v>
      </c>
      <c r="E8" t="s">
        <v>19</v>
      </c>
      <c r="F8" t="s">
        <v>78</v>
      </c>
      <c r="G8" t="s">
        <v>79</v>
      </c>
      <c r="H8" t="s">
        <v>35</v>
      </c>
      <c r="I8" t="s">
        <v>23</v>
      </c>
      <c r="J8" t="s">
        <v>80</v>
      </c>
      <c r="K8" t="s">
        <v>81</v>
      </c>
      <c r="L8" t="s">
        <v>82</v>
      </c>
      <c r="M8" t="s">
        <v>27</v>
      </c>
      <c r="N8" t="s">
        <v>81</v>
      </c>
      <c r="O8" t="s">
        <v>28</v>
      </c>
    </row>
    <row r="9" ht="229" customHeight="1" spans="1:15">
      <c r="A9" t="s">
        <v>83</v>
      </c>
      <c r="B9" t="s">
        <v>84</v>
      </c>
      <c r="C9" t="s">
        <v>85</v>
      </c>
      <c r="D9" t="s">
        <v>18</v>
      </c>
      <c r="E9" t="s">
        <v>19</v>
      </c>
      <c r="F9" t="s">
        <v>86</v>
      </c>
      <c r="G9" t="s">
        <v>87</v>
      </c>
      <c r="H9" t="s">
        <v>22</v>
      </c>
      <c r="I9" t="s">
        <v>23</v>
      </c>
      <c r="J9" t="s">
        <v>88</v>
      </c>
      <c r="K9" t="s">
        <v>89</v>
      </c>
      <c r="L9" t="s">
        <v>90</v>
      </c>
      <c r="M9" t="s">
        <v>27</v>
      </c>
      <c r="N9" t="s">
        <v>89</v>
      </c>
      <c r="O9" t="s">
        <v>91</v>
      </c>
    </row>
    <row r="10" ht="302" customHeight="1" spans="1:15">
      <c r="A10" t="s">
        <v>92</v>
      </c>
      <c r="B10" t="s">
        <v>93</v>
      </c>
      <c r="C10" t="s">
        <v>94</v>
      </c>
      <c r="D10" t="s">
        <v>18</v>
      </c>
      <c r="E10" t="s">
        <v>19</v>
      </c>
      <c r="F10" t="s">
        <v>95</v>
      </c>
      <c r="G10" t="s">
        <v>96</v>
      </c>
      <c r="H10" t="s">
        <v>35</v>
      </c>
      <c r="I10" t="s">
        <v>23</v>
      </c>
      <c r="J10" t="s">
        <v>97</v>
      </c>
      <c r="K10" t="s">
        <v>98</v>
      </c>
      <c r="L10" t="s">
        <v>99</v>
      </c>
      <c r="M10" t="s">
        <v>27</v>
      </c>
      <c r="N10" t="s">
        <v>98</v>
      </c>
      <c r="O10" t="s">
        <v>100</v>
      </c>
    </row>
    <row r="11" ht="280" customHeight="1" spans="1:15">
      <c r="A11" t="s">
        <v>101</v>
      </c>
      <c r="B11" t="s">
        <v>102</v>
      </c>
      <c r="C11" t="s">
        <v>103</v>
      </c>
      <c r="D11" t="s">
        <v>18</v>
      </c>
      <c r="E11" t="s">
        <v>19</v>
      </c>
      <c r="F11" t="s">
        <v>104</v>
      </c>
      <c r="G11" t="s">
        <v>105</v>
      </c>
      <c r="H11" t="s">
        <v>35</v>
      </c>
      <c r="I11" t="s">
        <v>23</v>
      </c>
      <c r="J11" t="s">
        <v>106</v>
      </c>
      <c r="K11" t="s">
        <v>107</v>
      </c>
      <c r="L11" t="s">
        <v>108</v>
      </c>
      <c r="M11" t="s">
        <v>27</v>
      </c>
      <c r="N11" t="s">
        <v>107</v>
      </c>
      <c r="O11" t="s">
        <v>109</v>
      </c>
    </row>
    <row r="12" ht="300" customHeight="1" spans="1:15">
      <c r="A12" t="s">
        <v>110</v>
      </c>
      <c r="B12" t="s">
        <v>111</v>
      </c>
      <c r="C12" t="s">
        <v>112</v>
      </c>
      <c r="D12" t="s">
        <v>32</v>
      </c>
      <c r="F12" t="s">
        <v>113</v>
      </c>
      <c r="G12" t="s">
        <v>114</v>
      </c>
      <c r="H12" t="s">
        <v>35</v>
      </c>
      <c r="I12" t="s">
        <v>23</v>
      </c>
      <c r="J12" t="s">
        <v>115</v>
      </c>
      <c r="K12" t="s">
        <v>116</v>
      </c>
      <c r="L12" t="s">
        <v>117</v>
      </c>
      <c r="M12" t="s">
        <v>27</v>
      </c>
      <c r="N12" t="s">
        <v>116</v>
      </c>
      <c r="O12" t="s">
        <v>118</v>
      </c>
    </row>
    <row r="13" ht="266" customHeight="1" spans="1:15">
      <c r="A13" t="s">
        <v>119</v>
      </c>
      <c r="B13" t="s">
        <v>120</v>
      </c>
      <c r="C13" t="s">
        <v>121</v>
      </c>
      <c r="D13" t="s">
        <v>32</v>
      </c>
      <c r="F13" t="s">
        <v>122</v>
      </c>
      <c r="G13" t="s">
        <v>123</v>
      </c>
      <c r="H13" t="s">
        <v>35</v>
      </c>
      <c r="I13" t="s">
        <v>23</v>
      </c>
      <c r="J13" t="s">
        <v>124</v>
      </c>
      <c r="K13" t="s">
        <v>125</v>
      </c>
      <c r="L13" t="s">
        <v>126</v>
      </c>
      <c r="M13" t="s">
        <v>27</v>
      </c>
      <c r="N13" t="s">
        <v>125</v>
      </c>
      <c r="O13" t="s">
        <v>127</v>
      </c>
    </row>
    <row r="14" ht="262" customHeight="1" spans="1:15">
      <c r="A14" t="s">
        <v>128</v>
      </c>
      <c r="B14" t="s">
        <v>129</v>
      </c>
      <c r="C14" t="s">
        <v>130</v>
      </c>
      <c r="D14" t="s">
        <v>32</v>
      </c>
      <c r="F14" t="s">
        <v>131</v>
      </c>
      <c r="G14" t="s">
        <v>132</v>
      </c>
      <c r="H14" t="s">
        <v>35</v>
      </c>
      <c r="I14" t="s">
        <v>23</v>
      </c>
      <c r="J14" t="s">
        <v>133</v>
      </c>
      <c r="K14" t="s">
        <v>134</v>
      </c>
      <c r="L14" t="s">
        <v>135</v>
      </c>
      <c r="M14" t="s">
        <v>27</v>
      </c>
      <c r="N14" t="s">
        <v>134</v>
      </c>
      <c r="O14" t="s">
        <v>136</v>
      </c>
    </row>
    <row r="15" ht="280" customHeight="1" spans="1:15">
      <c r="A15" t="s">
        <v>137</v>
      </c>
      <c r="B15" t="s">
        <v>138</v>
      </c>
      <c r="C15" t="s">
        <v>139</v>
      </c>
      <c r="D15" t="s">
        <v>18</v>
      </c>
      <c r="E15" t="s">
        <v>19</v>
      </c>
      <c r="F15" t="s">
        <v>140</v>
      </c>
      <c r="G15" t="s">
        <v>141</v>
      </c>
      <c r="H15" t="s">
        <v>35</v>
      </c>
      <c r="I15" t="s">
        <v>71</v>
      </c>
      <c r="J15" t="s">
        <v>142</v>
      </c>
      <c r="K15" t="s">
        <v>143</v>
      </c>
      <c r="L15" t="s">
        <v>144</v>
      </c>
      <c r="M15" t="s">
        <v>27</v>
      </c>
      <c r="N15" t="s">
        <v>143</v>
      </c>
      <c r="O15" t="s">
        <v>145</v>
      </c>
    </row>
    <row r="16" ht="280" customHeight="1" spans="1:15">
      <c r="A16" t="s">
        <v>146</v>
      </c>
      <c r="B16" t="s">
        <v>147</v>
      </c>
      <c r="C16" t="s">
        <v>148</v>
      </c>
      <c r="D16" t="s">
        <v>18</v>
      </c>
      <c r="E16" t="s">
        <v>19</v>
      </c>
      <c r="F16" t="s">
        <v>149</v>
      </c>
      <c r="G16" t="s">
        <v>150</v>
      </c>
      <c r="H16" t="s">
        <v>35</v>
      </c>
      <c r="I16" t="s">
        <v>23</v>
      </c>
      <c r="J16" t="s">
        <v>151</v>
      </c>
      <c r="K16" t="s">
        <v>152</v>
      </c>
      <c r="L16" t="s">
        <v>153</v>
      </c>
      <c r="M16" t="s">
        <v>27</v>
      </c>
      <c r="N16" t="s">
        <v>152</v>
      </c>
      <c r="O16" t="s">
        <v>154</v>
      </c>
    </row>
    <row r="17" ht="290" customHeight="1" spans="1:15">
      <c r="A17" t="s">
        <v>155</v>
      </c>
      <c r="B17" t="s">
        <v>156</v>
      </c>
      <c r="C17" t="s">
        <v>157</v>
      </c>
      <c r="D17" t="s">
        <v>18</v>
      </c>
      <c r="E17" t="s">
        <v>19</v>
      </c>
      <c r="F17" t="s">
        <v>158</v>
      </c>
      <c r="G17" t="s">
        <v>159</v>
      </c>
      <c r="H17" t="s">
        <v>35</v>
      </c>
      <c r="I17" t="s">
        <v>23</v>
      </c>
      <c r="J17" t="s">
        <v>160</v>
      </c>
      <c r="K17" t="s">
        <v>161</v>
      </c>
      <c r="L17" t="s">
        <v>162</v>
      </c>
      <c r="M17" t="s">
        <v>27</v>
      </c>
      <c r="N17" t="s">
        <v>161</v>
      </c>
      <c r="O17" t="s">
        <v>163</v>
      </c>
    </row>
    <row r="18" ht="280" customHeight="1" spans="1:15">
      <c r="A18" t="s">
        <v>164</v>
      </c>
      <c r="B18" t="s">
        <v>165</v>
      </c>
      <c r="C18" t="s">
        <v>166</v>
      </c>
      <c r="D18" t="s">
        <v>18</v>
      </c>
      <c r="E18" t="s">
        <v>19</v>
      </c>
      <c r="F18" t="s">
        <v>167</v>
      </c>
      <c r="G18" t="s">
        <v>168</v>
      </c>
      <c r="H18" t="s">
        <v>35</v>
      </c>
      <c r="I18" t="s">
        <v>23</v>
      </c>
      <c r="J18" t="s">
        <v>169</v>
      </c>
      <c r="K18" t="s">
        <v>170</v>
      </c>
      <c r="L18" t="s">
        <v>171</v>
      </c>
      <c r="M18" t="s">
        <v>27</v>
      </c>
      <c r="N18" t="s">
        <v>170</v>
      </c>
      <c r="O18" t="s">
        <v>172</v>
      </c>
    </row>
    <row r="19" ht="298" customHeight="1" spans="1:15">
      <c r="A19" t="s">
        <v>173</v>
      </c>
      <c r="B19" t="s">
        <v>174</v>
      </c>
      <c r="C19" t="s">
        <v>175</v>
      </c>
      <c r="D19" t="s">
        <v>18</v>
      </c>
      <c r="E19" t="s">
        <v>19</v>
      </c>
      <c r="F19" t="s">
        <v>176</v>
      </c>
      <c r="G19" t="s">
        <v>177</v>
      </c>
      <c r="H19" t="s">
        <v>35</v>
      </c>
      <c r="I19" t="s">
        <v>23</v>
      </c>
      <c r="J19" t="s">
        <v>178</v>
      </c>
      <c r="K19" t="s">
        <v>179</v>
      </c>
      <c r="L19" t="s">
        <v>180</v>
      </c>
      <c r="M19" t="s">
        <v>27</v>
      </c>
      <c r="N19" t="s">
        <v>179</v>
      </c>
      <c r="O19" t="s">
        <v>181</v>
      </c>
    </row>
    <row r="20" ht="246" customHeight="1" spans="1:15">
      <c r="A20" t="s">
        <v>182</v>
      </c>
      <c r="B20" t="s">
        <v>183</v>
      </c>
      <c r="C20" t="s">
        <v>184</v>
      </c>
      <c r="D20" t="s">
        <v>18</v>
      </c>
      <c r="E20" t="s">
        <v>19</v>
      </c>
      <c r="F20" t="s">
        <v>185</v>
      </c>
      <c r="G20" t="s">
        <v>186</v>
      </c>
      <c r="H20" t="s">
        <v>35</v>
      </c>
      <c r="I20" t="s">
        <v>23</v>
      </c>
      <c r="J20" t="s">
        <v>187</v>
      </c>
      <c r="K20" t="s">
        <v>188</v>
      </c>
      <c r="L20" t="s">
        <v>189</v>
      </c>
      <c r="M20" t="s">
        <v>27</v>
      </c>
      <c r="N20" t="s">
        <v>188</v>
      </c>
      <c r="O20" t="s">
        <v>190</v>
      </c>
    </row>
    <row r="21" ht="309" customHeight="1" spans="1:15">
      <c r="A21" t="s">
        <v>191</v>
      </c>
      <c r="B21" t="s">
        <v>192</v>
      </c>
      <c r="C21" t="s">
        <v>193</v>
      </c>
      <c r="D21" t="s">
        <v>18</v>
      </c>
      <c r="E21" t="s">
        <v>19</v>
      </c>
      <c r="F21" t="s">
        <v>194</v>
      </c>
      <c r="G21" t="s">
        <v>195</v>
      </c>
      <c r="H21" t="s">
        <v>35</v>
      </c>
      <c r="I21" t="s">
        <v>23</v>
      </c>
      <c r="J21" t="s">
        <v>196</v>
      </c>
      <c r="K21" t="s">
        <v>197</v>
      </c>
      <c r="L21" t="s">
        <v>198</v>
      </c>
      <c r="M21" t="s">
        <v>27</v>
      </c>
      <c r="N21" t="s">
        <v>196</v>
      </c>
      <c r="O21" t="s">
        <v>28</v>
      </c>
    </row>
    <row r="22" ht="276" customHeight="1" spans="1:15">
      <c r="A22" t="s">
        <v>199</v>
      </c>
      <c r="B22" t="s">
        <v>200</v>
      </c>
      <c r="C22" t="s">
        <v>201</v>
      </c>
      <c r="D22" t="s">
        <v>32</v>
      </c>
      <c r="F22" t="s">
        <v>202</v>
      </c>
      <c r="G22" t="s">
        <v>203</v>
      </c>
      <c r="H22" t="s">
        <v>35</v>
      </c>
      <c r="I22" t="s">
        <v>23</v>
      </c>
      <c r="J22" t="s">
        <v>204</v>
      </c>
      <c r="K22" t="s">
        <v>205</v>
      </c>
      <c r="L22" t="s">
        <v>206</v>
      </c>
      <c r="M22" t="s">
        <v>27</v>
      </c>
      <c r="N22" t="s">
        <v>205</v>
      </c>
      <c r="O22" t="s">
        <v>207</v>
      </c>
    </row>
    <row r="23" ht="280" customHeight="1" spans="1:15">
      <c r="A23" t="s">
        <v>208</v>
      </c>
      <c r="B23" t="s">
        <v>209</v>
      </c>
      <c r="C23" t="s">
        <v>210</v>
      </c>
      <c r="D23" t="s">
        <v>18</v>
      </c>
      <c r="E23" t="s">
        <v>19</v>
      </c>
      <c r="F23" t="s">
        <v>211</v>
      </c>
      <c r="G23" t="s">
        <v>212</v>
      </c>
      <c r="H23" t="s">
        <v>35</v>
      </c>
      <c r="I23" t="s">
        <v>23</v>
      </c>
      <c r="J23" t="s">
        <v>213</v>
      </c>
      <c r="K23" t="s">
        <v>214</v>
      </c>
      <c r="L23" t="s">
        <v>215</v>
      </c>
      <c r="M23" t="s">
        <v>27</v>
      </c>
      <c r="N23" t="s">
        <v>214</v>
      </c>
      <c r="O23" t="s">
        <v>216</v>
      </c>
    </row>
    <row r="24" ht="266" customHeight="1" spans="1:15">
      <c r="A24" t="s">
        <v>217</v>
      </c>
      <c r="B24" t="s">
        <v>218</v>
      </c>
      <c r="C24" t="s">
        <v>219</v>
      </c>
      <c r="D24" t="s">
        <v>18</v>
      </c>
      <c r="E24" t="s">
        <v>19</v>
      </c>
      <c r="F24" t="s">
        <v>220</v>
      </c>
      <c r="G24" t="s">
        <v>221</v>
      </c>
      <c r="H24" t="s">
        <v>35</v>
      </c>
      <c r="I24" t="s">
        <v>23</v>
      </c>
      <c r="J24" t="s">
        <v>222</v>
      </c>
      <c r="K24" t="s">
        <v>223</v>
      </c>
      <c r="L24" t="s">
        <v>224</v>
      </c>
      <c r="M24" t="s">
        <v>27</v>
      </c>
      <c r="N24" t="s">
        <v>223</v>
      </c>
      <c r="O24" t="s">
        <v>225</v>
      </c>
    </row>
    <row r="25" ht="266" customHeight="1" spans="1:15">
      <c r="A25" t="s">
        <v>226</v>
      </c>
      <c r="B25" t="s">
        <v>227</v>
      </c>
      <c r="C25" t="s">
        <v>228</v>
      </c>
      <c r="D25" t="s">
        <v>18</v>
      </c>
      <c r="E25" t="s">
        <v>19</v>
      </c>
      <c r="F25" t="s">
        <v>220</v>
      </c>
      <c r="G25" t="s">
        <v>229</v>
      </c>
      <c r="H25" t="s">
        <v>35</v>
      </c>
      <c r="I25" t="s">
        <v>23</v>
      </c>
      <c r="J25" t="s">
        <v>230</v>
      </c>
      <c r="K25" t="s">
        <v>231</v>
      </c>
      <c r="L25" t="s">
        <v>232</v>
      </c>
      <c r="M25" t="s">
        <v>27</v>
      </c>
      <c r="N25" t="s">
        <v>231</v>
      </c>
      <c r="O25" t="s">
        <v>233</v>
      </c>
    </row>
    <row r="26" ht="270" customHeight="1" spans="1:15">
      <c r="A26" t="s">
        <v>234</v>
      </c>
      <c r="B26" t="s">
        <v>235</v>
      </c>
      <c r="C26" t="s">
        <v>236</v>
      </c>
      <c r="D26" t="s">
        <v>18</v>
      </c>
      <c r="E26" t="s">
        <v>19</v>
      </c>
      <c r="F26" t="s">
        <v>149</v>
      </c>
      <c r="G26" t="s">
        <v>237</v>
      </c>
      <c r="H26" t="s">
        <v>35</v>
      </c>
      <c r="I26" t="s">
        <v>23</v>
      </c>
      <c r="J26" t="s">
        <v>238</v>
      </c>
      <c r="K26" t="s">
        <v>239</v>
      </c>
      <c r="L26" t="s">
        <v>240</v>
      </c>
      <c r="M26" t="s">
        <v>27</v>
      </c>
      <c r="N26" t="s">
        <v>239</v>
      </c>
      <c r="O26" t="s">
        <v>241</v>
      </c>
    </row>
    <row r="27" ht="207" customHeight="1" spans="1:15">
      <c r="A27" t="s">
        <v>242</v>
      </c>
      <c r="B27" t="s">
        <v>243</v>
      </c>
      <c r="C27" t="s">
        <v>244</v>
      </c>
      <c r="D27" t="s">
        <v>18</v>
      </c>
      <c r="E27" t="s">
        <v>19</v>
      </c>
      <c r="F27" t="s">
        <v>245</v>
      </c>
      <c r="G27" t="s">
        <v>246</v>
      </c>
      <c r="H27" t="s">
        <v>35</v>
      </c>
      <c r="I27" t="s">
        <v>23</v>
      </c>
      <c r="J27" t="s">
        <v>247</v>
      </c>
      <c r="K27" t="s">
        <v>248</v>
      </c>
      <c r="L27" t="s">
        <v>249</v>
      </c>
      <c r="M27" t="s">
        <v>27</v>
      </c>
      <c r="N27" t="s">
        <v>250</v>
      </c>
      <c r="O27" t="s">
        <v>251</v>
      </c>
    </row>
    <row r="28" ht="280" customHeight="1" spans="1:15">
      <c r="A28" t="s">
        <v>252</v>
      </c>
      <c r="B28" t="s">
        <v>253</v>
      </c>
      <c r="C28" t="s">
        <v>254</v>
      </c>
      <c r="D28" t="s">
        <v>18</v>
      </c>
      <c r="E28" t="s">
        <v>19</v>
      </c>
      <c r="F28" t="s">
        <v>149</v>
      </c>
      <c r="G28" t="s">
        <v>255</v>
      </c>
      <c r="H28" t="s">
        <v>22</v>
      </c>
      <c r="I28" t="s">
        <v>23</v>
      </c>
      <c r="J28" t="s">
        <v>256</v>
      </c>
      <c r="K28" t="s">
        <v>257</v>
      </c>
      <c r="L28" t="s">
        <v>258</v>
      </c>
      <c r="M28" t="s">
        <v>27</v>
      </c>
      <c r="N28" t="s">
        <v>257</v>
      </c>
      <c r="O28" t="s">
        <v>259</v>
      </c>
    </row>
    <row r="29" ht="222" customHeight="1" spans="1:15">
      <c r="A29" t="s">
        <v>260</v>
      </c>
      <c r="B29" t="s">
        <v>261</v>
      </c>
      <c r="C29" t="s">
        <v>262</v>
      </c>
      <c r="D29" t="s">
        <v>18</v>
      </c>
      <c r="E29" t="s">
        <v>19</v>
      </c>
      <c r="F29" t="s">
        <v>263</v>
      </c>
      <c r="G29" t="s">
        <v>264</v>
      </c>
      <c r="H29" t="s">
        <v>35</v>
      </c>
      <c r="I29" t="s">
        <v>23</v>
      </c>
      <c r="J29" t="s">
        <v>265</v>
      </c>
      <c r="K29" t="s">
        <v>266</v>
      </c>
      <c r="L29" t="s">
        <v>267</v>
      </c>
      <c r="M29" t="s">
        <v>27</v>
      </c>
      <c r="N29" t="s">
        <v>266</v>
      </c>
      <c r="O29" t="s">
        <v>268</v>
      </c>
    </row>
    <row r="30" ht="280" customHeight="1" spans="1:15">
      <c r="A30" t="s">
        <v>269</v>
      </c>
      <c r="B30" t="s">
        <v>270</v>
      </c>
      <c r="C30" t="s">
        <v>271</v>
      </c>
      <c r="D30" t="s">
        <v>18</v>
      </c>
      <c r="E30" t="s">
        <v>19</v>
      </c>
      <c r="F30" t="s">
        <v>272</v>
      </c>
      <c r="G30" t="s">
        <v>273</v>
      </c>
      <c r="H30" t="s">
        <v>35</v>
      </c>
      <c r="I30" t="s">
        <v>23</v>
      </c>
      <c r="J30" t="s">
        <v>274</v>
      </c>
      <c r="K30" t="s">
        <v>275</v>
      </c>
      <c r="L30" t="s">
        <v>276</v>
      </c>
      <c r="M30" t="s">
        <v>27</v>
      </c>
      <c r="N30" t="s">
        <v>275</v>
      </c>
      <c r="O30" t="s">
        <v>277</v>
      </c>
    </row>
    <row r="31" ht="300" customHeight="1" spans="1:15">
      <c r="A31" t="s">
        <v>278</v>
      </c>
      <c r="B31" t="s">
        <v>279</v>
      </c>
      <c r="C31" t="s">
        <v>280</v>
      </c>
      <c r="D31" t="s">
        <v>18</v>
      </c>
      <c r="E31" t="s">
        <v>19</v>
      </c>
      <c r="F31" t="s">
        <v>149</v>
      </c>
      <c r="G31" t="s">
        <v>281</v>
      </c>
      <c r="H31" t="s">
        <v>22</v>
      </c>
      <c r="I31" t="s">
        <v>23</v>
      </c>
      <c r="J31" t="s">
        <v>282</v>
      </c>
      <c r="K31" t="s">
        <v>283</v>
      </c>
      <c r="L31" t="s">
        <v>284</v>
      </c>
      <c r="M31" t="s">
        <v>27</v>
      </c>
      <c r="N31" t="s">
        <v>283</v>
      </c>
      <c r="O31" t="s">
        <v>285</v>
      </c>
    </row>
    <row r="32" ht="200" customHeight="1" spans="1:15">
      <c r="A32" t="s">
        <v>286</v>
      </c>
      <c r="B32" t="s">
        <v>287</v>
      </c>
      <c r="C32" t="s">
        <v>288</v>
      </c>
      <c r="D32" t="s">
        <v>18</v>
      </c>
      <c r="E32" t="s">
        <v>19</v>
      </c>
      <c r="F32" t="s">
        <v>289</v>
      </c>
      <c r="G32" t="s">
        <v>290</v>
      </c>
      <c r="H32" t="s">
        <v>22</v>
      </c>
      <c r="I32" t="s">
        <v>23</v>
      </c>
      <c r="J32" t="s">
        <v>291</v>
      </c>
      <c r="K32" t="s">
        <v>292</v>
      </c>
      <c r="L32" t="s">
        <v>293</v>
      </c>
      <c r="M32" t="s">
        <v>27</v>
      </c>
      <c r="N32" t="s">
        <v>293</v>
      </c>
      <c r="O32" t="s">
        <v>294</v>
      </c>
    </row>
    <row r="33" ht="300" customHeight="1" spans="1:15">
      <c r="A33" t="s">
        <v>295</v>
      </c>
      <c r="B33" t="s">
        <v>296</v>
      </c>
      <c r="C33" t="s">
        <v>297</v>
      </c>
      <c r="D33" t="s">
        <v>18</v>
      </c>
      <c r="E33" t="s">
        <v>19</v>
      </c>
      <c r="F33" t="s">
        <v>298</v>
      </c>
      <c r="G33" t="s">
        <v>299</v>
      </c>
      <c r="H33" t="s">
        <v>35</v>
      </c>
      <c r="I33" t="s">
        <v>23</v>
      </c>
      <c r="J33" t="s">
        <v>300</v>
      </c>
      <c r="K33" t="s">
        <v>301</v>
      </c>
      <c r="L33" t="s">
        <v>302</v>
      </c>
      <c r="M33" t="s">
        <v>27</v>
      </c>
      <c r="N33" t="s">
        <v>301</v>
      </c>
      <c r="O33" t="s">
        <v>303</v>
      </c>
    </row>
    <row r="34" ht="280" customHeight="1" spans="1:15">
      <c r="A34" t="s">
        <v>304</v>
      </c>
      <c r="B34" t="s">
        <v>305</v>
      </c>
      <c r="C34" t="s">
        <v>306</v>
      </c>
      <c r="D34" t="s">
        <v>18</v>
      </c>
      <c r="E34" t="s">
        <v>19</v>
      </c>
      <c r="F34" t="s">
        <v>307</v>
      </c>
      <c r="G34" t="s">
        <v>308</v>
      </c>
      <c r="H34" t="s">
        <v>35</v>
      </c>
      <c r="I34" t="s">
        <v>23</v>
      </c>
      <c r="J34" t="s">
        <v>309</v>
      </c>
      <c r="K34" t="s">
        <v>310</v>
      </c>
      <c r="L34" t="s">
        <v>311</v>
      </c>
      <c r="M34" t="s">
        <v>27</v>
      </c>
      <c r="N34" t="s">
        <v>310</v>
      </c>
      <c r="O34" t="s">
        <v>312</v>
      </c>
    </row>
    <row r="35" ht="267" customHeight="1" spans="1:15">
      <c r="A35" t="s">
        <v>313</v>
      </c>
      <c r="B35" t="s">
        <v>314</v>
      </c>
      <c r="C35" t="s">
        <v>315</v>
      </c>
      <c r="D35" t="s">
        <v>18</v>
      </c>
      <c r="E35" t="s">
        <v>19</v>
      </c>
      <c r="F35" t="s">
        <v>316</v>
      </c>
      <c r="G35" t="s">
        <v>317</v>
      </c>
      <c r="H35" t="s">
        <v>35</v>
      </c>
      <c r="I35" t="s">
        <v>23</v>
      </c>
      <c r="J35" t="s">
        <v>318</v>
      </c>
      <c r="K35" t="s">
        <v>319</v>
      </c>
      <c r="L35" t="s">
        <v>320</v>
      </c>
      <c r="M35" t="s">
        <v>27</v>
      </c>
      <c r="N35" t="s">
        <v>319</v>
      </c>
      <c r="O35" t="s">
        <v>259</v>
      </c>
    </row>
    <row r="36" ht="280" customHeight="1" spans="1:15">
      <c r="A36" t="s">
        <v>321</v>
      </c>
      <c r="B36" t="s">
        <v>322</v>
      </c>
      <c r="C36" t="s">
        <v>323</v>
      </c>
      <c r="D36" t="s">
        <v>18</v>
      </c>
      <c r="E36" t="s">
        <v>19</v>
      </c>
      <c r="F36" t="s">
        <v>324</v>
      </c>
      <c r="G36" t="s">
        <v>325</v>
      </c>
      <c r="H36" t="s">
        <v>35</v>
      </c>
      <c r="I36" t="s">
        <v>23</v>
      </c>
      <c r="J36" t="s">
        <v>326</v>
      </c>
      <c r="K36" t="s">
        <v>327</v>
      </c>
      <c r="L36" t="s">
        <v>328</v>
      </c>
      <c r="M36" t="s">
        <v>27</v>
      </c>
      <c r="N36" t="s">
        <v>327</v>
      </c>
      <c r="O36" t="s">
        <v>327</v>
      </c>
    </row>
    <row r="37" ht="266" customHeight="1" spans="1:15">
      <c r="A37" t="s">
        <v>329</v>
      </c>
      <c r="B37" t="s">
        <v>330</v>
      </c>
      <c r="C37" t="s">
        <v>331</v>
      </c>
      <c r="D37" t="s">
        <v>18</v>
      </c>
      <c r="E37" t="s">
        <v>19</v>
      </c>
      <c r="F37" t="s">
        <v>332</v>
      </c>
      <c r="G37" t="s">
        <v>333</v>
      </c>
      <c r="H37" t="s">
        <v>35</v>
      </c>
      <c r="I37" t="s">
        <v>23</v>
      </c>
      <c r="J37" t="s">
        <v>334</v>
      </c>
      <c r="K37" t="s">
        <v>335</v>
      </c>
      <c r="L37" t="s">
        <v>336</v>
      </c>
      <c r="M37" t="s">
        <v>27</v>
      </c>
      <c r="N37" t="s">
        <v>335</v>
      </c>
      <c r="O37" t="s">
        <v>28</v>
      </c>
    </row>
    <row r="38" ht="266" customHeight="1" spans="1:15">
      <c r="A38" t="s">
        <v>337</v>
      </c>
      <c r="B38" t="s">
        <v>338</v>
      </c>
      <c r="C38" t="s">
        <v>339</v>
      </c>
      <c r="D38" t="s">
        <v>18</v>
      </c>
      <c r="E38" t="s">
        <v>19</v>
      </c>
      <c r="F38" t="s">
        <v>220</v>
      </c>
      <c r="G38" t="s">
        <v>340</v>
      </c>
      <c r="H38" t="s">
        <v>22</v>
      </c>
      <c r="I38" t="s">
        <v>23</v>
      </c>
      <c r="J38" t="s">
        <v>341</v>
      </c>
      <c r="K38" t="s">
        <v>342</v>
      </c>
      <c r="L38" t="s">
        <v>343</v>
      </c>
      <c r="M38" t="s">
        <v>27</v>
      </c>
      <c r="N38" t="s">
        <v>342</v>
      </c>
      <c r="O38" t="s">
        <v>28</v>
      </c>
    </row>
    <row r="39" ht="266" customHeight="1" spans="1:15">
      <c r="A39" t="s">
        <v>344</v>
      </c>
      <c r="B39" t="s">
        <v>345</v>
      </c>
      <c r="C39" t="s">
        <v>346</v>
      </c>
      <c r="D39" t="s">
        <v>18</v>
      </c>
      <c r="E39" t="s">
        <v>19</v>
      </c>
      <c r="F39" t="s">
        <v>347</v>
      </c>
      <c r="G39" t="s">
        <v>348</v>
      </c>
      <c r="H39" t="s">
        <v>35</v>
      </c>
      <c r="I39" t="s">
        <v>23</v>
      </c>
      <c r="J39" t="s">
        <v>349</v>
      </c>
      <c r="K39" t="s">
        <v>350</v>
      </c>
      <c r="L39" t="s">
        <v>351</v>
      </c>
      <c r="M39" t="s">
        <v>27</v>
      </c>
      <c r="N39" t="s">
        <v>350</v>
      </c>
      <c r="O39" t="s">
        <v>28</v>
      </c>
    </row>
    <row r="40" ht="285" customHeight="1" spans="1:15">
      <c r="A40" t="s">
        <v>352</v>
      </c>
      <c r="B40" t="s">
        <v>353</v>
      </c>
      <c r="C40" t="s">
        <v>354</v>
      </c>
      <c r="D40" t="s">
        <v>18</v>
      </c>
      <c r="E40" t="s">
        <v>19</v>
      </c>
      <c r="F40" t="s">
        <v>220</v>
      </c>
      <c r="G40" t="s">
        <v>355</v>
      </c>
      <c r="H40" t="s">
        <v>35</v>
      </c>
      <c r="I40" t="s">
        <v>23</v>
      </c>
      <c r="J40" t="s">
        <v>356</v>
      </c>
      <c r="K40" t="s">
        <v>357</v>
      </c>
      <c r="L40" t="s">
        <v>358</v>
      </c>
      <c r="M40" t="s">
        <v>27</v>
      </c>
      <c r="N40" t="s">
        <v>357</v>
      </c>
      <c r="O40" t="s">
        <v>359</v>
      </c>
    </row>
    <row r="41" ht="280" customHeight="1" spans="1:15">
      <c r="A41" t="s">
        <v>360</v>
      </c>
      <c r="B41" t="s">
        <v>361</v>
      </c>
      <c r="C41" t="s">
        <v>362</v>
      </c>
      <c r="D41" t="s">
        <v>32</v>
      </c>
      <c r="F41" t="s">
        <v>363</v>
      </c>
      <c r="G41" t="s">
        <v>364</v>
      </c>
      <c r="H41" t="s">
        <v>35</v>
      </c>
      <c r="I41" t="s">
        <v>23</v>
      </c>
      <c r="J41" t="s">
        <v>365</v>
      </c>
      <c r="K41" t="s">
        <v>366</v>
      </c>
      <c r="L41" t="s">
        <v>367</v>
      </c>
      <c r="M41" t="s">
        <v>27</v>
      </c>
      <c r="N41" t="s">
        <v>366</v>
      </c>
      <c r="O41" t="s">
        <v>368</v>
      </c>
    </row>
  </sheetData>
  <pageMargins left="0.75" right="0.75" top="1" bottom="1" header="0.5" footer="0.5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tabSelected="1" workbookViewId="0">
      <selection activeCell="H40" sqref="H40"/>
    </sheetView>
  </sheetViews>
  <sheetFormatPr defaultColWidth="9" defaultRowHeight="12.5"/>
  <cols>
    <col min="5" max="5" width="21" customWidth="1"/>
    <col min="6" max="6" width="12.9090909090909" customWidth="1"/>
    <col min="7" max="7" width="23" customWidth="1"/>
    <col min="8" max="8" width="32.8545454545455" customWidth="1"/>
    <col min="9" max="9" width="22.0909090909091" customWidth="1"/>
  </cols>
  <sheetData>
    <row r="1" spans="1:10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</row>
    <row r="2" ht="291" customHeight="1" spans="1:10">
      <c r="A2" t="s">
        <v>15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tr">
        <f>_xlfn.DISPIMG("ID_989FB46D70E0456E80A140E5C006EA08",1)</f>
        <v>=DISPIMG("ID_989FB46D70E0456E80A140E5C006EA08",1)</v>
      </c>
      <c r="I2" t="s">
        <v>25</v>
      </c>
      <c r="J2" t="s">
        <v>28</v>
      </c>
    </row>
    <row r="3" customFormat="1" ht="266" customHeight="1" spans="1:10">
      <c r="A3" t="s">
        <v>29</v>
      </c>
      <c r="B3" t="s">
        <v>34</v>
      </c>
      <c r="C3" t="s">
        <v>35</v>
      </c>
      <c r="D3" t="s">
        <v>23</v>
      </c>
      <c r="E3" t="s">
        <v>36</v>
      </c>
      <c r="F3" t="s">
        <v>37</v>
      </c>
      <c r="G3" t="s">
        <v>38</v>
      </c>
      <c r="H3" t="str">
        <f>_xlfn.DISPIMG("ID_B169C92D2602449986B2B12A4AF0284E",1)</f>
        <v>=DISPIMG("ID_B169C92D2602449986B2B12A4AF0284E",1)</v>
      </c>
      <c r="I3" t="s">
        <v>37</v>
      </c>
      <c r="J3" t="s">
        <v>39</v>
      </c>
    </row>
    <row r="4" ht="303" customHeight="1" spans="1:10">
      <c r="A4" t="s">
        <v>40</v>
      </c>
      <c r="B4" t="s">
        <v>44</v>
      </c>
      <c r="C4" t="s">
        <v>22</v>
      </c>
      <c r="D4" t="s">
        <v>23</v>
      </c>
      <c r="E4" t="s">
        <v>45</v>
      </c>
      <c r="F4" t="s">
        <v>46</v>
      </c>
      <c r="G4" t="s">
        <v>47</v>
      </c>
      <c r="H4" t="str">
        <f>_xlfn.DISPIMG("ID_63FE6DD2D52D46D297D479B572113FB2",1)</f>
        <v>=DISPIMG("ID_63FE6DD2D52D46D297D479B572113FB2",1)</v>
      </c>
      <c r="I4" t="s">
        <v>46</v>
      </c>
      <c r="J4" t="s">
        <v>28</v>
      </c>
    </row>
    <row r="5" ht="285" customHeight="1" spans="1:10">
      <c r="A5" t="s">
        <v>48</v>
      </c>
      <c r="B5" t="s">
        <v>52</v>
      </c>
      <c r="C5" t="s">
        <v>35</v>
      </c>
      <c r="D5" t="s">
        <v>23</v>
      </c>
      <c r="E5" t="s">
        <v>53</v>
      </c>
      <c r="F5" t="s">
        <v>54</v>
      </c>
      <c r="G5" t="s">
        <v>55</v>
      </c>
      <c r="H5" t="str">
        <f>_xlfn.DISPIMG("ID_5A97448031984FB3A2FD17888637830F",1)</f>
        <v>=DISPIMG("ID_5A97448031984FB3A2FD17888637830F",1)</v>
      </c>
      <c r="I5" t="s">
        <v>54</v>
      </c>
      <c r="J5" t="s">
        <v>56</v>
      </c>
    </row>
    <row r="6" customFormat="1" ht="266" customHeight="1" spans="1:10">
      <c r="A6" t="s">
        <v>57</v>
      </c>
      <c r="B6" t="s">
        <v>61</v>
      </c>
      <c r="C6" t="s">
        <v>35</v>
      </c>
      <c r="D6" t="s">
        <v>23</v>
      </c>
      <c r="E6" t="s">
        <v>62</v>
      </c>
      <c r="F6" t="s">
        <v>63</v>
      </c>
      <c r="G6" t="s">
        <v>64</v>
      </c>
      <c r="H6" t="str">
        <f>_xlfn.DISPIMG("ID_BAD851CBD6B44332BBBC63B3CD68424E",1)</f>
        <v>=DISPIMG("ID_BAD851CBD6B44332BBBC63B3CD68424E",1)</v>
      </c>
      <c r="I6" t="s">
        <v>63</v>
      </c>
      <c r="J6" t="s">
        <v>65</v>
      </c>
    </row>
    <row r="7" ht="285" customHeight="1" spans="1:10">
      <c r="A7" t="s">
        <v>66</v>
      </c>
      <c r="B7" t="s">
        <v>70</v>
      </c>
      <c r="C7" t="s">
        <v>35</v>
      </c>
      <c r="D7" t="s">
        <v>71</v>
      </c>
      <c r="E7" t="s">
        <v>72</v>
      </c>
      <c r="F7" t="s">
        <v>73</v>
      </c>
      <c r="G7" t="s">
        <v>74</v>
      </c>
      <c r="H7" t="str">
        <f>_xlfn.DISPIMG("ID_25A35905AE7D489490103BEF51D97FF7",1)</f>
        <v>=DISPIMG("ID_25A35905AE7D489490103BEF51D97FF7",1)</v>
      </c>
      <c r="I7" t="s">
        <v>73</v>
      </c>
      <c r="J7" t="s">
        <v>28</v>
      </c>
    </row>
    <row r="8" ht="272" customHeight="1" spans="1:10">
      <c r="A8" t="s">
        <v>75</v>
      </c>
      <c r="B8" t="s">
        <v>79</v>
      </c>
      <c r="C8" t="s">
        <v>35</v>
      </c>
      <c r="D8" t="s">
        <v>23</v>
      </c>
      <c r="E8" t="s">
        <v>80</v>
      </c>
      <c r="F8" t="s">
        <v>81</v>
      </c>
      <c r="G8" t="s">
        <v>82</v>
      </c>
      <c r="H8" t="str">
        <f>_xlfn.DISPIMG("ID_182A07FFAC8343C0BE14DDFDDBE2680B",1)</f>
        <v>=DISPIMG("ID_182A07FFAC8343C0BE14DDFDDBE2680B",1)</v>
      </c>
      <c r="I8" t="s">
        <v>81</v>
      </c>
      <c r="J8" t="s">
        <v>28</v>
      </c>
    </row>
    <row r="9" ht="229" customHeight="1" spans="1:10">
      <c r="A9" t="s">
        <v>83</v>
      </c>
      <c r="B9" t="s">
        <v>87</v>
      </c>
      <c r="C9" t="s">
        <v>22</v>
      </c>
      <c r="D9" t="s">
        <v>23</v>
      </c>
      <c r="E9" t="s">
        <v>88</v>
      </c>
      <c r="F9" t="s">
        <v>89</v>
      </c>
      <c r="G9" t="s">
        <v>90</v>
      </c>
      <c r="H9" t="str">
        <f>_xlfn.DISPIMG("ID_EA677CAE67BA49EB93535BD55C180FB9",1)</f>
        <v>=DISPIMG("ID_EA677CAE67BA49EB93535BD55C180FB9",1)</v>
      </c>
      <c r="I9" t="s">
        <v>89</v>
      </c>
      <c r="J9" t="s">
        <v>91</v>
      </c>
    </row>
    <row r="10" ht="302" customHeight="1" spans="1:10">
      <c r="A10" t="s">
        <v>92</v>
      </c>
      <c r="B10" t="s">
        <v>96</v>
      </c>
      <c r="C10" t="s">
        <v>35</v>
      </c>
      <c r="D10" t="s">
        <v>23</v>
      </c>
      <c r="E10" t="s">
        <v>97</v>
      </c>
      <c r="F10" t="s">
        <v>98</v>
      </c>
      <c r="G10" t="s">
        <v>99</v>
      </c>
      <c r="H10" t="str">
        <f>_xlfn.DISPIMG("ID_5F6E7187158D4DBAB98CAE1CED3C77FF",1)</f>
        <v>=DISPIMG("ID_5F6E7187158D4DBAB98CAE1CED3C77FF",1)</v>
      </c>
      <c r="I10" t="s">
        <v>98</v>
      </c>
      <c r="J10" t="s">
        <v>100</v>
      </c>
    </row>
    <row r="11" ht="280" customHeight="1" spans="1:10">
      <c r="A11" t="s">
        <v>101</v>
      </c>
      <c r="B11" t="s">
        <v>105</v>
      </c>
      <c r="C11" t="s">
        <v>35</v>
      </c>
      <c r="D11" t="s">
        <v>23</v>
      </c>
      <c r="E11" t="s">
        <v>106</v>
      </c>
      <c r="F11" t="s">
        <v>107</v>
      </c>
      <c r="G11" t="s">
        <v>108</v>
      </c>
      <c r="H11" t="str">
        <f>_xlfn.DISPIMG("ID_DAB8CCA4CD534671AAE3243D192D167D",1)</f>
        <v>=DISPIMG("ID_DAB8CCA4CD534671AAE3243D192D167D",1)</v>
      </c>
      <c r="I11" t="s">
        <v>107</v>
      </c>
      <c r="J11" t="s">
        <v>109</v>
      </c>
    </row>
    <row r="12" customFormat="1" ht="300" customHeight="1" spans="1:10">
      <c r="A12" t="s">
        <v>110</v>
      </c>
      <c r="B12" t="s">
        <v>114</v>
      </c>
      <c r="C12" t="s">
        <v>35</v>
      </c>
      <c r="D12" t="s">
        <v>23</v>
      </c>
      <c r="E12" t="s">
        <v>115</v>
      </c>
      <c r="F12" t="s">
        <v>116</v>
      </c>
      <c r="G12" t="s">
        <v>117</v>
      </c>
      <c r="H12" t="str">
        <f>_xlfn.DISPIMG("ID_ED39EB6D99794593AC39BC3E2E79894E",1)</f>
        <v>=DISPIMG("ID_ED39EB6D99794593AC39BC3E2E79894E",1)</v>
      </c>
      <c r="I12" t="s">
        <v>116</v>
      </c>
      <c r="J12" t="s">
        <v>118</v>
      </c>
    </row>
    <row r="13" customFormat="1" ht="266" customHeight="1" spans="1:10">
      <c r="A13" t="s">
        <v>119</v>
      </c>
      <c r="B13" t="s">
        <v>123</v>
      </c>
      <c r="C13" t="s">
        <v>35</v>
      </c>
      <c r="D13" t="s">
        <v>23</v>
      </c>
      <c r="E13" t="s">
        <v>124</v>
      </c>
      <c r="F13" t="s">
        <v>125</v>
      </c>
      <c r="G13" t="s">
        <v>126</v>
      </c>
      <c r="H13" t="str">
        <f>_xlfn.DISPIMG("ID_C2E4A8FF490747069C2A4B51B705C527",1)</f>
        <v>=DISPIMG("ID_C2E4A8FF490747069C2A4B51B705C527",1)</v>
      </c>
      <c r="I13" t="s">
        <v>125</v>
      </c>
      <c r="J13" t="s">
        <v>127</v>
      </c>
    </row>
    <row r="14" customFormat="1" ht="262" customHeight="1" spans="1:10">
      <c r="A14" t="s">
        <v>128</v>
      </c>
      <c r="B14" t="s">
        <v>132</v>
      </c>
      <c r="C14" t="s">
        <v>35</v>
      </c>
      <c r="D14" t="s">
        <v>23</v>
      </c>
      <c r="E14" t="s">
        <v>133</v>
      </c>
      <c r="F14" t="s">
        <v>134</v>
      </c>
      <c r="G14" t="s">
        <v>135</v>
      </c>
      <c r="H14" t="str">
        <f>_xlfn.DISPIMG("ID_ECA32F8DA21047F4A445895D289DCDB5",1)</f>
        <v>=DISPIMG("ID_ECA32F8DA21047F4A445895D289DCDB5",1)</v>
      </c>
      <c r="I14" t="s">
        <v>134</v>
      </c>
      <c r="J14" t="s">
        <v>136</v>
      </c>
    </row>
    <row r="15" ht="280" customHeight="1" spans="1:10">
      <c r="A15" t="s">
        <v>137</v>
      </c>
      <c r="B15" t="s">
        <v>141</v>
      </c>
      <c r="C15" t="s">
        <v>35</v>
      </c>
      <c r="D15" t="s">
        <v>71</v>
      </c>
      <c r="E15" t="s">
        <v>142</v>
      </c>
      <c r="F15" t="s">
        <v>143</v>
      </c>
      <c r="G15" t="s">
        <v>144</v>
      </c>
      <c r="H15" t="str">
        <f>_xlfn.DISPIMG("ID_9218BA05BAFA49EAB402C16449A19E6F",1)</f>
        <v>=DISPIMG("ID_9218BA05BAFA49EAB402C16449A19E6F",1)</v>
      </c>
      <c r="I15" t="s">
        <v>143</v>
      </c>
      <c r="J15" t="s">
        <v>145</v>
      </c>
    </row>
    <row r="16" ht="280" customHeight="1" spans="1:10">
      <c r="A16" t="s">
        <v>146</v>
      </c>
      <c r="B16" t="s">
        <v>150</v>
      </c>
      <c r="C16" t="s">
        <v>35</v>
      </c>
      <c r="D16" t="s">
        <v>23</v>
      </c>
      <c r="E16" t="s">
        <v>151</v>
      </c>
      <c r="F16" t="s">
        <v>152</v>
      </c>
      <c r="G16" t="s">
        <v>153</v>
      </c>
      <c r="H16" t="str">
        <f>_xlfn.DISPIMG("ID_65C0EF4940714AE4AFC425D5C0626D46",1)</f>
        <v>=DISPIMG("ID_65C0EF4940714AE4AFC425D5C0626D46",1)</v>
      </c>
      <c r="I16" t="s">
        <v>152</v>
      </c>
      <c r="J16" t="s">
        <v>154</v>
      </c>
    </row>
    <row r="17" ht="290" customHeight="1" spans="1:10">
      <c r="A17" t="s">
        <v>155</v>
      </c>
      <c r="B17" t="s">
        <v>159</v>
      </c>
      <c r="C17" t="s">
        <v>35</v>
      </c>
      <c r="D17" t="s">
        <v>23</v>
      </c>
      <c r="E17" t="s">
        <v>160</v>
      </c>
      <c r="F17" t="s">
        <v>161</v>
      </c>
      <c r="G17" t="s">
        <v>162</v>
      </c>
      <c r="H17" t="str">
        <f>_xlfn.DISPIMG("ID_0AFA6E8ED1EB439194851B5379C22C33",1)</f>
        <v>=DISPIMG("ID_0AFA6E8ED1EB439194851B5379C22C33",1)</v>
      </c>
      <c r="I17" t="s">
        <v>161</v>
      </c>
      <c r="J17" t="s">
        <v>163</v>
      </c>
    </row>
    <row r="18" ht="280" customHeight="1" spans="1:10">
      <c r="A18" t="s">
        <v>164</v>
      </c>
      <c r="B18" t="s">
        <v>168</v>
      </c>
      <c r="C18" t="s">
        <v>35</v>
      </c>
      <c r="D18" t="s">
        <v>23</v>
      </c>
      <c r="E18" t="s">
        <v>169</v>
      </c>
      <c r="F18" t="s">
        <v>170</v>
      </c>
      <c r="G18" t="s">
        <v>171</v>
      </c>
      <c r="H18" t="str">
        <f>_xlfn.DISPIMG("ID_F884931C8F014F04891B21E3331C1E3D",1)</f>
        <v>=DISPIMG("ID_F884931C8F014F04891B21E3331C1E3D",1)</v>
      </c>
      <c r="I18" t="s">
        <v>170</v>
      </c>
      <c r="J18" t="s">
        <v>172</v>
      </c>
    </row>
    <row r="19" ht="298" customHeight="1" spans="1:10">
      <c r="A19" t="s">
        <v>173</v>
      </c>
      <c r="B19" t="s">
        <v>177</v>
      </c>
      <c r="C19" t="s">
        <v>35</v>
      </c>
      <c r="D19" t="s">
        <v>23</v>
      </c>
      <c r="E19" t="s">
        <v>178</v>
      </c>
      <c r="F19" t="s">
        <v>179</v>
      </c>
      <c r="G19" t="s">
        <v>180</v>
      </c>
      <c r="H19" t="str">
        <f>_xlfn.DISPIMG("ID_E30C85E8582B4F0793C5B7D331D34B23",1)</f>
        <v>=DISPIMG("ID_E30C85E8582B4F0793C5B7D331D34B23",1)</v>
      </c>
      <c r="I19" t="s">
        <v>179</v>
      </c>
      <c r="J19" t="s">
        <v>181</v>
      </c>
    </row>
    <row r="20" ht="246" customHeight="1" spans="1:10">
      <c r="A20" t="s">
        <v>182</v>
      </c>
      <c r="B20" t="s">
        <v>186</v>
      </c>
      <c r="C20" t="s">
        <v>35</v>
      </c>
      <c r="D20" t="s">
        <v>23</v>
      </c>
      <c r="E20" t="s">
        <v>187</v>
      </c>
      <c r="F20" t="s">
        <v>188</v>
      </c>
      <c r="G20" t="s">
        <v>189</v>
      </c>
      <c r="H20" t="str">
        <f>_xlfn.DISPIMG("ID_C712642DE50A4AADB62A98EF9B24ACE0",1)</f>
        <v>=DISPIMG("ID_C712642DE50A4AADB62A98EF9B24ACE0",1)</v>
      </c>
      <c r="I20" t="s">
        <v>188</v>
      </c>
      <c r="J20" t="s">
        <v>190</v>
      </c>
    </row>
    <row r="21" ht="309" customHeight="1" spans="1:10">
      <c r="A21" t="s">
        <v>191</v>
      </c>
      <c r="B21" t="s">
        <v>195</v>
      </c>
      <c r="C21" t="s">
        <v>35</v>
      </c>
      <c r="D21" t="s">
        <v>23</v>
      </c>
      <c r="E21" t="s">
        <v>196</v>
      </c>
      <c r="F21" t="s">
        <v>197</v>
      </c>
      <c r="G21" t="s">
        <v>198</v>
      </c>
      <c r="H21" t="str">
        <f>_xlfn.DISPIMG("ID_17BDE23563144A338EC71E757F8C9465",1)</f>
        <v>=DISPIMG("ID_17BDE23563144A338EC71E757F8C9465",1)</v>
      </c>
      <c r="I21" t="s">
        <v>196</v>
      </c>
      <c r="J21" t="s">
        <v>28</v>
      </c>
    </row>
    <row r="22" customFormat="1" ht="276" customHeight="1" spans="1:10">
      <c r="A22" t="s">
        <v>199</v>
      </c>
      <c r="B22" t="s">
        <v>203</v>
      </c>
      <c r="C22" t="s">
        <v>35</v>
      </c>
      <c r="D22" t="s">
        <v>23</v>
      </c>
      <c r="E22" t="s">
        <v>204</v>
      </c>
      <c r="F22" t="s">
        <v>205</v>
      </c>
      <c r="G22" t="s">
        <v>206</v>
      </c>
      <c r="H22" t="str">
        <f>_xlfn.DISPIMG("ID_593DFCE67AA04BE6A374777CF3DBBB04",1)</f>
        <v>=DISPIMG("ID_593DFCE67AA04BE6A374777CF3DBBB04",1)</v>
      </c>
      <c r="I22" t="s">
        <v>205</v>
      </c>
      <c r="J22" t="s">
        <v>207</v>
      </c>
    </row>
    <row r="23" ht="280" customHeight="1" spans="1:10">
      <c r="A23" t="s">
        <v>208</v>
      </c>
      <c r="B23" t="s">
        <v>212</v>
      </c>
      <c r="C23" t="s">
        <v>35</v>
      </c>
      <c r="D23" t="s">
        <v>23</v>
      </c>
      <c r="E23" t="s">
        <v>213</v>
      </c>
      <c r="F23" t="s">
        <v>214</v>
      </c>
      <c r="G23" t="s">
        <v>215</v>
      </c>
      <c r="H23" t="str">
        <f>_xlfn.DISPIMG("ID_3047A4FAC91A40639C876FDD330C8B4D",1)</f>
        <v>=DISPIMG("ID_3047A4FAC91A40639C876FDD330C8B4D",1)</v>
      </c>
      <c r="I23" t="s">
        <v>214</v>
      </c>
      <c r="J23" t="s">
        <v>216</v>
      </c>
    </row>
    <row r="24" ht="266" customHeight="1" spans="1:10">
      <c r="A24" t="s">
        <v>217</v>
      </c>
      <c r="B24" t="s">
        <v>221</v>
      </c>
      <c r="C24" t="s">
        <v>35</v>
      </c>
      <c r="D24" t="s">
        <v>23</v>
      </c>
      <c r="E24" t="s">
        <v>222</v>
      </c>
      <c r="F24" t="s">
        <v>223</v>
      </c>
      <c r="G24" t="s">
        <v>224</v>
      </c>
      <c r="H24" t="str">
        <f>_xlfn.DISPIMG("ID_66F1227A440F403F8DAB4F4955B2878E",1)</f>
        <v>=DISPIMG("ID_66F1227A440F403F8DAB4F4955B2878E",1)</v>
      </c>
      <c r="I24" t="s">
        <v>223</v>
      </c>
      <c r="J24" t="s">
        <v>225</v>
      </c>
    </row>
    <row r="25" ht="266" customHeight="1" spans="1:10">
      <c r="A25" t="s">
        <v>226</v>
      </c>
      <c r="B25" t="s">
        <v>229</v>
      </c>
      <c r="C25" t="s">
        <v>35</v>
      </c>
      <c r="D25" t="s">
        <v>23</v>
      </c>
      <c r="E25" t="s">
        <v>230</v>
      </c>
      <c r="F25" t="s">
        <v>231</v>
      </c>
      <c r="G25" t="s">
        <v>232</v>
      </c>
      <c r="H25" t="str">
        <f>_xlfn.DISPIMG("ID_BA3536C585E84A4DA11F968C9E456381",1)</f>
        <v>=DISPIMG("ID_BA3536C585E84A4DA11F968C9E456381",1)</v>
      </c>
      <c r="I25" t="s">
        <v>231</v>
      </c>
      <c r="J25" t="s">
        <v>233</v>
      </c>
    </row>
    <row r="26" ht="270" customHeight="1" spans="1:10">
      <c r="A26" t="s">
        <v>234</v>
      </c>
      <c r="B26" t="s">
        <v>237</v>
      </c>
      <c r="C26" t="s">
        <v>35</v>
      </c>
      <c r="D26" t="s">
        <v>23</v>
      </c>
      <c r="E26" t="s">
        <v>238</v>
      </c>
      <c r="F26" t="s">
        <v>239</v>
      </c>
      <c r="G26" t="s">
        <v>240</v>
      </c>
      <c r="H26" t="str">
        <f>_xlfn.DISPIMG("ID_7719BCD8F3C0459A9C705125D5586335",1)</f>
        <v>=DISPIMG("ID_7719BCD8F3C0459A9C705125D5586335",1)</v>
      </c>
      <c r="I26" t="s">
        <v>239</v>
      </c>
      <c r="J26" t="s">
        <v>241</v>
      </c>
    </row>
    <row r="27" ht="207" customHeight="1" spans="1:10">
      <c r="A27" t="s">
        <v>242</v>
      </c>
      <c r="B27" t="s">
        <v>246</v>
      </c>
      <c r="C27" t="s">
        <v>35</v>
      </c>
      <c r="D27" t="s">
        <v>23</v>
      </c>
      <c r="E27" t="s">
        <v>247</v>
      </c>
      <c r="F27" t="s">
        <v>248</v>
      </c>
      <c r="G27" t="s">
        <v>249</v>
      </c>
      <c r="H27" t="str">
        <f>_xlfn.DISPIMG("ID_39D5B0B2EA5E4D808199C376AEC386A4",1)</f>
        <v>=DISPIMG("ID_39D5B0B2EA5E4D808199C376AEC386A4",1)</v>
      </c>
      <c r="I27" t="s">
        <v>250</v>
      </c>
      <c r="J27" t="s">
        <v>251</v>
      </c>
    </row>
    <row r="28" ht="280" customHeight="1" spans="1:10">
      <c r="A28" t="s">
        <v>252</v>
      </c>
      <c r="B28" t="s">
        <v>255</v>
      </c>
      <c r="C28" t="s">
        <v>22</v>
      </c>
      <c r="D28" t="s">
        <v>23</v>
      </c>
      <c r="E28" t="s">
        <v>256</v>
      </c>
      <c r="F28" t="s">
        <v>257</v>
      </c>
      <c r="G28" t="s">
        <v>258</v>
      </c>
      <c r="H28" t="str">
        <f>_xlfn.DISPIMG("ID_93DB01F766764A5482D8D27551DCCD36",1)</f>
        <v>=DISPIMG("ID_93DB01F766764A5482D8D27551DCCD36",1)</v>
      </c>
      <c r="I28" t="s">
        <v>257</v>
      </c>
      <c r="J28" t="s">
        <v>259</v>
      </c>
    </row>
    <row r="29" ht="222" customHeight="1" spans="1:10">
      <c r="A29" t="s">
        <v>260</v>
      </c>
      <c r="B29" t="s">
        <v>264</v>
      </c>
      <c r="C29" t="s">
        <v>35</v>
      </c>
      <c r="D29" t="s">
        <v>23</v>
      </c>
      <c r="E29" t="s">
        <v>265</v>
      </c>
      <c r="F29" t="s">
        <v>266</v>
      </c>
      <c r="G29" t="s">
        <v>267</v>
      </c>
      <c r="H29" t="str">
        <f>_xlfn.DISPIMG("ID_BE631C06CDBA4F28B50D06E1095DA8F0",1)</f>
        <v>=DISPIMG("ID_BE631C06CDBA4F28B50D06E1095DA8F0",1)</v>
      </c>
      <c r="I29" t="s">
        <v>266</v>
      </c>
      <c r="J29" t="s">
        <v>268</v>
      </c>
    </row>
    <row r="30" ht="280" customHeight="1" spans="1:10">
      <c r="A30" t="s">
        <v>269</v>
      </c>
      <c r="B30" t="s">
        <v>273</v>
      </c>
      <c r="C30" t="s">
        <v>35</v>
      </c>
      <c r="D30" t="s">
        <v>23</v>
      </c>
      <c r="E30" t="s">
        <v>274</v>
      </c>
      <c r="F30" t="s">
        <v>275</v>
      </c>
      <c r="G30" t="s">
        <v>276</v>
      </c>
      <c r="H30" t="str">
        <f>_xlfn.DISPIMG("ID_93195F4F2D1A41E7B770A6DED6524B32",1)</f>
        <v>=DISPIMG("ID_93195F4F2D1A41E7B770A6DED6524B32",1)</v>
      </c>
      <c r="I30" t="s">
        <v>275</v>
      </c>
      <c r="J30" t="s">
        <v>277</v>
      </c>
    </row>
    <row r="31" ht="300" customHeight="1" spans="1:10">
      <c r="A31" t="s">
        <v>278</v>
      </c>
      <c r="B31" t="s">
        <v>281</v>
      </c>
      <c r="C31" t="s">
        <v>22</v>
      </c>
      <c r="D31" t="s">
        <v>23</v>
      </c>
      <c r="E31" t="s">
        <v>282</v>
      </c>
      <c r="F31" t="s">
        <v>283</v>
      </c>
      <c r="G31" t="s">
        <v>284</v>
      </c>
      <c r="H31" t="str">
        <f>_xlfn.DISPIMG("ID_B9B55689C2B44911924CCD237FBAF87A",1)</f>
        <v>=DISPIMG("ID_B9B55689C2B44911924CCD237FBAF87A",1)</v>
      </c>
      <c r="I31" t="s">
        <v>283</v>
      </c>
      <c r="J31" t="s">
        <v>285</v>
      </c>
    </row>
    <row r="32" ht="200" customHeight="1" spans="1:10">
      <c r="A32" t="s">
        <v>286</v>
      </c>
      <c r="B32" t="s">
        <v>290</v>
      </c>
      <c r="C32" t="s">
        <v>22</v>
      </c>
      <c r="D32" t="s">
        <v>23</v>
      </c>
      <c r="E32" t="s">
        <v>291</v>
      </c>
      <c r="F32" t="s">
        <v>292</v>
      </c>
      <c r="G32" t="s">
        <v>293</v>
      </c>
      <c r="H32" t="str">
        <f>_xlfn.DISPIMG("ID_403273CF1EE042A7A38F716C81739C59",1)</f>
        <v>=DISPIMG("ID_403273CF1EE042A7A38F716C81739C59",1)</v>
      </c>
      <c r="I32" t="s">
        <v>293</v>
      </c>
      <c r="J32" t="s">
        <v>294</v>
      </c>
    </row>
    <row r="33" ht="300" customHeight="1" spans="1:10">
      <c r="A33" t="s">
        <v>295</v>
      </c>
      <c r="B33" t="s">
        <v>299</v>
      </c>
      <c r="C33" t="s">
        <v>35</v>
      </c>
      <c r="D33" t="s">
        <v>23</v>
      </c>
      <c r="E33" t="s">
        <v>300</v>
      </c>
      <c r="F33" t="s">
        <v>301</v>
      </c>
      <c r="G33" t="s">
        <v>302</v>
      </c>
      <c r="H33" t="str">
        <f>_xlfn.DISPIMG("ID_D2F643BAA5594BDD95ABAF0EE3E003AF",1)</f>
        <v>=DISPIMG("ID_D2F643BAA5594BDD95ABAF0EE3E003AF",1)</v>
      </c>
      <c r="I33" t="s">
        <v>301</v>
      </c>
      <c r="J33" t="s">
        <v>303</v>
      </c>
    </row>
    <row r="34" ht="280" customHeight="1" spans="1:10">
      <c r="A34" t="s">
        <v>304</v>
      </c>
      <c r="B34" t="s">
        <v>308</v>
      </c>
      <c r="C34" t="s">
        <v>35</v>
      </c>
      <c r="D34" t="s">
        <v>23</v>
      </c>
      <c r="E34" t="s">
        <v>309</v>
      </c>
      <c r="F34" t="s">
        <v>310</v>
      </c>
      <c r="G34" t="s">
        <v>311</v>
      </c>
      <c r="H34" t="str">
        <f>_xlfn.DISPIMG("ID_D1A9D99154854984949DFCFFAB692D13",1)</f>
        <v>=DISPIMG("ID_D1A9D99154854984949DFCFFAB692D13",1)</v>
      </c>
      <c r="I34" t="s">
        <v>310</v>
      </c>
      <c r="J34" t="s">
        <v>312</v>
      </c>
    </row>
    <row r="35" ht="267" customHeight="1" spans="1:10">
      <c r="A35" t="s">
        <v>313</v>
      </c>
      <c r="B35" t="s">
        <v>317</v>
      </c>
      <c r="C35" t="s">
        <v>35</v>
      </c>
      <c r="D35" t="s">
        <v>23</v>
      </c>
      <c r="E35" t="s">
        <v>318</v>
      </c>
      <c r="F35" t="s">
        <v>319</v>
      </c>
      <c r="G35" t="s">
        <v>320</v>
      </c>
      <c r="H35" t="str">
        <f>_xlfn.DISPIMG("ID_98C10755FA4B4B2681C36B19514E8EA3",1)</f>
        <v>=DISPIMG("ID_98C10755FA4B4B2681C36B19514E8EA3",1)</v>
      </c>
      <c r="I35" t="s">
        <v>319</v>
      </c>
      <c r="J35" t="s">
        <v>259</v>
      </c>
    </row>
    <row r="36" ht="280" customHeight="1" spans="1:10">
      <c r="A36" t="s">
        <v>321</v>
      </c>
      <c r="B36" t="s">
        <v>325</v>
      </c>
      <c r="C36" t="s">
        <v>35</v>
      </c>
      <c r="D36" t="s">
        <v>23</v>
      </c>
      <c r="E36" t="s">
        <v>326</v>
      </c>
      <c r="F36" t="s">
        <v>327</v>
      </c>
      <c r="G36" t="s">
        <v>328</v>
      </c>
      <c r="H36" t="str">
        <f>_xlfn.DISPIMG("ID_0B1C821D19D948E9912383CAE3BB4025",1)</f>
        <v>=DISPIMG("ID_0B1C821D19D948E9912383CAE3BB4025",1)</v>
      </c>
      <c r="I36" t="s">
        <v>327</v>
      </c>
      <c r="J36" t="s">
        <v>327</v>
      </c>
    </row>
    <row r="37" ht="266" customHeight="1" spans="1:10">
      <c r="A37" t="s">
        <v>329</v>
      </c>
      <c r="B37" t="s">
        <v>333</v>
      </c>
      <c r="C37" t="s">
        <v>35</v>
      </c>
      <c r="D37" t="s">
        <v>23</v>
      </c>
      <c r="E37" t="s">
        <v>334</v>
      </c>
      <c r="F37" t="s">
        <v>335</v>
      </c>
      <c r="G37" t="s">
        <v>336</v>
      </c>
      <c r="H37" t="str">
        <f>_xlfn.DISPIMG("ID_A1D2CB9A9DC34E8CB2E25E1F14048BF9",1)</f>
        <v>=DISPIMG("ID_A1D2CB9A9DC34E8CB2E25E1F14048BF9",1)</v>
      </c>
      <c r="I37" t="s">
        <v>335</v>
      </c>
      <c r="J37" t="s">
        <v>28</v>
      </c>
    </row>
    <row r="38" ht="266" customHeight="1" spans="1:10">
      <c r="A38" t="s">
        <v>337</v>
      </c>
      <c r="B38" t="s">
        <v>340</v>
      </c>
      <c r="C38" t="s">
        <v>22</v>
      </c>
      <c r="D38" t="s">
        <v>23</v>
      </c>
      <c r="E38" t="s">
        <v>341</v>
      </c>
      <c r="F38" t="s">
        <v>342</v>
      </c>
      <c r="G38" t="s">
        <v>343</v>
      </c>
      <c r="H38" t="str">
        <f>_xlfn.DISPIMG("ID_022E1DF7A1AC43EFA4861A63D4F47C1E",1)</f>
        <v>=DISPIMG("ID_022E1DF7A1AC43EFA4861A63D4F47C1E",1)</v>
      </c>
      <c r="I38" t="s">
        <v>342</v>
      </c>
      <c r="J38" t="s">
        <v>28</v>
      </c>
    </row>
    <row r="39" ht="266" customHeight="1" spans="1:10">
      <c r="A39" t="s">
        <v>344</v>
      </c>
      <c r="B39" t="s">
        <v>348</v>
      </c>
      <c r="C39" t="s">
        <v>35</v>
      </c>
      <c r="D39" t="s">
        <v>23</v>
      </c>
      <c r="E39" t="s">
        <v>349</v>
      </c>
      <c r="F39" t="s">
        <v>350</v>
      </c>
      <c r="G39" t="s">
        <v>351</v>
      </c>
      <c r="H39" t="str">
        <f>_xlfn.DISPIMG("ID_7906D2E8DC954956BE050D22EC424964",1)</f>
        <v>=DISPIMG("ID_7906D2E8DC954956BE050D22EC424964",1)</v>
      </c>
      <c r="I39" t="s">
        <v>350</v>
      </c>
      <c r="J39" t="s">
        <v>28</v>
      </c>
    </row>
    <row r="40" ht="285" customHeight="1" spans="1:10">
      <c r="A40" t="s">
        <v>352</v>
      </c>
      <c r="B40" t="s">
        <v>355</v>
      </c>
      <c r="C40" t="s">
        <v>35</v>
      </c>
      <c r="D40" t="s">
        <v>23</v>
      </c>
      <c r="E40" t="s">
        <v>356</v>
      </c>
      <c r="F40" t="s">
        <v>357</v>
      </c>
      <c r="G40" t="s">
        <v>358</v>
      </c>
      <c r="H40" t="str">
        <f>_xlfn.DISPIMG("ID_657E61B79D7B466A99E1B04EA58DE497",1)</f>
        <v>=DISPIMG("ID_657E61B79D7B466A99E1B04EA58DE497",1)</v>
      </c>
      <c r="I40" t="s">
        <v>357</v>
      </c>
      <c r="J40" t="s">
        <v>359</v>
      </c>
    </row>
    <row r="41" customFormat="1" ht="280" customHeight="1" spans="1:10">
      <c r="A41" t="s">
        <v>360</v>
      </c>
      <c r="B41" t="s">
        <v>364</v>
      </c>
      <c r="C41" t="s">
        <v>35</v>
      </c>
      <c r="D41" t="s">
        <v>23</v>
      </c>
      <c r="E41" t="s">
        <v>365</v>
      </c>
      <c r="F41" t="s">
        <v>366</v>
      </c>
      <c r="G41" t="s">
        <v>367</v>
      </c>
      <c r="H41" t="str">
        <f>_xlfn.DISPIMG("ID_2398E26EA61745C1AE8D6D9DDC532C58",1)</f>
        <v>=DISPIMG("ID_2398E26EA61745C1AE8D6D9DDC532C58",1)</v>
      </c>
      <c r="I41" t="s">
        <v>366</v>
      </c>
      <c r="J41" t="s">
        <v>368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系统导出数据</vt:lpstr>
      <vt:lpstr>调整后数据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王志楠</cp:lastModifiedBy>
  <dcterms:created xsi:type="dcterms:W3CDTF">2026-05-06T03:09:13Z</dcterms:created>
  <dcterms:modified xsi:type="dcterms:W3CDTF">2026-05-06T03:11:14Z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B6EA2D6DB38149A996AFF3B52A1A9275_12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