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.waite\Documents\WRI\WRR\WRR - shift diets\Data\RESULTS Dec 3 - final\Final data for upload\"/>
    </mc:Choice>
  </mc:AlternateContent>
  <bookViews>
    <workbookView xWindow="0" yWindow="0" windowWidth="14925" windowHeight="7515"/>
  </bookViews>
  <sheets>
    <sheet name="Fig ES-2 protein and kcal" sheetId="7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2" i="7" l="1"/>
  <c r="Y12" i="7"/>
  <c r="T10" i="7"/>
  <c r="S10" i="7"/>
  <c r="R10" i="7"/>
  <c r="Q10" i="7"/>
  <c r="P10" i="7"/>
  <c r="O10" i="7"/>
  <c r="N10" i="7"/>
  <c r="M10" i="7"/>
  <c r="L10" i="7"/>
  <c r="T9" i="7"/>
  <c r="S9" i="7"/>
  <c r="R9" i="7"/>
  <c r="Q9" i="7"/>
  <c r="P9" i="7"/>
  <c r="O9" i="7"/>
  <c r="N9" i="7"/>
  <c r="M9" i="7"/>
  <c r="L9" i="7"/>
  <c r="J10" i="7"/>
  <c r="J9" i="7"/>
  <c r="G10" i="7"/>
  <c r="G9" i="7"/>
  <c r="D10" i="7"/>
  <c r="D9" i="7"/>
  <c r="J16" i="7"/>
  <c r="T16" i="7"/>
  <c r="S16" i="7"/>
  <c r="R16" i="7"/>
  <c r="Q16" i="7"/>
  <c r="P16" i="7"/>
  <c r="O16" i="7"/>
  <c r="D16" i="7"/>
  <c r="N16" i="7"/>
  <c r="M16" i="7"/>
  <c r="L16" i="7"/>
  <c r="J15" i="7"/>
  <c r="T15" i="7"/>
  <c r="S15" i="7"/>
  <c r="R15" i="7"/>
  <c r="Q15" i="7"/>
  <c r="P15" i="7"/>
  <c r="O15" i="7"/>
  <c r="D15" i="7"/>
  <c r="N15" i="7"/>
  <c r="M15" i="7"/>
  <c r="L15" i="7"/>
  <c r="J14" i="7"/>
  <c r="T14" i="7"/>
  <c r="S14" i="7"/>
  <c r="R14" i="7"/>
  <c r="Q14" i="7"/>
  <c r="P14" i="7"/>
  <c r="O14" i="7"/>
  <c r="D14" i="7"/>
  <c r="N14" i="7"/>
  <c r="M14" i="7"/>
  <c r="L14" i="7"/>
  <c r="J13" i="7"/>
  <c r="T13" i="7"/>
  <c r="S13" i="7"/>
  <c r="R13" i="7"/>
  <c r="Q13" i="7"/>
  <c r="P13" i="7"/>
  <c r="O13" i="7"/>
  <c r="D13" i="7"/>
  <c r="N13" i="7"/>
  <c r="M13" i="7"/>
  <c r="L13" i="7"/>
  <c r="J12" i="7"/>
  <c r="T12" i="7"/>
  <c r="S12" i="7"/>
  <c r="R12" i="7"/>
  <c r="Q12" i="7"/>
  <c r="P12" i="7"/>
  <c r="O12" i="7"/>
  <c r="D12" i="7"/>
  <c r="N12" i="7"/>
  <c r="M12" i="7"/>
  <c r="L12" i="7"/>
  <c r="J11" i="7"/>
  <c r="T11" i="7"/>
  <c r="S11" i="7"/>
  <c r="R11" i="7"/>
  <c r="Q11" i="7"/>
  <c r="P11" i="7"/>
  <c r="O11" i="7"/>
  <c r="D11" i="7"/>
  <c r="N11" i="7"/>
  <c r="M11" i="7"/>
  <c r="L11" i="7"/>
  <c r="J8" i="7"/>
  <c r="T8" i="7"/>
  <c r="S8" i="7"/>
  <c r="R8" i="7"/>
  <c r="Q8" i="7"/>
  <c r="P8" i="7"/>
  <c r="O8" i="7"/>
  <c r="D8" i="7"/>
  <c r="N8" i="7"/>
  <c r="M8" i="7"/>
  <c r="L8" i="7"/>
  <c r="J7" i="7"/>
  <c r="T7" i="7"/>
  <c r="S7" i="7"/>
  <c r="R7" i="7"/>
  <c r="Q7" i="7"/>
  <c r="P7" i="7"/>
  <c r="O7" i="7"/>
  <c r="D7" i="7"/>
  <c r="N7" i="7"/>
  <c r="M7" i="7"/>
  <c r="L7" i="7"/>
  <c r="J6" i="7"/>
  <c r="T6" i="7"/>
  <c r="S6" i="7"/>
  <c r="R6" i="7"/>
  <c r="Q6" i="7"/>
  <c r="P6" i="7"/>
  <c r="O6" i="7"/>
  <c r="D6" i="7"/>
  <c r="N6" i="7"/>
  <c r="M6" i="7"/>
  <c r="L6" i="7"/>
  <c r="J5" i="7"/>
  <c r="T5" i="7"/>
  <c r="S5" i="7"/>
  <c r="R5" i="7"/>
  <c r="Q5" i="7"/>
  <c r="P5" i="7"/>
  <c r="O5" i="7"/>
  <c r="D5" i="7"/>
  <c r="N5" i="7"/>
  <c r="M5" i="7"/>
  <c r="L5" i="7"/>
  <c r="J4" i="7"/>
  <c r="T4" i="7"/>
  <c r="S4" i="7"/>
  <c r="R4" i="7"/>
  <c r="Q4" i="7"/>
  <c r="P4" i="7"/>
  <c r="O4" i="7"/>
  <c r="D4" i="7"/>
  <c r="N4" i="7"/>
  <c r="M4" i="7"/>
  <c r="L4" i="7"/>
  <c r="J3" i="7"/>
  <c r="T3" i="7"/>
  <c r="S3" i="7"/>
  <c r="R3" i="7"/>
  <c r="Q3" i="7"/>
  <c r="P3" i="7"/>
  <c r="O3" i="7"/>
  <c r="D3" i="7"/>
  <c r="N3" i="7"/>
  <c r="M3" i="7"/>
  <c r="L3" i="7"/>
  <c r="AE6" i="7"/>
  <c r="AE5" i="7"/>
  <c r="AE20" i="7"/>
  <c r="AE19" i="7"/>
  <c r="AE18" i="7"/>
  <c r="AE17" i="7"/>
  <c r="AE16" i="7"/>
  <c r="AE15" i="7"/>
  <c r="AE14" i="7"/>
  <c r="AE13" i="7"/>
  <c r="AE10" i="7"/>
  <c r="AE11" i="7"/>
  <c r="AE9" i="7"/>
  <c r="AE4" i="7"/>
  <c r="AE8" i="7"/>
  <c r="AE7" i="7"/>
  <c r="AE3" i="7"/>
  <c r="AB20" i="7"/>
  <c r="AB16" i="7"/>
  <c r="AB19" i="7"/>
  <c r="AB17" i="7"/>
  <c r="AB15" i="7"/>
  <c r="AB14" i="7"/>
  <c r="AB18" i="7"/>
  <c r="AB10" i="7"/>
  <c r="AB13" i="7"/>
  <c r="AB9" i="7"/>
  <c r="AB11" i="7"/>
  <c r="AB3" i="7"/>
  <c r="AB8" i="7"/>
  <c r="AB7" i="7"/>
  <c r="AB4" i="7"/>
  <c r="AB5" i="7"/>
  <c r="AB6" i="7"/>
  <c r="Y20" i="7"/>
  <c r="Y19" i="7"/>
  <c r="Y18" i="7"/>
  <c r="Y17" i="7"/>
  <c r="Y16" i="7"/>
  <c r="Y15" i="7"/>
  <c r="Y14" i="7"/>
  <c r="Y13" i="7"/>
  <c r="Y11" i="7"/>
  <c r="Y10" i="7"/>
  <c r="Y9" i="7"/>
  <c r="Y8" i="7"/>
  <c r="Y7" i="7"/>
  <c r="Y6" i="7"/>
  <c r="Y5" i="7"/>
  <c r="Y4" i="7"/>
  <c r="Y3" i="7"/>
</calcChain>
</file>

<file path=xl/sharedStrings.xml><?xml version="1.0" encoding="utf-8"?>
<sst xmlns="http://schemas.openxmlformats.org/spreadsheetml/2006/main" count="65" uniqueCount="39">
  <si>
    <t>Food type</t>
  </si>
  <si>
    <t>Rice</t>
  </si>
  <si>
    <t>Maize</t>
  </si>
  <si>
    <t>Roots and tubers</t>
  </si>
  <si>
    <t>Wheat</t>
  </si>
  <si>
    <t>Fruits and vegetables</t>
  </si>
  <si>
    <t>Pulses</t>
  </si>
  <si>
    <t>Pork</t>
  </si>
  <si>
    <t>Eggs</t>
  </si>
  <si>
    <t>Poultry</t>
  </si>
  <si>
    <t>Dairy</t>
  </si>
  <si>
    <t>Beef</t>
  </si>
  <si>
    <t>Per 250 kg protein</t>
  </si>
  <si>
    <t>Rapeseed and mustardseed oil</t>
  </si>
  <si>
    <t xml:space="preserve">Sheep and goat </t>
  </si>
  <si>
    <t>Soybean oil</t>
  </si>
  <si>
    <t>Sugar</t>
  </si>
  <si>
    <t>Sunflowerseed oil</t>
  </si>
  <si>
    <t>Cropland (ha)</t>
  </si>
  <si>
    <t>Pasture (ha)</t>
  </si>
  <si>
    <t>Total land use (ha)</t>
  </si>
  <si>
    <t>Blue water (m3)</t>
  </si>
  <si>
    <t>Green water (m3)</t>
  </si>
  <si>
    <t>Total water (m3)</t>
  </si>
  <si>
    <t>Production emissions (CO2e)</t>
  </si>
  <si>
    <t>Implicit emissions from land use change (CO2e)</t>
  </si>
  <si>
    <t>Direct + indirect emissions (CO2e)</t>
  </si>
  <si>
    <t>Soy</t>
  </si>
  <si>
    <t>Nuts</t>
  </si>
  <si>
    <t>Fish (farmed)</t>
  </si>
  <si>
    <t>Rainwater (m3)</t>
  </si>
  <si>
    <t>Irrigation water (m3)</t>
  </si>
  <si>
    <t>Total freshwater consumption (m3)</t>
  </si>
  <si>
    <t>Agricultural production emissions (CO2e)</t>
  </si>
  <si>
    <t>Land-use change emissions (CO2e)</t>
  </si>
  <si>
    <t>Total GHG emissions (CO2e)</t>
  </si>
  <si>
    <t xml:space="preserve"> </t>
  </si>
  <si>
    <t>Per million kilocalories consumed</t>
  </si>
  <si>
    <t>Per tonne protein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</si>
</sst>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5" xfId="0" applyBorder="1"/>
    <xf numFmtId="0" fontId="2" fillId="0" borderId="0" xfId="0" applyFont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3" borderId="0" xfId="0" applyFont="1" applyFill="1" applyBorder="1"/>
    <xf numFmtId="0" fontId="1" fillId="0" borderId="0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3" fontId="3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/>
    <xf numFmtId="0" fontId="2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right" vertical="center" wrapText="1"/>
    </xf>
    <xf numFmtId="0" fontId="2" fillId="0" borderId="8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3" fontId="2" fillId="0" borderId="15" xfId="0" applyNumberFormat="1" applyFont="1" applyBorder="1" applyAlignment="1">
      <alignment vertical="center" wrapText="1"/>
    </xf>
    <xf numFmtId="3" fontId="2" fillId="0" borderId="7" xfId="0" applyNumberFormat="1" applyFont="1" applyBorder="1" applyAlignment="1">
      <alignment vertical="center" wrapText="1"/>
    </xf>
    <xf numFmtId="3" fontId="2" fillId="0" borderId="16" xfId="0" applyNumberFormat="1" applyFont="1" applyBorder="1" applyAlignment="1">
      <alignment vertical="center" wrapText="1"/>
    </xf>
    <xf numFmtId="3" fontId="2" fillId="0" borderId="17" xfId="0" applyNumberFormat="1" applyFont="1" applyBorder="1" applyAlignment="1">
      <alignment vertical="center" wrapText="1"/>
    </xf>
    <xf numFmtId="3" fontId="2" fillId="0" borderId="18" xfId="0" applyNumberFormat="1" applyFont="1" applyBorder="1" applyAlignment="1">
      <alignment vertical="center" wrapText="1"/>
    </xf>
    <xf numFmtId="3" fontId="2" fillId="0" borderId="19" xfId="0" applyNumberFormat="1" applyFont="1" applyBorder="1" applyAlignment="1">
      <alignment vertical="center" wrapText="1"/>
    </xf>
    <xf numFmtId="3" fontId="2" fillId="0" borderId="15" xfId="0" applyNumberFormat="1" applyFont="1" applyBorder="1" applyAlignment="1">
      <alignment wrapText="1"/>
    </xf>
    <xf numFmtId="3" fontId="2" fillId="0" borderId="7" xfId="0" applyNumberFormat="1" applyFont="1" applyBorder="1" applyAlignment="1">
      <alignment wrapText="1"/>
    </xf>
    <xf numFmtId="3" fontId="3" fillId="0" borderId="16" xfId="0" applyNumberFormat="1" applyFont="1" applyBorder="1" applyAlignment="1">
      <alignment horizontal="right" vertical="center" wrapText="1"/>
    </xf>
    <xf numFmtId="3" fontId="2" fillId="0" borderId="16" xfId="0" applyNumberFormat="1" applyFont="1" applyBorder="1" applyAlignment="1">
      <alignment wrapText="1"/>
    </xf>
    <xf numFmtId="3" fontId="2" fillId="0" borderId="15" xfId="0" applyNumberFormat="1" applyFont="1" applyBorder="1"/>
    <xf numFmtId="3" fontId="2" fillId="0" borderId="7" xfId="0" applyNumberFormat="1" applyFont="1" applyBorder="1"/>
    <xf numFmtId="3" fontId="2" fillId="0" borderId="16" xfId="0" applyNumberFormat="1" applyFont="1" applyBorder="1"/>
    <xf numFmtId="3" fontId="3" fillId="0" borderId="7" xfId="0" applyNumberFormat="1" applyFont="1" applyBorder="1" applyAlignment="1">
      <alignment horizontal="right" vertical="center" wrapText="1"/>
    </xf>
    <xf numFmtId="3" fontId="2" fillId="0" borderId="17" xfId="0" applyNumberFormat="1" applyFont="1" applyBorder="1" applyAlignment="1">
      <alignment wrapText="1"/>
    </xf>
    <xf numFmtId="3" fontId="2" fillId="0" borderId="18" xfId="0" applyNumberFormat="1" applyFont="1" applyBorder="1" applyAlignment="1">
      <alignment wrapText="1"/>
    </xf>
    <xf numFmtId="3" fontId="3" fillId="0" borderId="19" xfId="0" applyNumberFormat="1" applyFont="1" applyBorder="1" applyAlignment="1">
      <alignment horizontal="right" vertical="center" wrapText="1"/>
    </xf>
    <xf numFmtId="4" fontId="2" fillId="0" borderId="15" xfId="0" applyNumberFormat="1" applyFont="1" applyBorder="1" applyAlignment="1">
      <alignment vertical="center" wrapText="1"/>
    </xf>
    <xf numFmtId="4" fontId="2" fillId="0" borderId="7" xfId="0" applyNumberFormat="1" applyFont="1" applyBorder="1" applyAlignment="1">
      <alignment vertical="center" wrapText="1"/>
    </xf>
    <xf numFmtId="4" fontId="2" fillId="0" borderId="16" xfId="0" applyNumberFormat="1" applyFont="1" applyBorder="1" applyAlignment="1">
      <alignment vertical="center" wrapText="1"/>
    </xf>
    <xf numFmtId="4" fontId="2" fillId="0" borderId="17" xfId="0" applyNumberFormat="1" applyFont="1" applyBorder="1" applyAlignment="1">
      <alignment vertical="center" wrapText="1"/>
    </xf>
    <xf numFmtId="4" fontId="2" fillId="0" borderId="18" xfId="0" applyNumberFormat="1" applyFont="1" applyBorder="1" applyAlignment="1">
      <alignment vertical="center" wrapText="1"/>
    </xf>
    <xf numFmtId="4" fontId="2" fillId="0" borderId="19" xfId="0" applyNumberFormat="1" applyFont="1" applyBorder="1" applyAlignment="1">
      <alignment vertical="center" wrapText="1"/>
    </xf>
    <xf numFmtId="4" fontId="2" fillId="0" borderId="7" xfId="0" applyNumberFormat="1" applyFont="1" applyBorder="1" applyAlignment="1">
      <alignment wrapText="1"/>
    </xf>
    <xf numFmtId="4" fontId="2" fillId="0" borderId="16" xfId="0" applyNumberFormat="1" applyFont="1" applyBorder="1" applyAlignment="1">
      <alignment wrapText="1"/>
    </xf>
    <xf numFmtId="4" fontId="2" fillId="0" borderId="15" xfId="0" applyNumberFormat="1" applyFont="1" applyBorder="1" applyAlignment="1">
      <alignment wrapText="1"/>
    </xf>
    <xf numFmtId="4" fontId="2" fillId="0" borderId="15" xfId="0" applyNumberFormat="1" applyFont="1" applyFill="1" applyBorder="1" applyAlignment="1">
      <alignment vertical="center" wrapText="1"/>
    </xf>
    <xf numFmtId="4" fontId="2" fillId="0" borderId="15" xfId="0" applyNumberFormat="1" applyFont="1" applyBorder="1"/>
    <xf numFmtId="4" fontId="2" fillId="0" borderId="7" xfId="0" applyNumberFormat="1" applyFont="1" applyBorder="1"/>
    <xf numFmtId="4" fontId="2" fillId="0" borderId="16" xfId="0" applyNumberFormat="1" applyFont="1" applyBorder="1"/>
    <xf numFmtId="4" fontId="2" fillId="0" borderId="17" xfId="0" applyNumberFormat="1" applyFont="1" applyBorder="1" applyAlignment="1">
      <alignment wrapText="1"/>
    </xf>
    <xf numFmtId="4" fontId="2" fillId="0" borderId="18" xfId="0" applyNumberFormat="1" applyFont="1" applyBorder="1" applyAlignment="1">
      <alignment wrapText="1"/>
    </xf>
    <xf numFmtId="4" fontId="2" fillId="0" borderId="19" xfId="0" applyNumberFormat="1" applyFont="1" applyBorder="1" applyAlignment="1">
      <alignment wrapText="1"/>
    </xf>
    <xf numFmtId="4" fontId="2" fillId="3" borderId="7" xfId="0" applyNumberFormat="1" applyFont="1" applyFill="1" applyBorder="1"/>
    <xf numFmtId="4" fontId="2" fillId="0" borderId="17" xfId="0" applyNumberFormat="1" applyFont="1" applyBorder="1"/>
    <xf numFmtId="4" fontId="2" fillId="0" borderId="18" xfId="0" applyNumberFormat="1" applyFont="1" applyBorder="1"/>
    <xf numFmtId="4" fontId="2" fillId="0" borderId="19" xfId="0" applyNumberFormat="1" applyFont="1" applyBorder="1"/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- ha / t protein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kcal'!$L$3:$L$16</c:f>
              <c:numCache>
                <c:formatCode>#,##0.00</c:formatCode>
                <c:ptCount val="14"/>
                <c:pt idx="0">
                  <c:v>4.6399999999999997</c:v>
                </c:pt>
                <c:pt idx="1">
                  <c:v>5.2</c:v>
                </c:pt>
                <c:pt idx="2">
                  <c:v>5.56</c:v>
                </c:pt>
                <c:pt idx="3">
                  <c:v>7</c:v>
                </c:pt>
                <c:pt idx="4">
                  <c:v>7.4</c:v>
                </c:pt>
                <c:pt idx="5">
                  <c:v>8.48</c:v>
                </c:pt>
                <c:pt idx="6">
                  <c:v>11.8</c:v>
                </c:pt>
                <c:pt idx="7">
                  <c:v>13.24</c:v>
                </c:pt>
                <c:pt idx="8">
                  <c:v>12.32</c:v>
                </c:pt>
                <c:pt idx="9">
                  <c:v>17.72</c:v>
                </c:pt>
                <c:pt idx="10">
                  <c:v>15.64</c:v>
                </c:pt>
                <c:pt idx="11">
                  <c:v>3.4</c:v>
                </c:pt>
                <c:pt idx="12">
                  <c:v>5.64</c:v>
                </c:pt>
                <c:pt idx="13">
                  <c:v>20.76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kcal'!$M$3:$M$16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</c:v>
                </c:pt>
                <c:pt idx="9">
                  <c:v>2.12</c:v>
                </c:pt>
                <c:pt idx="10">
                  <c:v>4.76</c:v>
                </c:pt>
                <c:pt idx="11">
                  <c:v>30.76</c:v>
                </c:pt>
                <c:pt idx="12">
                  <c:v>134.47999999999999</c:v>
                </c:pt>
                <c:pt idx="13">
                  <c:v>152.63999999999999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355048"/>
        <c:axId val="285355440"/>
      </c:barChart>
      <c:catAx>
        <c:axId val="28535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55440"/>
        <c:crosses val="autoZero"/>
        <c:auto val="1"/>
        <c:lblAlgn val="ctr"/>
        <c:lblOffset val="100"/>
        <c:noMultiLvlLbl val="0"/>
      </c:catAx>
      <c:valAx>
        <c:axId val="2853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5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- m3 / t protein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kcal'!$O$3:$O$16</c:f>
              <c:numCache>
                <c:formatCode>#,##0</c:formatCode>
                <c:ptCount val="14"/>
                <c:pt idx="0">
                  <c:v>3843.9263131775515</c:v>
                </c:pt>
                <c:pt idx="1">
                  <c:v>4902.743735382558</c:v>
                </c:pt>
                <c:pt idx="2">
                  <c:v>1111.5356885364095</c:v>
                </c:pt>
                <c:pt idx="3">
                  <c:v>655.21834556875797</c:v>
                </c:pt>
                <c:pt idx="4">
                  <c:v>1233.2019766059923</c:v>
                </c:pt>
                <c:pt idx="5">
                  <c:v>0</c:v>
                </c:pt>
                <c:pt idx="6">
                  <c:v>219.17808219178082</c:v>
                </c:pt>
                <c:pt idx="7">
                  <c:v>20646.646317058177</c:v>
                </c:pt>
                <c:pt idx="8">
                  <c:v>2195.0521365773866</c:v>
                </c:pt>
                <c:pt idx="9">
                  <c:v>4361.717882265827</c:v>
                </c:pt>
                <c:pt idx="10">
                  <c:v>2481.3756922180123</c:v>
                </c:pt>
                <c:pt idx="11">
                  <c:v>2587.9035893878968</c:v>
                </c:pt>
                <c:pt idx="12">
                  <c:v>3978.2477796176422</c:v>
                </c:pt>
                <c:pt idx="13">
                  <c:v>3106.8493150684935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kcal'!$P$3:$P$16</c:f>
              <c:numCache>
                <c:formatCode>#,##0</c:formatCode>
                <c:ptCount val="14"/>
                <c:pt idx="0">
                  <c:v>14352.906145987525</c:v>
                </c:pt>
                <c:pt idx="1">
                  <c:v>16476.669562312061</c:v>
                </c:pt>
                <c:pt idx="2">
                  <c:v>12995.361691900984</c:v>
                </c:pt>
                <c:pt idx="3">
                  <c:v>14777.264814954968</c:v>
                </c:pt>
                <c:pt idx="4">
                  <c:v>25203.565396884969</c:v>
                </c:pt>
                <c:pt idx="5">
                  <c:v>40400</c:v>
                </c:pt>
                <c:pt idx="6">
                  <c:v>6378.0821917808216</c:v>
                </c:pt>
                <c:pt idx="7">
                  <c:v>105966.98651095844</c:v>
                </c:pt>
                <c:pt idx="8">
                  <c:v>23317.930893477816</c:v>
                </c:pt>
                <c:pt idx="9">
                  <c:v>46629.519930889786</c:v>
                </c:pt>
                <c:pt idx="10">
                  <c:v>28103.759836782276</c:v>
                </c:pt>
                <c:pt idx="11">
                  <c:v>25969.311600485518</c:v>
                </c:pt>
                <c:pt idx="12">
                  <c:v>104259.02453710673</c:v>
                </c:pt>
                <c:pt idx="13">
                  <c:v>54690.758248118851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356224"/>
        <c:axId val="285356616"/>
      </c:barChart>
      <c:catAx>
        <c:axId val="2853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56616"/>
        <c:crosses val="autoZero"/>
        <c:auto val="1"/>
        <c:lblAlgn val="ctr"/>
        <c:lblOffset val="100"/>
        <c:noMultiLvlLbl val="0"/>
      </c:catAx>
      <c:valAx>
        <c:axId val="2853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GHG emissions - t per t protein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kcal'!$R$3:$R$16</c:f>
              <c:numCache>
                <c:formatCode>#,##0.00</c:formatCode>
                <c:ptCount val="14"/>
                <c:pt idx="0">
                  <c:v>8.1199999999999992</c:v>
                </c:pt>
                <c:pt idx="1">
                  <c:v>48.52</c:v>
                </c:pt>
                <c:pt idx="2">
                  <c:v>7.04</c:v>
                </c:pt>
                <c:pt idx="3">
                  <c:v>5.92</c:v>
                </c:pt>
                <c:pt idx="4">
                  <c:v>5.92</c:v>
                </c:pt>
                <c:pt idx="5">
                  <c:v>30.8</c:v>
                </c:pt>
                <c:pt idx="6">
                  <c:v>4.2</c:v>
                </c:pt>
                <c:pt idx="7">
                  <c:v>18.36</c:v>
                </c:pt>
                <c:pt idx="8">
                  <c:v>21.8</c:v>
                </c:pt>
                <c:pt idx="9">
                  <c:v>51.36</c:v>
                </c:pt>
                <c:pt idx="10">
                  <c:v>23.96</c:v>
                </c:pt>
                <c:pt idx="11">
                  <c:v>29.12</c:v>
                </c:pt>
                <c:pt idx="12">
                  <c:v>210.12</c:v>
                </c:pt>
                <c:pt idx="13">
                  <c:v>237.88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kcal'!$S$3:$S$16</c:f>
              <c:numCache>
                <c:formatCode>#,##0.00</c:formatCode>
                <c:ptCount val="14"/>
                <c:pt idx="0">
                  <c:v>62.24</c:v>
                </c:pt>
                <c:pt idx="1">
                  <c:v>93.36</c:v>
                </c:pt>
                <c:pt idx="2">
                  <c:v>89.88</c:v>
                </c:pt>
                <c:pt idx="3">
                  <c:v>108.48</c:v>
                </c:pt>
                <c:pt idx="4">
                  <c:v>124.52</c:v>
                </c:pt>
                <c:pt idx="5">
                  <c:v>138.47999999999999</c:v>
                </c:pt>
                <c:pt idx="6">
                  <c:v>204.76</c:v>
                </c:pt>
                <c:pt idx="7">
                  <c:v>210.8</c:v>
                </c:pt>
                <c:pt idx="8">
                  <c:v>245.92</c:v>
                </c:pt>
                <c:pt idx="9">
                  <c:v>299</c:v>
                </c:pt>
                <c:pt idx="10">
                  <c:v>315.72000000000003</c:v>
                </c:pt>
                <c:pt idx="11">
                  <c:v>552.48</c:v>
                </c:pt>
                <c:pt idx="12">
                  <c:v>2230.16</c:v>
                </c:pt>
                <c:pt idx="13">
                  <c:v>2447.3200000000002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357400"/>
        <c:axId val="285357792"/>
      </c:barChart>
      <c:catAx>
        <c:axId val="28535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57792"/>
        <c:crosses val="autoZero"/>
        <c:auto val="1"/>
        <c:lblAlgn val="ctr"/>
        <c:lblOffset val="100"/>
        <c:noMultiLvlLbl val="0"/>
      </c:catAx>
      <c:valAx>
        <c:axId val="2853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5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- ha per Gcal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kcal'!$W$3:$W$20</c:f>
              <c:numCache>
                <c:formatCode>#,##0.00</c:formatCode>
                <c:ptCount val="18"/>
                <c:pt idx="0">
                  <c:v>0.03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0.24</c:v>
                </c:pt>
                <c:pt idx="8">
                  <c:v>0.26</c:v>
                </c:pt>
                <c:pt idx="9">
                  <c:v>0.36</c:v>
                </c:pt>
                <c:pt idx="10">
                  <c:v>0.44</c:v>
                </c:pt>
                <c:pt idx="11">
                  <c:v>0.65</c:v>
                </c:pt>
                <c:pt idx="12">
                  <c:v>0.93</c:v>
                </c:pt>
                <c:pt idx="13">
                  <c:v>1.31</c:v>
                </c:pt>
                <c:pt idx="14">
                  <c:v>1.38</c:v>
                </c:pt>
                <c:pt idx="15">
                  <c:v>0.2</c:v>
                </c:pt>
                <c:pt idx="16">
                  <c:v>1.41</c:v>
                </c:pt>
                <c:pt idx="17">
                  <c:v>0.51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kcal'!$X$3:$X$20</c:f>
              <c:numCache>
                <c:formatCode>#,##0.00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0.08</c:v>
                </c:pt>
                <c:pt idx="12">
                  <c:v>0.31</c:v>
                </c:pt>
                <c:pt idx="14">
                  <c:v>0.42</c:v>
                </c:pt>
                <c:pt idx="15">
                  <c:v>1.82</c:v>
                </c:pt>
                <c:pt idx="16">
                  <c:v>10.4</c:v>
                </c:pt>
                <c:pt idx="17">
                  <c:v>12.14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596432"/>
        <c:axId val="244596824"/>
      </c:barChart>
      <c:catAx>
        <c:axId val="2445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6824"/>
        <c:crosses val="autoZero"/>
        <c:auto val="1"/>
        <c:lblAlgn val="ctr"/>
        <c:lblOffset val="100"/>
        <c:noMultiLvlLbl val="0"/>
      </c:catAx>
      <c:valAx>
        <c:axId val="2445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- m3 per Gcal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kcal'!$Z$3:$Z$20</c:f>
              <c:numCache>
                <c:formatCode>#,##0</c:formatCode>
                <c:ptCount val="18"/>
                <c:pt idx="0">
                  <c:v>172.73972602739727</c:v>
                </c:pt>
                <c:pt idx="1">
                  <c:v>92.377064867042705</c:v>
                </c:pt>
                <c:pt idx="2">
                  <c:v>46.340261239216709</c:v>
                </c:pt>
                <c:pt idx="3">
                  <c:v>26.96065287088312</c:v>
                </c:pt>
                <c:pt idx="4">
                  <c:v>19.713228677132285</c:v>
                </c:pt>
                <c:pt idx="5">
                  <c:v>116.3350855840692</c:v>
                </c:pt>
                <c:pt idx="6">
                  <c:v>21.243414120126445</c:v>
                </c:pt>
                <c:pt idx="7">
                  <c:v>229.18306311827345</c:v>
                </c:pt>
                <c:pt idx="8">
                  <c:v>28.38356164383562</c:v>
                </c:pt>
                <c:pt idx="9">
                  <c:v>536.81270694974137</c:v>
                </c:pt>
                <c:pt idx="10">
                  <c:v>40.894662257912131</c:v>
                </c:pt>
                <c:pt idx="11">
                  <c:v>164.11887624796844</c:v>
                </c:pt>
                <c:pt idx="12">
                  <c:v>173.02175664786466</c:v>
                </c:pt>
                <c:pt idx="14">
                  <c:v>220.04652364952182</c:v>
                </c:pt>
                <c:pt idx="15">
                  <c:v>153.71758162529608</c:v>
                </c:pt>
                <c:pt idx="16">
                  <c:v>200.53300124533001</c:v>
                </c:pt>
                <c:pt idx="17">
                  <c:v>362.02054794520546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kcal'!$AA$3:$AA$20</c:f>
              <c:numCache>
                <c:formatCode>#,##0</c:formatCode>
                <c:ptCount val="18"/>
                <c:pt idx="0">
                  <c:v>431.84931506849313</c:v>
                </c:pt>
                <c:pt idx="1">
                  <c:v>310.45195406929895</c:v>
                </c:pt>
                <c:pt idx="2">
                  <c:v>346.3681737501862</c:v>
                </c:pt>
                <c:pt idx="3">
                  <c:v>315.20664529291747</c:v>
                </c:pt>
                <c:pt idx="4">
                  <c:v>402.88911108889107</c:v>
                </c:pt>
                <c:pt idx="5">
                  <c:v>434.38568506098352</c:v>
                </c:pt>
                <c:pt idx="6">
                  <c:v>618.18335089567961</c:v>
                </c:pt>
                <c:pt idx="7">
                  <c:v>1086.9106163617532</c:v>
                </c:pt>
                <c:pt idx="8">
                  <c:v>578.60273972602749</c:v>
                </c:pt>
                <c:pt idx="9">
                  <c:v>2755.1411499337132</c:v>
                </c:pt>
                <c:pt idx="10">
                  <c:v>922.30514879546524</c:v>
                </c:pt>
                <c:pt idx="11">
                  <c:v>1754.5344787555143</c:v>
                </c:pt>
                <c:pt idx="12">
                  <c:v>1838.0016116035458</c:v>
                </c:pt>
                <c:pt idx="13">
                  <c:v>6219</c:v>
                </c:pt>
                <c:pt idx="14">
                  <c:v>2492.2202119410699</c:v>
                </c:pt>
                <c:pt idx="15">
                  <c:v>1542.5380574724479</c:v>
                </c:pt>
                <c:pt idx="16">
                  <c:v>3530.0398505603989</c:v>
                </c:pt>
                <c:pt idx="17">
                  <c:v>9487.5712328767113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597608"/>
        <c:axId val="244598000"/>
      </c:barChart>
      <c:catAx>
        <c:axId val="24459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8000"/>
        <c:crosses val="autoZero"/>
        <c:auto val="1"/>
        <c:lblAlgn val="ctr"/>
        <c:lblOffset val="100"/>
        <c:noMultiLvlLbl val="0"/>
      </c:catAx>
      <c:valAx>
        <c:axId val="2445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GHG - t per Gcal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kcal'!$AC$3:$AC$20</c:f>
              <c:numCache>
                <c:formatCode>#,##0.00</c:formatCode>
                <c:ptCount val="18"/>
                <c:pt idx="0">
                  <c:v>0.08</c:v>
                </c:pt>
                <c:pt idx="1">
                  <c:v>0.89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0.09</c:v>
                </c:pt>
                <c:pt idx="5">
                  <c:v>0.24</c:v>
                </c:pt>
                <c:pt idx="6">
                  <c:v>0.06</c:v>
                </c:pt>
                <c:pt idx="7">
                  <c:v>0.65</c:v>
                </c:pt>
                <c:pt idx="8">
                  <c:v>0.2</c:v>
                </c:pt>
                <c:pt idx="9">
                  <c:v>0.5</c:v>
                </c:pt>
                <c:pt idx="10">
                  <c:v>0.37</c:v>
                </c:pt>
                <c:pt idx="11">
                  <c:v>1.92</c:v>
                </c:pt>
                <c:pt idx="12">
                  <c:v>1.65</c:v>
                </c:pt>
                <c:pt idx="13">
                  <c:v>4.78</c:v>
                </c:pt>
                <c:pt idx="14">
                  <c:v>2.11</c:v>
                </c:pt>
                <c:pt idx="15">
                  <c:v>1.72</c:v>
                </c:pt>
                <c:pt idx="16">
                  <c:v>16.190000000000001</c:v>
                </c:pt>
                <c:pt idx="17">
                  <c:v>18.96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kcal'!$AD$3:$AD$20</c:f>
              <c:numCache>
                <c:formatCode>#,##0.00</c:formatCode>
                <c:ptCount val="18"/>
                <c:pt idx="0">
                  <c:v>0.59</c:v>
                </c:pt>
                <c:pt idx="1">
                  <c:v>1.71</c:v>
                </c:pt>
                <c:pt idx="2">
                  <c:v>1.37</c:v>
                </c:pt>
                <c:pt idx="3">
                  <c:v>1.83</c:v>
                </c:pt>
                <c:pt idx="4">
                  <c:v>1.95</c:v>
                </c:pt>
                <c:pt idx="5">
                  <c:v>1.88</c:v>
                </c:pt>
                <c:pt idx="6">
                  <c:v>2.75</c:v>
                </c:pt>
                <c:pt idx="7">
                  <c:v>3.64</c:v>
                </c:pt>
                <c:pt idx="8">
                  <c:v>3.26</c:v>
                </c:pt>
                <c:pt idx="9">
                  <c:v>5.79</c:v>
                </c:pt>
                <c:pt idx="10">
                  <c:v>6.83</c:v>
                </c:pt>
                <c:pt idx="11">
                  <c:v>11.02</c:v>
                </c:pt>
                <c:pt idx="12">
                  <c:v>18.62</c:v>
                </c:pt>
                <c:pt idx="13">
                  <c:v>21.32</c:v>
                </c:pt>
                <c:pt idx="14">
                  <c:v>27.8</c:v>
                </c:pt>
                <c:pt idx="15">
                  <c:v>32.72</c:v>
                </c:pt>
                <c:pt idx="16">
                  <c:v>166.6</c:v>
                </c:pt>
                <c:pt idx="17">
                  <c:v>201.34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598784"/>
        <c:axId val="244599176"/>
      </c:barChart>
      <c:catAx>
        <c:axId val="2445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9176"/>
        <c:crosses val="autoZero"/>
        <c:auto val="1"/>
        <c:lblAlgn val="ctr"/>
        <c:lblOffset val="100"/>
        <c:noMultiLvlLbl val="0"/>
      </c:catAx>
      <c:valAx>
        <c:axId val="2445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17</xdr:row>
      <xdr:rowOff>33337</xdr:rowOff>
    </xdr:from>
    <xdr:to>
      <xdr:col>18</xdr:col>
      <xdr:colOff>309562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33</xdr:row>
      <xdr:rowOff>147637</xdr:rowOff>
    </xdr:from>
    <xdr:to>
      <xdr:col>18</xdr:col>
      <xdr:colOff>328612</xdr:colOff>
      <xdr:row>50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</xdr:colOff>
      <xdr:row>51</xdr:row>
      <xdr:rowOff>128587</xdr:rowOff>
    </xdr:from>
    <xdr:to>
      <xdr:col>18</xdr:col>
      <xdr:colOff>328612</xdr:colOff>
      <xdr:row>68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371475</xdr:colOff>
      <xdr:row>20</xdr:row>
      <xdr:rowOff>147637</xdr:rowOff>
    </xdr:from>
    <xdr:to>
      <xdr:col>28</xdr:col>
      <xdr:colOff>257175</xdr:colOff>
      <xdr:row>34</xdr:row>
      <xdr:rowOff>623887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381000</xdr:colOff>
      <xdr:row>35</xdr:row>
      <xdr:rowOff>138112</xdr:rowOff>
    </xdr:from>
    <xdr:to>
      <xdr:col>28</xdr:col>
      <xdr:colOff>266700</xdr:colOff>
      <xdr:row>52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371475</xdr:colOff>
      <xdr:row>53</xdr:row>
      <xdr:rowOff>128587</xdr:rowOff>
    </xdr:from>
    <xdr:to>
      <xdr:col>28</xdr:col>
      <xdr:colOff>257175</xdr:colOff>
      <xdr:row>70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abSelected="1" workbookViewId="0">
      <pane ySplit="1" topLeftCell="A2" activePane="bottomLeft" state="frozen"/>
      <selection pane="bottomLeft" activeCell="N3" sqref="N3"/>
    </sheetView>
  </sheetViews>
  <sheetFormatPr defaultRowHeight="12.75" x14ac:dyDescent="0.2"/>
  <cols>
    <col min="1" max="1" width="9.140625" style="6"/>
    <col min="2" max="4" width="9.28515625" style="6" hidden="1" customWidth="1"/>
    <col min="5" max="7" width="11.42578125" style="6" hidden="1" customWidth="1"/>
    <col min="8" max="10" width="9.28515625" style="6" hidden="1" customWidth="1"/>
    <col min="11" max="11" width="0" style="6" hidden="1" customWidth="1"/>
    <col min="12" max="12" width="9.140625" style="6"/>
    <col min="13" max="14" width="11.42578125" style="6" bestFit="1" customWidth="1"/>
    <col min="15" max="19" width="9.140625" style="6"/>
    <col min="20" max="20" width="11.42578125" style="6" bestFit="1" customWidth="1"/>
    <col min="21" max="22" width="9.140625" style="6"/>
    <col min="23" max="24" width="9.28515625" style="6" bestFit="1" customWidth="1"/>
    <col min="25" max="27" width="11.42578125" style="6" bestFit="1" customWidth="1"/>
    <col min="28" max="28" width="10.42578125" style="6" bestFit="1" customWidth="1"/>
    <col min="29" max="31" width="9.28515625" style="6" bestFit="1" customWidth="1"/>
    <col min="32" max="16384" width="9.140625" style="6"/>
  </cols>
  <sheetData>
    <row r="1" spans="1:36" ht="14.25" customHeight="1" thickBot="1" x14ac:dyDescent="0.25">
      <c r="A1" s="78"/>
      <c r="B1" s="79" t="s">
        <v>12</v>
      </c>
      <c r="C1" s="12"/>
      <c r="D1" s="12"/>
      <c r="E1" s="12"/>
      <c r="F1" s="12"/>
      <c r="G1" s="12"/>
      <c r="H1" s="12"/>
      <c r="I1" s="12"/>
      <c r="J1" s="12"/>
      <c r="K1" s="73"/>
      <c r="L1" s="74" t="s">
        <v>38</v>
      </c>
      <c r="M1" s="10"/>
      <c r="N1" s="10"/>
      <c r="O1" s="10"/>
      <c r="P1" s="10"/>
      <c r="Q1" s="10"/>
      <c r="R1" s="10"/>
      <c r="S1" s="10"/>
      <c r="T1" s="11"/>
      <c r="V1" s="78"/>
      <c r="W1" s="75" t="s">
        <v>37</v>
      </c>
      <c r="X1" s="76"/>
      <c r="Y1" s="76"/>
      <c r="Z1" s="76"/>
      <c r="AA1" s="76"/>
      <c r="AB1" s="76"/>
      <c r="AC1" s="76"/>
      <c r="AD1" s="76"/>
      <c r="AE1" s="77"/>
    </row>
    <row r="2" spans="1:36" ht="76.5" x14ac:dyDescent="0.2">
      <c r="A2" s="26" t="s">
        <v>0</v>
      </c>
      <c r="B2" s="22" t="s">
        <v>18</v>
      </c>
      <c r="C2" s="21" t="s">
        <v>19</v>
      </c>
      <c r="D2" s="21" t="s">
        <v>20</v>
      </c>
      <c r="E2" s="21" t="s">
        <v>21</v>
      </c>
      <c r="F2" s="21" t="s">
        <v>22</v>
      </c>
      <c r="G2" s="21" t="s">
        <v>23</v>
      </c>
      <c r="H2" s="21" t="s">
        <v>24</v>
      </c>
      <c r="I2" s="21" t="s">
        <v>25</v>
      </c>
      <c r="J2" s="21" t="s">
        <v>26</v>
      </c>
      <c r="K2" s="30"/>
      <c r="L2" s="33" t="s">
        <v>18</v>
      </c>
      <c r="M2" s="34" t="s">
        <v>19</v>
      </c>
      <c r="N2" s="35" t="s">
        <v>20</v>
      </c>
      <c r="O2" s="33" t="s">
        <v>31</v>
      </c>
      <c r="P2" s="34" t="s">
        <v>30</v>
      </c>
      <c r="Q2" s="35" t="s">
        <v>32</v>
      </c>
      <c r="R2" s="33" t="s">
        <v>33</v>
      </c>
      <c r="S2" s="34" t="s">
        <v>34</v>
      </c>
      <c r="T2" s="35" t="s">
        <v>35</v>
      </c>
      <c r="U2" s="9"/>
      <c r="V2" s="26" t="s">
        <v>0</v>
      </c>
      <c r="W2" s="33" t="s">
        <v>18</v>
      </c>
      <c r="X2" s="34" t="s">
        <v>19</v>
      </c>
      <c r="Y2" s="35" t="s">
        <v>20</v>
      </c>
      <c r="Z2" s="33" t="s">
        <v>31</v>
      </c>
      <c r="AA2" s="34" t="s">
        <v>30</v>
      </c>
      <c r="AB2" s="35" t="s">
        <v>32</v>
      </c>
      <c r="AC2" s="33" t="s">
        <v>33</v>
      </c>
      <c r="AD2" s="34" t="s">
        <v>34</v>
      </c>
      <c r="AE2" s="35" t="s">
        <v>35</v>
      </c>
      <c r="AG2" s="7"/>
      <c r="AH2" s="1"/>
      <c r="AI2" s="1"/>
      <c r="AJ2" s="7"/>
    </row>
    <row r="3" spans="1:36" x14ac:dyDescent="0.2">
      <c r="A3" s="27" t="s">
        <v>4</v>
      </c>
      <c r="B3" s="23">
        <v>1.1599999999999999</v>
      </c>
      <c r="C3" s="12"/>
      <c r="D3" s="12">
        <f t="shared" ref="D3:D7" si="0">C3+B3</f>
        <v>1.1599999999999999</v>
      </c>
      <c r="E3" s="12">
        <v>960.98157829438787</v>
      </c>
      <c r="F3" s="12">
        <v>3588.2265364968812</v>
      </c>
      <c r="G3" s="13">
        <v>4549</v>
      </c>
      <c r="H3" s="16">
        <v>2.0299999999999998</v>
      </c>
      <c r="I3" s="16">
        <v>15.56</v>
      </c>
      <c r="J3" s="14">
        <f t="shared" ref="J3:J7" si="1">I3+H3</f>
        <v>17.59</v>
      </c>
      <c r="K3" s="31"/>
      <c r="L3" s="53">
        <f>B3*4</f>
        <v>4.6399999999999997</v>
      </c>
      <c r="M3" s="54">
        <f t="shared" ref="M3:M7" si="2">C3*4</f>
        <v>0</v>
      </c>
      <c r="N3" s="55">
        <f t="shared" ref="N3:N7" si="3">D3*4</f>
        <v>4.6399999999999997</v>
      </c>
      <c r="O3" s="36">
        <f t="shared" ref="O3:O7" si="4">E3*4</f>
        <v>3843.9263131775515</v>
      </c>
      <c r="P3" s="37">
        <f t="shared" ref="P3:P7" si="5">F3*4</f>
        <v>14352.906145987525</v>
      </c>
      <c r="Q3" s="38">
        <f t="shared" ref="Q3:Q7" si="6">G3*4</f>
        <v>18196</v>
      </c>
      <c r="R3" s="53">
        <f t="shared" ref="R3:R7" si="7">H3*4</f>
        <v>8.1199999999999992</v>
      </c>
      <c r="S3" s="54">
        <f t="shared" ref="S3:S7" si="8">I3*4</f>
        <v>62.24</v>
      </c>
      <c r="T3" s="55">
        <f t="shared" ref="T3:T7" si="9">J3*4</f>
        <v>70.36</v>
      </c>
      <c r="V3" s="27" t="s">
        <v>16</v>
      </c>
      <c r="W3" s="53">
        <v>0.03</v>
      </c>
      <c r="X3" s="59">
        <v>0</v>
      </c>
      <c r="Y3" s="60">
        <f t="shared" ref="Y3" si="10">W3+X3</f>
        <v>0.03</v>
      </c>
      <c r="Z3" s="42">
        <v>172.73972602739727</v>
      </c>
      <c r="AA3" s="43">
        <v>431.84931506849313</v>
      </c>
      <c r="AB3" s="44">
        <f t="shared" ref="AB3" si="11">Z3+AA3</f>
        <v>604.58904109589037</v>
      </c>
      <c r="AC3" s="63">
        <v>0.08</v>
      </c>
      <c r="AD3" s="69">
        <v>0.59</v>
      </c>
      <c r="AE3" s="65">
        <f>AD3+AC3</f>
        <v>0.66999999999999993</v>
      </c>
      <c r="AG3" s="7"/>
    </row>
    <row r="4" spans="1:36" x14ac:dyDescent="0.2">
      <c r="A4" s="27" t="s">
        <v>1</v>
      </c>
      <c r="B4" s="23">
        <v>1.3</v>
      </c>
      <c r="C4" s="12"/>
      <c r="D4" s="12">
        <f t="shared" si="0"/>
        <v>1.3</v>
      </c>
      <c r="E4" s="12">
        <v>1225.6859338456395</v>
      </c>
      <c r="F4" s="12">
        <v>4119.1673905780153</v>
      </c>
      <c r="G4" s="13">
        <v>5345</v>
      </c>
      <c r="H4" s="16">
        <v>12.13</v>
      </c>
      <c r="I4" s="16">
        <v>23.34</v>
      </c>
      <c r="J4" s="14">
        <f t="shared" si="1"/>
        <v>35.47</v>
      </c>
      <c r="K4" s="31"/>
      <c r="L4" s="53">
        <f t="shared" ref="L4:L7" si="12">B4*4</f>
        <v>5.2</v>
      </c>
      <c r="M4" s="54">
        <f t="shared" si="2"/>
        <v>0</v>
      </c>
      <c r="N4" s="55">
        <f t="shared" si="3"/>
        <v>5.2</v>
      </c>
      <c r="O4" s="36">
        <f t="shared" si="4"/>
        <v>4902.743735382558</v>
      </c>
      <c r="P4" s="37">
        <f t="shared" si="5"/>
        <v>16476.669562312061</v>
      </c>
      <c r="Q4" s="38">
        <f t="shared" si="6"/>
        <v>21380</v>
      </c>
      <c r="R4" s="53">
        <f t="shared" si="7"/>
        <v>48.52</v>
      </c>
      <c r="S4" s="54">
        <f t="shared" si="8"/>
        <v>93.36</v>
      </c>
      <c r="T4" s="55">
        <f t="shared" si="9"/>
        <v>141.88</v>
      </c>
      <c r="V4" s="27" t="s">
        <v>1</v>
      </c>
      <c r="W4" s="61">
        <v>0.09</v>
      </c>
      <c r="X4" s="59">
        <v>0</v>
      </c>
      <c r="Y4" s="60">
        <f t="shared" ref="Y4:Y19" si="13">W4+X4</f>
        <v>0.09</v>
      </c>
      <c r="Z4" s="42">
        <v>92.377064867042705</v>
      </c>
      <c r="AA4" s="43">
        <v>310.45195406929895</v>
      </c>
      <c r="AB4" s="44">
        <f t="shared" ref="AB4:AB19" si="14">Z4+AA4</f>
        <v>402.82901893634164</v>
      </c>
      <c r="AC4" s="63">
        <v>0.89</v>
      </c>
      <c r="AD4" s="69">
        <v>1.71</v>
      </c>
      <c r="AE4" s="65">
        <f>AD4+AC4</f>
        <v>2.6</v>
      </c>
      <c r="AG4" s="7"/>
    </row>
    <row r="5" spans="1:36" ht="51" x14ac:dyDescent="0.2">
      <c r="A5" s="27" t="s">
        <v>2</v>
      </c>
      <c r="B5" s="23">
        <v>1.39</v>
      </c>
      <c r="C5" s="12"/>
      <c r="D5" s="12">
        <f t="shared" si="0"/>
        <v>1.39</v>
      </c>
      <c r="E5" s="12">
        <v>277.88392213410236</v>
      </c>
      <c r="F5" s="12">
        <v>3248.8404229752459</v>
      </c>
      <c r="G5" s="13">
        <v>3527</v>
      </c>
      <c r="H5" s="16">
        <v>1.76</v>
      </c>
      <c r="I5" s="16">
        <v>22.47</v>
      </c>
      <c r="J5" s="14">
        <f t="shared" si="1"/>
        <v>24.23</v>
      </c>
      <c r="K5" s="31"/>
      <c r="L5" s="53">
        <f t="shared" si="12"/>
        <v>5.56</v>
      </c>
      <c r="M5" s="54">
        <f t="shared" si="2"/>
        <v>0</v>
      </c>
      <c r="N5" s="55">
        <f t="shared" si="3"/>
        <v>5.56</v>
      </c>
      <c r="O5" s="36">
        <f t="shared" si="4"/>
        <v>1111.5356885364095</v>
      </c>
      <c r="P5" s="37">
        <f t="shared" si="5"/>
        <v>12995.361691900984</v>
      </c>
      <c r="Q5" s="38">
        <f t="shared" si="6"/>
        <v>14108</v>
      </c>
      <c r="R5" s="53">
        <f t="shared" si="7"/>
        <v>7.04</v>
      </c>
      <c r="S5" s="54">
        <f t="shared" si="8"/>
        <v>89.88</v>
      </c>
      <c r="T5" s="55">
        <f t="shared" si="9"/>
        <v>96.92</v>
      </c>
      <c r="V5" s="27" t="s">
        <v>13</v>
      </c>
      <c r="W5" s="53">
        <v>0.1</v>
      </c>
      <c r="X5" s="59">
        <v>0</v>
      </c>
      <c r="Y5" s="60">
        <f t="shared" si="13"/>
        <v>0.1</v>
      </c>
      <c r="Z5" s="42">
        <v>46.340261239216709</v>
      </c>
      <c r="AA5" s="43">
        <v>346.3681737501862</v>
      </c>
      <c r="AB5" s="45">
        <f t="shared" si="14"/>
        <v>392.70843498940292</v>
      </c>
      <c r="AC5" s="63">
        <v>0.17</v>
      </c>
      <c r="AD5" s="69">
        <v>1.37</v>
      </c>
      <c r="AE5" s="65">
        <f t="shared" ref="AE5" si="15">AD5+AC5</f>
        <v>1.54</v>
      </c>
      <c r="AG5" s="7"/>
      <c r="AH5" s="7"/>
      <c r="AI5" s="8"/>
      <c r="AJ5" s="7"/>
    </row>
    <row r="6" spans="1:36" x14ac:dyDescent="0.2">
      <c r="A6" s="27" t="s">
        <v>6</v>
      </c>
      <c r="B6" s="23">
        <v>1.75</v>
      </c>
      <c r="C6" s="12"/>
      <c r="D6" s="12">
        <f t="shared" si="0"/>
        <v>1.75</v>
      </c>
      <c r="E6" s="12">
        <v>163.80458639218949</v>
      </c>
      <c r="F6" s="12">
        <v>3694.3162037387419</v>
      </c>
      <c r="G6" s="13">
        <v>3858</v>
      </c>
      <c r="H6" s="16">
        <v>1.48</v>
      </c>
      <c r="I6" s="16">
        <v>27.12</v>
      </c>
      <c r="J6" s="14">
        <f t="shared" si="1"/>
        <v>28.6</v>
      </c>
      <c r="K6" s="31"/>
      <c r="L6" s="53">
        <f t="shared" si="12"/>
        <v>7</v>
      </c>
      <c r="M6" s="54">
        <f t="shared" si="2"/>
        <v>0</v>
      </c>
      <c r="N6" s="55">
        <f t="shared" si="3"/>
        <v>7</v>
      </c>
      <c r="O6" s="36">
        <f t="shared" si="4"/>
        <v>655.21834556875797</v>
      </c>
      <c r="P6" s="37">
        <f t="shared" si="5"/>
        <v>14777.264814954968</v>
      </c>
      <c r="Q6" s="38">
        <f t="shared" si="6"/>
        <v>15432</v>
      </c>
      <c r="R6" s="53">
        <f t="shared" si="7"/>
        <v>5.92</v>
      </c>
      <c r="S6" s="54">
        <f t="shared" si="8"/>
        <v>108.48</v>
      </c>
      <c r="T6" s="55">
        <f t="shared" si="9"/>
        <v>114.4</v>
      </c>
      <c r="V6" s="27" t="s">
        <v>2</v>
      </c>
      <c r="W6" s="61">
        <v>0.11</v>
      </c>
      <c r="X6" s="59">
        <v>0</v>
      </c>
      <c r="Y6" s="60">
        <f t="shared" si="13"/>
        <v>0.11</v>
      </c>
      <c r="Z6" s="42">
        <v>26.96065287088312</v>
      </c>
      <c r="AA6" s="43">
        <v>315.20664529291747</v>
      </c>
      <c r="AB6" s="44">
        <f t="shared" si="14"/>
        <v>342.16729816380058</v>
      </c>
      <c r="AC6" s="63">
        <v>0.14000000000000001</v>
      </c>
      <c r="AD6" s="69">
        <v>1.83</v>
      </c>
      <c r="AE6" s="65">
        <f t="shared" ref="AE6:AE19" si="16">AD6+AC6</f>
        <v>1.9700000000000002</v>
      </c>
      <c r="AG6" s="7"/>
    </row>
    <row r="7" spans="1:36" ht="25.5" x14ac:dyDescent="0.2">
      <c r="A7" s="27" t="s">
        <v>3</v>
      </c>
      <c r="B7" s="23">
        <v>1.85</v>
      </c>
      <c r="C7" s="12"/>
      <c r="D7" s="12">
        <f t="shared" si="0"/>
        <v>1.85</v>
      </c>
      <c r="E7" s="12">
        <v>308.30049415149807</v>
      </c>
      <c r="F7" s="12">
        <v>6300.8913492212423</v>
      </c>
      <c r="G7" s="13">
        <v>6609</v>
      </c>
      <c r="H7" s="16">
        <v>1.48</v>
      </c>
      <c r="I7" s="16">
        <v>31.13</v>
      </c>
      <c r="J7" s="14">
        <f t="shared" si="1"/>
        <v>32.61</v>
      </c>
      <c r="K7" s="31"/>
      <c r="L7" s="53">
        <f t="shared" si="12"/>
        <v>7.4</v>
      </c>
      <c r="M7" s="54">
        <f t="shared" si="2"/>
        <v>0</v>
      </c>
      <c r="N7" s="55">
        <f t="shared" si="3"/>
        <v>7.4</v>
      </c>
      <c r="O7" s="36">
        <f t="shared" si="4"/>
        <v>1233.2019766059923</v>
      </c>
      <c r="P7" s="37">
        <f t="shared" si="5"/>
        <v>25203.565396884969</v>
      </c>
      <c r="Q7" s="38">
        <f t="shared" si="6"/>
        <v>26436</v>
      </c>
      <c r="R7" s="53">
        <f t="shared" si="7"/>
        <v>5.92</v>
      </c>
      <c r="S7" s="54">
        <f t="shared" si="8"/>
        <v>124.52</v>
      </c>
      <c r="T7" s="55">
        <f t="shared" si="9"/>
        <v>130.44</v>
      </c>
      <c r="U7" s="6" t="s">
        <v>36</v>
      </c>
      <c r="V7" s="27" t="s">
        <v>3</v>
      </c>
      <c r="W7" s="61">
        <v>0.12</v>
      </c>
      <c r="X7" s="59">
        <v>0</v>
      </c>
      <c r="Y7" s="60">
        <f t="shared" si="13"/>
        <v>0.12</v>
      </c>
      <c r="Z7" s="42">
        <v>19.713228677132285</v>
      </c>
      <c r="AA7" s="43">
        <v>402.88911108889107</v>
      </c>
      <c r="AB7" s="44">
        <f t="shared" si="14"/>
        <v>422.60233976602336</v>
      </c>
      <c r="AC7" s="63">
        <v>0.09</v>
      </c>
      <c r="AD7" s="69">
        <v>1.95</v>
      </c>
      <c r="AE7" s="65">
        <f t="shared" si="16"/>
        <v>2.04</v>
      </c>
      <c r="AG7" s="7"/>
    </row>
    <row r="8" spans="1:36" ht="25.5" x14ac:dyDescent="0.2">
      <c r="A8" s="27" t="s">
        <v>29</v>
      </c>
      <c r="B8" s="23">
        <v>2.12</v>
      </c>
      <c r="C8" s="12"/>
      <c r="D8" s="12">
        <f t="shared" ref="D8:D14" si="17">C8+B8</f>
        <v>2.12</v>
      </c>
      <c r="E8" s="12"/>
      <c r="F8" s="13">
        <v>10100</v>
      </c>
      <c r="G8" s="13">
        <v>10100</v>
      </c>
      <c r="H8" s="17">
        <v>7.7</v>
      </c>
      <c r="I8" s="17">
        <v>34.619999999999997</v>
      </c>
      <c r="J8" s="14">
        <f t="shared" ref="J8:J14" si="18">I8+H8</f>
        <v>42.32</v>
      </c>
      <c r="K8" s="31"/>
      <c r="L8" s="53">
        <f t="shared" ref="L8:T14" si="19">B8*4</f>
        <v>8.48</v>
      </c>
      <c r="M8" s="54">
        <f t="shared" si="19"/>
        <v>0</v>
      </c>
      <c r="N8" s="55">
        <f t="shared" si="19"/>
        <v>8.48</v>
      </c>
      <c r="O8" s="36">
        <f t="shared" si="19"/>
        <v>0</v>
      </c>
      <c r="P8" s="37">
        <f t="shared" si="19"/>
        <v>40400</v>
      </c>
      <c r="Q8" s="38">
        <f t="shared" si="19"/>
        <v>40400</v>
      </c>
      <c r="R8" s="53">
        <f t="shared" si="19"/>
        <v>30.8</v>
      </c>
      <c r="S8" s="54">
        <f t="shared" si="19"/>
        <v>138.47999999999999</v>
      </c>
      <c r="T8" s="55">
        <f t="shared" si="19"/>
        <v>169.28</v>
      </c>
      <c r="V8" s="27" t="s">
        <v>4</v>
      </c>
      <c r="W8" s="62">
        <v>0.14000000000000001</v>
      </c>
      <c r="X8" s="59">
        <v>0</v>
      </c>
      <c r="Y8" s="60">
        <f t="shared" si="13"/>
        <v>0.14000000000000001</v>
      </c>
      <c r="Z8" s="42">
        <v>116.3350855840692</v>
      </c>
      <c r="AA8" s="43">
        <v>434.38568506098352</v>
      </c>
      <c r="AB8" s="44">
        <f t="shared" si="14"/>
        <v>550.72077064505277</v>
      </c>
      <c r="AC8" s="63">
        <v>0.24</v>
      </c>
      <c r="AD8" s="69">
        <v>1.88</v>
      </c>
      <c r="AE8" s="65">
        <f t="shared" si="16"/>
        <v>2.12</v>
      </c>
      <c r="AG8" s="7"/>
    </row>
    <row r="9" spans="1:36" ht="25.5" x14ac:dyDescent="0.25">
      <c r="A9" s="28" t="s">
        <v>27</v>
      </c>
      <c r="B9" s="24">
        <v>2.95</v>
      </c>
      <c r="C9" s="3"/>
      <c r="D9" s="3">
        <f t="shared" si="17"/>
        <v>2.95</v>
      </c>
      <c r="E9" s="3">
        <v>54.794520547945204</v>
      </c>
      <c r="F9" s="3">
        <v>1594.5205479452054</v>
      </c>
      <c r="G9" s="12">
        <f>F9+E9</f>
        <v>1649.3150684931506</v>
      </c>
      <c r="H9" s="18">
        <v>1.05</v>
      </c>
      <c r="I9" s="18">
        <v>51.19</v>
      </c>
      <c r="J9" s="3">
        <f t="shared" si="18"/>
        <v>52.239999999999995</v>
      </c>
      <c r="K9" s="32"/>
      <c r="L9" s="53">
        <f t="shared" ref="L9:L10" si="20">B9*4</f>
        <v>11.8</v>
      </c>
      <c r="M9" s="54">
        <f t="shared" ref="M9:M10" si="21">C9*4</f>
        <v>0</v>
      </c>
      <c r="N9" s="55">
        <f t="shared" ref="N9:N10" si="22">D9*4</f>
        <v>11.8</v>
      </c>
      <c r="O9" s="36">
        <f t="shared" ref="O9:O10" si="23">E9*4</f>
        <v>219.17808219178082</v>
      </c>
      <c r="P9" s="37">
        <f t="shared" ref="P9:P10" si="24">F9*4</f>
        <v>6378.0821917808216</v>
      </c>
      <c r="Q9" s="38">
        <f t="shared" ref="Q9:Q10" si="25">G9*4</f>
        <v>6597.2602739726026</v>
      </c>
      <c r="R9" s="53">
        <f t="shared" ref="R9:R10" si="26">H9*4</f>
        <v>4.2</v>
      </c>
      <c r="S9" s="54">
        <f t="shared" ref="S9:S10" si="27">I9*4</f>
        <v>204.76</v>
      </c>
      <c r="T9" s="55">
        <f t="shared" ref="T9:T10" si="28">J9*4</f>
        <v>208.95999999999998</v>
      </c>
      <c r="V9" s="27" t="s">
        <v>15</v>
      </c>
      <c r="W9" s="61">
        <v>0.16</v>
      </c>
      <c r="X9" s="59">
        <v>0</v>
      </c>
      <c r="Y9" s="60">
        <f t="shared" si="13"/>
        <v>0.16</v>
      </c>
      <c r="Z9" s="42">
        <v>21.243414120126445</v>
      </c>
      <c r="AA9" s="43">
        <v>618.18335089567961</v>
      </c>
      <c r="AB9" s="44">
        <f t="shared" si="14"/>
        <v>639.42676501580604</v>
      </c>
      <c r="AC9" s="63">
        <v>0.06</v>
      </c>
      <c r="AD9" s="69">
        <v>2.75</v>
      </c>
      <c r="AE9" s="65">
        <f t="shared" si="16"/>
        <v>2.81</v>
      </c>
      <c r="AG9" s="7"/>
    </row>
    <row r="10" spans="1:36" ht="38.25" x14ac:dyDescent="0.25">
      <c r="A10" s="28" t="s">
        <v>28</v>
      </c>
      <c r="B10" s="24">
        <v>3.31</v>
      </c>
      <c r="C10" s="3"/>
      <c r="D10" s="3">
        <f>C10+B10</f>
        <v>3.31</v>
      </c>
      <c r="E10" s="3">
        <v>5161.6615792645443</v>
      </c>
      <c r="F10" s="3">
        <v>26491.746627739609</v>
      </c>
      <c r="G10" s="12">
        <f>F10+E10</f>
        <v>31653.408207004155</v>
      </c>
      <c r="H10" s="18">
        <v>4.59</v>
      </c>
      <c r="I10" s="18">
        <v>52.7</v>
      </c>
      <c r="J10" s="3">
        <f t="shared" si="18"/>
        <v>57.290000000000006</v>
      </c>
      <c r="K10" s="32"/>
      <c r="L10" s="53">
        <f t="shared" si="20"/>
        <v>13.24</v>
      </c>
      <c r="M10" s="54">
        <f t="shared" si="21"/>
        <v>0</v>
      </c>
      <c r="N10" s="55">
        <f t="shared" si="22"/>
        <v>13.24</v>
      </c>
      <c r="O10" s="36">
        <f t="shared" si="23"/>
        <v>20646.646317058177</v>
      </c>
      <c r="P10" s="37">
        <f t="shared" si="24"/>
        <v>105966.98651095844</v>
      </c>
      <c r="Q10" s="38">
        <f t="shared" si="25"/>
        <v>126613.63282801662</v>
      </c>
      <c r="R10" s="53">
        <f t="shared" si="26"/>
        <v>18.36</v>
      </c>
      <c r="S10" s="54">
        <f t="shared" si="27"/>
        <v>210.8</v>
      </c>
      <c r="T10" s="55">
        <f t="shared" si="28"/>
        <v>229.16000000000003</v>
      </c>
      <c r="V10" s="27" t="s">
        <v>5</v>
      </c>
      <c r="W10" s="61">
        <v>0.24</v>
      </c>
      <c r="X10" s="59">
        <v>0</v>
      </c>
      <c r="Y10" s="60">
        <f t="shared" si="13"/>
        <v>0.24</v>
      </c>
      <c r="Z10" s="42">
        <v>229.18306311827345</v>
      </c>
      <c r="AA10" s="43">
        <v>1086.9106163617532</v>
      </c>
      <c r="AB10" s="44">
        <f t="shared" si="14"/>
        <v>1316.0936794800266</v>
      </c>
      <c r="AC10" s="63">
        <v>0.65</v>
      </c>
      <c r="AD10" s="69">
        <v>3.64</v>
      </c>
      <c r="AE10" s="65">
        <f t="shared" si="16"/>
        <v>4.29</v>
      </c>
      <c r="AG10" s="7"/>
    </row>
    <row r="11" spans="1:36" ht="25.5" x14ac:dyDescent="0.2">
      <c r="A11" s="27" t="s">
        <v>8</v>
      </c>
      <c r="B11" s="25">
        <v>3.08</v>
      </c>
      <c r="C11" s="12">
        <v>0.98</v>
      </c>
      <c r="D11" s="12">
        <f>C11+B11</f>
        <v>4.0600000000000005</v>
      </c>
      <c r="E11" s="12">
        <v>548.76303414434665</v>
      </c>
      <c r="F11" s="12">
        <v>5829.4827233694541</v>
      </c>
      <c r="G11" s="13">
        <v>6378</v>
      </c>
      <c r="H11" s="16">
        <v>5.45</v>
      </c>
      <c r="I11" s="16">
        <v>61.48</v>
      </c>
      <c r="J11" s="14">
        <f>I11+H11</f>
        <v>66.929999999999993</v>
      </c>
      <c r="K11" s="31"/>
      <c r="L11" s="53">
        <f>B11*4</f>
        <v>12.32</v>
      </c>
      <c r="M11" s="54">
        <f>C11*4</f>
        <v>3.92</v>
      </c>
      <c r="N11" s="55">
        <f>D11*4</f>
        <v>16.240000000000002</v>
      </c>
      <c r="O11" s="36">
        <f>E11*4</f>
        <v>2195.0521365773866</v>
      </c>
      <c r="P11" s="37">
        <f>F11*4</f>
        <v>23317.930893477816</v>
      </c>
      <c r="Q11" s="38">
        <f>G11*4</f>
        <v>25512</v>
      </c>
      <c r="R11" s="53">
        <f>H11*4</f>
        <v>21.8</v>
      </c>
      <c r="S11" s="54">
        <f>I11*4</f>
        <v>245.92</v>
      </c>
      <c r="T11" s="55">
        <f>J11*4</f>
        <v>267.71999999999997</v>
      </c>
      <c r="V11" s="27" t="s">
        <v>17</v>
      </c>
      <c r="W11" s="61">
        <v>0.26</v>
      </c>
      <c r="X11" s="59">
        <v>0</v>
      </c>
      <c r="Y11" s="60">
        <f t="shared" si="13"/>
        <v>0.26</v>
      </c>
      <c r="Z11" s="42">
        <v>28.38356164383562</v>
      </c>
      <c r="AA11" s="43">
        <v>578.60273972602749</v>
      </c>
      <c r="AB11" s="44">
        <f t="shared" si="14"/>
        <v>606.9863013698631</v>
      </c>
      <c r="AC11" s="63">
        <v>0.2</v>
      </c>
      <c r="AD11" s="69">
        <v>3.26</v>
      </c>
      <c r="AE11" s="65">
        <f t="shared" si="16"/>
        <v>3.46</v>
      </c>
      <c r="AG11" s="7"/>
    </row>
    <row r="12" spans="1:36" x14ac:dyDescent="0.2">
      <c r="A12" s="27" t="s">
        <v>7</v>
      </c>
      <c r="B12" s="23">
        <v>4.43</v>
      </c>
      <c r="C12" s="12">
        <v>0.53</v>
      </c>
      <c r="D12" s="12">
        <f>C12+B12</f>
        <v>4.96</v>
      </c>
      <c r="E12" s="12">
        <v>1090.4294705664568</v>
      </c>
      <c r="F12" s="12">
        <v>11657.379982722447</v>
      </c>
      <c r="G12" s="13">
        <v>12748</v>
      </c>
      <c r="H12" s="16">
        <v>12.84</v>
      </c>
      <c r="I12" s="16">
        <v>74.75</v>
      </c>
      <c r="J12" s="14">
        <f>I12+H12</f>
        <v>87.59</v>
      </c>
      <c r="K12" s="31"/>
      <c r="L12" s="53">
        <f>B12*4</f>
        <v>17.72</v>
      </c>
      <c r="M12" s="54">
        <f>C12*4</f>
        <v>2.12</v>
      </c>
      <c r="N12" s="55">
        <f>D12*4</f>
        <v>19.84</v>
      </c>
      <c r="O12" s="36">
        <f>E12*4</f>
        <v>4361.717882265827</v>
      </c>
      <c r="P12" s="37">
        <f>F12*4</f>
        <v>46629.519930889786</v>
      </c>
      <c r="Q12" s="38">
        <f>G12*4</f>
        <v>50992</v>
      </c>
      <c r="R12" s="53">
        <f>H12*4</f>
        <v>51.36</v>
      </c>
      <c r="S12" s="54">
        <f>I12*4</f>
        <v>299</v>
      </c>
      <c r="T12" s="55">
        <f>J12*4</f>
        <v>350.36</v>
      </c>
      <c r="V12" s="28" t="s">
        <v>28</v>
      </c>
      <c r="W12" s="63">
        <v>0.36</v>
      </c>
      <c r="X12" s="64">
        <v>0</v>
      </c>
      <c r="Y12" s="65">
        <f t="shared" si="13"/>
        <v>0.36</v>
      </c>
      <c r="Z12" s="46">
        <v>536.81270694974137</v>
      </c>
      <c r="AA12" s="47">
        <v>2755.1411499337132</v>
      </c>
      <c r="AB12" s="48">
        <v>3291.9538568834541</v>
      </c>
      <c r="AC12" s="63">
        <v>0.5</v>
      </c>
      <c r="AD12" s="69">
        <v>5.79</v>
      </c>
      <c r="AE12" s="65">
        <f t="shared" si="16"/>
        <v>6.29</v>
      </c>
      <c r="AG12" s="2"/>
    </row>
    <row r="13" spans="1:36" x14ac:dyDescent="0.2">
      <c r="A13" s="27" t="s">
        <v>9</v>
      </c>
      <c r="B13" s="23">
        <v>3.91</v>
      </c>
      <c r="C13" s="12">
        <v>1.19</v>
      </c>
      <c r="D13" s="12">
        <f>C13+B13</f>
        <v>5.0999999999999996</v>
      </c>
      <c r="E13" s="12">
        <v>620.34392305450308</v>
      </c>
      <c r="F13" s="12">
        <v>7025.9399591955689</v>
      </c>
      <c r="G13" s="13">
        <v>7646</v>
      </c>
      <c r="H13" s="19">
        <v>5.99</v>
      </c>
      <c r="I13" s="19">
        <v>78.930000000000007</v>
      </c>
      <c r="J13" s="14">
        <f>I13+H13</f>
        <v>84.92</v>
      </c>
      <c r="K13" s="31"/>
      <c r="L13" s="53">
        <f>B13*4</f>
        <v>15.64</v>
      </c>
      <c r="M13" s="54">
        <f>C13*4</f>
        <v>4.76</v>
      </c>
      <c r="N13" s="55">
        <f>D13*4</f>
        <v>20.399999999999999</v>
      </c>
      <c r="O13" s="36">
        <f>E13*4</f>
        <v>2481.3756922180123</v>
      </c>
      <c r="P13" s="37">
        <f>F13*4</f>
        <v>28103.759836782276</v>
      </c>
      <c r="Q13" s="38">
        <f>G13*4</f>
        <v>30584</v>
      </c>
      <c r="R13" s="53">
        <f>H13*4</f>
        <v>23.96</v>
      </c>
      <c r="S13" s="54">
        <f>I13*4</f>
        <v>315.72000000000003</v>
      </c>
      <c r="T13" s="55">
        <f>J13*4</f>
        <v>339.68</v>
      </c>
      <c r="V13" s="27" t="s">
        <v>6</v>
      </c>
      <c r="W13" s="61">
        <v>0.44</v>
      </c>
      <c r="X13" s="59">
        <v>0</v>
      </c>
      <c r="Y13" s="60">
        <f>W13+X13</f>
        <v>0.44</v>
      </c>
      <c r="Z13" s="42">
        <v>40.894662257912131</v>
      </c>
      <c r="AA13" s="43">
        <v>922.30514879546524</v>
      </c>
      <c r="AB13" s="44">
        <f>Z13+AA13</f>
        <v>963.1998110533774</v>
      </c>
      <c r="AC13" s="63">
        <v>0.37</v>
      </c>
      <c r="AD13" s="69">
        <v>6.83</v>
      </c>
      <c r="AE13" s="65">
        <f>AD13+AC13</f>
        <v>7.2</v>
      </c>
      <c r="AG13" s="7"/>
    </row>
    <row r="14" spans="1:36" x14ac:dyDescent="0.2">
      <c r="A14" s="27" t="s">
        <v>10</v>
      </c>
      <c r="B14" s="25">
        <v>0.85</v>
      </c>
      <c r="C14" s="12">
        <v>7.69</v>
      </c>
      <c r="D14" s="12">
        <f>C14+B14</f>
        <v>8.5400000000000009</v>
      </c>
      <c r="E14" s="12">
        <v>646.97589734697419</v>
      </c>
      <c r="F14" s="12">
        <v>6492.3279001213796</v>
      </c>
      <c r="G14" s="13">
        <v>7139</v>
      </c>
      <c r="H14" s="16">
        <v>7.28</v>
      </c>
      <c r="I14" s="16">
        <v>138.12</v>
      </c>
      <c r="J14" s="14">
        <f>I14+H14</f>
        <v>145.4</v>
      </c>
      <c r="K14" s="31"/>
      <c r="L14" s="53">
        <f>B14*4</f>
        <v>3.4</v>
      </c>
      <c r="M14" s="54">
        <f>C14*4</f>
        <v>30.76</v>
      </c>
      <c r="N14" s="55">
        <f>D14*4</f>
        <v>34.160000000000004</v>
      </c>
      <c r="O14" s="36">
        <f>E14*4</f>
        <v>2587.9035893878968</v>
      </c>
      <c r="P14" s="37">
        <f>F14*4</f>
        <v>25969.311600485518</v>
      </c>
      <c r="Q14" s="38">
        <f>G14*4</f>
        <v>28556</v>
      </c>
      <c r="R14" s="53">
        <f>H14*4</f>
        <v>29.12</v>
      </c>
      <c r="S14" s="54">
        <f>I14*4</f>
        <v>552.48</v>
      </c>
      <c r="T14" s="55">
        <f>J14*4</f>
        <v>581.6</v>
      </c>
      <c r="V14" s="27" t="s">
        <v>7</v>
      </c>
      <c r="W14" s="61">
        <v>0.65</v>
      </c>
      <c r="X14" s="59">
        <v>0.08</v>
      </c>
      <c r="Y14" s="60">
        <f>W14+X14</f>
        <v>0.73</v>
      </c>
      <c r="Z14" s="42">
        <v>164.11887624796844</v>
      </c>
      <c r="AA14" s="43">
        <v>1754.5344787555143</v>
      </c>
      <c r="AB14" s="44">
        <f>Z14+AA14</f>
        <v>1918.6533550034828</v>
      </c>
      <c r="AC14" s="63">
        <v>1.92</v>
      </c>
      <c r="AD14" s="64">
        <v>11.02</v>
      </c>
      <c r="AE14" s="65">
        <f>AD14+AC14</f>
        <v>12.94</v>
      </c>
      <c r="AG14" s="7"/>
    </row>
    <row r="15" spans="1:36" x14ac:dyDescent="0.2">
      <c r="A15" s="27" t="s">
        <v>11</v>
      </c>
      <c r="B15" s="23">
        <v>1.41</v>
      </c>
      <c r="C15" s="12">
        <v>33.619999999999997</v>
      </c>
      <c r="D15" s="12">
        <f>C15+B15</f>
        <v>35.029999999999994</v>
      </c>
      <c r="E15" s="12">
        <v>994.56194490441055</v>
      </c>
      <c r="F15" s="12">
        <v>26064.756134276682</v>
      </c>
      <c r="G15" s="13">
        <v>27059</v>
      </c>
      <c r="H15" s="15">
        <v>52.53</v>
      </c>
      <c r="I15" s="15">
        <v>557.54</v>
      </c>
      <c r="J15" s="14">
        <f>I15+H15</f>
        <v>610.06999999999994</v>
      </c>
      <c r="K15" s="32"/>
      <c r="L15" s="53">
        <f>B15*4</f>
        <v>5.64</v>
      </c>
      <c r="M15" s="54">
        <f>C15*4</f>
        <v>134.47999999999999</v>
      </c>
      <c r="N15" s="55">
        <f>D15*4</f>
        <v>140.11999999999998</v>
      </c>
      <c r="O15" s="36">
        <f>E15*4</f>
        <v>3978.2477796176422</v>
      </c>
      <c r="P15" s="37">
        <f>F15*4</f>
        <v>104259.02453710673</v>
      </c>
      <c r="Q15" s="38">
        <f>G15*4</f>
        <v>108236</v>
      </c>
      <c r="R15" s="53">
        <f>H15*4</f>
        <v>210.12</v>
      </c>
      <c r="S15" s="54">
        <f>I15*4</f>
        <v>2230.16</v>
      </c>
      <c r="T15" s="55">
        <f>J15*4</f>
        <v>2440.2799999999997</v>
      </c>
      <c r="V15" s="27" t="s">
        <v>8</v>
      </c>
      <c r="W15" s="61">
        <v>0.93</v>
      </c>
      <c r="X15" s="59">
        <v>0.31</v>
      </c>
      <c r="Y15" s="60">
        <f>W15+X15</f>
        <v>1.24</v>
      </c>
      <c r="Z15" s="42">
        <v>173.02175664786466</v>
      </c>
      <c r="AA15" s="43">
        <v>1838.0016116035458</v>
      </c>
      <c r="AB15" s="44">
        <f>Z15+AA15</f>
        <v>2011.0233682514104</v>
      </c>
      <c r="AC15" s="63">
        <v>1.65</v>
      </c>
      <c r="AD15" s="64">
        <v>18.62</v>
      </c>
      <c r="AE15" s="65">
        <f>AD15+AC15</f>
        <v>20.27</v>
      </c>
      <c r="AG15" s="7"/>
    </row>
    <row r="16" spans="1:36" ht="26.25" thickBot="1" x14ac:dyDescent="0.25">
      <c r="A16" s="29" t="s">
        <v>14</v>
      </c>
      <c r="B16" s="25">
        <v>5.19</v>
      </c>
      <c r="C16" s="12">
        <v>38.159999999999997</v>
      </c>
      <c r="D16" s="12">
        <f>C16+B16</f>
        <v>43.349999999999994</v>
      </c>
      <c r="E16" s="20">
        <v>776.71232876712338</v>
      </c>
      <c r="F16" s="20">
        <v>13672.689562029713</v>
      </c>
      <c r="G16" s="20">
        <v>14449.401890796837</v>
      </c>
      <c r="H16" s="18">
        <v>59.47</v>
      </c>
      <c r="I16" s="18">
        <v>611.83000000000004</v>
      </c>
      <c r="J16" s="14">
        <f>I16+H16</f>
        <v>671.30000000000007</v>
      </c>
      <c r="K16" s="32"/>
      <c r="L16" s="56">
        <f>B16*4</f>
        <v>20.76</v>
      </c>
      <c r="M16" s="57">
        <f>C16*4</f>
        <v>152.63999999999999</v>
      </c>
      <c r="N16" s="58">
        <f>D16*4</f>
        <v>173.39999999999998</v>
      </c>
      <c r="O16" s="39">
        <f>E16*4</f>
        <v>3106.8493150684935</v>
      </c>
      <c r="P16" s="40">
        <f>F16*4</f>
        <v>54690.758248118851</v>
      </c>
      <c r="Q16" s="41">
        <f>G16*4</f>
        <v>57797.607563187346</v>
      </c>
      <c r="R16" s="56">
        <f>H16*4</f>
        <v>237.88</v>
      </c>
      <c r="S16" s="57">
        <f>I16*4</f>
        <v>2447.3200000000002</v>
      </c>
      <c r="T16" s="58">
        <f>J16*4</f>
        <v>2685.2000000000003</v>
      </c>
      <c r="V16" s="27" t="s">
        <v>29</v>
      </c>
      <c r="W16" s="61">
        <v>1.31</v>
      </c>
      <c r="X16" s="59"/>
      <c r="Y16" s="60">
        <f>W16+X16</f>
        <v>1.31</v>
      </c>
      <c r="Z16" s="42"/>
      <c r="AA16" s="49">
        <v>6219</v>
      </c>
      <c r="AB16" s="44">
        <f>Z16+AA16</f>
        <v>6219</v>
      </c>
      <c r="AC16" s="63">
        <v>4.78</v>
      </c>
      <c r="AD16" s="64">
        <v>21.32</v>
      </c>
      <c r="AE16" s="65">
        <f>AD16+AC16</f>
        <v>26.1</v>
      </c>
      <c r="AG16" s="2"/>
    </row>
    <row r="17" spans="1:33" x14ac:dyDescent="0.2">
      <c r="A17" s="1"/>
      <c r="B17" s="1"/>
      <c r="V17" s="27" t="s">
        <v>9</v>
      </c>
      <c r="W17" s="61">
        <v>1.38</v>
      </c>
      <c r="X17" s="59">
        <v>0.42</v>
      </c>
      <c r="Y17" s="60">
        <f>W17+X17</f>
        <v>1.7999999999999998</v>
      </c>
      <c r="Z17" s="42">
        <v>220.04652364952182</v>
      </c>
      <c r="AA17" s="43">
        <v>2492.2202119410699</v>
      </c>
      <c r="AB17" s="44">
        <f>Z17+AA17</f>
        <v>2712.2667355905919</v>
      </c>
      <c r="AC17" s="63">
        <v>2.11</v>
      </c>
      <c r="AD17" s="64">
        <v>27.8</v>
      </c>
      <c r="AE17" s="65">
        <f>AD17+AC17</f>
        <v>29.91</v>
      </c>
      <c r="AG17" s="7"/>
    </row>
    <row r="18" spans="1:33" x14ac:dyDescent="0.2">
      <c r="A18" s="1"/>
      <c r="B18" s="1"/>
      <c r="V18" s="27" t="s">
        <v>10</v>
      </c>
      <c r="W18" s="61">
        <v>0.2</v>
      </c>
      <c r="X18" s="59">
        <v>1.82</v>
      </c>
      <c r="Y18" s="60">
        <f>W18+X18</f>
        <v>2.02</v>
      </c>
      <c r="Z18" s="42">
        <v>153.71758162529608</v>
      </c>
      <c r="AA18" s="43">
        <v>1542.5380574724479</v>
      </c>
      <c r="AB18" s="44">
        <f>Z18+AA18</f>
        <v>1696.2556390977441</v>
      </c>
      <c r="AC18" s="63">
        <v>1.72</v>
      </c>
      <c r="AD18" s="64">
        <v>32.72</v>
      </c>
      <c r="AE18" s="65">
        <f>AD18+AC18</f>
        <v>34.44</v>
      </c>
      <c r="AG18" s="7"/>
    </row>
    <row r="19" spans="1:33" ht="25.5" x14ac:dyDescent="0.2">
      <c r="A19" s="2"/>
      <c r="B19" s="5"/>
      <c r="V19" s="27" t="s">
        <v>14</v>
      </c>
      <c r="W19" s="61">
        <v>1.41</v>
      </c>
      <c r="X19" s="59">
        <v>10.4</v>
      </c>
      <c r="Y19" s="60">
        <f>W19+X19</f>
        <v>11.81</v>
      </c>
      <c r="Z19" s="42">
        <v>200.53300124533001</v>
      </c>
      <c r="AA19" s="43">
        <v>3530.0398505603989</v>
      </c>
      <c r="AB19" s="44">
        <f>Z19+AA19</f>
        <v>3730.572851805729</v>
      </c>
      <c r="AC19" s="63">
        <v>16.190000000000001</v>
      </c>
      <c r="AD19" s="64">
        <v>166.6</v>
      </c>
      <c r="AE19" s="65">
        <f>AD19+AC19</f>
        <v>182.79</v>
      </c>
      <c r="AG19" s="7"/>
    </row>
    <row r="20" spans="1:33" ht="13.5" thickBot="1" x14ac:dyDescent="0.25">
      <c r="A20" s="2"/>
      <c r="B20" s="4"/>
      <c r="V20" s="29" t="s">
        <v>11</v>
      </c>
      <c r="W20" s="66">
        <v>0.51</v>
      </c>
      <c r="X20" s="67">
        <v>12.14</v>
      </c>
      <c r="Y20" s="68">
        <f>W20+X20</f>
        <v>12.65</v>
      </c>
      <c r="Z20" s="50">
        <v>362.02054794520546</v>
      </c>
      <c r="AA20" s="51">
        <v>9487.5712328767113</v>
      </c>
      <c r="AB20" s="52">
        <f>Z20+AA20</f>
        <v>9849.5917808219165</v>
      </c>
      <c r="AC20" s="70">
        <v>18.96</v>
      </c>
      <c r="AD20" s="71">
        <v>201.34</v>
      </c>
      <c r="AE20" s="72">
        <f>AD20+AC20</f>
        <v>220.3</v>
      </c>
      <c r="AG20" s="7"/>
    </row>
  </sheetData>
  <mergeCells count="2">
    <mergeCell ref="L1:T1"/>
    <mergeCell ref="W1:A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ES-2 protein and kcal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Waite</dc:creator>
  <cp:lastModifiedBy>Richard Waite</cp:lastModifiedBy>
  <dcterms:created xsi:type="dcterms:W3CDTF">2015-10-23T21:25:43Z</dcterms:created>
  <dcterms:modified xsi:type="dcterms:W3CDTF">2016-10-28T23:11:04Z</dcterms:modified>
</cp:coreProperties>
</file>