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hhh317\xamp\htdocs\internal_cafe_system\img\"/>
    </mc:Choice>
  </mc:AlternateContent>
  <bookViews>
    <workbookView xWindow="-108" yWindow="-108" windowWidth="19416" windowHeight="10416" firstSheet="1" activeTab="1"/>
  </bookViews>
  <sheets>
    <sheet name="회비 사용 내역" sheetId="2" r:id="rId1"/>
    <sheet name="2023학년도 회비 사용내역 (2)" sheetId="5" r:id="rId2"/>
    <sheet name="2023학년도 회비 사용내역" sheetId="4" r:id="rId3"/>
  </sheets>
  <calcPr calcId="162913"/>
</workbook>
</file>

<file path=xl/calcChain.xml><?xml version="1.0" encoding="utf-8"?>
<calcChain xmlns="http://schemas.openxmlformats.org/spreadsheetml/2006/main">
  <c r="F58" i="5" l="1"/>
  <c r="F49" i="5"/>
  <c r="F21" i="5"/>
  <c r="F4" i="5"/>
  <c r="G4" i="5" s="1"/>
  <c r="E64" i="5"/>
  <c r="C64" i="5"/>
  <c r="F64" i="5" s="1"/>
  <c r="E58" i="5"/>
  <c r="C58" i="5"/>
  <c r="E44" i="5"/>
  <c r="C44" i="5"/>
  <c r="F44" i="5" s="1"/>
  <c r="E35" i="5"/>
  <c r="C35" i="5"/>
  <c r="F35" i="5" s="1"/>
  <c r="E25" i="5"/>
  <c r="C25" i="5"/>
  <c r="F25" i="5" s="1"/>
  <c r="E21" i="5"/>
  <c r="C21" i="5"/>
  <c r="C49" i="5"/>
  <c r="C11" i="5"/>
  <c r="F11" i="5" s="1"/>
  <c r="E48" i="5"/>
  <c r="E49" i="5" s="1"/>
  <c r="E40" i="4"/>
  <c r="E41" i="4" s="1"/>
  <c r="G101" i="5" l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C56" i="4"/>
  <c r="E135" i="2"/>
  <c r="E136" i="2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52" i="4" l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137" i="2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65" i="4" l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53" i="2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</calcChain>
</file>

<file path=xl/sharedStrings.xml><?xml version="1.0" encoding="utf-8"?>
<sst xmlns="http://schemas.openxmlformats.org/spreadsheetml/2006/main" count="368" uniqueCount="233">
  <si>
    <t>날짜</t>
    <phoneticPr fontId="1" type="noConversion"/>
  </si>
  <si>
    <t>수입</t>
    <phoneticPr fontId="1" type="noConversion"/>
  </si>
  <si>
    <t>지출</t>
    <phoneticPr fontId="1" type="noConversion"/>
  </si>
  <si>
    <t>내역</t>
    <phoneticPr fontId="1" type="noConversion"/>
  </si>
  <si>
    <t>총액</t>
    <phoneticPr fontId="1" type="noConversion"/>
  </si>
  <si>
    <t>카카오 캐시백</t>
    <phoneticPr fontId="1" type="noConversion"/>
  </si>
  <si>
    <t>예금이자</t>
    <phoneticPr fontId="1" type="noConversion"/>
  </si>
  <si>
    <t>2020-02-18~26</t>
    <phoneticPr fontId="1" type="noConversion"/>
  </si>
  <si>
    <t>회비</t>
    <phoneticPr fontId="1" type="noConversion"/>
  </si>
  <si>
    <t>동방비품구매</t>
    <phoneticPr fontId="1" type="noConversion"/>
  </si>
  <si>
    <t>월례회 지원금</t>
    <phoneticPr fontId="1" type="noConversion"/>
  </si>
  <si>
    <t>계좌 등록</t>
    <phoneticPr fontId="1" type="noConversion"/>
  </si>
  <si>
    <t>연습구 180개</t>
    <phoneticPr fontId="1" type="noConversion"/>
  </si>
  <si>
    <t>온도계</t>
    <phoneticPr fontId="1" type="noConversion"/>
  </si>
  <si>
    <t>생수 500ml 60개</t>
    <phoneticPr fontId="1" type="noConversion"/>
  </si>
  <si>
    <t>마스크</t>
    <phoneticPr fontId="1" type="noConversion"/>
  </si>
  <si>
    <t>손소독제 4개</t>
    <phoneticPr fontId="1" type="noConversion"/>
  </si>
  <si>
    <t>예금이자</t>
    <phoneticPr fontId="1" type="noConversion"/>
  </si>
  <si>
    <t>일반에이스 지원비</t>
    <phoneticPr fontId="1" type="noConversion"/>
  </si>
  <si>
    <t>에이스 회식비</t>
    <phoneticPr fontId="1" type="noConversion"/>
  </si>
  <si>
    <t>예금이자</t>
    <phoneticPr fontId="1" type="noConversion"/>
  </si>
  <si>
    <t>카카오 캐시백</t>
    <phoneticPr fontId="1" type="noConversion"/>
  </si>
  <si>
    <t>관리부 그립</t>
    <phoneticPr fontId="1" type="noConversion"/>
  </si>
  <si>
    <t>공용 테니스화 구매</t>
    <phoneticPr fontId="1" type="noConversion"/>
  </si>
  <si>
    <t>테니스화 신발장</t>
    <phoneticPr fontId="1" type="noConversion"/>
  </si>
  <si>
    <t>예금이자</t>
    <phoneticPr fontId="1" type="noConversion"/>
  </si>
  <si>
    <t>카카오뱅크 캐시백</t>
    <phoneticPr fontId="1" type="noConversion"/>
  </si>
  <si>
    <t>재학생 회비</t>
    <phoneticPr fontId="1" type="noConversion"/>
  </si>
  <si>
    <t>강습회 물</t>
    <phoneticPr fontId="1" type="noConversion"/>
  </si>
  <si>
    <t>신입생 회비</t>
    <phoneticPr fontId="1" type="noConversion"/>
  </si>
  <si>
    <t>환불</t>
    <phoneticPr fontId="1" type="noConversion"/>
  </si>
  <si>
    <t>강습회 물, 볼펜</t>
    <phoneticPr fontId="1" type="noConversion"/>
  </si>
  <si>
    <t>엘보링</t>
    <phoneticPr fontId="1" type="noConversion"/>
  </si>
  <si>
    <t>코트정리 식비 지원</t>
    <phoneticPr fontId="1" type="noConversion"/>
  </si>
  <si>
    <t>환불</t>
    <phoneticPr fontId="1" type="noConversion"/>
  </si>
  <si>
    <t>카카오뱅크 캐시백</t>
    <phoneticPr fontId="1" type="noConversion"/>
  </si>
  <si>
    <t>코트정리 음료지원</t>
    <phoneticPr fontId="1" type="noConversion"/>
  </si>
  <si>
    <t>예금이자</t>
    <phoneticPr fontId="1" type="noConversion"/>
  </si>
  <si>
    <t>코트장 대여비</t>
    <phoneticPr fontId="1" type="noConversion"/>
  </si>
  <si>
    <t>2학기 회비</t>
    <phoneticPr fontId="1" type="noConversion"/>
  </si>
  <si>
    <t>테니스 용품 구매</t>
    <phoneticPr fontId="1" type="noConversion"/>
  </si>
  <si>
    <t>환불</t>
    <phoneticPr fontId="1" type="noConversion"/>
  </si>
  <si>
    <t>추가인원 회비</t>
    <phoneticPr fontId="1" type="noConversion"/>
  </si>
  <si>
    <t>총무부 회계 자료</t>
    <phoneticPr fontId="1" type="noConversion"/>
  </si>
  <si>
    <t>학교 지원비</t>
    <phoneticPr fontId="1" type="noConversion"/>
  </si>
  <si>
    <t>코트정리 식비 지원</t>
    <phoneticPr fontId="1" type="noConversion"/>
  </si>
  <si>
    <t>키모니 오버그립</t>
    <phoneticPr fontId="1" type="noConversion"/>
  </si>
  <si>
    <t>테니스 연습구</t>
    <phoneticPr fontId="1" type="noConversion"/>
  </si>
  <si>
    <t>테니스 시합구</t>
    <phoneticPr fontId="1" type="noConversion"/>
  </si>
  <si>
    <t>예금이자</t>
    <phoneticPr fontId="1" type="noConversion"/>
  </si>
  <si>
    <t>예금이자</t>
    <phoneticPr fontId="1" type="noConversion"/>
  </si>
  <si>
    <t>재학생 회비</t>
    <phoneticPr fontId="1" type="noConversion"/>
  </si>
  <si>
    <t>포구기 2개</t>
    <phoneticPr fontId="1" type="noConversion"/>
  </si>
  <si>
    <t>테니스 그립 50개입</t>
    <phoneticPr fontId="1" type="noConversion"/>
  </si>
  <si>
    <t>예금이자</t>
    <phoneticPr fontId="1" type="noConversion"/>
  </si>
  <si>
    <t>테니스 라켓, 공, 접시콘</t>
    <phoneticPr fontId="1" type="noConversion"/>
  </si>
  <si>
    <t>쿠팡 본인확인</t>
    <phoneticPr fontId="1" type="noConversion"/>
  </si>
  <si>
    <t>AA, D타입 건전지</t>
    <phoneticPr fontId="1" type="noConversion"/>
  </si>
  <si>
    <t>테니스 채 거치대</t>
    <phoneticPr fontId="1" type="noConversion"/>
  </si>
  <si>
    <t>라켓 스트링 3개</t>
    <phoneticPr fontId="1" type="noConversion"/>
  </si>
  <si>
    <t>코트 정리 식비 지원</t>
    <phoneticPr fontId="1" type="noConversion"/>
  </si>
  <si>
    <t>가두모집 간식</t>
    <phoneticPr fontId="1" type="noConversion"/>
  </si>
  <si>
    <t>스트링 값</t>
    <phoneticPr fontId="1" type="noConversion"/>
  </si>
  <si>
    <t>예금이자</t>
    <phoneticPr fontId="1" type="noConversion"/>
  </si>
  <si>
    <t>신입생 회비</t>
    <phoneticPr fontId="1" type="noConversion"/>
  </si>
  <si>
    <t>환불</t>
    <phoneticPr fontId="1" type="noConversion"/>
  </si>
  <si>
    <t>&gt;&gt; 한유민씨가 10,001원 보냄…</t>
    <phoneticPr fontId="1" type="noConversion"/>
  </si>
  <si>
    <t>강습회 물, 음료 지원</t>
    <phoneticPr fontId="1" type="noConversion"/>
  </si>
  <si>
    <t>예금이자</t>
    <phoneticPr fontId="1" type="noConversion"/>
  </si>
  <si>
    <t>시합구 구매</t>
    <phoneticPr fontId="1" type="noConversion"/>
  </si>
  <si>
    <t>강습회 음료 지원</t>
    <phoneticPr fontId="1" type="noConversion"/>
  </si>
  <si>
    <t>테니스배 대회 점심 제공</t>
    <phoneticPr fontId="1" type="noConversion"/>
  </si>
  <si>
    <t>볼펜 두 다스</t>
    <phoneticPr fontId="1" type="noConversion"/>
  </si>
  <si>
    <t>테니스 대회 음료, 물, 간식 지원</t>
    <phoneticPr fontId="1" type="noConversion"/>
  </si>
  <si>
    <t>테니스 대회 회식비 지원</t>
    <phoneticPr fontId="1" type="noConversion"/>
  </si>
  <si>
    <t>연습구 60개 * 3</t>
    <phoneticPr fontId="1" type="noConversion"/>
  </si>
  <si>
    <t>50m 호스 릴</t>
    <phoneticPr fontId="1" type="noConversion"/>
  </si>
  <si>
    <t>예금이자</t>
    <phoneticPr fontId="1" type="noConversion"/>
  </si>
  <si>
    <t>5.5대회 상품지급</t>
    <phoneticPr fontId="1" type="noConversion"/>
  </si>
  <si>
    <t>5.5대회 음료 지원</t>
    <phoneticPr fontId="1" type="noConversion"/>
  </si>
  <si>
    <t>예금이자</t>
    <phoneticPr fontId="1" type="noConversion"/>
  </si>
  <si>
    <t>25kg 흙 4개</t>
    <phoneticPr fontId="1" type="noConversion"/>
  </si>
  <si>
    <t>환불계좌 인증</t>
    <phoneticPr fontId="1" type="noConversion"/>
  </si>
  <si>
    <t>국립대 교류전 지원금</t>
    <phoneticPr fontId="1" type="noConversion"/>
  </si>
  <si>
    <t>국립대 교류전 숙박비</t>
    <phoneticPr fontId="1" type="noConversion"/>
  </si>
  <si>
    <t>라켓 스트링 200m</t>
    <phoneticPr fontId="1" type="noConversion"/>
  </si>
  <si>
    <t>테니스화 20켤레 세탁</t>
    <phoneticPr fontId="1" type="noConversion"/>
  </si>
  <si>
    <t>국립대 교류전 참가비</t>
    <phoneticPr fontId="1" type="noConversion"/>
  </si>
  <si>
    <t>볼머신 직구</t>
    <phoneticPr fontId="1" type="noConversion"/>
  </si>
  <si>
    <t>볼머신 관세</t>
    <phoneticPr fontId="1" type="noConversion"/>
  </si>
  <si>
    <t>22-2학기 기존부원 회비</t>
    <phoneticPr fontId="1" type="noConversion"/>
  </si>
  <si>
    <t>볼머신 국내 배송비</t>
    <phoneticPr fontId="1" type="noConversion"/>
  </si>
  <si>
    <t>볼머신 해외 배송비</t>
    <phoneticPr fontId="1" type="noConversion"/>
  </si>
  <si>
    <t>창고정리 식비지원</t>
    <phoneticPr fontId="1" type="noConversion"/>
  </si>
  <si>
    <t>국립대 교류전 교통비 지원</t>
    <phoneticPr fontId="1" type="noConversion"/>
  </si>
  <si>
    <t>국립대 교류전 유류비 및 톨비 지원</t>
    <phoneticPr fontId="1" type="noConversion"/>
  </si>
  <si>
    <t>가두모집 천막, 책상 등 중개비</t>
    <phoneticPr fontId="1" type="noConversion"/>
  </si>
  <si>
    <t>강습회 물 500ml 180개</t>
    <phoneticPr fontId="1" type="noConversion"/>
  </si>
  <si>
    <t>22-2학기 신입부원 회비</t>
    <phoneticPr fontId="1" type="noConversion"/>
  </si>
  <si>
    <t>환불</t>
    <phoneticPr fontId="1" type="noConversion"/>
  </si>
  <si>
    <t>유성매직</t>
    <phoneticPr fontId="1" type="noConversion"/>
  </si>
  <si>
    <t>신환회 지원금</t>
    <phoneticPr fontId="1" type="noConversion"/>
  </si>
  <si>
    <t>소금 20kg 5포대</t>
    <phoneticPr fontId="1" type="noConversion"/>
  </si>
  <si>
    <t>윌슨 그립 100개</t>
    <phoneticPr fontId="1" type="noConversion"/>
  </si>
  <si>
    <t>트레이닝볼</t>
    <phoneticPr fontId="1" type="noConversion"/>
  </si>
  <si>
    <t>줄자</t>
    <phoneticPr fontId="1" type="noConversion"/>
  </si>
  <si>
    <t>망치</t>
    <phoneticPr fontId="1" type="noConversion"/>
  </si>
  <si>
    <t>못</t>
    <phoneticPr fontId="1" type="noConversion"/>
  </si>
  <si>
    <t>코트관리 식비지원</t>
    <phoneticPr fontId="1" type="noConversion"/>
  </si>
  <si>
    <t>소금 20kg 2포대</t>
    <phoneticPr fontId="1" type="noConversion"/>
  </si>
  <si>
    <t>물 500ml 180병</t>
    <phoneticPr fontId="1" type="noConversion"/>
  </si>
  <si>
    <t>무압구</t>
    <phoneticPr fontId="1" type="noConversion"/>
  </si>
  <si>
    <t>테니스볼 구매</t>
    <phoneticPr fontId="1" type="noConversion"/>
  </si>
  <si>
    <t>종강총회 지원금</t>
    <phoneticPr fontId="1" type="noConversion"/>
  </si>
  <si>
    <t>지도부 열심상(3명 치킨)</t>
    <phoneticPr fontId="1" type="noConversion"/>
  </si>
  <si>
    <t>관리부 예산 통합</t>
    <phoneticPr fontId="1" type="noConversion"/>
  </si>
  <si>
    <t>소금 20kg 12포대</t>
    <phoneticPr fontId="1" type="noConversion"/>
  </si>
  <si>
    <t>23-1 임원회비</t>
    <phoneticPr fontId="1" type="noConversion"/>
  </si>
  <si>
    <t>23-1 기존부원 회비</t>
    <phoneticPr fontId="1" type="noConversion"/>
  </si>
  <si>
    <t>여성용 라켓</t>
    <phoneticPr fontId="1" type="noConversion"/>
  </si>
  <si>
    <t>테니스화 280 두 켤레</t>
    <phoneticPr fontId="1" type="noConversion"/>
  </si>
  <si>
    <t>가두모집 대여물품</t>
    <phoneticPr fontId="1" type="noConversion"/>
  </si>
  <si>
    <t>23-1 신입부원 회비</t>
    <phoneticPr fontId="1" type="noConversion"/>
  </si>
  <si>
    <t>창고 문 배터리 교체</t>
    <phoneticPr fontId="1" type="noConversion"/>
  </si>
  <si>
    <t>이월 금액</t>
    <phoneticPr fontId="1" type="noConversion"/>
  </si>
  <si>
    <t>의준. 시은, 지홍, 온유</t>
    <phoneticPr fontId="1" type="noConversion"/>
  </si>
  <si>
    <t>신환회 지원금</t>
    <phoneticPr fontId="1" type="noConversion"/>
  </si>
  <si>
    <t>의준, 동완, 보은, 도원, 윤진</t>
    <phoneticPr fontId="1" type="noConversion"/>
  </si>
  <si>
    <t>예금이자</t>
    <phoneticPr fontId="1" type="noConversion"/>
  </si>
  <si>
    <t>동방 보드게임</t>
    <phoneticPr fontId="1" type="noConversion"/>
  </si>
  <si>
    <t>신환회 비원금 환급</t>
    <phoneticPr fontId="1" type="noConversion"/>
  </si>
  <si>
    <t>엠티 지원금</t>
    <phoneticPr fontId="1" type="noConversion"/>
  </si>
  <si>
    <t>스트링 제거용 가위 3개</t>
    <phoneticPr fontId="1" type="noConversion"/>
  </si>
  <si>
    <t>라켓 스트링</t>
    <phoneticPr fontId="1" type="noConversion"/>
  </si>
  <si>
    <t>신발장</t>
    <phoneticPr fontId="1" type="noConversion"/>
  </si>
  <si>
    <t>배송 이슈</t>
    <phoneticPr fontId="1" type="noConversion"/>
  </si>
  <si>
    <t>라켓 3자루 스트링 교체비</t>
    <phoneticPr fontId="1" type="noConversion"/>
  </si>
  <si>
    <t>라켓 6자루 스트링 교체비</t>
    <phoneticPr fontId="1" type="noConversion"/>
  </si>
  <si>
    <t>황태환</t>
    <phoneticPr fontId="1" type="noConversion"/>
  </si>
  <si>
    <t>창고 도어락</t>
    <phoneticPr fontId="1" type="noConversion"/>
  </si>
  <si>
    <t>종총 지원금</t>
    <phoneticPr fontId="1" type="noConversion"/>
  </si>
  <si>
    <t>종총 지원금 환급</t>
    <phoneticPr fontId="1" type="noConversion"/>
  </si>
  <si>
    <t>이지훈 임원진 가입</t>
    <phoneticPr fontId="1" type="noConversion"/>
  </si>
  <si>
    <t>임홍준 의문의 돈</t>
    <phoneticPr fontId="1" type="noConversion"/>
  </si>
  <si>
    <t>라켓 2자루 스트링 교체비</t>
    <phoneticPr fontId="1" type="noConversion"/>
  </si>
  <si>
    <t>라켓 5자루 스트링 교체비</t>
    <phoneticPr fontId="1" type="noConversion"/>
  </si>
  <si>
    <t>김의준</t>
    <phoneticPr fontId="1" type="noConversion"/>
  </si>
  <si>
    <t>지도부 열심상</t>
    <phoneticPr fontId="1" type="noConversion"/>
  </si>
  <si>
    <t>의준, 규현, 선진, 경원</t>
    <phoneticPr fontId="1" type="noConversion"/>
  </si>
  <si>
    <t>국립대 교류전 참가지원비</t>
    <phoneticPr fontId="1" type="noConversion"/>
  </si>
  <si>
    <t>국립대 교류전 교통비 지원</t>
    <phoneticPr fontId="1" type="noConversion"/>
  </si>
  <si>
    <t>예금이자</t>
    <phoneticPr fontId="1" type="noConversion"/>
  </si>
  <si>
    <t>23-2 임원 회비</t>
    <phoneticPr fontId="1" type="noConversion"/>
  </si>
  <si>
    <t>23-2 기존부원 회비</t>
    <phoneticPr fontId="1" type="noConversion"/>
  </si>
  <si>
    <t>소금 25kg 2포대</t>
    <phoneticPr fontId="1" type="noConversion"/>
  </si>
  <si>
    <t>서동완</t>
    <phoneticPr fontId="1" type="noConversion"/>
  </si>
  <si>
    <t>석회가루 15kg 1포대</t>
    <phoneticPr fontId="1" type="noConversion"/>
  </si>
  <si>
    <t>최경원</t>
    <phoneticPr fontId="1" type="noConversion"/>
  </si>
  <si>
    <t>가두모집 대여물품</t>
    <phoneticPr fontId="1" type="noConversion"/>
  </si>
  <si>
    <t>23-2 신입부원 회비(1,2학년)</t>
    <phoneticPr fontId="1" type="noConversion"/>
  </si>
  <si>
    <t>퍼펙트 테니스공(강습회용)</t>
    <phoneticPr fontId="1" type="noConversion"/>
  </si>
  <si>
    <t>중고 테니스공(강습회용)</t>
    <phoneticPr fontId="1" type="noConversion"/>
  </si>
  <si>
    <t>중고 테니스공(게임/대회용)</t>
    <phoneticPr fontId="1" type="noConversion"/>
  </si>
  <si>
    <t>테니스공 택배 착불비</t>
    <phoneticPr fontId="1" type="noConversion"/>
  </si>
  <si>
    <t>23-2 신입부원 회비(3,4학년)</t>
    <phoneticPr fontId="1" type="noConversion"/>
  </si>
  <si>
    <t>2023학년도 1-2학기 회비 사용내역</t>
    <phoneticPr fontId="1" type="noConversion"/>
  </si>
  <si>
    <t>23-2 신입부원 회비(추가모집)</t>
    <phoneticPr fontId="1" type="noConversion"/>
  </si>
  <si>
    <t>23-2학기 신환회 참가비</t>
    <phoneticPr fontId="1" type="noConversion"/>
  </si>
  <si>
    <t>23-2학기 신환회 지원비</t>
    <phoneticPr fontId="1" type="noConversion"/>
  </si>
  <si>
    <t>23-2학기 신환회 1차</t>
    <phoneticPr fontId="1" type="noConversion"/>
  </si>
  <si>
    <t>23-2학기 신환회 2차</t>
    <phoneticPr fontId="1" type="noConversion"/>
  </si>
  <si>
    <t>입출금통장 이자</t>
    <phoneticPr fontId="1" type="noConversion"/>
  </si>
  <si>
    <t>강승민: 원래 정산값+150원 더 보냄</t>
    <phoneticPr fontId="1" type="noConversion"/>
  </si>
  <si>
    <t>카카오페이 연결 인증</t>
    <phoneticPr fontId="1" type="noConversion"/>
  </si>
  <si>
    <t>김성호, 좌현준, 김효준, 정종구</t>
    <phoneticPr fontId="1" type="noConversion"/>
  </si>
  <si>
    <t>물 24개, 마그네샤 15개</t>
    <phoneticPr fontId="1" type="noConversion"/>
  </si>
  <si>
    <t>서동완</t>
    <phoneticPr fontId="1" type="noConversion"/>
  </si>
  <si>
    <t>동방청소 식비지원</t>
    <phoneticPr fontId="1" type="noConversion"/>
  </si>
  <si>
    <t>최경원, 서동완, 좌현준</t>
    <phoneticPr fontId="1" type="noConversion"/>
  </si>
  <si>
    <t>홍시은, 최경원, 문희주, 심동현, 김수민, 서동완</t>
    <phoneticPr fontId="1" type="noConversion"/>
  </si>
  <si>
    <t>카카오뱅크 캐시백지급</t>
    <phoneticPr fontId="1" type="noConversion"/>
  </si>
  <si>
    <t>23-2학기 MT 참가비</t>
    <phoneticPr fontId="1" type="noConversion"/>
  </si>
  <si>
    <t>박영주(정구 선출)</t>
    <phoneticPr fontId="1" type="noConversion"/>
  </si>
  <si>
    <t>추가 신입부원 회비</t>
    <phoneticPr fontId="1" type="noConversion"/>
  </si>
  <si>
    <t>23-2학기 MT 버스대절비</t>
    <phoneticPr fontId="1" type="noConversion"/>
  </si>
  <si>
    <t>23-2학기 MT 숙소비</t>
    <phoneticPr fontId="1" type="noConversion"/>
  </si>
  <si>
    <t>코트정리 식비지원</t>
    <phoneticPr fontId="1" type="noConversion"/>
  </si>
  <si>
    <t>서동완, 심동현, 정종구</t>
    <phoneticPr fontId="1" type="noConversion"/>
  </si>
  <si>
    <t>예금이자</t>
    <phoneticPr fontId="1" type="noConversion"/>
  </si>
  <si>
    <t>그립</t>
    <phoneticPr fontId="1" type="noConversion"/>
  </si>
  <si>
    <t>서동완</t>
    <phoneticPr fontId="1" type="noConversion"/>
  </si>
  <si>
    <t>신발세탁</t>
    <phoneticPr fontId="1" type="noConversion"/>
  </si>
  <si>
    <t>코트 낙엽정리 식비지원</t>
    <phoneticPr fontId="1" type="noConversion"/>
  </si>
  <si>
    <t>서동완, 좌현준, 이도원</t>
    <phoneticPr fontId="1" type="noConversion"/>
  </si>
  <si>
    <t>코트 낙엽정리&amp;롤질 식비지원</t>
    <phoneticPr fontId="1" type="noConversion"/>
  </si>
  <si>
    <t>서동완, 정종구, 이민성, 송경재</t>
    <phoneticPr fontId="1" type="noConversion"/>
  </si>
  <si>
    <t>23-2학기 MT 장보기(쿠팡)</t>
    <phoneticPr fontId="1" type="noConversion"/>
  </si>
  <si>
    <t>23-2학기 MT 장보기(홈플러스&amp;다이소)</t>
    <phoneticPr fontId="1" type="noConversion"/>
  </si>
  <si>
    <t>홍시은</t>
    <phoneticPr fontId="1" type="noConversion"/>
  </si>
  <si>
    <t>23-2학기 MT 장보기(오프라인)</t>
    <phoneticPr fontId="1" type="noConversion"/>
  </si>
  <si>
    <t>선배님(?) 지원금</t>
    <phoneticPr fontId="1" type="noConversion"/>
  </si>
  <si>
    <t>성세현</t>
    <phoneticPr fontId="1" type="noConversion"/>
  </si>
  <si>
    <t>신임원 모집 포스터 망고보드</t>
    <phoneticPr fontId="1" type="noConversion"/>
  </si>
  <si>
    <t>김수민</t>
    <phoneticPr fontId="1" type="noConversion"/>
  </si>
  <si>
    <t>23-2학기 MT 숙소 바비큐 그릴</t>
    <phoneticPr fontId="1" type="noConversion"/>
  </si>
  <si>
    <t>23-2학기 종강총회 참가비</t>
    <phoneticPr fontId="1" type="noConversion"/>
  </si>
  <si>
    <t>종강총회 인원명단 프린트</t>
    <phoneticPr fontId="1" type="noConversion"/>
  </si>
  <si>
    <t>23-2학기 종강총회 지원비</t>
    <phoneticPr fontId="1" type="noConversion"/>
  </si>
  <si>
    <t>23-2학기 종강총회 1차</t>
    <phoneticPr fontId="1" type="noConversion"/>
  </si>
  <si>
    <t>23-2학기 종강총회 배민쿠폰 이벤트</t>
    <phoneticPr fontId="1" type="noConversion"/>
  </si>
  <si>
    <t>23-2학기 종강총회 2차 정산</t>
    <phoneticPr fontId="1" type="noConversion"/>
  </si>
  <si>
    <t>황태환 정산분+58원</t>
    <phoneticPr fontId="1" type="noConversion"/>
  </si>
  <si>
    <t>좌현준, 김의준</t>
    <phoneticPr fontId="1" type="noConversion"/>
  </si>
  <si>
    <t>코트 눈치우기 장비</t>
    <phoneticPr fontId="1" type="noConversion"/>
  </si>
  <si>
    <t>김의준</t>
    <phoneticPr fontId="1" type="noConversion"/>
  </si>
  <si>
    <t>입출금통장 이자</t>
    <phoneticPr fontId="1" type="noConversion"/>
  </si>
  <si>
    <t>카카오뱅크 캐시백지급</t>
    <phoneticPr fontId="1" type="noConversion"/>
  </si>
  <si>
    <t>내역</t>
    <phoneticPr fontId="1" type="noConversion"/>
  </si>
  <si>
    <t>날짜</t>
    <phoneticPr fontId="1" type="noConversion"/>
  </si>
  <si>
    <t>상세 내역</t>
    <phoneticPr fontId="1" type="noConversion"/>
  </si>
  <si>
    <t>상세 지출</t>
    <phoneticPr fontId="1" type="noConversion"/>
  </si>
  <si>
    <t>회비</t>
    <phoneticPr fontId="1" type="noConversion"/>
  </si>
  <si>
    <t>운영비</t>
    <phoneticPr fontId="1" type="noConversion"/>
  </si>
  <si>
    <t>이월금</t>
    <phoneticPr fontId="1" type="noConversion"/>
  </si>
  <si>
    <t>신입생 환영회</t>
    <phoneticPr fontId="1" type="noConversion"/>
  </si>
  <si>
    <t>합계</t>
    <phoneticPr fontId="1" type="noConversion"/>
  </si>
  <si>
    <t>이자</t>
    <phoneticPr fontId="1" type="noConversion"/>
  </si>
  <si>
    <t>코트 관리</t>
    <phoneticPr fontId="1" type="noConversion"/>
  </si>
  <si>
    <t>지원비</t>
    <phoneticPr fontId="1" type="noConversion"/>
  </si>
  <si>
    <t>MT</t>
    <phoneticPr fontId="1" type="noConversion"/>
  </si>
  <si>
    <t>종강총회</t>
    <phoneticPr fontId="1" type="noConversion"/>
  </si>
  <si>
    <t>23-2학기 신환회 지원비</t>
    <phoneticPr fontId="1" type="noConversion"/>
  </si>
  <si>
    <t>선배님 지원금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</si>
</sst>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mm&quot;월&quot;\ dd&quot;일&quot;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/>
      <right style="thin">
        <color indexed="64"/>
      </right>
      <top style="thick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ck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 style="hair">
        <color auto="1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13">
    <xf numFmtId="0" fontId="0" fillId="0" borderId="0" xfId="0">
      <alignment vertical="center"/>
    </xf>
    <xf numFmtId="3" fontId="0" fillId="4" borderId="7" xfId="0" applyNumberFormat="1" applyFill="1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3" fontId="0" fillId="4" borderId="10" xfId="0" applyNumberFormat="1" applyFill="1" applyBorder="1" applyAlignment="1">
      <alignment horizontal="right" vertical="center"/>
    </xf>
    <xf numFmtId="0" fontId="0" fillId="2" borderId="11" xfId="0" applyFill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2" xfId="0" applyBorder="1" applyAlignment="1">
      <alignment horizontal="right" vertical="center"/>
    </xf>
    <xf numFmtId="3" fontId="0" fillId="4" borderId="13" xfId="0" applyNumberFormat="1" applyFill="1" applyBorder="1" applyAlignment="1">
      <alignment horizontal="right" vertical="center"/>
    </xf>
    <xf numFmtId="41" fontId="0" fillId="2" borderId="11" xfId="0" applyNumberFormat="1" applyFill="1" applyBorder="1" applyAlignment="1">
      <alignment horizontal="center" vertical="center"/>
    </xf>
    <xf numFmtId="41" fontId="0" fillId="0" borderId="8" xfId="0" applyNumberFormat="1" applyBorder="1" applyAlignment="1">
      <alignment horizontal="right" vertical="center"/>
    </xf>
    <xf numFmtId="41" fontId="0" fillId="0" borderId="8" xfId="0" applyNumberFormat="1" applyBorder="1">
      <alignment vertical="center"/>
    </xf>
    <xf numFmtId="41" fontId="0" fillId="0" borderId="12" xfId="0" applyNumberFormat="1" applyBorder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41" fontId="0" fillId="0" borderId="14" xfId="0" applyNumberFormat="1" applyBorder="1">
      <alignment vertical="center"/>
    </xf>
    <xf numFmtId="0" fontId="0" fillId="0" borderId="15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3" fontId="4" fillId="4" borderId="7" xfId="0" applyNumberFormat="1" applyFont="1" applyFill="1" applyBorder="1" applyAlignment="1">
      <alignment horizontal="right" vertical="center"/>
    </xf>
    <xf numFmtId="41" fontId="4" fillId="2" borderId="17" xfId="0" applyNumberFormat="1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right" vertical="center"/>
    </xf>
    <xf numFmtId="41" fontId="0" fillId="0" borderId="9" xfId="0" applyNumberFormat="1" applyBorder="1">
      <alignment vertical="center"/>
    </xf>
    <xf numFmtId="3" fontId="0" fillId="0" borderId="9" xfId="0" applyNumberForma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4" fillId="4" borderId="10" xfId="0" applyNumberFormat="1" applyFont="1" applyFill="1" applyBorder="1" applyAlignment="1">
      <alignment horizontal="right" vertical="center"/>
    </xf>
    <xf numFmtId="14" fontId="0" fillId="0" borderId="19" xfId="0" applyNumberFormat="1" applyBorder="1" applyAlignment="1">
      <alignment horizontal="center" vertical="center"/>
    </xf>
    <xf numFmtId="41" fontId="0" fillId="0" borderId="19" xfId="0" applyNumberFormat="1" applyBorder="1">
      <alignment vertical="center"/>
    </xf>
    <xf numFmtId="0" fontId="0" fillId="0" borderId="18" xfId="0" applyBorder="1" applyAlignment="1">
      <alignment horizontal="right" vertical="center"/>
    </xf>
    <xf numFmtId="3" fontId="4" fillId="4" borderId="20" xfId="0" applyNumberFormat="1" applyFont="1" applyFill="1" applyBorder="1" applyAlignment="1">
      <alignment horizontal="right" vertical="center"/>
    </xf>
    <xf numFmtId="0" fontId="0" fillId="0" borderId="18" xfId="0" applyBorder="1">
      <alignment vertical="center"/>
    </xf>
    <xf numFmtId="41" fontId="0" fillId="0" borderId="9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0" fontId="4" fillId="0" borderId="0" xfId="0" applyFont="1" applyFill="1">
      <alignment vertical="center"/>
    </xf>
    <xf numFmtId="14" fontId="0" fillId="0" borderId="22" xfId="0" applyNumberFormat="1" applyBorder="1" applyAlignment="1">
      <alignment horizontal="center" vertical="center"/>
    </xf>
    <xf numFmtId="41" fontId="0" fillId="0" borderId="22" xfId="0" applyNumberFormat="1" applyBorder="1">
      <alignment vertical="center"/>
    </xf>
    <xf numFmtId="0" fontId="0" fillId="0" borderId="23" xfId="0" applyBorder="1" applyAlignment="1">
      <alignment horizontal="center" vertical="center"/>
    </xf>
    <xf numFmtId="3" fontId="4" fillId="4" borderId="24" xfId="0" applyNumberFormat="1" applyFont="1" applyFill="1" applyBorder="1" applyAlignment="1">
      <alignment horizontal="right" vertical="center"/>
    </xf>
    <xf numFmtId="3" fontId="4" fillId="4" borderId="26" xfId="0" applyNumberFormat="1" applyFont="1" applyFill="1" applyBorder="1" applyAlignment="1">
      <alignment horizontal="right" vertical="center"/>
    </xf>
    <xf numFmtId="0" fontId="0" fillId="0" borderId="27" xfId="0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3" fontId="4" fillId="5" borderId="31" xfId="0" applyNumberFormat="1" applyFont="1" applyFill="1" applyBorder="1" applyAlignment="1">
      <alignment horizontal="center" vertical="center"/>
    </xf>
    <xf numFmtId="41" fontId="4" fillId="0" borderId="30" xfId="0" applyNumberFormat="1" applyFont="1" applyFill="1" applyBorder="1" applyAlignment="1">
      <alignment horizontal="center" vertical="center"/>
    </xf>
    <xf numFmtId="14" fontId="0" fillId="0" borderId="32" xfId="0" applyNumberFormat="1" applyBorder="1" applyAlignment="1">
      <alignment horizontal="center" vertical="center"/>
    </xf>
    <xf numFmtId="41" fontId="6" fillId="5" borderId="32" xfId="0" applyNumberFormat="1" applyFont="1" applyFill="1" applyBorder="1">
      <alignment vertical="center"/>
    </xf>
    <xf numFmtId="0" fontId="0" fillId="0" borderId="30" xfId="0" applyBorder="1" applyAlignment="1">
      <alignment horizontal="center" vertical="center"/>
    </xf>
    <xf numFmtId="3" fontId="4" fillId="4" borderId="33" xfId="0" applyNumberFormat="1" applyFont="1" applyFill="1" applyBorder="1" applyAlignment="1">
      <alignment horizontal="right" vertical="center"/>
    </xf>
    <xf numFmtId="3" fontId="4" fillId="4" borderId="34" xfId="0" applyNumberFormat="1" applyFont="1" applyFill="1" applyBorder="1" applyAlignment="1">
      <alignment horizontal="right" vertical="center"/>
    </xf>
    <xf numFmtId="14" fontId="0" fillId="0" borderId="21" xfId="0" applyNumberFormat="1" applyBorder="1" applyAlignment="1">
      <alignment horizontal="center" vertical="center"/>
    </xf>
    <xf numFmtId="14" fontId="0" fillId="0" borderId="25" xfId="0" applyNumberFormat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3" fontId="4" fillId="4" borderId="36" xfId="0" applyNumberFormat="1" applyFont="1" applyFill="1" applyBorder="1" applyAlignment="1">
      <alignment horizontal="right" vertical="center"/>
    </xf>
    <xf numFmtId="14" fontId="0" fillId="0" borderId="29" xfId="0" applyNumberFormat="1" applyBorder="1" applyAlignment="1">
      <alignment horizontal="center" vertical="center"/>
    </xf>
    <xf numFmtId="41" fontId="0" fillId="0" borderId="32" xfId="0" applyNumberFormat="1" applyBorder="1" applyAlignment="1">
      <alignment horizontal="center" vertical="center"/>
    </xf>
    <xf numFmtId="41" fontId="0" fillId="5" borderId="32" xfId="0" applyNumberFormat="1" applyFill="1" applyBorder="1">
      <alignment vertical="center"/>
    </xf>
    <xf numFmtId="41" fontId="4" fillId="5" borderId="32" xfId="0" applyNumberFormat="1" applyFont="1" applyFill="1" applyBorder="1">
      <alignment vertical="center"/>
    </xf>
    <xf numFmtId="3" fontId="4" fillId="4" borderId="37" xfId="0" applyNumberFormat="1" applyFont="1" applyFill="1" applyBorder="1" applyAlignment="1">
      <alignment horizontal="right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4" fontId="0" fillId="0" borderId="40" xfId="0" applyNumberFormat="1" applyBorder="1" applyAlignment="1">
      <alignment horizontal="center" vertical="center"/>
    </xf>
    <xf numFmtId="41" fontId="0" fillId="0" borderId="40" xfId="0" applyNumberFormat="1" applyBorder="1">
      <alignment vertical="center"/>
    </xf>
    <xf numFmtId="0" fontId="0" fillId="0" borderId="40" xfId="0" applyBorder="1" applyAlignment="1">
      <alignment horizontal="center" vertical="center"/>
    </xf>
    <xf numFmtId="3" fontId="4" fillId="4" borderId="41" xfId="0" applyNumberFormat="1" applyFont="1" applyFill="1" applyBorder="1" applyAlignment="1">
      <alignment horizontal="right" vertical="center"/>
    </xf>
    <xf numFmtId="14" fontId="0" fillId="0" borderId="42" xfId="0" applyNumberFormat="1" applyBorder="1" applyAlignment="1">
      <alignment horizontal="center" vertical="center"/>
    </xf>
    <xf numFmtId="41" fontId="0" fillId="0" borderId="42" xfId="0" applyNumberFormat="1" applyBorder="1">
      <alignment vertical="center"/>
    </xf>
    <xf numFmtId="0" fontId="0" fillId="0" borderId="42" xfId="0" applyBorder="1" applyAlignment="1">
      <alignment horizontal="center" vertical="center"/>
    </xf>
    <xf numFmtId="3" fontId="4" fillId="4" borderId="43" xfId="0" applyNumberFormat="1" applyFont="1" applyFill="1" applyBorder="1" applyAlignment="1">
      <alignment horizontal="right" vertical="center"/>
    </xf>
    <xf numFmtId="14" fontId="0" fillId="0" borderId="44" xfId="0" applyNumberFormat="1" applyBorder="1" applyAlignment="1">
      <alignment horizontal="center" vertical="center"/>
    </xf>
    <xf numFmtId="41" fontId="0" fillId="0" borderId="44" xfId="0" applyNumberFormat="1" applyBorder="1">
      <alignment vertical="center"/>
    </xf>
    <xf numFmtId="0" fontId="0" fillId="0" borderId="44" xfId="0" applyBorder="1" applyAlignment="1">
      <alignment horizontal="center" vertical="center"/>
    </xf>
    <xf numFmtId="3" fontId="4" fillId="4" borderId="45" xfId="0" applyNumberFormat="1" applyFont="1" applyFill="1" applyBorder="1" applyAlignment="1">
      <alignment horizontal="right" vertical="center"/>
    </xf>
    <xf numFmtId="14" fontId="0" fillId="0" borderId="0" xfId="0" applyNumberFormat="1" applyBorder="1" applyAlignment="1">
      <alignment horizontal="center" vertical="center"/>
    </xf>
    <xf numFmtId="3" fontId="4" fillId="4" borderId="46" xfId="0" applyNumberFormat="1" applyFont="1" applyFill="1" applyBorder="1" applyAlignment="1">
      <alignment horizontal="right" vertical="center"/>
    </xf>
    <xf numFmtId="0" fontId="0" fillId="0" borderId="32" xfId="0" applyBorder="1" applyAlignment="1">
      <alignment horizontal="center" vertical="center"/>
    </xf>
    <xf numFmtId="41" fontId="4" fillId="5" borderId="30" xfId="0" applyNumberFormat="1" applyFont="1" applyFill="1" applyBorder="1" applyAlignment="1">
      <alignment horizontal="center" vertical="center"/>
    </xf>
    <xf numFmtId="14" fontId="0" fillId="0" borderId="39" xfId="0" applyNumberFormat="1" applyBorder="1" applyAlignment="1">
      <alignment horizontal="center" vertical="center"/>
    </xf>
    <xf numFmtId="0" fontId="6" fillId="5" borderId="32" xfId="0" applyFont="1" applyFill="1" applyBorder="1" applyAlignment="1">
      <alignment horizontal="center" vertical="center"/>
    </xf>
    <xf numFmtId="0" fontId="7" fillId="5" borderId="30" xfId="0" applyFont="1" applyFill="1" applyBorder="1" applyAlignment="1">
      <alignment horizontal="center" vertical="center"/>
    </xf>
    <xf numFmtId="41" fontId="0" fillId="0" borderId="0" xfId="0" applyNumberFormat="1" applyAlignment="1">
      <alignment horizontal="center" vertical="center"/>
    </xf>
    <xf numFmtId="3" fontId="4" fillId="5" borderId="32" xfId="0" applyNumberFormat="1" applyFont="1" applyFill="1" applyBorder="1">
      <alignment vertical="center"/>
    </xf>
    <xf numFmtId="41" fontId="4" fillId="5" borderId="30" xfId="0" applyNumberFormat="1" applyFont="1" applyFill="1" applyBorder="1">
      <alignment vertical="center"/>
    </xf>
    <xf numFmtId="14" fontId="0" fillId="0" borderId="22" xfId="0" applyNumberFormat="1" applyBorder="1" applyAlignment="1">
      <alignment horizontal="center" vertical="center"/>
    </xf>
    <xf numFmtId="14" fontId="0" fillId="0" borderId="28" xfId="0" applyNumberFormat="1" applyBorder="1" applyAlignment="1">
      <alignment horizontal="center" vertical="center"/>
    </xf>
    <xf numFmtId="3" fontId="4" fillId="0" borderId="30" xfId="0" applyNumberFormat="1" applyFont="1" applyFill="1" applyBorder="1" applyAlignment="1">
      <alignment horizontal="center" vertical="center"/>
    </xf>
    <xf numFmtId="3" fontId="4" fillId="0" borderId="33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58"/>
  <sheetViews>
    <sheetView topLeftCell="A175" workbookViewId="0">
      <selection activeCell="D73" sqref="D73"/>
    </sheetView>
  </sheetViews>
  <sheetFormatPr defaultRowHeight="17.399999999999999"/>
  <cols>
    <col min="1" max="1" width="13.59765625" style="19" customWidth="1"/>
    <col min="2" max="2" width="15.69921875" style="15" customWidth="1"/>
    <col min="3" max="3" width="13.59765625" style="15" customWidth="1"/>
    <col min="4" max="4" width="28.69921875" style="16" customWidth="1"/>
    <col min="5" max="5" width="18.5" customWidth="1"/>
  </cols>
  <sheetData>
    <row r="1" spans="1:5" ht="18" thickTop="1">
      <c r="A1" s="35" t="s">
        <v>43</v>
      </c>
      <c r="B1" s="36"/>
      <c r="C1" s="36"/>
      <c r="D1" s="36"/>
      <c r="E1" s="37"/>
    </row>
    <row r="2" spans="1:5" ht="18" thickBot="1">
      <c r="A2" s="38"/>
      <c r="B2" s="39"/>
      <c r="C2" s="39"/>
      <c r="D2" s="39"/>
      <c r="E2" s="40"/>
    </row>
    <row r="3" spans="1:5" ht="18" thickTop="1">
      <c r="A3" s="5" t="s">
        <v>0</v>
      </c>
      <c r="B3" s="11" t="s">
        <v>1</v>
      </c>
      <c r="C3" s="11" t="s">
        <v>2</v>
      </c>
      <c r="D3" s="17" t="s">
        <v>3</v>
      </c>
      <c r="E3" s="5" t="s">
        <v>4</v>
      </c>
    </row>
    <row r="4" spans="1:5" ht="18" thickBot="1">
      <c r="A4" s="6">
        <v>43794</v>
      </c>
      <c r="B4" s="12"/>
      <c r="C4" s="12"/>
      <c r="D4" s="2"/>
      <c r="E4" s="4">
        <v>2210008</v>
      </c>
    </row>
    <row r="5" spans="1:5" ht="18.600000000000001" thickTop="1" thickBot="1">
      <c r="A5" s="6">
        <v>43809</v>
      </c>
      <c r="B5" s="12">
        <v>722</v>
      </c>
      <c r="C5" s="12"/>
      <c r="D5" s="2" t="s">
        <v>5</v>
      </c>
      <c r="E5" s="10">
        <f>SUM(E4,B5)</f>
        <v>2210730</v>
      </c>
    </row>
    <row r="6" spans="1:5" ht="18.600000000000001" thickTop="1" thickBot="1">
      <c r="A6" s="6">
        <v>43827</v>
      </c>
      <c r="B6" s="12">
        <v>191</v>
      </c>
      <c r="C6" s="12"/>
      <c r="D6" s="2" t="s">
        <v>6</v>
      </c>
      <c r="E6" s="10">
        <f>B6+C6+E5</f>
        <v>2210921</v>
      </c>
    </row>
    <row r="7" spans="1:5" ht="18.600000000000001" thickTop="1" thickBot="1">
      <c r="A7" s="6">
        <v>43855</v>
      </c>
      <c r="B7" s="12">
        <v>149</v>
      </c>
      <c r="C7" s="12"/>
      <c r="D7" s="2" t="s">
        <v>6</v>
      </c>
      <c r="E7" s="10">
        <f>B7+C7+E6</f>
        <v>2211070</v>
      </c>
    </row>
    <row r="8" spans="1:5" ht="18.600000000000001" thickTop="1" thickBot="1">
      <c r="A8" s="7" t="s">
        <v>7</v>
      </c>
      <c r="B8" s="12">
        <v>320000</v>
      </c>
      <c r="C8" s="12"/>
      <c r="D8" s="2" t="s">
        <v>8</v>
      </c>
      <c r="E8" s="10">
        <f t="shared" ref="E8:E35" si="0">B8+C8+E7</f>
        <v>2531070</v>
      </c>
    </row>
    <row r="9" spans="1:5" ht="18.600000000000001" thickTop="1" thickBot="1">
      <c r="A9" s="6">
        <v>43879</v>
      </c>
      <c r="B9" s="12"/>
      <c r="C9" s="12">
        <v>-189750</v>
      </c>
      <c r="D9" s="2" t="s">
        <v>9</v>
      </c>
      <c r="E9" s="10">
        <f t="shared" si="0"/>
        <v>2341320</v>
      </c>
    </row>
    <row r="10" spans="1:5" ht="18.600000000000001" thickTop="1" thickBot="1">
      <c r="A10" s="6">
        <v>43882</v>
      </c>
      <c r="B10" s="12">
        <v>16000</v>
      </c>
      <c r="C10" s="12"/>
      <c r="D10" s="2" t="s">
        <v>10</v>
      </c>
      <c r="E10" s="10">
        <f t="shared" si="0"/>
        <v>2357320</v>
      </c>
    </row>
    <row r="11" spans="1:5" ht="18.600000000000001" thickTop="1" thickBot="1">
      <c r="A11" s="6">
        <v>43890</v>
      </c>
      <c r="B11" s="12">
        <v>192</v>
      </c>
      <c r="C11" s="12"/>
      <c r="D11" s="2" t="s">
        <v>6</v>
      </c>
      <c r="E11" s="10">
        <f t="shared" si="0"/>
        <v>2357512</v>
      </c>
    </row>
    <row r="12" spans="1:5" ht="18.600000000000001" thickTop="1" thickBot="1">
      <c r="A12" s="6">
        <v>43918</v>
      </c>
      <c r="B12" s="12">
        <v>160</v>
      </c>
      <c r="C12" s="12"/>
      <c r="D12" s="2" t="s">
        <v>6</v>
      </c>
      <c r="E12" s="10">
        <f t="shared" si="0"/>
        <v>2357672</v>
      </c>
    </row>
    <row r="13" spans="1:5" ht="18.600000000000001" thickTop="1" thickBot="1">
      <c r="A13" s="6">
        <v>43946</v>
      </c>
      <c r="B13" s="12">
        <v>160</v>
      </c>
      <c r="C13" s="12"/>
      <c r="D13" s="2" t="s">
        <v>6</v>
      </c>
      <c r="E13" s="10">
        <f t="shared" si="0"/>
        <v>2357832</v>
      </c>
    </row>
    <row r="14" spans="1:5" ht="18.600000000000001" thickTop="1" thickBot="1">
      <c r="A14" s="6">
        <v>43974</v>
      </c>
      <c r="B14" s="12">
        <v>160</v>
      </c>
      <c r="C14" s="12"/>
      <c r="D14" s="2" t="s">
        <v>6</v>
      </c>
      <c r="E14" s="10">
        <f t="shared" si="0"/>
        <v>2357992</v>
      </c>
    </row>
    <row r="15" spans="1:5" ht="18.600000000000001" thickTop="1" thickBot="1">
      <c r="A15" s="6">
        <v>44009</v>
      </c>
      <c r="B15" s="12">
        <v>196</v>
      </c>
      <c r="C15" s="13"/>
      <c r="D15" s="2" t="s">
        <v>6</v>
      </c>
      <c r="E15" s="10">
        <f t="shared" si="0"/>
        <v>2358188</v>
      </c>
    </row>
    <row r="16" spans="1:5" ht="18.600000000000001" thickTop="1" thickBot="1">
      <c r="A16" s="6">
        <v>44037</v>
      </c>
      <c r="B16" s="12">
        <v>160</v>
      </c>
      <c r="C16" s="13"/>
      <c r="D16" s="2" t="s">
        <v>6</v>
      </c>
      <c r="E16" s="10">
        <f t="shared" si="0"/>
        <v>2358348</v>
      </c>
    </row>
    <row r="17" spans="1:5" ht="18.600000000000001" thickTop="1" thickBot="1">
      <c r="A17" s="6">
        <v>44072</v>
      </c>
      <c r="B17" s="12">
        <v>196</v>
      </c>
      <c r="C17" s="13"/>
      <c r="D17" s="2" t="s">
        <v>6</v>
      </c>
      <c r="E17" s="10">
        <f t="shared" si="0"/>
        <v>2358544</v>
      </c>
    </row>
    <row r="18" spans="1:5" ht="18.600000000000001" thickTop="1" thickBot="1">
      <c r="A18" s="8">
        <v>44099</v>
      </c>
      <c r="B18" s="14">
        <v>2</v>
      </c>
      <c r="C18" s="14"/>
      <c r="D18" s="9" t="s">
        <v>11</v>
      </c>
      <c r="E18" s="10">
        <f t="shared" si="0"/>
        <v>2358546</v>
      </c>
    </row>
    <row r="19" spans="1:5" ht="18.600000000000001" thickTop="1" thickBot="1">
      <c r="A19" s="26">
        <v>44099</v>
      </c>
      <c r="C19" s="15">
        <v>-257500</v>
      </c>
      <c r="D19" s="2" t="s">
        <v>12</v>
      </c>
      <c r="E19" s="4">
        <f t="shared" si="0"/>
        <v>2101046</v>
      </c>
    </row>
    <row r="20" spans="1:5" ht="18.600000000000001" thickTop="1" thickBot="1">
      <c r="A20" s="26">
        <v>44099</v>
      </c>
      <c r="C20" s="15">
        <v>-59980</v>
      </c>
      <c r="D20" s="2" t="s">
        <v>13</v>
      </c>
      <c r="E20" s="1">
        <f t="shared" si="0"/>
        <v>2041066</v>
      </c>
    </row>
    <row r="21" spans="1:5" ht="18.600000000000001" thickTop="1" thickBot="1">
      <c r="A21" s="26">
        <v>44099</v>
      </c>
      <c r="C21" s="15">
        <v>-10900</v>
      </c>
      <c r="D21" s="2" t="s">
        <v>14</v>
      </c>
      <c r="E21" s="1">
        <f t="shared" si="0"/>
        <v>2030166</v>
      </c>
    </row>
    <row r="22" spans="1:5" ht="18.600000000000001" thickTop="1" thickBot="1">
      <c r="A22" s="26">
        <v>44099</v>
      </c>
      <c r="C22" s="15">
        <v>-22500</v>
      </c>
      <c r="D22" s="2" t="s">
        <v>15</v>
      </c>
      <c r="E22" s="1">
        <f t="shared" si="0"/>
        <v>2007666</v>
      </c>
    </row>
    <row r="23" spans="1:5" ht="18.600000000000001" thickTop="1" thickBot="1">
      <c r="A23" s="26">
        <v>44099</v>
      </c>
      <c r="C23" s="15">
        <v>-29400</v>
      </c>
      <c r="D23" s="2" t="s">
        <v>16</v>
      </c>
      <c r="E23" s="1">
        <f t="shared" si="0"/>
        <v>1978266</v>
      </c>
    </row>
    <row r="24" spans="1:5" ht="18.600000000000001" thickTop="1" thickBot="1">
      <c r="A24" s="26">
        <v>44100</v>
      </c>
      <c r="B24" s="15">
        <v>98</v>
      </c>
      <c r="D24" s="2" t="s">
        <v>17</v>
      </c>
      <c r="E24" s="1">
        <f t="shared" si="0"/>
        <v>1978364</v>
      </c>
    </row>
    <row r="25" spans="1:5" ht="18.600000000000001" thickTop="1" thickBot="1">
      <c r="A25" s="26">
        <v>44120</v>
      </c>
      <c r="B25" s="15">
        <v>150000</v>
      </c>
      <c r="D25" s="2" t="s">
        <v>18</v>
      </c>
      <c r="E25" s="1">
        <f t="shared" si="0"/>
        <v>2128364</v>
      </c>
    </row>
    <row r="26" spans="1:5" ht="18.600000000000001" thickTop="1" thickBot="1">
      <c r="A26" s="26">
        <v>44120</v>
      </c>
      <c r="C26" s="15">
        <v>-88000</v>
      </c>
      <c r="D26" s="2" t="s">
        <v>19</v>
      </c>
      <c r="E26" s="1">
        <f t="shared" si="0"/>
        <v>2040364</v>
      </c>
    </row>
    <row r="27" spans="1:5" ht="18.600000000000001" thickTop="1" thickBot="1">
      <c r="A27" s="26">
        <v>44128</v>
      </c>
      <c r="B27" s="15">
        <v>133</v>
      </c>
      <c r="D27" s="2" t="s">
        <v>20</v>
      </c>
      <c r="E27" s="1">
        <f t="shared" si="0"/>
        <v>2040497</v>
      </c>
    </row>
    <row r="28" spans="1:5" ht="18.600000000000001" thickTop="1" thickBot="1">
      <c r="A28" s="26">
        <v>44141</v>
      </c>
      <c r="C28" s="15">
        <v>-59000</v>
      </c>
      <c r="D28" s="2" t="s">
        <v>19</v>
      </c>
      <c r="E28" s="1">
        <f t="shared" si="0"/>
        <v>1981497</v>
      </c>
    </row>
    <row r="29" spans="1:5" ht="18.600000000000001" thickTop="1" thickBot="1">
      <c r="A29" s="26">
        <v>44145</v>
      </c>
      <c r="B29" s="15">
        <v>176</v>
      </c>
      <c r="D29" s="2" t="s">
        <v>21</v>
      </c>
      <c r="E29" s="1">
        <f t="shared" si="0"/>
        <v>1981673</v>
      </c>
    </row>
    <row r="30" spans="1:5" ht="18.600000000000001" thickTop="1" thickBot="1">
      <c r="A30" s="26">
        <v>44145</v>
      </c>
      <c r="C30" s="15">
        <v>-5000</v>
      </c>
      <c r="D30" s="2" t="s">
        <v>22</v>
      </c>
      <c r="E30" s="1">
        <f t="shared" si="0"/>
        <v>1976673</v>
      </c>
    </row>
    <row r="31" spans="1:5" ht="18.600000000000001" thickTop="1" thickBot="1">
      <c r="A31" s="26">
        <v>44148</v>
      </c>
      <c r="B31" s="15">
        <v>100000</v>
      </c>
      <c r="D31" s="2" t="s">
        <v>18</v>
      </c>
      <c r="E31" s="1">
        <f t="shared" si="0"/>
        <v>2076673</v>
      </c>
    </row>
    <row r="32" spans="1:5" ht="18.600000000000001" thickTop="1" thickBot="1">
      <c r="A32" s="26">
        <v>44148</v>
      </c>
      <c r="C32" s="15">
        <v>-140000</v>
      </c>
      <c r="D32" s="2" t="s">
        <v>19</v>
      </c>
      <c r="E32" s="1">
        <f t="shared" si="0"/>
        <v>1936673</v>
      </c>
    </row>
    <row r="33" spans="1:5" ht="18.600000000000001" thickTop="1" thickBot="1">
      <c r="A33" s="26">
        <v>44149</v>
      </c>
      <c r="C33" s="15">
        <v>-559610</v>
      </c>
      <c r="D33" s="2" t="s">
        <v>23</v>
      </c>
      <c r="E33" s="1">
        <f t="shared" si="0"/>
        <v>1377063</v>
      </c>
    </row>
    <row r="34" spans="1:5" ht="18.600000000000001" thickTop="1" thickBot="1">
      <c r="A34" s="26">
        <v>44151</v>
      </c>
      <c r="C34" s="15">
        <v>-32500</v>
      </c>
      <c r="D34" s="2" t="s">
        <v>24</v>
      </c>
      <c r="E34" s="1">
        <f t="shared" si="0"/>
        <v>1344563</v>
      </c>
    </row>
    <row r="35" spans="1:5" ht="18.600000000000001" thickTop="1" thickBot="1">
      <c r="A35" s="26">
        <v>44163</v>
      </c>
      <c r="B35" s="15">
        <v>147</v>
      </c>
      <c r="D35" s="2" t="s">
        <v>25</v>
      </c>
      <c r="E35" s="1">
        <f t="shared" si="0"/>
        <v>1344710</v>
      </c>
    </row>
    <row r="36" spans="1:5" ht="18.600000000000001" thickTop="1" thickBot="1">
      <c r="A36" s="26">
        <v>44175</v>
      </c>
      <c r="B36" s="15">
        <v>2578</v>
      </c>
      <c r="D36" s="2" t="s">
        <v>26</v>
      </c>
      <c r="E36" s="1">
        <f>B36+C36+E35</f>
        <v>1347288</v>
      </c>
    </row>
    <row r="37" spans="1:5" ht="18.600000000000001" thickTop="1" thickBot="1">
      <c r="A37" s="26">
        <v>44191</v>
      </c>
      <c r="B37" s="15">
        <v>93</v>
      </c>
      <c r="D37" s="2" t="s">
        <v>25</v>
      </c>
      <c r="E37" s="1">
        <f t="shared" ref="E37:E70" si="1">B37+C37+E36</f>
        <v>1347381</v>
      </c>
    </row>
    <row r="38" spans="1:5" ht="18.600000000000001" thickTop="1" thickBot="1">
      <c r="A38" s="26">
        <v>44219</v>
      </c>
      <c r="B38" s="15">
        <v>93</v>
      </c>
      <c r="D38" s="2" t="s">
        <v>6</v>
      </c>
      <c r="E38" s="1">
        <f t="shared" si="1"/>
        <v>1347474</v>
      </c>
    </row>
    <row r="39" spans="1:5" ht="18.600000000000001" thickTop="1" thickBot="1">
      <c r="A39" s="26">
        <v>44254</v>
      </c>
      <c r="B39" s="15">
        <v>119</v>
      </c>
      <c r="D39" s="2" t="s">
        <v>25</v>
      </c>
      <c r="E39" s="1">
        <f t="shared" si="1"/>
        <v>1347593</v>
      </c>
    </row>
    <row r="40" spans="1:5" ht="18.600000000000001" thickTop="1" thickBot="1">
      <c r="A40" s="27">
        <v>44272</v>
      </c>
      <c r="B40" s="23">
        <v>160000</v>
      </c>
      <c r="C40" s="23"/>
      <c r="D40" s="25" t="s">
        <v>27</v>
      </c>
      <c r="E40" s="1">
        <f t="shared" si="1"/>
        <v>1507593</v>
      </c>
    </row>
    <row r="41" spans="1:5" ht="18.600000000000001" thickTop="1" thickBot="1">
      <c r="A41" s="26">
        <v>44277</v>
      </c>
      <c r="C41" s="15">
        <v>-10000</v>
      </c>
      <c r="D41" s="2" t="s">
        <v>30</v>
      </c>
      <c r="E41" s="1">
        <f>B41+C41+E40</f>
        <v>1497593</v>
      </c>
    </row>
    <row r="42" spans="1:5" ht="18.600000000000001" thickTop="1" thickBot="1">
      <c r="A42" s="26">
        <v>44277</v>
      </c>
      <c r="C42" s="15">
        <v>-6300</v>
      </c>
      <c r="D42" s="2" t="s">
        <v>28</v>
      </c>
      <c r="E42" s="1">
        <f>B42+C42+E41</f>
        <v>1491293</v>
      </c>
    </row>
    <row r="43" spans="1:5" ht="18.600000000000001" thickTop="1" thickBot="1">
      <c r="A43" s="26">
        <v>44278</v>
      </c>
      <c r="B43" s="15">
        <v>940000</v>
      </c>
      <c r="D43" s="2" t="s">
        <v>29</v>
      </c>
      <c r="E43" s="1">
        <f t="shared" si="1"/>
        <v>2431293</v>
      </c>
    </row>
    <row r="44" spans="1:5" ht="18.600000000000001" thickTop="1" thickBot="1">
      <c r="A44" s="26">
        <v>44279</v>
      </c>
      <c r="C44" s="15">
        <v>-10000</v>
      </c>
      <c r="D44" s="2" t="s">
        <v>30</v>
      </c>
      <c r="E44" s="1">
        <f t="shared" si="1"/>
        <v>2421293</v>
      </c>
    </row>
    <row r="45" spans="1:5" ht="18.600000000000001" thickTop="1" thickBot="1">
      <c r="A45" s="26">
        <v>44279</v>
      </c>
      <c r="C45" s="15">
        <v>-3000</v>
      </c>
      <c r="E45" s="1">
        <f t="shared" si="1"/>
        <v>2418293</v>
      </c>
    </row>
    <row r="46" spans="1:5" ht="18.600000000000001" thickTop="1" thickBot="1">
      <c r="A46" s="26">
        <v>44280</v>
      </c>
      <c r="C46" s="15">
        <v>-4200</v>
      </c>
      <c r="D46" s="3" t="s">
        <v>28</v>
      </c>
      <c r="E46" s="1">
        <f t="shared" si="1"/>
        <v>2414093</v>
      </c>
    </row>
    <row r="47" spans="1:5" ht="18.600000000000001" thickTop="1" thickBot="1">
      <c r="A47" s="26">
        <v>44280</v>
      </c>
      <c r="C47" s="15">
        <v>-20000</v>
      </c>
      <c r="D47" s="3" t="s">
        <v>30</v>
      </c>
      <c r="E47" s="1">
        <f t="shared" si="1"/>
        <v>2394093</v>
      </c>
    </row>
    <row r="48" spans="1:5" ht="18.600000000000001" thickTop="1" thickBot="1">
      <c r="A48" s="26">
        <v>44281</v>
      </c>
      <c r="C48" s="15">
        <v>-4200</v>
      </c>
      <c r="D48" s="3" t="s">
        <v>28</v>
      </c>
      <c r="E48" s="1">
        <f t="shared" si="1"/>
        <v>2389893</v>
      </c>
    </row>
    <row r="49" spans="1:5" ht="18.600000000000001" thickTop="1" thickBot="1">
      <c r="A49" s="26">
        <v>44282</v>
      </c>
      <c r="B49" s="15">
        <v>119</v>
      </c>
      <c r="D49" s="3" t="s">
        <v>6</v>
      </c>
      <c r="E49" s="1">
        <f t="shared" si="1"/>
        <v>2390012</v>
      </c>
    </row>
    <row r="50" spans="1:5" ht="18.600000000000001" thickTop="1" thickBot="1">
      <c r="A50" s="26">
        <v>44283</v>
      </c>
      <c r="C50" s="15">
        <v>-10000</v>
      </c>
      <c r="D50" s="3" t="s">
        <v>30</v>
      </c>
      <c r="E50" s="1">
        <f t="shared" si="1"/>
        <v>2380012</v>
      </c>
    </row>
    <row r="51" spans="1:5" ht="18.600000000000001" thickTop="1" thickBot="1">
      <c r="A51" s="26">
        <v>44285</v>
      </c>
      <c r="C51" s="15">
        <v>-9100</v>
      </c>
      <c r="D51" s="3" t="s">
        <v>28</v>
      </c>
      <c r="E51" s="1">
        <f t="shared" si="1"/>
        <v>2370912</v>
      </c>
    </row>
    <row r="52" spans="1:5" ht="18.600000000000001" thickTop="1" thickBot="1">
      <c r="A52" s="26">
        <v>44285</v>
      </c>
      <c r="C52" s="15">
        <v>-10000</v>
      </c>
      <c r="D52" s="3" t="s">
        <v>30</v>
      </c>
      <c r="E52" s="1">
        <f t="shared" si="1"/>
        <v>2360912</v>
      </c>
    </row>
    <row r="53" spans="1:5" ht="18.600000000000001" thickTop="1" thickBot="1">
      <c r="A53" s="26">
        <v>44287</v>
      </c>
      <c r="C53" s="15">
        <v>-7300</v>
      </c>
      <c r="D53" s="3" t="s">
        <v>31</v>
      </c>
      <c r="E53" s="1">
        <f t="shared" si="1"/>
        <v>2353612</v>
      </c>
    </row>
    <row r="54" spans="1:5" ht="18.600000000000001" thickTop="1" thickBot="1">
      <c r="A54" s="26">
        <v>44288</v>
      </c>
      <c r="C54" s="15">
        <v>-4200</v>
      </c>
      <c r="D54" s="3" t="s">
        <v>28</v>
      </c>
      <c r="E54" s="1">
        <f t="shared" si="1"/>
        <v>2349412</v>
      </c>
    </row>
    <row r="55" spans="1:5" ht="18.600000000000001" thickTop="1" thickBot="1">
      <c r="A55" s="26">
        <v>44288</v>
      </c>
      <c r="C55" s="15">
        <v>-157000</v>
      </c>
      <c r="D55" s="3" t="s">
        <v>19</v>
      </c>
      <c r="E55" s="1">
        <f t="shared" si="1"/>
        <v>2192412</v>
      </c>
    </row>
    <row r="56" spans="1:5" ht="18.600000000000001" thickTop="1" thickBot="1">
      <c r="A56" s="26">
        <v>44290</v>
      </c>
      <c r="B56" s="15">
        <v>100000</v>
      </c>
      <c r="D56" s="3" t="s">
        <v>18</v>
      </c>
      <c r="E56" s="1">
        <f t="shared" si="1"/>
        <v>2292412</v>
      </c>
    </row>
    <row r="57" spans="1:5" ht="18.600000000000001" thickTop="1" thickBot="1">
      <c r="A57" s="26">
        <v>44290</v>
      </c>
      <c r="C57" s="15">
        <v>-60000</v>
      </c>
      <c r="D57" s="3" t="s">
        <v>30</v>
      </c>
      <c r="E57" s="1">
        <f t="shared" si="1"/>
        <v>2232412</v>
      </c>
    </row>
    <row r="58" spans="1:5" ht="18.600000000000001" thickTop="1" thickBot="1">
      <c r="A58" s="26">
        <v>44290</v>
      </c>
      <c r="C58" s="15">
        <v>-6000</v>
      </c>
      <c r="D58" s="3" t="s">
        <v>32</v>
      </c>
      <c r="E58" s="1">
        <f t="shared" si="1"/>
        <v>2226412</v>
      </c>
    </row>
    <row r="59" spans="1:5" ht="18.600000000000001" thickTop="1" thickBot="1">
      <c r="A59" s="26">
        <v>44290</v>
      </c>
      <c r="C59" s="15">
        <v>-17100</v>
      </c>
      <c r="D59" s="3" t="s">
        <v>33</v>
      </c>
      <c r="E59" s="1">
        <f t="shared" si="1"/>
        <v>2209312</v>
      </c>
    </row>
    <row r="60" spans="1:5" ht="18.600000000000001" thickTop="1" thickBot="1">
      <c r="A60" s="26">
        <v>44291</v>
      </c>
      <c r="C60" s="15">
        <v>-14000</v>
      </c>
      <c r="D60" s="3" t="s">
        <v>33</v>
      </c>
      <c r="E60" s="1">
        <f t="shared" si="1"/>
        <v>2195312</v>
      </c>
    </row>
    <row r="61" spans="1:5" ht="18.600000000000001" thickTop="1" thickBot="1">
      <c r="A61" s="26">
        <v>44295</v>
      </c>
      <c r="C61" s="15">
        <v>-100000</v>
      </c>
      <c r="D61" s="3" t="s">
        <v>34</v>
      </c>
      <c r="E61" s="1">
        <f t="shared" si="1"/>
        <v>2095312</v>
      </c>
    </row>
    <row r="62" spans="1:5" ht="18.600000000000001" thickTop="1" thickBot="1">
      <c r="A62" s="26">
        <v>44298</v>
      </c>
      <c r="B62" s="15">
        <v>57</v>
      </c>
      <c r="D62" s="3" t="s">
        <v>26</v>
      </c>
      <c r="E62" s="1">
        <f t="shared" si="1"/>
        <v>2095369</v>
      </c>
    </row>
    <row r="63" spans="1:5" ht="18.600000000000001" thickTop="1" thickBot="1">
      <c r="A63" s="26">
        <v>44310</v>
      </c>
      <c r="B63" s="15">
        <v>147</v>
      </c>
      <c r="D63" s="3" t="s">
        <v>6</v>
      </c>
      <c r="E63" s="1">
        <f t="shared" si="1"/>
        <v>2095516</v>
      </c>
    </row>
    <row r="64" spans="1:5" ht="18.600000000000001" thickTop="1" thickBot="1">
      <c r="A64" s="26">
        <v>44326</v>
      </c>
      <c r="B64" s="15">
        <v>366</v>
      </c>
      <c r="D64" s="3" t="s">
        <v>35</v>
      </c>
      <c r="E64" s="1">
        <f t="shared" si="1"/>
        <v>2095882</v>
      </c>
    </row>
    <row r="65" spans="1:5" ht="18.600000000000001" thickTop="1" thickBot="1">
      <c r="A65" s="26">
        <v>44345</v>
      </c>
      <c r="B65" s="15">
        <v>180</v>
      </c>
      <c r="D65" s="3" t="s">
        <v>6</v>
      </c>
      <c r="E65" s="1">
        <f t="shared" si="1"/>
        <v>2096062</v>
      </c>
    </row>
    <row r="66" spans="1:5" ht="18.600000000000001" thickTop="1" thickBot="1">
      <c r="A66" s="26">
        <v>44372</v>
      </c>
      <c r="C66" s="15">
        <v>-7700</v>
      </c>
      <c r="D66" s="3" t="s">
        <v>36</v>
      </c>
      <c r="E66" s="1">
        <f t="shared" si="1"/>
        <v>2088362</v>
      </c>
    </row>
    <row r="67" spans="1:5" ht="18.600000000000001" thickTop="1" thickBot="1">
      <c r="A67" s="26">
        <v>44373</v>
      </c>
      <c r="B67" s="15">
        <v>140</v>
      </c>
      <c r="D67" s="3" t="s">
        <v>37</v>
      </c>
      <c r="E67" s="1">
        <f t="shared" si="1"/>
        <v>2088502</v>
      </c>
    </row>
    <row r="68" spans="1:5" ht="18.600000000000001" thickTop="1" thickBot="1">
      <c r="A68" s="26">
        <v>44389</v>
      </c>
      <c r="B68" s="15">
        <v>16</v>
      </c>
      <c r="D68" s="3" t="s">
        <v>26</v>
      </c>
      <c r="E68" s="1">
        <f t="shared" si="1"/>
        <v>2088518</v>
      </c>
    </row>
    <row r="69" spans="1:5" ht="18.600000000000001" thickTop="1" thickBot="1">
      <c r="A69" s="26">
        <v>44401</v>
      </c>
      <c r="B69" s="15">
        <v>140</v>
      </c>
      <c r="D69" s="3" t="s">
        <v>37</v>
      </c>
      <c r="E69" s="1">
        <f t="shared" si="1"/>
        <v>2088658</v>
      </c>
    </row>
    <row r="70" spans="1:5" ht="18.600000000000001" thickTop="1" thickBot="1">
      <c r="A70" s="26">
        <v>44418</v>
      </c>
      <c r="C70" s="15">
        <v>-41000</v>
      </c>
      <c r="E70" s="1">
        <f t="shared" si="1"/>
        <v>2047658</v>
      </c>
    </row>
    <row r="71" spans="1:5" ht="18.600000000000001" thickTop="1" thickBot="1">
      <c r="A71" s="26">
        <v>44436</v>
      </c>
      <c r="B71" s="15">
        <v>178</v>
      </c>
      <c r="D71" s="3" t="s">
        <v>37</v>
      </c>
      <c r="E71" s="1">
        <f t="shared" ref="E71:E102" si="2">B71+C71+E70</f>
        <v>2047836</v>
      </c>
    </row>
    <row r="72" spans="1:5" ht="18.600000000000001" thickTop="1" thickBot="1">
      <c r="A72" s="26">
        <v>44439</v>
      </c>
      <c r="C72" s="15">
        <v>-20000</v>
      </c>
      <c r="D72" s="3"/>
      <c r="E72" s="1">
        <f t="shared" si="2"/>
        <v>2027836</v>
      </c>
    </row>
    <row r="73" spans="1:5" ht="18.600000000000001" thickTop="1" thickBot="1">
      <c r="A73" s="27">
        <v>44449</v>
      </c>
      <c r="B73" s="23"/>
      <c r="C73" s="23">
        <v>-125000</v>
      </c>
      <c r="D73" s="24" t="s">
        <v>38</v>
      </c>
      <c r="E73" s="1">
        <f t="shared" si="2"/>
        <v>1902836</v>
      </c>
    </row>
    <row r="74" spans="1:5" ht="18.600000000000001" thickTop="1" thickBot="1">
      <c r="A74" s="26">
        <v>44460</v>
      </c>
      <c r="B74" s="15">
        <v>1840000</v>
      </c>
      <c r="D74" s="3" t="s">
        <v>39</v>
      </c>
      <c r="E74" s="1">
        <f t="shared" si="2"/>
        <v>3742836</v>
      </c>
    </row>
    <row r="75" spans="1:5" ht="18.600000000000001" thickTop="1" thickBot="1">
      <c r="A75" s="26">
        <v>44464</v>
      </c>
      <c r="B75" s="15">
        <v>205</v>
      </c>
      <c r="D75" s="3" t="s">
        <v>6</v>
      </c>
      <c r="E75" s="1">
        <f t="shared" si="2"/>
        <v>3743041</v>
      </c>
    </row>
    <row r="76" spans="1:5" ht="18.600000000000001" thickTop="1" thickBot="1">
      <c r="A76" s="26">
        <v>44466</v>
      </c>
      <c r="C76" s="15">
        <v>-322000</v>
      </c>
      <c r="D76" s="3" t="s">
        <v>40</v>
      </c>
      <c r="E76" s="1">
        <f t="shared" si="2"/>
        <v>3421041</v>
      </c>
    </row>
    <row r="77" spans="1:5" ht="18.600000000000001" thickTop="1" thickBot="1">
      <c r="A77" s="26">
        <v>44469</v>
      </c>
      <c r="C77" s="15">
        <v>-230000</v>
      </c>
      <c r="D77" s="3" t="s">
        <v>41</v>
      </c>
      <c r="E77" s="1">
        <f t="shared" si="2"/>
        <v>3191041</v>
      </c>
    </row>
    <row r="78" spans="1:5" ht="18.600000000000001" thickTop="1" thickBot="1">
      <c r="A78" s="26">
        <v>44476</v>
      </c>
      <c r="B78" s="15">
        <v>10000</v>
      </c>
      <c r="D78" s="3" t="s">
        <v>42</v>
      </c>
      <c r="E78" s="1">
        <f t="shared" si="2"/>
        <v>3201041</v>
      </c>
    </row>
    <row r="79" spans="1:5" ht="18.600000000000001" thickTop="1" thickBot="1">
      <c r="A79" s="26">
        <v>81016</v>
      </c>
      <c r="B79" s="15">
        <v>219</v>
      </c>
      <c r="D79" s="3" t="s">
        <v>37</v>
      </c>
      <c r="E79" s="1">
        <f t="shared" si="2"/>
        <v>3201260</v>
      </c>
    </row>
    <row r="80" spans="1:5" ht="18.600000000000001" thickTop="1" thickBot="1">
      <c r="A80" s="26">
        <v>44497</v>
      </c>
      <c r="B80" s="15">
        <v>10000</v>
      </c>
      <c r="D80" s="3" t="s">
        <v>42</v>
      </c>
      <c r="E80" s="1">
        <f t="shared" si="2"/>
        <v>3211260</v>
      </c>
    </row>
    <row r="81" spans="1:5" ht="18.600000000000001" thickTop="1" thickBot="1">
      <c r="A81" s="26">
        <v>44516</v>
      </c>
      <c r="C81" s="15">
        <v>-36000</v>
      </c>
      <c r="D81" s="3" t="s">
        <v>33</v>
      </c>
      <c r="E81" s="1">
        <f t="shared" si="2"/>
        <v>3175260</v>
      </c>
    </row>
    <row r="82" spans="1:5" ht="18.600000000000001" thickTop="1" thickBot="1">
      <c r="A82" s="26">
        <v>44526</v>
      </c>
      <c r="C82" s="15">
        <v>-38000</v>
      </c>
      <c r="D82" s="3" t="s">
        <v>33</v>
      </c>
      <c r="E82" s="1">
        <f t="shared" si="2"/>
        <v>3137260</v>
      </c>
    </row>
    <row r="83" spans="1:5" ht="18.600000000000001" thickTop="1" thickBot="1">
      <c r="A83" s="26">
        <v>44527</v>
      </c>
      <c r="B83" s="15">
        <v>266</v>
      </c>
      <c r="D83" s="3" t="s">
        <v>37</v>
      </c>
      <c r="E83" s="1">
        <f t="shared" si="2"/>
        <v>3137526</v>
      </c>
    </row>
    <row r="84" spans="1:5" ht="18.600000000000001" thickTop="1" thickBot="1">
      <c r="A84" s="26">
        <v>44549</v>
      </c>
      <c r="B84" s="15">
        <v>300000</v>
      </c>
      <c r="D84" s="3" t="s">
        <v>44</v>
      </c>
      <c r="E84" s="1">
        <f t="shared" si="2"/>
        <v>3437526</v>
      </c>
    </row>
    <row r="85" spans="1:5" ht="18.600000000000001" thickTop="1" thickBot="1">
      <c r="A85" s="26">
        <v>44549</v>
      </c>
      <c r="C85" s="15">
        <v>-19000</v>
      </c>
      <c r="D85" s="3" t="s">
        <v>45</v>
      </c>
      <c r="E85" s="1">
        <f t="shared" si="2"/>
        <v>3418526</v>
      </c>
    </row>
    <row r="86" spans="1:5" ht="18.600000000000001" thickTop="1" thickBot="1">
      <c r="A86" s="26">
        <v>44551</v>
      </c>
      <c r="C86" s="15">
        <v>-43000</v>
      </c>
      <c r="D86" s="3" t="s">
        <v>46</v>
      </c>
      <c r="E86" s="1">
        <f t="shared" si="2"/>
        <v>3375526</v>
      </c>
    </row>
    <row r="87" spans="1:5" ht="18.600000000000001" thickTop="1" thickBot="1">
      <c r="A87" s="26">
        <v>44551</v>
      </c>
      <c r="C87" s="15">
        <v>-86000</v>
      </c>
      <c r="D87" s="3" t="s">
        <v>48</v>
      </c>
      <c r="E87" s="1">
        <f t="shared" si="2"/>
        <v>3289526</v>
      </c>
    </row>
    <row r="88" spans="1:5" ht="18.600000000000001" thickTop="1" thickBot="1">
      <c r="A88" s="26">
        <v>44551</v>
      </c>
      <c r="C88" s="15">
        <v>-227500</v>
      </c>
      <c r="D88" s="3" t="s">
        <v>47</v>
      </c>
      <c r="E88" s="1">
        <f t="shared" si="2"/>
        <v>3062026</v>
      </c>
    </row>
    <row r="89" spans="1:5" ht="18.600000000000001" thickTop="1" thickBot="1">
      <c r="A89" s="26">
        <v>44555</v>
      </c>
      <c r="B89" s="15">
        <v>211</v>
      </c>
      <c r="D89" s="3" t="s">
        <v>49</v>
      </c>
      <c r="E89" s="1">
        <f t="shared" si="2"/>
        <v>3062237</v>
      </c>
    </row>
    <row r="90" spans="1:5" ht="18.600000000000001" thickTop="1" thickBot="1">
      <c r="A90" s="26">
        <v>44590</v>
      </c>
      <c r="B90" s="15">
        <v>16</v>
      </c>
      <c r="D90" s="3" t="s">
        <v>50</v>
      </c>
      <c r="E90" s="1">
        <f t="shared" si="2"/>
        <v>3062253</v>
      </c>
    </row>
    <row r="91" spans="1:5" ht="18.600000000000001" thickTop="1" thickBot="1">
      <c r="A91" s="26">
        <v>44612</v>
      </c>
      <c r="C91" s="15">
        <v>-423000</v>
      </c>
      <c r="D91" s="3" t="s">
        <v>52</v>
      </c>
      <c r="E91" s="1">
        <f t="shared" si="2"/>
        <v>2639253</v>
      </c>
    </row>
    <row r="92" spans="1:5" ht="18.600000000000001" thickTop="1" thickBot="1">
      <c r="A92" s="26">
        <v>44612</v>
      </c>
      <c r="C92" s="15">
        <v>-78000</v>
      </c>
      <c r="D92" s="3" t="s">
        <v>53</v>
      </c>
      <c r="E92" s="1">
        <f t="shared" si="2"/>
        <v>2561253</v>
      </c>
    </row>
    <row r="93" spans="1:5" ht="18.600000000000001" thickTop="1" thickBot="1">
      <c r="A93" s="26">
        <v>44613</v>
      </c>
      <c r="B93" s="15">
        <v>350000</v>
      </c>
      <c r="D93" s="3" t="s">
        <v>51</v>
      </c>
      <c r="E93" s="1">
        <f t="shared" si="2"/>
        <v>2911253</v>
      </c>
    </row>
    <row r="94" spans="1:5" ht="18.600000000000001" thickTop="1" thickBot="1">
      <c r="A94" s="26">
        <v>44618</v>
      </c>
      <c r="B94" s="15">
        <v>206</v>
      </c>
      <c r="D94" s="3" t="s">
        <v>54</v>
      </c>
      <c r="E94" s="1">
        <f t="shared" si="2"/>
        <v>2911459</v>
      </c>
    </row>
    <row r="95" spans="1:5" ht="18.600000000000001" thickTop="1" thickBot="1">
      <c r="A95" s="27">
        <v>44622</v>
      </c>
      <c r="B95" s="23"/>
      <c r="C95" s="23">
        <v>-551000</v>
      </c>
      <c r="D95" s="24" t="s">
        <v>55</v>
      </c>
      <c r="E95" s="1">
        <f t="shared" si="2"/>
        <v>2360459</v>
      </c>
    </row>
    <row r="96" spans="1:5" ht="18.600000000000001" thickTop="1" thickBot="1">
      <c r="A96" s="26">
        <v>44626</v>
      </c>
      <c r="B96" s="15">
        <v>1</v>
      </c>
      <c r="D96" s="3" t="s">
        <v>56</v>
      </c>
      <c r="E96" s="1">
        <f t="shared" si="2"/>
        <v>2360460</v>
      </c>
    </row>
    <row r="97" spans="1:7" ht="18.600000000000001" thickTop="1" thickBot="1">
      <c r="A97" s="26">
        <v>44626</v>
      </c>
      <c r="C97" s="15">
        <v>-89940</v>
      </c>
      <c r="D97" s="3" t="s">
        <v>58</v>
      </c>
      <c r="E97" s="1">
        <f>B97+C97+E96</f>
        <v>2270520</v>
      </c>
    </row>
    <row r="98" spans="1:7" ht="18.600000000000001" thickTop="1" thickBot="1">
      <c r="A98" s="26">
        <v>44630</v>
      </c>
      <c r="C98" s="15">
        <v>-17160</v>
      </c>
      <c r="D98" s="3" t="s">
        <v>57</v>
      </c>
      <c r="E98" s="1">
        <f>B98+C98+E97</f>
        <v>2253360</v>
      </c>
    </row>
    <row r="99" spans="1:7" ht="18.600000000000001" thickTop="1" thickBot="1">
      <c r="A99" s="26">
        <v>44633</v>
      </c>
      <c r="C99" s="15">
        <v>-21000</v>
      </c>
      <c r="D99" s="3" t="s">
        <v>59</v>
      </c>
      <c r="E99" s="1">
        <f t="shared" si="2"/>
        <v>2232360</v>
      </c>
    </row>
    <row r="100" spans="1:7" ht="18.600000000000001" thickTop="1" thickBot="1">
      <c r="A100" s="26">
        <v>44635</v>
      </c>
      <c r="C100" s="15">
        <v>-37500</v>
      </c>
      <c r="D100" s="3" t="s">
        <v>60</v>
      </c>
      <c r="E100" s="1">
        <f t="shared" si="2"/>
        <v>2194860</v>
      </c>
    </row>
    <row r="101" spans="1:7" ht="18.600000000000001" thickTop="1" thickBot="1">
      <c r="A101" s="26">
        <v>44642</v>
      </c>
      <c r="C101" s="15">
        <v>-48000</v>
      </c>
      <c r="D101" s="3" t="s">
        <v>61</v>
      </c>
      <c r="E101" s="1">
        <f t="shared" si="2"/>
        <v>2146860</v>
      </c>
    </row>
    <row r="102" spans="1:7" ht="18.600000000000001" thickTop="1" thickBot="1">
      <c r="A102" s="26">
        <v>44646</v>
      </c>
      <c r="C102" s="15">
        <v>-16000</v>
      </c>
      <c r="D102" s="3" t="s">
        <v>62</v>
      </c>
      <c r="E102" s="1">
        <f t="shared" si="2"/>
        <v>2130860</v>
      </c>
    </row>
    <row r="103" spans="1:7" ht="18.600000000000001" thickTop="1" thickBot="1">
      <c r="A103" s="26">
        <v>44646</v>
      </c>
      <c r="B103" s="15">
        <v>214</v>
      </c>
      <c r="D103" s="3" t="s">
        <v>63</v>
      </c>
      <c r="E103" s="1">
        <f t="shared" ref="E103:E136" si="3">B103+C103+E102</f>
        <v>2131074</v>
      </c>
    </row>
    <row r="104" spans="1:7" ht="18.600000000000001" thickTop="1" thickBot="1">
      <c r="A104" s="26">
        <v>44648</v>
      </c>
      <c r="B104" s="15">
        <v>3570001</v>
      </c>
      <c r="D104" s="3" t="s">
        <v>64</v>
      </c>
      <c r="E104" s="1">
        <f t="shared" si="3"/>
        <v>5701075</v>
      </c>
      <c r="G104" t="s">
        <v>66</v>
      </c>
    </row>
    <row r="105" spans="1:7" ht="18.600000000000001" thickTop="1" thickBot="1">
      <c r="A105" s="26">
        <v>44652</v>
      </c>
      <c r="C105" s="15">
        <v>-550000</v>
      </c>
      <c r="D105" s="3" t="s">
        <v>65</v>
      </c>
      <c r="E105" s="1">
        <f t="shared" si="3"/>
        <v>5151075</v>
      </c>
    </row>
    <row r="106" spans="1:7" ht="18.600000000000001" thickTop="1" thickBot="1">
      <c r="A106" s="26">
        <v>44657</v>
      </c>
      <c r="C106" s="15">
        <v>-10200</v>
      </c>
      <c r="D106" s="3" t="s">
        <v>67</v>
      </c>
      <c r="E106" s="1">
        <f t="shared" si="3"/>
        <v>5140875</v>
      </c>
    </row>
    <row r="107" spans="1:7" ht="18.600000000000001" thickTop="1" thickBot="1">
      <c r="A107" s="26">
        <v>44674</v>
      </c>
      <c r="B107" s="15">
        <v>348</v>
      </c>
      <c r="D107" s="3" t="s">
        <v>68</v>
      </c>
      <c r="E107" s="1">
        <f t="shared" si="3"/>
        <v>5141223</v>
      </c>
    </row>
    <row r="108" spans="1:7" ht="18.600000000000001" thickTop="1" thickBot="1">
      <c r="A108" s="26">
        <v>44678</v>
      </c>
      <c r="C108" s="15">
        <v>-87000</v>
      </c>
      <c r="D108" s="3" t="s">
        <v>69</v>
      </c>
      <c r="E108" s="1">
        <f t="shared" si="3"/>
        <v>5054223</v>
      </c>
    </row>
    <row r="109" spans="1:7" ht="18.600000000000001" thickTop="1" thickBot="1">
      <c r="A109" s="26">
        <v>44685</v>
      </c>
      <c r="C109" s="15">
        <v>-22400</v>
      </c>
      <c r="D109" s="3" t="s">
        <v>70</v>
      </c>
      <c r="E109" s="1">
        <f t="shared" si="3"/>
        <v>5031823</v>
      </c>
    </row>
    <row r="110" spans="1:7" ht="18.600000000000001" thickTop="1" thickBot="1">
      <c r="A110" s="26">
        <v>44686</v>
      </c>
      <c r="C110" s="15">
        <v>-282000</v>
      </c>
      <c r="D110" s="3" t="s">
        <v>71</v>
      </c>
      <c r="E110" s="1">
        <f t="shared" si="3"/>
        <v>4749823</v>
      </c>
    </row>
    <row r="111" spans="1:7" ht="18.600000000000001" thickTop="1" thickBot="1">
      <c r="A111" s="26">
        <v>44687</v>
      </c>
      <c r="C111" s="15">
        <v>-7200</v>
      </c>
      <c r="D111" s="3" t="s">
        <v>72</v>
      </c>
      <c r="E111" s="1">
        <f t="shared" si="3"/>
        <v>4742623</v>
      </c>
    </row>
    <row r="112" spans="1:7" ht="18.600000000000001" thickTop="1" thickBot="1">
      <c r="A112" s="26">
        <v>44687</v>
      </c>
      <c r="C112" s="15">
        <v>-232910</v>
      </c>
      <c r="D112" s="3" t="s">
        <v>73</v>
      </c>
      <c r="E112" s="1">
        <f t="shared" si="3"/>
        <v>4509713</v>
      </c>
    </row>
    <row r="113" spans="1:5" ht="18.600000000000001" thickTop="1" thickBot="1">
      <c r="A113" s="26">
        <v>44687</v>
      </c>
      <c r="C113" s="15">
        <v>-450000</v>
      </c>
      <c r="D113" s="3" t="s">
        <v>74</v>
      </c>
      <c r="E113" s="1">
        <f t="shared" si="3"/>
        <v>4059713</v>
      </c>
    </row>
    <row r="114" spans="1:5" ht="18.600000000000001" thickTop="1" thickBot="1">
      <c r="A114" s="26">
        <v>44705</v>
      </c>
      <c r="C114" s="15">
        <v>-337500</v>
      </c>
      <c r="D114" s="3" t="s">
        <v>75</v>
      </c>
      <c r="E114" s="1">
        <f t="shared" si="3"/>
        <v>3722213</v>
      </c>
    </row>
    <row r="115" spans="1:5" ht="18.600000000000001" thickTop="1" thickBot="1">
      <c r="A115" s="26">
        <v>44706</v>
      </c>
      <c r="C115" s="15">
        <v>-95000</v>
      </c>
      <c r="D115" s="3" t="s">
        <v>76</v>
      </c>
      <c r="E115" s="1">
        <f t="shared" si="3"/>
        <v>3627213</v>
      </c>
    </row>
    <row r="116" spans="1:5" ht="18.600000000000001" thickTop="1" thickBot="1">
      <c r="A116" s="26">
        <v>44709</v>
      </c>
      <c r="B116" s="15">
        <v>372</v>
      </c>
      <c r="D116" s="3" t="s">
        <v>77</v>
      </c>
      <c r="E116" s="1">
        <f t="shared" si="3"/>
        <v>3627585</v>
      </c>
    </row>
    <row r="117" spans="1:5" ht="18.600000000000001" thickTop="1" thickBot="1">
      <c r="A117" s="26">
        <v>44712</v>
      </c>
      <c r="C117" s="15">
        <v>-63000</v>
      </c>
      <c r="D117" s="3" t="s">
        <v>78</v>
      </c>
      <c r="E117" s="1">
        <f t="shared" si="3"/>
        <v>3564585</v>
      </c>
    </row>
    <row r="118" spans="1:5" ht="18.600000000000001" thickTop="1" thickBot="1">
      <c r="A118" s="26">
        <v>44715</v>
      </c>
      <c r="C118" s="15">
        <v>-30900</v>
      </c>
      <c r="D118" s="3" t="s">
        <v>78</v>
      </c>
      <c r="E118" s="1">
        <f t="shared" si="3"/>
        <v>3533685</v>
      </c>
    </row>
    <row r="119" spans="1:5" ht="18.600000000000001" thickTop="1" thickBot="1">
      <c r="A119" s="26">
        <v>44717</v>
      </c>
      <c r="C119" s="15">
        <v>-9200</v>
      </c>
      <c r="D119" s="3" t="s">
        <v>79</v>
      </c>
      <c r="E119" s="1">
        <f t="shared" si="3"/>
        <v>3524485</v>
      </c>
    </row>
    <row r="120" spans="1:5" ht="18.600000000000001" thickTop="1" thickBot="1">
      <c r="A120" s="26">
        <v>44718</v>
      </c>
      <c r="C120" s="15">
        <v>-22500</v>
      </c>
      <c r="D120" s="3" t="s">
        <v>78</v>
      </c>
      <c r="E120" s="1">
        <f t="shared" si="3"/>
        <v>3501985</v>
      </c>
    </row>
    <row r="121" spans="1:5" ht="18.600000000000001" thickTop="1" thickBot="1">
      <c r="A121" s="26">
        <v>44737</v>
      </c>
      <c r="B121" s="15">
        <v>236</v>
      </c>
      <c r="D121" s="3" t="s">
        <v>80</v>
      </c>
      <c r="E121" s="1">
        <f t="shared" si="3"/>
        <v>3502221</v>
      </c>
    </row>
    <row r="122" spans="1:5" ht="18.600000000000001" thickTop="1" thickBot="1">
      <c r="A122" s="26">
        <v>44765</v>
      </c>
      <c r="B122" s="15">
        <v>138</v>
      </c>
      <c r="D122" s="3" t="s">
        <v>80</v>
      </c>
      <c r="E122" s="1">
        <f t="shared" si="3"/>
        <v>3502359</v>
      </c>
    </row>
    <row r="123" spans="1:5" ht="18.600000000000001" thickTop="1" thickBot="1">
      <c r="A123" s="26">
        <v>44775</v>
      </c>
      <c r="C123" s="15">
        <v>-84000</v>
      </c>
      <c r="D123" s="3" t="s">
        <v>81</v>
      </c>
      <c r="E123" s="1">
        <f t="shared" si="3"/>
        <v>3418359</v>
      </c>
    </row>
    <row r="124" spans="1:5" ht="18.600000000000001" thickTop="1" thickBot="1">
      <c r="A124" s="26">
        <v>44775</v>
      </c>
      <c r="B124" s="15">
        <v>2</v>
      </c>
      <c r="D124" s="3" t="s">
        <v>82</v>
      </c>
      <c r="E124" s="1">
        <f t="shared" si="3"/>
        <v>3418361</v>
      </c>
    </row>
    <row r="125" spans="1:5" ht="18.600000000000001" thickTop="1" thickBot="1">
      <c r="A125" s="26">
        <v>44777</v>
      </c>
      <c r="B125" s="15">
        <v>300000</v>
      </c>
      <c r="D125" s="3" t="s">
        <v>83</v>
      </c>
      <c r="E125" s="1">
        <f t="shared" si="3"/>
        <v>3718361</v>
      </c>
    </row>
    <row r="126" spans="1:5" ht="18.600000000000001" thickTop="1" thickBot="1">
      <c r="A126" s="26">
        <v>44779</v>
      </c>
      <c r="C126" s="15">
        <v>-265718</v>
      </c>
      <c r="D126" s="3" t="s">
        <v>84</v>
      </c>
      <c r="E126" s="1">
        <f t="shared" si="3"/>
        <v>3452643</v>
      </c>
    </row>
    <row r="127" spans="1:5" ht="18.600000000000001" thickTop="1" thickBot="1">
      <c r="A127" s="26">
        <v>44780</v>
      </c>
      <c r="C127" s="15">
        <v>-129520</v>
      </c>
      <c r="D127" s="3" t="s">
        <v>85</v>
      </c>
      <c r="E127" s="1">
        <f t="shared" si="3"/>
        <v>3323123</v>
      </c>
    </row>
    <row r="128" spans="1:5" ht="18.600000000000001" thickTop="1" thickBot="1">
      <c r="A128" s="26">
        <v>44785</v>
      </c>
      <c r="C128" s="15">
        <v>-88000</v>
      </c>
      <c r="D128" s="3" t="s">
        <v>86</v>
      </c>
      <c r="E128" s="1">
        <f t="shared" si="3"/>
        <v>3235123</v>
      </c>
    </row>
    <row r="129" spans="1:5" ht="18.600000000000001" thickTop="1" thickBot="1">
      <c r="A129" s="26">
        <v>44786</v>
      </c>
      <c r="C129" s="15">
        <v>-250000</v>
      </c>
      <c r="D129" s="3" t="s">
        <v>87</v>
      </c>
      <c r="E129" s="1">
        <f t="shared" si="3"/>
        <v>2985123</v>
      </c>
    </row>
    <row r="130" spans="1:5" ht="18.600000000000001" thickTop="1" thickBot="1">
      <c r="A130" s="26">
        <v>44790</v>
      </c>
      <c r="C130" s="15">
        <v>-1070993</v>
      </c>
      <c r="D130" s="3" t="s">
        <v>88</v>
      </c>
      <c r="E130" s="1">
        <f t="shared" si="3"/>
        <v>1914130</v>
      </c>
    </row>
    <row r="131" spans="1:5" ht="18.600000000000001" thickTop="1" thickBot="1">
      <c r="A131" s="26">
        <v>44797</v>
      </c>
      <c r="C131" s="15">
        <v>-205931</v>
      </c>
      <c r="D131" s="3" t="s">
        <v>92</v>
      </c>
      <c r="E131" s="1">
        <f t="shared" si="3"/>
        <v>1708199</v>
      </c>
    </row>
    <row r="132" spans="1:5" ht="18.600000000000001" thickTop="1" thickBot="1">
      <c r="A132" s="26">
        <v>44799</v>
      </c>
      <c r="C132" s="15">
        <v>-231060</v>
      </c>
      <c r="D132" s="3" t="s">
        <v>89</v>
      </c>
      <c r="E132" s="1">
        <f t="shared" si="3"/>
        <v>1477139</v>
      </c>
    </row>
    <row r="133" spans="1:5" ht="18.600000000000001" thickTop="1" thickBot="1">
      <c r="A133" s="26">
        <v>44800</v>
      </c>
      <c r="B133" s="15">
        <v>207</v>
      </c>
      <c r="D133" s="3" t="s">
        <v>80</v>
      </c>
      <c r="E133" s="1">
        <f t="shared" si="3"/>
        <v>1477346</v>
      </c>
    </row>
    <row r="134" spans="1:5" ht="18.600000000000001" thickTop="1" thickBot="1">
      <c r="A134" s="26">
        <v>44802</v>
      </c>
      <c r="B134" s="15">
        <v>1280000</v>
      </c>
      <c r="D134" s="3" t="s">
        <v>90</v>
      </c>
      <c r="E134" s="1">
        <f t="shared" si="3"/>
        <v>2757346</v>
      </c>
    </row>
    <row r="135" spans="1:5" ht="18.600000000000001" thickTop="1" thickBot="1">
      <c r="A135" s="26">
        <v>44804</v>
      </c>
      <c r="C135" s="15">
        <v>-14000</v>
      </c>
      <c r="D135" s="3" t="s">
        <v>91</v>
      </c>
      <c r="E135" s="1">
        <f t="shared" si="3"/>
        <v>2743346</v>
      </c>
    </row>
    <row r="136" spans="1:5" ht="18.600000000000001" thickTop="1" thickBot="1">
      <c r="A136" s="27">
        <v>44807</v>
      </c>
      <c r="B136" s="23"/>
      <c r="C136" s="23">
        <v>-45000</v>
      </c>
      <c r="D136" s="24" t="s">
        <v>93</v>
      </c>
      <c r="E136" s="1">
        <f t="shared" si="3"/>
        <v>2698346</v>
      </c>
    </row>
    <row r="137" spans="1:5" ht="18.600000000000001" thickTop="1" thickBot="1">
      <c r="A137" s="26">
        <v>44812</v>
      </c>
      <c r="C137" s="15">
        <v>-67000</v>
      </c>
      <c r="D137" s="3" t="s">
        <v>94</v>
      </c>
      <c r="E137" s="1">
        <f t="shared" ref="E137:E166" si="4">B137+C137+E136</f>
        <v>2631346</v>
      </c>
    </row>
    <row r="138" spans="1:5" ht="18.600000000000001" thickTop="1" thickBot="1">
      <c r="A138" s="26">
        <v>44812</v>
      </c>
      <c r="C138" s="15">
        <v>-210000</v>
      </c>
      <c r="D138" s="3" t="s">
        <v>95</v>
      </c>
      <c r="E138" s="1">
        <f t="shared" si="4"/>
        <v>2421346</v>
      </c>
    </row>
    <row r="139" spans="1:5" ht="18.600000000000001" thickTop="1" thickBot="1">
      <c r="A139" s="26">
        <v>44814</v>
      </c>
      <c r="C139" s="15">
        <v>-61600</v>
      </c>
      <c r="D139" s="3" t="s">
        <v>96</v>
      </c>
      <c r="E139" s="1">
        <f t="shared" si="4"/>
        <v>2359746</v>
      </c>
    </row>
    <row r="140" spans="1:5" ht="18.600000000000001" thickTop="1" thickBot="1">
      <c r="A140" s="26">
        <v>44815</v>
      </c>
      <c r="C140" s="15">
        <v>-37170</v>
      </c>
      <c r="D140" s="3" t="s">
        <v>97</v>
      </c>
      <c r="E140" s="1">
        <f t="shared" si="4"/>
        <v>2322576</v>
      </c>
    </row>
    <row r="141" spans="1:5" ht="18.600000000000001" thickTop="1" thickBot="1">
      <c r="A141" s="26">
        <v>44820</v>
      </c>
      <c r="B141" s="15">
        <v>2280000</v>
      </c>
      <c r="D141" s="3" t="s">
        <v>98</v>
      </c>
      <c r="E141" s="1">
        <f t="shared" si="4"/>
        <v>4602576</v>
      </c>
    </row>
    <row r="142" spans="1:5" ht="18.600000000000001" thickTop="1" thickBot="1">
      <c r="A142" s="26">
        <v>44824</v>
      </c>
      <c r="C142" s="15">
        <v>-1500</v>
      </c>
      <c r="D142" s="3" t="s">
        <v>100</v>
      </c>
      <c r="E142" s="1">
        <f t="shared" si="4"/>
        <v>4601076</v>
      </c>
    </row>
    <row r="143" spans="1:5" ht="18.600000000000001" thickTop="1" thickBot="1">
      <c r="A143" s="26">
        <v>44824</v>
      </c>
      <c r="C143" s="15">
        <v>-240000</v>
      </c>
      <c r="D143" s="3" t="s">
        <v>99</v>
      </c>
      <c r="E143" s="1">
        <f t="shared" si="4"/>
        <v>4361076</v>
      </c>
    </row>
    <row r="144" spans="1:5" ht="18.600000000000001" thickTop="1" thickBot="1">
      <c r="A144" s="26">
        <v>44825</v>
      </c>
      <c r="C144" s="15">
        <v>-386600</v>
      </c>
      <c r="D144" s="3" t="s">
        <v>101</v>
      </c>
      <c r="E144" s="1">
        <f t="shared" si="4"/>
        <v>3974476</v>
      </c>
    </row>
    <row r="145" spans="1:5" ht="18.600000000000001" thickTop="1" thickBot="1">
      <c r="A145" s="26">
        <v>44828</v>
      </c>
      <c r="B145" s="15">
        <v>218</v>
      </c>
      <c r="D145" s="3" t="s">
        <v>6</v>
      </c>
      <c r="E145" s="1">
        <f t="shared" si="4"/>
        <v>3974694</v>
      </c>
    </row>
    <row r="146" spans="1:5" ht="18.600000000000001" thickTop="1" thickBot="1">
      <c r="A146" s="26">
        <v>44831</v>
      </c>
      <c r="C146" s="15">
        <v>-52500</v>
      </c>
      <c r="D146" s="3" t="s">
        <v>102</v>
      </c>
      <c r="E146" s="1">
        <f t="shared" si="4"/>
        <v>3922194</v>
      </c>
    </row>
    <row r="147" spans="1:5" ht="18.600000000000001" thickTop="1" thickBot="1">
      <c r="A147" s="26">
        <v>44832</v>
      </c>
      <c r="C147" s="15">
        <v>-136000</v>
      </c>
      <c r="D147" s="3" t="s">
        <v>103</v>
      </c>
      <c r="E147" s="1">
        <f t="shared" si="4"/>
        <v>3786194</v>
      </c>
    </row>
    <row r="148" spans="1:5" ht="18.600000000000001" thickTop="1" thickBot="1">
      <c r="A148" s="26">
        <v>44832</v>
      </c>
      <c r="C148" s="15">
        <v>-55000</v>
      </c>
      <c r="D148" s="3" t="s">
        <v>104</v>
      </c>
      <c r="E148" s="1">
        <f t="shared" si="4"/>
        <v>3731194</v>
      </c>
    </row>
    <row r="149" spans="1:5" ht="18.600000000000001" thickTop="1" thickBot="1">
      <c r="A149" s="26">
        <v>44836</v>
      </c>
      <c r="C149" s="15">
        <v>-7000</v>
      </c>
      <c r="D149" s="3" t="s">
        <v>105</v>
      </c>
      <c r="E149" s="1">
        <f t="shared" si="4"/>
        <v>3724194</v>
      </c>
    </row>
    <row r="150" spans="1:5" ht="18.600000000000001" thickTop="1" thickBot="1">
      <c r="A150" s="26">
        <v>44836</v>
      </c>
      <c r="C150" s="15">
        <v>-6000</v>
      </c>
      <c r="D150" s="3" t="s">
        <v>106</v>
      </c>
      <c r="E150" s="1">
        <f t="shared" si="4"/>
        <v>3718194</v>
      </c>
    </row>
    <row r="151" spans="1:5" ht="18.600000000000001" thickTop="1" thickBot="1">
      <c r="A151" s="26">
        <v>44836</v>
      </c>
      <c r="C151" s="15">
        <v>-8000</v>
      </c>
      <c r="D151" s="3" t="s">
        <v>107</v>
      </c>
      <c r="E151" s="1">
        <f t="shared" si="4"/>
        <v>3710194</v>
      </c>
    </row>
    <row r="152" spans="1:5" ht="18.600000000000001" thickTop="1" thickBot="1">
      <c r="A152" s="26">
        <v>44840</v>
      </c>
      <c r="C152" s="15">
        <v>-32000</v>
      </c>
      <c r="D152" s="3" t="s">
        <v>108</v>
      </c>
      <c r="E152" s="1">
        <f t="shared" si="4"/>
        <v>3678194</v>
      </c>
    </row>
    <row r="153" spans="1:5" ht="18.600000000000001" thickTop="1" thickBot="1">
      <c r="A153" s="26">
        <v>44853</v>
      </c>
      <c r="C153" s="15">
        <v>-52500</v>
      </c>
      <c r="D153" s="3" t="s">
        <v>102</v>
      </c>
      <c r="E153" s="1">
        <f>B153+C153+E152</f>
        <v>3625694</v>
      </c>
    </row>
    <row r="154" spans="1:5" ht="18.600000000000001" thickTop="1" thickBot="1">
      <c r="A154" s="26">
        <v>44853</v>
      </c>
      <c r="C154" s="15">
        <v>-21800</v>
      </c>
      <c r="D154" s="3" t="s">
        <v>109</v>
      </c>
      <c r="E154" s="1">
        <f t="shared" si="4"/>
        <v>3603894</v>
      </c>
    </row>
    <row r="155" spans="1:5" ht="18.600000000000001" thickTop="1" thickBot="1">
      <c r="A155" s="26">
        <v>44853</v>
      </c>
      <c r="C155" s="15">
        <v>-37170</v>
      </c>
      <c r="D155" s="3" t="s">
        <v>110</v>
      </c>
      <c r="E155" s="1">
        <f t="shared" si="4"/>
        <v>3566724</v>
      </c>
    </row>
    <row r="156" spans="1:5" ht="18.600000000000001" thickTop="1" thickBot="1">
      <c r="A156" s="26">
        <v>44854</v>
      </c>
      <c r="C156" s="15">
        <v>-424000</v>
      </c>
      <c r="D156" s="3" t="s">
        <v>111</v>
      </c>
      <c r="E156" s="1">
        <f t="shared" si="4"/>
        <v>3142724</v>
      </c>
    </row>
    <row r="157" spans="1:5" ht="18.600000000000001" thickTop="1" thickBot="1">
      <c r="A157" s="26">
        <v>44857</v>
      </c>
      <c r="C157" s="15">
        <v>-140000</v>
      </c>
      <c r="D157" s="3" t="s">
        <v>112</v>
      </c>
      <c r="E157" s="1">
        <f t="shared" si="4"/>
        <v>3002724</v>
      </c>
    </row>
    <row r="158" spans="1:5" ht="18.600000000000001" thickTop="1" thickBot="1">
      <c r="A158" s="26">
        <v>44858</v>
      </c>
      <c r="C158" s="15">
        <v>-70000</v>
      </c>
      <c r="D158" s="3" t="s">
        <v>112</v>
      </c>
      <c r="E158" s="1">
        <f t="shared" si="4"/>
        <v>2932724</v>
      </c>
    </row>
    <row r="159" spans="1:5" ht="18.600000000000001" thickTop="1" thickBot="1">
      <c r="A159" s="26">
        <v>44863</v>
      </c>
      <c r="B159" s="15">
        <v>302</v>
      </c>
      <c r="D159" s="3" t="s">
        <v>6</v>
      </c>
      <c r="E159" s="1">
        <f t="shared" si="4"/>
        <v>2933026</v>
      </c>
    </row>
    <row r="160" spans="1:5" ht="18.600000000000001" thickTop="1" thickBot="1">
      <c r="A160" s="26">
        <v>44888</v>
      </c>
      <c r="C160" s="15">
        <v>-172500</v>
      </c>
      <c r="D160" s="3" t="s">
        <v>113</v>
      </c>
      <c r="E160" s="1">
        <f t="shared" si="4"/>
        <v>2760526</v>
      </c>
    </row>
    <row r="161" spans="1:5" ht="18.600000000000001" thickTop="1" thickBot="1">
      <c r="A161" s="26">
        <v>44889</v>
      </c>
      <c r="C161" s="15">
        <v>-62300</v>
      </c>
      <c r="D161" s="3" t="s">
        <v>114</v>
      </c>
      <c r="E161" s="1">
        <f t="shared" si="4"/>
        <v>2698226</v>
      </c>
    </row>
    <row r="162" spans="1:5" ht="18.600000000000001" thickTop="1" thickBot="1">
      <c r="A162" s="26">
        <v>44891</v>
      </c>
      <c r="B162" s="15">
        <v>193</v>
      </c>
      <c r="D162" s="3" t="s">
        <v>6</v>
      </c>
      <c r="E162" s="1">
        <f t="shared" si="4"/>
        <v>2698419</v>
      </c>
    </row>
    <row r="163" spans="1:5" ht="18.600000000000001" thickTop="1" thickBot="1">
      <c r="A163" s="26">
        <v>44893</v>
      </c>
      <c r="B163" s="15">
        <v>480023</v>
      </c>
      <c r="D163" s="3" t="s">
        <v>115</v>
      </c>
      <c r="E163" s="1">
        <f t="shared" si="4"/>
        <v>3178442</v>
      </c>
    </row>
    <row r="164" spans="1:5" ht="18.600000000000001" thickTop="1" thickBot="1">
      <c r="A164" s="26">
        <v>44896</v>
      </c>
      <c r="C164" s="15">
        <v>-400300</v>
      </c>
      <c r="D164" s="3" t="s">
        <v>112</v>
      </c>
      <c r="E164" s="1">
        <f t="shared" si="4"/>
        <v>2778142</v>
      </c>
    </row>
    <row r="165" spans="1:5" ht="18.600000000000001" thickTop="1" thickBot="1">
      <c r="A165" s="26">
        <v>44905</v>
      </c>
      <c r="C165" s="15">
        <v>-32000</v>
      </c>
      <c r="D165" s="3" t="s">
        <v>108</v>
      </c>
      <c r="E165" s="1">
        <f t="shared" si="4"/>
        <v>2746142</v>
      </c>
    </row>
    <row r="166" spans="1:5" ht="18.600000000000001" thickTop="1" thickBot="1">
      <c r="A166" s="26">
        <v>44909</v>
      </c>
      <c r="C166" s="15">
        <v>-32000</v>
      </c>
      <c r="D166" s="3" t="s">
        <v>108</v>
      </c>
      <c r="E166" s="1">
        <f t="shared" si="4"/>
        <v>2714142</v>
      </c>
    </row>
    <row r="167" spans="1:5" ht="18.600000000000001" thickTop="1" thickBot="1">
      <c r="A167" s="26">
        <v>44914</v>
      </c>
      <c r="C167" s="15">
        <v>-10000</v>
      </c>
      <c r="D167" s="3" t="s">
        <v>108</v>
      </c>
      <c r="E167" s="1">
        <f t="shared" ref="E167:E198" si="5">B167+C167+E166</f>
        <v>2704142</v>
      </c>
    </row>
    <row r="168" spans="1:5" ht="18.600000000000001" thickTop="1" thickBot="1">
      <c r="A168" s="26">
        <v>44914</v>
      </c>
      <c r="C168" s="15">
        <v>-130800</v>
      </c>
      <c r="D168" s="3" t="s">
        <v>116</v>
      </c>
      <c r="E168" s="1">
        <f t="shared" si="5"/>
        <v>2573342</v>
      </c>
    </row>
    <row r="169" spans="1:5" ht="18.600000000000001" thickTop="1" thickBot="1">
      <c r="A169" s="26">
        <v>44919</v>
      </c>
      <c r="B169" s="15">
        <v>191</v>
      </c>
      <c r="D169" s="3" t="s">
        <v>6</v>
      </c>
      <c r="E169" s="1">
        <f t="shared" si="5"/>
        <v>2573533</v>
      </c>
    </row>
    <row r="170" spans="1:5" ht="18.600000000000001" thickTop="1" thickBot="1">
      <c r="A170" s="26">
        <v>44937</v>
      </c>
      <c r="C170" s="15">
        <v>-70000</v>
      </c>
      <c r="D170" s="3" t="s">
        <v>108</v>
      </c>
      <c r="E170" s="1">
        <f t="shared" si="5"/>
        <v>2503533</v>
      </c>
    </row>
    <row r="171" spans="1:5" ht="18.600000000000001" thickTop="1" thickBot="1">
      <c r="A171" s="26">
        <v>44954</v>
      </c>
      <c r="B171" s="15">
        <v>213</v>
      </c>
      <c r="D171" s="3" t="s">
        <v>6</v>
      </c>
      <c r="E171" s="1">
        <f t="shared" si="5"/>
        <v>2503746</v>
      </c>
    </row>
    <row r="172" spans="1:5" ht="18.600000000000001" thickTop="1" thickBot="1">
      <c r="A172" s="26">
        <v>44964</v>
      </c>
      <c r="C172" s="15">
        <v>-20000</v>
      </c>
      <c r="D172" s="3" t="s">
        <v>108</v>
      </c>
      <c r="E172" s="1">
        <f t="shared" si="5"/>
        <v>2483746</v>
      </c>
    </row>
    <row r="173" spans="1:5" ht="18.600000000000001" thickTop="1" thickBot="1">
      <c r="A173" s="26">
        <v>44974</v>
      </c>
      <c r="C173" s="15">
        <v>-40000</v>
      </c>
      <c r="D173" s="3" t="s">
        <v>108</v>
      </c>
      <c r="E173" s="1">
        <f t="shared" si="5"/>
        <v>2443746</v>
      </c>
    </row>
    <row r="174" spans="1:5" ht="18.600000000000001" thickTop="1" thickBot="1">
      <c r="A174" s="26">
        <v>44982</v>
      </c>
      <c r="B174" s="15">
        <v>170</v>
      </c>
      <c r="D174" s="3" t="s">
        <v>6</v>
      </c>
      <c r="E174" s="1">
        <f t="shared" si="5"/>
        <v>2443916</v>
      </c>
    </row>
    <row r="175" spans="1:5" ht="18.600000000000001" thickTop="1" thickBot="1">
      <c r="A175" s="26"/>
      <c r="D175" s="3"/>
      <c r="E175" s="1">
        <f t="shared" si="5"/>
        <v>2443916</v>
      </c>
    </row>
    <row r="176" spans="1:5" ht="18.600000000000001" thickTop="1" thickBot="1">
      <c r="A176" s="26"/>
      <c r="D176" s="3"/>
      <c r="E176" s="1">
        <f>B176+C176+E175</f>
        <v>2443916</v>
      </c>
    </row>
    <row r="177" spans="1:5" ht="18.600000000000001" thickTop="1" thickBot="1">
      <c r="A177" s="26"/>
      <c r="D177" s="3"/>
      <c r="E177" s="1">
        <f>B177+C177+E176</f>
        <v>2443916</v>
      </c>
    </row>
    <row r="178" spans="1:5" ht="18.600000000000001" thickTop="1" thickBot="1">
      <c r="A178" s="26"/>
      <c r="D178" s="3"/>
      <c r="E178" s="1">
        <f>B178+C178+E177</f>
        <v>2443916</v>
      </c>
    </row>
    <row r="179" spans="1:5" ht="18.600000000000001" thickTop="1" thickBot="1">
      <c r="A179" s="26"/>
      <c r="D179" s="3"/>
      <c r="E179" s="1">
        <f>B179+C179+E178</f>
        <v>2443916</v>
      </c>
    </row>
    <row r="180" spans="1:5" ht="18.600000000000001" thickTop="1" thickBot="1">
      <c r="A180" s="26"/>
      <c r="D180" s="3"/>
      <c r="E180" s="1">
        <f t="shared" si="5"/>
        <v>2443916</v>
      </c>
    </row>
    <row r="181" spans="1:5" ht="18.600000000000001" thickTop="1" thickBot="1">
      <c r="A181" s="26"/>
      <c r="D181" s="3"/>
      <c r="E181" s="1">
        <f t="shared" si="5"/>
        <v>2443916</v>
      </c>
    </row>
    <row r="182" spans="1:5" ht="18.600000000000001" thickTop="1" thickBot="1">
      <c r="A182" s="26"/>
      <c r="D182" s="18"/>
      <c r="E182" s="1">
        <f t="shared" si="5"/>
        <v>2443916</v>
      </c>
    </row>
    <row r="183" spans="1:5" ht="18.600000000000001" thickTop="1" thickBot="1">
      <c r="A183" s="26"/>
      <c r="E183" s="1">
        <f t="shared" si="5"/>
        <v>2443916</v>
      </c>
    </row>
    <row r="184" spans="1:5" ht="18.600000000000001" thickTop="1" thickBot="1">
      <c r="E184" s="1">
        <f t="shared" si="5"/>
        <v>2443916</v>
      </c>
    </row>
    <row r="185" spans="1:5" ht="18.600000000000001" thickTop="1" thickBot="1">
      <c r="E185" s="1">
        <f t="shared" si="5"/>
        <v>2443916</v>
      </c>
    </row>
    <row r="186" spans="1:5" ht="18.600000000000001" thickTop="1" thickBot="1">
      <c r="E186" s="1">
        <f t="shared" si="5"/>
        <v>2443916</v>
      </c>
    </row>
    <row r="187" spans="1:5" ht="18.600000000000001" thickTop="1" thickBot="1">
      <c r="E187" s="1">
        <f t="shared" si="5"/>
        <v>2443916</v>
      </c>
    </row>
    <row r="188" spans="1:5" ht="18.600000000000001" thickTop="1" thickBot="1">
      <c r="E188" s="1">
        <f t="shared" si="5"/>
        <v>2443916</v>
      </c>
    </row>
    <row r="189" spans="1:5" ht="18.600000000000001" thickTop="1" thickBot="1">
      <c r="E189" s="1">
        <f t="shared" si="5"/>
        <v>2443916</v>
      </c>
    </row>
    <row r="190" spans="1:5" ht="18.600000000000001" thickTop="1" thickBot="1">
      <c r="E190" s="1">
        <f t="shared" si="5"/>
        <v>2443916</v>
      </c>
    </row>
    <row r="191" spans="1:5" ht="18.600000000000001" thickTop="1" thickBot="1">
      <c r="E191" s="1">
        <f t="shared" si="5"/>
        <v>2443916</v>
      </c>
    </row>
    <row r="192" spans="1:5" ht="18.600000000000001" thickTop="1" thickBot="1">
      <c r="E192" s="1">
        <f t="shared" si="5"/>
        <v>2443916</v>
      </c>
    </row>
    <row r="193" spans="5:5" ht="18.600000000000001" thickTop="1" thickBot="1">
      <c r="E193" s="1">
        <f t="shared" si="5"/>
        <v>2443916</v>
      </c>
    </row>
    <row r="194" spans="5:5" ht="18.600000000000001" thickTop="1" thickBot="1">
      <c r="E194" s="1">
        <f t="shared" si="5"/>
        <v>2443916</v>
      </c>
    </row>
    <row r="195" spans="5:5" ht="18.600000000000001" thickTop="1" thickBot="1">
      <c r="E195" s="1">
        <f t="shared" si="5"/>
        <v>2443916</v>
      </c>
    </row>
    <row r="196" spans="5:5" ht="18.600000000000001" thickTop="1" thickBot="1">
      <c r="E196" s="1">
        <f t="shared" si="5"/>
        <v>2443916</v>
      </c>
    </row>
    <row r="197" spans="5:5" ht="18.600000000000001" thickTop="1" thickBot="1">
      <c r="E197" s="1">
        <f t="shared" si="5"/>
        <v>2443916</v>
      </c>
    </row>
    <row r="198" spans="5:5" ht="18.600000000000001" thickTop="1" thickBot="1">
      <c r="E198" s="1">
        <f t="shared" si="5"/>
        <v>2443916</v>
      </c>
    </row>
    <row r="199" spans="5:5" ht="18.600000000000001" thickTop="1" thickBot="1">
      <c r="E199" s="1">
        <f t="shared" ref="E199:E222" si="6">B199+C199+E198</f>
        <v>2443916</v>
      </c>
    </row>
    <row r="200" spans="5:5" ht="18.600000000000001" thickTop="1" thickBot="1">
      <c r="E200" s="1">
        <f t="shared" si="6"/>
        <v>2443916</v>
      </c>
    </row>
    <row r="201" spans="5:5" ht="18.600000000000001" thickTop="1" thickBot="1">
      <c r="E201" s="1">
        <f t="shared" si="6"/>
        <v>2443916</v>
      </c>
    </row>
    <row r="202" spans="5:5" ht="18.600000000000001" thickTop="1" thickBot="1">
      <c r="E202" s="1">
        <f t="shared" si="6"/>
        <v>2443916</v>
      </c>
    </row>
    <row r="203" spans="5:5" ht="18.600000000000001" thickTop="1" thickBot="1">
      <c r="E203" s="1">
        <f t="shared" si="6"/>
        <v>2443916</v>
      </c>
    </row>
    <row r="204" spans="5:5" ht="18.600000000000001" thickTop="1" thickBot="1">
      <c r="E204" s="1">
        <f t="shared" si="6"/>
        <v>2443916</v>
      </c>
    </row>
    <row r="205" spans="5:5" ht="18.600000000000001" thickTop="1" thickBot="1">
      <c r="E205" s="1">
        <f t="shared" si="6"/>
        <v>2443916</v>
      </c>
    </row>
    <row r="206" spans="5:5" ht="18.600000000000001" thickTop="1" thickBot="1">
      <c r="E206" s="1">
        <f t="shared" si="6"/>
        <v>2443916</v>
      </c>
    </row>
    <row r="207" spans="5:5" ht="18.600000000000001" thickTop="1" thickBot="1">
      <c r="E207" s="1">
        <f t="shared" si="6"/>
        <v>2443916</v>
      </c>
    </row>
    <row r="208" spans="5:5" ht="18.600000000000001" thickTop="1" thickBot="1">
      <c r="E208" s="1">
        <f t="shared" si="6"/>
        <v>2443916</v>
      </c>
    </row>
    <row r="209" spans="4:5" ht="18.600000000000001" thickTop="1" thickBot="1">
      <c r="E209" s="1">
        <f t="shared" si="6"/>
        <v>2443916</v>
      </c>
    </row>
    <row r="210" spans="4:5" ht="18.600000000000001" thickTop="1" thickBot="1">
      <c r="E210" s="1">
        <f t="shared" si="6"/>
        <v>2443916</v>
      </c>
    </row>
    <row r="211" spans="4:5" ht="18.600000000000001" thickTop="1" thickBot="1">
      <c r="E211" s="1">
        <f t="shared" si="6"/>
        <v>2443916</v>
      </c>
    </row>
    <row r="212" spans="4:5" ht="18.600000000000001" thickTop="1" thickBot="1">
      <c r="E212" s="1">
        <f t="shared" si="6"/>
        <v>2443916</v>
      </c>
    </row>
    <row r="213" spans="4:5" ht="18.600000000000001" thickTop="1" thickBot="1">
      <c r="E213" s="1">
        <f t="shared" si="6"/>
        <v>2443916</v>
      </c>
    </row>
    <row r="214" spans="4:5" ht="18.600000000000001" thickTop="1" thickBot="1">
      <c r="E214" s="1">
        <f t="shared" si="6"/>
        <v>2443916</v>
      </c>
    </row>
    <row r="215" spans="4:5" ht="18.600000000000001" thickTop="1" thickBot="1">
      <c r="E215" s="1">
        <f t="shared" si="6"/>
        <v>2443916</v>
      </c>
    </row>
    <row r="216" spans="4:5" ht="18.600000000000001" thickTop="1" thickBot="1">
      <c r="E216" s="1">
        <f t="shared" si="6"/>
        <v>2443916</v>
      </c>
    </row>
    <row r="217" spans="4:5" ht="18.600000000000001" thickTop="1" thickBot="1">
      <c r="E217" s="1">
        <f t="shared" si="6"/>
        <v>2443916</v>
      </c>
    </row>
    <row r="218" spans="4:5" ht="18.600000000000001" thickTop="1" thickBot="1">
      <c r="E218" s="1">
        <f t="shared" si="6"/>
        <v>2443916</v>
      </c>
    </row>
    <row r="219" spans="4:5" ht="18.600000000000001" thickTop="1" thickBot="1">
      <c r="E219" s="1">
        <f t="shared" si="6"/>
        <v>2443916</v>
      </c>
    </row>
    <row r="220" spans="4:5" ht="18.600000000000001" thickTop="1" thickBot="1">
      <c r="E220" s="1">
        <f t="shared" si="6"/>
        <v>2443916</v>
      </c>
    </row>
    <row r="221" spans="4:5" ht="18.600000000000001" thickTop="1" thickBot="1">
      <c r="E221" s="1">
        <f t="shared" si="6"/>
        <v>2443916</v>
      </c>
    </row>
    <row r="222" spans="4:5" ht="18.600000000000001" thickTop="1" thickBot="1">
      <c r="E222" s="1">
        <f t="shared" si="6"/>
        <v>2443916</v>
      </c>
    </row>
    <row r="223" spans="4:5" ht="18" thickTop="1">
      <c r="D223"/>
    </row>
    <row r="224" spans="4:5">
      <c r="D224"/>
    </row>
    <row r="225" spans="4:4">
      <c r="D225"/>
    </row>
    <row r="226" spans="4:4">
      <c r="D226"/>
    </row>
    <row r="227" spans="4:4">
      <c r="D227"/>
    </row>
    <row r="228" spans="4:4">
      <c r="D228"/>
    </row>
    <row r="229" spans="4:4">
      <c r="D229"/>
    </row>
    <row r="230" spans="4:4">
      <c r="D230"/>
    </row>
    <row r="231" spans="4:4">
      <c r="D231"/>
    </row>
    <row r="232" spans="4:4">
      <c r="D232"/>
    </row>
    <row r="233" spans="4:4">
      <c r="D233"/>
    </row>
    <row r="234" spans="4:4">
      <c r="D234"/>
    </row>
    <row r="235" spans="4:4">
      <c r="D235"/>
    </row>
    <row r="236" spans="4:4">
      <c r="D236"/>
    </row>
    <row r="237" spans="4:4">
      <c r="D237"/>
    </row>
    <row r="238" spans="4:4">
      <c r="D238"/>
    </row>
    <row r="239" spans="4:4">
      <c r="D239"/>
    </row>
    <row r="240" spans="4:4">
      <c r="D240"/>
    </row>
    <row r="241" spans="4:4">
      <c r="D241"/>
    </row>
    <row r="242" spans="4:4">
      <c r="D242"/>
    </row>
    <row r="243" spans="4:4">
      <c r="D243"/>
    </row>
    <row r="244" spans="4:4">
      <c r="D244"/>
    </row>
    <row r="245" spans="4:4">
      <c r="D245"/>
    </row>
    <row r="246" spans="4:4">
      <c r="D246"/>
    </row>
    <row r="247" spans="4:4">
      <c r="D247"/>
    </row>
    <row r="248" spans="4:4">
      <c r="D248"/>
    </row>
    <row r="249" spans="4:4">
      <c r="D249"/>
    </row>
    <row r="250" spans="4:4">
      <c r="D250"/>
    </row>
    <row r="251" spans="4:4">
      <c r="D251"/>
    </row>
    <row r="252" spans="4:4">
      <c r="D252"/>
    </row>
    <row r="253" spans="4:4">
      <c r="D253"/>
    </row>
    <row r="254" spans="4:4">
      <c r="D254"/>
    </row>
    <row r="255" spans="4:4">
      <c r="D255"/>
    </row>
    <row r="256" spans="4:4">
      <c r="D256"/>
    </row>
    <row r="257" spans="4:4">
      <c r="D257"/>
    </row>
    <row r="258" spans="4:4">
      <c r="D258"/>
    </row>
  </sheetData>
  <mergeCells count="1">
    <mergeCell ref="A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23"/>
  <sheetViews>
    <sheetView tabSelected="1" zoomScale="110" zoomScaleNormal="110" workbookViewId="0">
      <selection activeCell="E16" sqref="E16"/>
    </sheetView>
  </sheetViews>
  <sheetFormatPr defaultRowHeight="17.399999999999999"/>
  <cols>
    <col min="1" max="2" width="15.09765625" style="21" customWidth="1"/>
    <col min="3" max="3" width="12.296875" style="20" customWidth="1"/>
    <col min="4" max="4" width="35.09765625" style="21" customWidth="1"/>
    <col min="5" max="5" width="18.8984375" style="19" customWidth="1"/>
    <col min="6" max="6" width="16" style="19" customWidth="1"/>
    <col min="7" max="7" width="13.5" style="29" customWidth="1"/>
    <col min="8" max="8" width="21.69921875" customWidth="1"/>
  </cols>
  <sheetData>
    <row r="1" spans="1:7" ht="18" thickTop="1">
      <c r="A1" s="41" t="s">
        <v>165</v>
      </c>
      <c r="B1" s="49"/>
      <c r="C1" s="42"/>
      <c r="D1" s="42"/>
      <c r="E1" s="42"/>
      <c r="F1" s="42"/>
      <c r="G1" s="43"/>
    </row>
    <row r="2" spans="1:7" ht="18" thickBot="1">
      <c r="A2" s="44"/>
      <c r="B2" s="45"/>
      <c r="C2" s="45"/>
      <c r="D2" s="45"/>
      <c r="E2" s="45"/>
      <c r="F2" s="45"/>
      <c r="G2" s="46"/>
    </row>
    <row r="3" spans="1:7" s="29" customFormat="1" ht="18.600000000000001" thickTop="1" thickBot="1">
      <c r="A3" s="28" t="s">
        <v>217</v>
      </c>
      <c r="B3" s="47" t="s">
        <v>218</v>
      </c>
      <c r="C3" s="31" t="s">
        <v>1</v>
      </c>
      <c r="D3" s="31" t="s">
        <v>219</v>
      </c>
      <c r="E3" s="47" t="s">
        <v>220</v>
      </c>
      <c r="F3" s="47" t="s">
        <v>225</v>
      </c>
      <c r="G3" s="28" t="s">
        <v>4</v>
      </c>
    </row>
    <row r="4" spans="1:7" s="60" customFormat="1" ht="18" thickBot="1">
      <c r="A4" s="67" t="s">
        <v>223</v>
      </c>
      <c r="B4" s="68"/>
      <c r="C4" s="69">
        <v>3781177</v>
      </c>
      <c r="D4" s="70"/>
      <c r="E4" s="104"/>
      <c r="F4" s="111">
        <f>SUM(C4,E4)</f>
        <v>3781177</v>
      </c>
      <c r="G4" s="112">
        <f>F4</f>
        <v>3781177</v>
      </c>
    </row>
    <row r="5" spans="1:7">
      <c r="A5" s="85" t="s">
        <v>221</v>
      </c>
      <c r="B5" s="87">
        <v>45166</v>
      </c>
      <c r="C5" s="88">
        <v>390000</v>
      </c>
      <c r="D5" s="89" t="s">
        <v>152</v>
      </c>
      <c r="E5" s="89"/>
      <c r="F5" s="89"/>
      <c r="G5" s="90"/>
    </row>
    <row r="6" spans="1:7">
      <c r="A6" s="86"/>
      <c r="B6" s="91">
        <v>45166</v>
      </c>
      <c r="C6" s="92">
        <v>920000</v>
      </c>
      <c r="D6" s="93" t="s">
        <v>153</v>
      </c>
      <c r="E6" s="93"/>
      <c r="F6" s="93"/>
      <c r="G6" s="94"/>
    </row>
    <row r="7" spans="1:7">
      <c r="A7" s="86"/>
      <c r="B7" s="91">
        <v>45181</v>
      </c>
      <c r="C7" s="92">
        <v>925000</v>
      </c>
      <c r="D7" s="93" t="s">
        <v>159</v>
      </c>
      <c r="E7" s="93"/>
      <c r="F7" s="93"/>
      <c r="G7" s="94"/>
    </row>
    <row r="8" spans="1:7">
      <c r="A8" s="86"/>
      <c r="B8" s="91">
        <v>45182</v>
      </c>
      <c r="C8" s="92">
        <v>1075000</v>
      </c>
      <c r="D8" s="93" t="s">
        <v>164</v>
      </c>
      <c r="E8" s="93"/>
      <c r="F8" s="93"/>
      <c r="G8" s="94"/>
    </row>
    <row r="9" spans="1:7">
      <c r="A9" s="86"/>
      <c r="B9" s="91">
        <v>45183</v>
      </c>
      <c r="C9" s="92">
        <v>575000</v>
      </c>
      <c r="D9" s="93" t="s">
        <v>166</v>
      </c>
      <c r="E9" s="93"/>
      <c r="F9" s="93"/>
      <c r="G9" s="94"/>
    </row>
    <row r="10" spans="1:7" ht="18" thickBot="1">
      <c r="A10" s="86"/>
      <c r="B10" s="95">
        <v>45212</v>
      </c>
      <c r="C10" s="96">
        <v>25000</v>
      </c>
      <c r="D10" s="97" t="s">
        <v>183</v>
      </c>
      <c r="E10" s="97"/>
      <c r="F10" s="97"/>
      <c r="G10" s="98"/>
    </row>
    <row r="11" spans="1:7" ht="18" thickBot="1">
      <c r="A11" s="66"/>
      <c r="B11" s="71"/>
      <c r="C11" s="72">
        <f>SUM(C5:C10)</f>
        <v>3910000</v>
      </c>
      <c r="D11" s="73"/>
      <c r="E11" s="105"/>
      <c r="F11" s="111">
        <f>SUM(C11,E11)</f>
        <v>3910000</v>
      </c>
      <c r="G11" s="74"/>
    </row>
    <row r="12" spans="1:7" ht="18" thickBot="1">
      <c r="A12" s="59" t="s">
        <v>227</v>
      </c>
      <c r="B12" s="22">
        <v>45174</v>
      </c>
      <c r="C12" s="33"/>
      <c r="D12" s="19" t="s">
        <v>154</v>
      </c>
      <c r="E12" s="33">
        <v>-39400</v>
      </c>
      <c r="F12" s="50"/>
      <c r="G12" s="51"/>
    </row>
    <row r="13" spans="1:7" ht="18.600000000000001" thickTop="1" thickBot="1">
      <c r="A13" s="59"/>
      <c r="B13" s="22">
        <v>45174</v>
      </c>
      <c r="C13" s="33"/>
      <c r="D13" s="19" t="s">
        <v>156</v>
      </c>
      <c r="E13" s="33">
        <v>-6260</v>
      </c>
      <c r="F13" s="50"/>
      <c r="G13" s="30"/>
    </row>
    <row r="14" spans="1:7" ht="18.600000000000001" thickTop="1" thickBot="1">
      <c r="A14" s="59"/>
      <c r="B14" s="22">
        <v>45181</v>
      </c>
      <c r="C14" s="33"/>
      <c r="D14" s="19" t="s">
        <v>160</v>
      </c>
      <c r="E14" s="33">
        <v>-167300</v>
      </c>
      <c r="F14" s="50"/>
      <c r="G14" s="30"/>
    </row>
    <row r="15" spans="1:7" ht="18.600000000000001" thickTop="1" thickBot="1">
      <c r="A15" s="59"/>
      <c r="B15" s="22">
        <v>45181</v>
      </c>
      <c r="C15" s="33"/>
      <c r="D15" s="19" t="s">
        <v>161</v>
      </c>
      <c r="E15" s="33">
        <v>-85000</v>
      </c>
      <c r="F15" s="50"/>
      <c r="G15" s="30"/>
    </row>
    <row r="16" spans="1:7" ht="18.600000000000001" thickTop="1" thickBot="1">
      <c r="A16" s="59"/>
      <c r="B16" s="22">
        <v>45181</v>
      </c>
      <c r="C16" s="33"/>
      <c r="D16" s="19" t="s">
        <v>162</v>
      </c>
      <c r="E16" s="33">
        <v>-270000</v>
      </c>
      <c r="F16" s="50"/>
      <c r="G16" s="30"/>
    </row>
    <row r="17" spans="1:7" ht="18.600000000000001" thickTop="1" thickBot="1">
      <c r="A17" s="59"/>
      <c r="B17" s="22">
        <v>45182</v>
      </c>
      <c r="C17" s="33"/>
      <c r="D17" s="19" t="s">
        <v>163</v>
      </c>
      <c r="E17" s="33">
        <v>-18000</v>
      </c>
      <c r="F17" s="50"/>
      <c r="G17" s="30"/>
    </row>
    <row r="18" spans="1:7" ht="18.600000000000001" thickTop="1" thickBot="1">
      <c r="A18" s="59"/>
      <c r="B18" s="22">
        <v>45207</v>
      </c>
      <c r="C18" s="33"/>
      <c r="D18" s="19" t="s">
        <v>175</v>
      </c>
      <c r="E18" s="33">
        <v>-59270</v>
      </c>
      <c r="F18" s="48"/>
      <c r="G18" s="30"/>
    </row>
    <row r="19" spans="1:7" ht="18.600000000000001" thickTop="1" thickBot="1">
      <c r="A19" s="59"/>
      <c r="B19" s="22">
        <v>45227</v>
      </c>
      <c r="D19" s="19" t="s">
        <v>189</v>
      </c>
      <c r="E19" s="33">
        <v>-37400</v>
      </c>
      <c r="G19" s="30"/>
    </row>
    <row r="20" spans="1:7" ht="18.600000000000001" thickTop="1" thickBot="1">
      <c r="A20" s="59"/>
      <c r="B20" s="22">
        <v>45234</v>
      </c>
      <c r="D20" s="19" t="s">
        <v>191</v>
      </c>
      <c r="E20" s="33">
        <v>151400</v>
      </c>
      <c r="G20" s="75"/>
    </row>
    <row r="21" spans="1:7" ht="18" thickBot="1">
      <c r="A21" s="99"/>
      <c r="B21" s="80"/>
      <c r="C21" s="83">
        <f>SUM(C12:C20)</f>
        <v>0</v>
      </c>
      <c r="D21" s="101"/>
      <c r="E21" s="102">
        <f>SUM(E12:E20)</f>
        <v>-531230</v>
      </c>
      <c r="F21" s="111">
        <f>SUM(C21,E21)</f>
        <v>-531230</v>
      </c>
      <c r="G21" s="74"/>
    </row>
    <row r="22" spans="1:7" ht="18" thickBot="1">
      <c r="A22" s="76" t="s">
        <v>222</v>
      </c>
      <c r="B22" s="22"/>
      <c r="D22" s="50" t="s">
        <v>121</v>
      </c>
      <c r="E22" s="33">
        <v>-12000</v>
      </c>
      <c r="F22" s="50"/>
      <c r="G22" s="100"/>
    </row>
    <row r="23" spans="1:7" ht="18.600000000000001" thickTop="1" thickBot="1">
      <c r="A23" s="77"/>
      <c r="B23" s="22">
        <v>45248</v>
      </c>
      <c r="D23" s="19" t="s">
        <v>202</v>
      </c>
      <c r="E23" s="33">
        <v>-4900</v>
      </c>
      <c r="F23" s="50"/>
      <c r="G23" s="65"/>
    </row>
    <row r="24" spans="1:7" ht="18.600000000000001" thickTop="1" thickBot="1">
      <c r="A24" s="77"/>
      <c r="B24" s="22">
        <v>45261</v>
      </c>
      <c r="D24" s="19" t="s">
        <v>206</v>
      </c>
      <c r="E24" s="33">
        <v>-250</v>
      </c>
      <c r="F24" s="50"/>
      <c r="G24" s="79"/>
    </row>
    <row r="25" spans="1:7" ht="18" thickBot="1">
      <c r="A25" s="103"/>
      <c r="B25" s="80"/>
      <c r="C25" s="82">
        <f>SUM(C22:C24)</f>
        <v>0</v>
      </c>
      <c r="D25" s="101"/>
      <c r="E25" s="102">
        <f>SUM(E22:E24)</f>
        <v>-17150</v>
      </c>
      <c r="F25" s="111">
        <f>SUM(C25,E25)</f>
        <v>-17150</v>
      </c>
      <c r="G25" s="74"/>
    </row>
    <row r="26" spans="1:7">
      <c r="A26" s="76" t="s">
        <v>228</v>
      </c>
      <c r="B26" s="22">
        <v>45201</v>
      </c>
      <c r="C26" s="33"/>
      <c r="D26" s="19" t="s">
        <v>186</v>
      </c>
      <c r="E26" s="33">
        <v>-40000</v>
      </c>
      <c r="G26" s="84"/>
    </row>
    <row r="27" spans="1:7">
      <c r="A27" s="77"/>
      <c r="B27" s="22">
        <v>45205</v>
      </c>
      <c r="C27" s="33"/>
      <c r="D27" s="19" t="s">
        <v>186</v>
      </c>
      <c r="E27" s="33">
        <v>-60000</v>
      </c>
      <c r="G27" s="84"/>
    </row>
    <row r="28" spans="1:7">
      <c r="A28" s="77"/>
      <c r="B28" s="22">
        <v>45208</v>
      </c>
      <c r="C28" s="33"/>
      <c r="D28" s="19" t="s">
        <v>177</v>
      </c>
      <c r="E28" s="33">
        <v>-30000</v>
      </c>
      <c r="G28" s="84"/>
    </row>
    <row r="29" spans="1:7">
      <c r="A29" s="77"/>
      <c r="B29" s="22">
        <v>45217</v>
      </c>
      <c r="C29" s="33"/>
      <c r="D29" s="19" t="s">
        <v>186</v>
      </c>
      <c r="E29" s="33">
        <v>-29900</v>
      </c>
      <c r="G29" s="84"/>
    </row>
    <row r="30" spans="1:7">
      <c r="A30" s="77"/>
      <c r="B30" s="22">
        <v>45219</v>
      </c>
      <c r="C30" s="33"/>
      <c r="D30" s="19" t="s">
        <v>186</v>
      </c>
      <c r="E30" s="33">
        <v>-30000</v>
      </c>
      <c r="G30" s="84"/>
    </row>
    <row r="31" spans="1:7">
      <c r="A31" s="77"/>
      <c r="B31" s="22">
        <v>45234</v>
      </c>
      <c r="C31" s="33"/>
      <c r="D31" s="19" t="s">
        <v>192</v>
      </c>
      <c r="E31" s="33">
        <v>-30000</v>
      </c>
      <c r="G31" s="84"/>
    </row>
    <row r="32" spans="1:7">
      <c r="A32" s="77"/>
      <c r="B32" s="22">
        <v>45237</v>
      </c>
      <c r="C32" s="33"/>
      <c r="D32" s="19" t="s">
        <v>194</v>
      </c>
      <c r="E32" s="33">
        <v>-40000</v>
      </c>
      <c r="G32" s="84"/>
    </row>
    <row r="33" spans="1:7">
      <c r="A33" s="77"/>
      <c r="B33" s="22">
        <v>45247</v>
      </c>
      <c r="C33" s="33">
        <v>300000</v>
      </c>
      <c r="D33" s="19" t="s">
        <v>232</v>
      </c>
      <c r="E33" s="106"/>
      <c r="G33" s="84"/>
    </row>
    <row r="34" spans="1:7" ht="18" thickBot="1">
      <c r="A34" s="77"/>
      <c r="B34" s="22">
        <v>45278</v>
      </c>
      <c r="C34" s="33"/>
      <c r="D34" s="19" t="s">
        <v>213</v>
      </c>
      <c r="E34" s="33">
        <v>-26000</v>
      </c>
      <c r="G34" s="84"/>
    </row>
    <row r="35" spans="1:7" ht="18" thickBot="1">
      <c r="A35" s="78"/>
      <c r="B35" s="80"/>
      <c r="C35" s="107">
        <f>SUM(C26:C34)</f>
        <v>300000</v>
      </c>
      <c r="D35" s="73"/>
      <c r="E35" s="108">
        <f>SUM(E26:E34)</f>
        <v>-285900</v>
      </c>
      <c r="F35" s="111">
        <f>SUM(C35,E35)</f>
        <v>14100</v>
      </c>
      <c r="G35" s="74"/>
    </row>
    <row r="36" spans="1:7">
      <c r="A36" s="109" t="s">
        <v>226</v>
      </c>
      <c r="B36" s="22">
        <v>45192</v>
      </c>
      <c r="C36" s="33">
        <v>390</v>
      </c>
      <c r="D36" s="19" t="s">
        <v>171</v>
      </c>
      <c r="F36" s="50"/>
      <c r="G36" s="84"/>
    </row>
    <row r="37" spans="1:7">
      <c r="A37" s="59"/>
      <c r="B37" s="22">
        <v>45201</v>
      </c>
      <c r="C37" s="33">
        <v>1</v>
      </c>
      <c r="D37" s="19" t="s">
        <v>173</v>
      </c>
      <c r="F37" s="50"/>
      <c r="G37" s="84"/>
    </row>
    <row r="38" spans="1:7">
      <c r="A38" s="59"/>
      <c r="B38" s="22">
        <v>45209</v>
      </c>
      <c r="C38" s="33">
        <v>4654</v>
      </c>
      <c r="D38" s="19" t="s">
        <v>180</v>
      </c>
      <c r="F38" s="50"/>
      <c r="G38" s="84"/>
    </row>
    <row r="39" spans="1:7">
      <c r="A39" s="59"/>
      <c r="B39" s="22">
        <v>45227</v>
      </c>
      <c r="C39" s="20">
        <v>597</v>
      </c>
      <c r="D39" s="19" t="s">
        <v>188</v>
      </c>
      <c r="F39" s="50"/>
      <c r="G39" s="84"/>
    </row>
    <row r="40" spans="1:7">
      <c r="A40" s="59"/>
      <c r="B40" s="22">
        <v>45255</v>
      </c>
      <c r="C40" s="20">
        <v>482</v>
      </c>
      <c r="D40" s="19" t="s">
        <v>171</v>
      </c>
      <c r="F40" s="50"/>
      <c r="G40" s="84"/>
    </row>
    <row r="41" spans="1:7">
      <c r="A41" s="59"/>
      <c r="B41" s="22">
        <v>45283</v>
      </c>
      <c r="C41" s="20">
        <v>410</v>
      </c>
      <c r="D41" s="19" t="s">
        <v>215</v>
      </c>
      <c r="F41" s="50"/>
      <c r="G41" s="84"/>
    </row>
    <row r="42" spans="1:7">
      <c r="A42" s="59"/>
      <c r="B42" s="22">
        <v>45318</v>
      </c>
      <c r="C42" s="20">
        <v>502</v>
      </c>
      <c r="D42" s="19" t="s">
        <v>215</v>
      </c>
      <c r="F42" s="50"/>
      <c r="G42" s="84"/>
    </row>
    <row r="43" spans="1:7" ht="18" thickBot="1">
      <c r="A43" s="59"/>
      <c r="B43" s="22">
        <v>45335</v>
      </c>
      <c r="C43" s="20">
        <v>48</v>
      </c>
      <c r="D43" s="19" t="s">
        <v>180</v>
      </c>
      <c r="F43" s="50"/>
      <c r="G43" s="84"/>
    </row>
    <row r="44" spans="1:7" ht="18" thickBot="1">
      <c r="A44" s="110"/>
      <c r="B44" s="80"/>
      <c r="C44" s="83">
        <f>SUM(C36:C43)</f>
        <v>7084</v>
      </c>
      <c r="D44" s="73"/>
      <c r="E44" s="102">
        <f>SUM(E36:E43)</f>
        <v>0</v>
      </c>
      <c r="F44" s="111">
        <f>SUM(C44,E44)</f>
        <v>7084</v>
      </c>
      <c r="G44" s="74"/>
    </row>
    <row r="45" spans="1:7" ht="18" thickBot="1">
      <c r="A45" s="76" t="s">
        <v>224</v>
      </c>
      <c r="B45" s="61">
        <v>45188</v>
      </c>
      <c r="C45" s="62">
        <v>1395000</v>
      </c>
      <c r="D45" s="63" t="s">
        <v>167</v>
      </c>
      <c r="E45" s="63"/>
      <c r="F45" s="63"/>
      <c r="G45" s="64"/>
    </row>
    <row r="46" spans="1:7" ht="18.600000000000001" thickTop="1" thickBot="1">
      <c r="A46" s="77"/>
      <c r="B46" s="22">
        <v>45190</v>
      </c>
      <c r="C46" s="33"/>
      <c r="D46" s="50" t="s">
        <v>231</v>
      </c>
      <c r="E46" s="33">
        <v>-500000</v>
      </c>
      <c r="F46" s="50"/>
      <c r="G46" s="65"/>
    </row>
    <row r="47" spans="1:7" ht="18.600000000000001" thickTop="1" thickBot="1">
      <c r="A47" s="77"/>
      <c r="B47" s="22">
        <v>45190</v>
      </c>
      <c r="C47" s="33"/>
      <c r="D47" s="50" t="s">
        <v>169</v>
      </c>
      <c r="E47" s="33">
        <v>-1270700</v>
      </c>
      <c r="F47" s="50"/>
      <c r="G47" s="65"/>
    </row>
    <row r="48" spans="1:7" ht="18.600000000000001" thickTop="1" thickBot="1">
      <c r="A48" s="77"/>
      <c r="B48" s="22">
        <v>45190</v>
      </c>
      <c r="C48" s="33"/>
      <c r="D48" s="50" t="s">
        <v>170</v>
      </c>
      <c r="E48" s="33">
        <f>-556000+431750</f>
        <v>-124250</v>
      </c>
      <c r="F48" s="50"/>
      <c r="G48" s="79"/>
    </row>
    <row r="49" spans="1:7" ht="18" thickBot="1">
      <c r="A49" s="78"/>
      <c r="B49" s="80"/>
      <c r="C49" s="83">
        <f>SUM(C45:C48)</f>
        <v>1395000</v>
      </c>
      <c r="D49" s="81"/>
      <c r="E49" s="102">
        <f>SUM(E45:E48)</f>
        <v>-1894950</v>
      </c>
      <c r="F49" s="111">
        <f>SUM(C49,E49)</f>
        <v>-499950</v>
      </c>
      <c r="G49" s="74"/>
    </row>
    <row r="50" spans="1:7" ht="18" thickBot="1">
      <c r="A50" s="109" t="s">
        <v>229</v>
      </c>
      <c r="B50" s="22">
        <v>45212</v>
      </c>
      <c r="C50" s="33">
        <v>2640000</v>
      </c>
      <c r="D50" s="19" t="s">
        <v>181</v>
      </c>
      <c r="E50" s="106"/>
      <c r="G50" s="51"/>
    </row>
    <row r="51" spans="1:7" ht="18.600000000000001" thickTop="1" thickBot="1">
      <c r="A51" s="59"/>
      <c r="B51" s="22">
        <v>45212</v>
      </c>
      <c r="C51" s="33"/>
      <c r="D51" s="19" t="s">
        <v>184</v>
      </c>
      <c r="E51" s="33">
        <v>-550000</v>
      </c>
      <c r="G51" s="30"/>
    </row>
    <row r="52" spans="1:7" ht="18.600000000000001" thickTop="1" thickBot="1">
      <c r="A52" s="59"/>
      <c r="B52" s="22">
        <v>45212</v>
      </c>
      <c r="C52" s="33"/>
      <c r="D52" s="19" t="s">
        <v>185</v>
      </c>
      <c r="E52" s="33">
        <v>-1060000</v>
      </c>
      <c r="G52" s="30"/>
    </row>
    <row r="53" spans="1:7" ht="18.600000000000001" thickTop="1" thickBot="1">
      <c r="A53" s="59"/>
      <c r="B53" s="22">
        <v>45245</v>
      </c>
      <c r="D53" s="19" t="s">
        <v>196</v>
      </c>
      <c r="E53" s="33">
        <v>-461300</v>
      </c>
      <c r="G53" s="30"/>
    </row>
    <row r="54" spans="1:7" ht="18.600000000000001" thickTop="1" thickBot="1">
      <c r="A54" s="59"/>
      <c r="B54" s="22">
        <v>45245</v>
      </c>
      <c r="D54" s="19" t="s">
        <v>196</v>
      </c>
      <c r="E54" s="33">
        <v>-15900</v>
      </c>
      <c r="G54" s="30"/>
    </row>
    <row r="55" spans="1:7" ht="18.600000000000001" thickTop="1" thickBot="1">
      <c r="A55" s="59"/>
      <c r="B55" s="22">
        <v>45245</v>
      </c>
      <c r="D55" s="19" t="s">
        <v>197</v>
      </c>
      <c r="E55" s="33">
        <v>-279970</v>
      </c>
      <c r="G55" s="30"/>
    </row>
    <row r="56" spans="1:7" ht="18.600000000000001" thickTop="1" thickBot="1">
      <c r="A56" s="59"/>
      <c r="B56" s="22">
        <v>45247</v>
      </c>
      <c r="C56" s="34">
        <v>46220</v>
      </c>
      <c r="D56" s="19" t="s">
        <v>199</v>
      </c>
      <c r="E56" s="33">
        <v>-250000</v>
      </c>
      <c r="G56" s="30"/>
    </row>
    <row r="57" spans="1:7" ht="18.600000000000001" thickTop="1" thickBot="1">
      <c r="A57" s="59"/>
      <c r="B57" s="22">
        <v>45248</v>
      </c>
      <c r="D57" s="19" t="s">
        <v>204</v>
      </c>
      <c r="E57" s="33">
        <v>-110000</v>
      </c>
      <c r="G57" s="75"/>
    </row>
    <row r="58" spans="1:7" ht="18" thickBot="1">
      <c r="A58" s="99"/>
      <c r="B58" s="80"/>
      <c r="C58" s="83">
        <f>SUM(C50:C57)</f>
        <v>2686220</v>
      </c>
      <c r="D58" s="101"/>
      <c r="E58" s="102">
        <f>SUM(E50:E57)</f>
        <v>-2727170</v>
      </c>
      <c r="F58" s="111">
        <f>SUM(C58,E58)</f>
        <v>-40950</v>
      </c>
      <c r="G58" s="74"/>
    </row>
    <row r="59" spans="1:7" ht="18" thickBot="1">
      <c r="A59" s="59" t="s">
        <v>230</v>
      </c>
      <c r="B59" s="22">
        <v>45253</v>
      </c>
      <c r="C59" s="34">
        <v>660000</v>
      </c>
      <c r="D59" s="19" t="s">
        <v>205</v>
      </c>
      <c r="E59" s="106"/>
      <c r="G59" s="51"/>
    </row>
    <row r="60" spans="1:7" ht="18.600000000000001" thickTop="1" thickBot="1">
      <c r="A60" s="59"/>
      <c r="B60" s="22">
        <v>45261</v>
      </c>
      <c r="C60" s="34"/>
      <c r="D60" s="19" t="s">
        <v>207</v>
      </c>
      <c r="E60" s="33">
        <v>-500000</v>
      </c>
      <c r="G60" s="30"/>
    </row>
    <row r="61" spans="1:7" ht="18.600000000000001" thickTop="1" thickBot="1">
      <c r="A61" s="59"/>
      <c r="B61" s="22">
        <v>45261</v>
      </c>
      <c r="D61" s="19" t="s">
        <v>208</v>
      </c>
      <c r="E61" s="33">
        <v>-251000</v>
      </c>
      <c r="G61" s="30"/>
    </row>
    <row r="62" spans="1:7" ht="18.600000000000001" thickTop="1" thickBot="1">
      <c r="A62" s="59"/>
      <c r="B62" s="22">
        <v>45262</v>
      </c>
      <c r="D62" s="19" t="s">
        <v>209</v>
      </c>
      <c r="E62" s="33">
        <v>-300000</v>
      </c>
      <c r="G62" s="30"/>
    </row>
    <row r="63" spans="1:7" ht="18.600000000000001" thickTop="1" thickBot="1">
      <c r="A63" s="59"/>
      <c r="B63" s="22">
        <v>45262</v>
      </c>
      <c r="C63" s="20">
        <v>54</v>
      </c>
      <c r="D63" s="19" t="s">
        <v>210</v>
      </c>
      <c r="E63" s="106"/>
      <c r="G63" s="75"/>
    </row>
    <row r="64" spans="1:7" ht="18" thickBot="1">
      <c r="A64" s="99"/>
      <c r="B64" s="80"/>
      <c r="C64" s="83">
        <f>SUM(C59:C63)</f>
        <v>660054</v>
      </c>
      <c r="D64" s="81"/>
      <c r="E64" s="102">
        <f>SUM(E59:E63)</f>
        <v>-1051000</v>
      </c>
      <c r="F64" s="111">
        <f>SUM(C64,E64)</f>
        <v>-390946</v>
      </c>
      <c r="G64" s="74"/>
    </row>
    <row r="65" spans="1:7" ht="18" thickBot="1">
      <c r="A65" s="22"/>
      <c r="B65" s="22"/>
      <c r="C65" s="33"/>
      <c r="D65" s="57"/>
      <c r="G65" s="51"/>
    </row>
    <row r="66" spans="1:7" ht="18.600000000000001" thickTop="1" thickBot="1">
      <c r="A66" s="22"/>
      <c r="B66" s="22"/>
      <c r="C66" s="33"/>
      <c r="D66" s="57"/>
      <c r="G66" s="30"/>
    </row>
    <row r="67" spans="1:7" ht="18.600000000000001" thickTop="1" thickBot="1">
      <c r="A67" s="22"/>
      <c r="B67" s="22"/>
      <c r="C67" s="33"/>
      <c r="D67" s="57"/>
      <c r="G67" s="30"/>
    </row>
    <row r="68" spans="1:7" ht="18.600000000000001" thickTop="1" thickBot="1">
      <c r="A68" s="22"/>
      <c r="B68" s="22"/>
      <c r="C68" s="33"/>
      <c r="D68" s="57"/>
      <c r="G68" s="30"/>
    </row>
    <row r="69" spans="1:7" ht="18.600000000000001" thickTop="1" thickBot="1">
      <c r="A69" s="22"/>
      <c r="B69" s="22"/>
      <c r="C69" s="33"/>
      <c r="D69" s="57"/>
      <c r="G69" s="30"/>
    </row>
    <row r="70" spans="1:7" ht="18.600000000000001" thickTop="1" thickBot="1">
      <c r="A70" s="22"/>
      <c r="B70" s="22"/>
      <c r="C70" s="33"/>
      <c r="D70" s="57"/>
      <c r="G70" s="30"/>
    </row>
    <row r="71" spans="1:7" ht="18.600000000000001" thickTop="1" thickBot="1">
      <c r="A71" s="22"/>
      <c r="B71" s="22"/>
      <c r="C71" s="33"/>
      <c r="D71" s="57"/>
      <c r="G71" s="30"/>
    </row>
    <row r="72" spans="1:7" ht="18.600000000000001" thickTop="1" thickBot="1">
      <c r="A72" s="22"/>
      <c r="B72" s="22"/>
      <c r="C72" s="33"/>
      <c r="D72" s="57"/>
      <c r="G72" s="30"/>
    </row>
    <row r="73" spans="1:7" ht="18.600000000000001" thickTop="1" thickBot="1">
      <c r="A73" s="22"/>
      <c r="B73" s="22"/>
      <c r="C73" s="33"/>
      <c r="D73" s="57"/>
      <c r="G73" s="30"/>
    </row>
    <row r="74" spans="1:7" ht="18.600000000000001" thickTop="1" thickBot="1">
      <c r="A74" s="22"/>
      <c r="B74" s="22"/>
      <c r="C74" s="33"/>
      <c r="D74" s="57"/>
      <c r="G74" s="30"/>
    </row>
    <row r="75" spans="1:7" ht="18.600000000000001" thickTop="1" thickBot="1">
      <c r="A75" s="22"/>
      <c r="B75" s="22"/>
      <c r="C75" s="33"/>
      <c r="D75" s="57"/>
      <c r="G75" s="30"/>
    </row>
    <row r="76" spans="1:7" ht="18.600000000000001" thickTop="1" thickBot="1">
      <c r="A76" s="22"/>
      <c r="B76" s="22"/>
      <c r="C76" s="33"/>
      <c r="D76" s="57"/>
      <c r="G76" s="30"/>
    </row>
    <row r="77" spans="1:7" ht="18.600000000000001" thickTop="1" thickBot="1">
      <c r="A77" s="22"/>
      <c r="B77" s="22"/>
      <c r="C77" s="33"/>
      <c r="D77" s="57"/>
      <c r="G77" s="30"/>
    </row>
    <row r="78" spans="1:7" ht="18.600000000000001" thickTop="1" thickBot="1">
      <c r="A78" s="22"/>
      <c r="B78" s="22"/>
      <c r="C78" s="33"/>
      <c r="D78" s="57"/>
      <c r="G78" s="30"/>
    </row>
    <row r="79" spans="1:7" ht="18.600000000000001" thickTop="1" thickBot="1">
      <c r="A79" s="22"/>
      <c r="B79" s="22"/>
      <c r="C79" s="33"/>
      <c r="D79" s="57"/>
      <c r="G79" s="30"/>
    </row>
    <row r="80" spans="1:7" ht="18.600000000000001" thickTop="1" thickBot="1">
      <c r="A80" s="22"/>
      <c r="B80" s="22"/>
      <c r="C80" s="33"/>
      <c r="D80" s="57"/>
      <c r="G80" s="30"/>
    </row>
    <row r="81" spans="1:7" ht="18.600000000000001" thickTop="1" thickBot="1">
      <c r="A81" s="22"/>
      <c r="B81" s="22"/>
      <c r="C81" s="33"/>
      <c r="D81" s="57"/>
      <c r="G81" s="30"/>
    </row>
    <row r="82" spans="1:7" ht="18.600000000000001" thickTop="1" thickBot="1">
      <c r="A82" s="22"/>
      <c r="B82" s="22"/>
      <c r="C82" s="33"/>
      <c r="D82" s="57"/>
      <c r="G82" s="30"/>
    </row>
    <row r="83" spans="1:7" ht="18.600000000000001" thickTop="1" thickBot="1">
      <c r="A83" s="22"/>
      <c r="B83" s="22"/>
      <c r="C83" s="33"/>
      <c r="D83" s="57"/>
      <c r="G83" s="30"/>
    </row>
    <row r="84" spans="1:7" ht="18.600000000000001" thickTop="1" thickBot="1">
      <c r="A84" s="22"/>
      <c r="B84" s="22"/>
      <c r="C84" s="33"/>
      <c r="D84" s="57"/>
      <c r="G84" s="30"/>
    </row>
    <row r="85" spans="1:7" ht="18.600000000000001" thickTop="1" thickBot="1">
      <c r="A85" s="22"/>
      <c r="B85" s="22"/>
      <c r="C85" s="33"/>
      <c r="D85" s="57"/>
      <c r="G85" s="30"/>
    </row>
    <row r="86" spans="1:7" ht="18.600000000000001" thickTop="1" thickBot="1">
      <c r="A86" s="22"/>
      <c r="B86" s="22"/>
      <c r="C86" s="33"/>
      <c r="D86" s="57"/>
      <c r="G86" s="30"/>
    </row>
    <row r="87" spans="1:7" ht="18.600000000000001" thickTop="1" thickBot="1">
      <c r="A87" s="22"/>
      <c r="B87" s="22"/>
      <c r="C87" s="33"/>
      <c r="D87" s="57"/>
      <c r="G87" s="30"/>
    </row>
    <row r="88" spans="1:7" ht="18.600000000000001" thickTop="1" thickBot="1">
      <c r="A88" s="22"/>
      <c r="B88" s="22"/>
      <c r="C88" s="33"/>
      <c r="D88" s="57"/>
      <c r="G88" s="30"/>
    </row>
    <row r="89" spans="1:7" ht="18.600000000000001" thickTop="1" thickBot="1">
      <c r="A89" s="22"/>
      <c r="B89" s="22"/>
      <c r="D89" s="58"/>
      <c r="G89" s="30"/>
    </row>
    <row r="90" spans="1:7" ht="18.600000000000001" thickTop="1" thickBot="1">
      <c r="A90" s="22"/>
      <c r="B90" s="22"/>
      <c r="D90" s="58"/>
      <c r="G90" s="30"/>
    </row>
    <row r="91" spans="1:7" ht="18.600000000000001" thickTop="1" thickBot="1">
      <c r="A91" s="22"/>
      <c r="B91" s="22"/>
      <c r="D91" s="58"/>
      <c r="G91" s="30"/>
    </row>
    <row r="92" spans="1:7" ht="18.600000000000001" thickTop="1" thickBot="1">
      <c r="A92" s="22"/>
      <c r="B92" s="22"/>
      <c r="G92" s="30"/>
    </row>
    <row r="93" spans="1:7" ht="18.600000000000001" thickTop="1" thickBot="1">
      <c r="A93" s="22"/>
      <c r="B93" s="22"/>
      <c r="D93" s="58"/>
      <c r="G93" s="30"/>
    </row>
    <row r="94" spans="1:7" ht="18.600000000000001" thickTop="1" thickBot="1">
      <c r="A94" s="22"/>
      <c r="B94" s="22"/>
      <c r="D94" s="58"/>
      <c r="G94" s="30"/>
    </row>
    <row r="95" spans="1:7" ht="18.600000000000001" thickTop="1" thickBot="1">
      <c r="A95" s="22"/>
      <c r="B95" s="22"/>
      <c r="D95" s="58"/>
      <c r="G95" s="30"/>
    </row>
    <row r="96" spans="1:7" ht="18.600000000000001" thickTop="1" thickBot="1">
      <c r="A96" s="22"/>
      <c r="B96" s="22"/>
      <c r="D96" s="58"/>
      <c r="G96" s="30"/>
    </row>
    <row r="97" spans="1:7" ht="18.600000000000001" thickTop="1" thickBot="1">
      <c r="A97" s="22"/>
      <c r="B97" s="22"/>
      <c r="D97" s="58"/>
      <c r="G97" s="30"/>
    </row>
    <row r="98" spans="1:7" ht="18.600000000000001" thickTop="1" thickBot="1">
      <c r="A98" s="22"/>
      <c r="B98" s="22"/>
      <c r="D98" s="58"/>
      <c r="G98" s="30"/>
    </row>
    <row r="99" spans="1:7" ht="18.600000000000001" thickTop="1" thickBot="1">
      <c r="A99" s="22"/>
      <c r="B99" s="22"/>
      <c r="D99" s="58"/>
      <c r="G99" s="30"/>
    </row>
    <row r="100" spans="1:7" ht="18.600000000000001" thickTop="1" thickBot="1">
      <c r="A100" s="22"/>
      <c r="B100" s="22"/>
      <c r="C100" s="34"/>
      <c r="D100" s="58"/>
      <c r="G100" s="30"/>
    </row>
    <row r="101" spans="1:7" ht="18.600000000000001" thickTop="1" thickBot="1">
      <c r="A101" s="22"/>
      <c r="B101" s="22"/>
      <c r="C101" s="34"/>
      <c r="G101" s="30">
        <f t="shared" ref="G101:G122" si="0">C101+D101+G100</f>
        <v>0</v>
      </c>
    </row>
    <row r="102" spans="1:7" ht="18.600000000000001" thickTop="1" thickBot="1">
      <c r="A102" s="22"/>
      <c r="B102" s="22"/>
      <c r="D102" s="58"/>
      <c r="G102" s="30">
        <f t="shared" si="0"/>
        <v>0</v>
      </c>
    </row>
    <row r="103" spans="1:7" ht="18.600000000000001" thickTop="1" thickBot="1">
      <c r="A103" s="22"/>
      <c r="B103" s="22"/>
      <c r="D103" s="58"/>
      <c r="G103" s="30">
        <f t="shared" si="0"/>
        <v>0</v>
      </c>
    </row>
    <row r="104" spans="1:7" ht="18.600000000000001" thickTop="1" thickBot="1">
      <c r="A104" s="22"/>
      <c r="B104" s="22"/>
      <c r="C104" s="34"/>
      <c r="G104" s="30">
        <f t="shared" si="0"/>
        <v>0</v>
      </c>
    </row>
    <row r="105" spans="1:7" ht="18.600000000000001" thickTop="1" thickBot="1">
      <c r="A105" s="22"/>
      <c r="B105" s="22"/>
      <c r="G105" s="30">
        <f t="shared" si="0"/>
        <v>0</v>
      </c>
    </row>
    <row r="106" spans="1:7" ht="18.600000000000001" thickTop="1" thickBot="1">
      <c r="A106" s="22"/>
      <c r="B106" s="22"/>
      <c r="G106" s="30">
        <f t="shared" si="0"/>
        <v>0</v>
      </c>
    </row>
    <row r="107" spans="1:7" ht="18.600000000000001" thickTop="1" thickBot="1">
      <c r="A107" s="22"/>
      <c r="B107" s="22"/>
      <c r="C107" s="34"/>
      <c r="D107" s="58"/>
      <c r="G107" s="30">
        <f t="shared" si="0"/>
        <v>0</v>
      </c>
    </row>
    <row r="108" spans="1:7" ht="18.600000000000001" thickTop="1" thickBot="1">
      <c r="A108" s="22"/>
      <c r="B108" s="22"/>
      <c r="D108" s="58"/>
      <c r="G108" s="30">
        <f t="shared" si="0"/>
        <v>0</v>
      </c>
    </row>
    <row r="109" spans="1:7" ht="18.600000000000001" thickTop="1" thickBot="1">
      <c r="A109" s="22"/>
      <c r="B109" s="22"/>
      <c r="D109" s="58"/>
      <c r="G109" s="30">
        <f t="shared" si="0"/>
        <v>0</v>
      </c>
    </row>
    <row r="110" spans="1:7" ht="18.600000000000001" thickTop="1" thickBot="1">
      <c r="A110" s="22"/>
      <c r="B110" s="22"/>
      <c r="D110" s="58"/>
      <c r="G110" s="30">
        <f t="shared" si="0"/>
        <v>0</v>
      </c>
    </row>
    <row r="111" spans="1:7" ht="18.600000000000001" thickTop="1" thickBot="1">
      <c r="A111" s="22"/>
      <c r="B111" s="22"/>
      <c r="C111" s="34"/>
      <c r="D111" s="58"/>
      <c r="G111" s="30">
        <f t="shared" si="0"/>
        <v>0</v>
      </c>
    </row>
    <row r="112" spans="1:7" ht="18.600000000000001" thickTop="1" thickBot="1">
      <c r="A112" s="22"/>
      <c r="B112" s="22"/>
      <c r="G112" s="30">
        <f t="shared" si="0"/>
        <v>0</v>
      </c>
    </row>
    <row r="113" spans="1:7" ht="18.600000000000001" thickTop="1" thickBot="1">
      <c r="A113" s="22"/>
      <c r="B113" s="22"/>
      <c r="G113" s="30">
        <f t="shared" si="0"/>
        <v>0</v>
      </c>
    </row>
    <row r="114" spans="1:7" ht="18.600000000000001" thickTop="1" thickBot="1">
      <c r="A114" s="22"/>
      <c r="B114" s="22"/>
      <c r="G114" s="30">
        <f t="shared" si="0"/>
        <v>0</v>
      </c>
    </row>
    <row r="115" spans="1:7" ht="18.600000000000001" thickTop="1" thickBot="1">
      <c r="D115" s="57"/>
      <c r="G115" s="30">
        <f t="shared" si="0"/>
        <v>0</v>
      </c>
    </row>
    <row r="116" spans="1:7" ht="18.600000000000001" thickTop="1" thickBot="1">
      <c r="G116" s="30">
        <f t="shared" si="0"/>
        <v>0</v>
      </c>
    </row>
    <row r="117" spans="1:7" ht="18.600000000000001" thickTop="1" thickBot="1">
      <c r="G117" s="30">
        <f t="shared" si="0"/>
        <v>0</v>
      </c>
    </row>
    <row r="118" spans="1:7" ht="18.600000000000001" thickTop="1" thickBot="1">
      <c r="G118" s="30">
        <f t="shared" si="0"/>
        <v>0</v>
      </c>
    </row>
    <row r="119" spans="1:7" ht="18.600000000000001" thickTop="1" thickBot="1">
      <c r="G119" s="30">
        <f t="shared" si="0"/>
        <v>0</v>
      </c>
    </row>
    <row r="120" spans="1:7" ht="18.600000000000001" thickTop="1" thickBot="1">
      <c r="G120" s="30">
        <f t="shared" si="0"/>
        <v>0</v>
      </c>
    </row>
    <row r="121" spans="1:7" ht="18.600000000000001" thickTop="1" thickBot="1">
      <c r="G121" s="30">
        <f t="shared" si="0"/>
        <v>0</v>
      </c>
    </row>
    <row r="122" spans="1:7" ht="18.600000000000001" thickTop="1" thickBot="1">
      <c r="G122" s="30">
        <f t="shared" si="0"/>
        <v>0</v>
      </c>
    </row>
    <row r="123" spans="1:7" ht="18" thickTop="1"/>
  </sheetData>
  <mergeCells count="9">
    <mergeCell ref="A59:A64"/>
    <mergeCell ref="A45:A49"/>
    <mergeCell ref="A26:A35"/>
    <mergeCell ref="A36:A44"/>
    <mergeCell ref="A50:A58"/>
    <mergeCell ref="A1:G2"/>
    <mergeCell ref="A12:A21"/>
    <mergeCell ref="A5:A11"/>
    <mergeCell ref="A22:A25"/>
  </mergeCells>
  <phoneticPr fontId="1" type="noConversion"/>
  <pageMargins left="0.7" right="0.7" top="0.75" bottom="0.75" header="0.3" footer="0.3"/>
  <pageSetup paperSize="9" orientation="portrait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101"/>
  <sheetViews>
    <sheetView topLeftCell="A67" zoomScale="110" zoomScaleNormal="110" workbookViewId="0">
      <selection activeCell="D94" sqref="D94"/>
    </sheetView>
  </sheetViews>
  <sheetFormatPr defaultRowHeight="17.399999999999999"/>
  <cols>
    <col min="1" max="1" width="15.09765625" style="21" customWidth="1"/>
    <col min="2" max="2" width="12.296875" style="20" customWidth="1"/>
    <col min="3" max="3" width="10.5" style="20" customWidth="1"/>
    <col min="4" max="4" width="26.3984375" customWidth="1"/>
    <col min="5" max="5" width="13.5" style="29" customWidth="1"/>
    <col min="6" max="6" width="21.69921875" customWidth="1"/>
  </cols>
  <sheetData>
    <row r="1" spans="1:6" ht="18" thickTop="1">
      <c r="A1" s="41" t="s">
        <v>165</v>
      </c>
      <c r="B1" s="42"/>
      <c r="C1" s="42"/>
      <c r="D1" s="42"/>
      <c r="E1" s="43"/>
    </row>
    <row r="2" spans="1:6" ht="18" thickBot="1">
      <c r="A2" s="44"/>
      <c r="B2" s="45"/>
      <c r="C2" s="45"/>
      <c r="D2" s="45"/>
      <c r="E2" s="46"/>
    </row>
    <row r="3" spans="1:6" s="29" customFormat="1" ht="18" thickTop="1">
      <c r="A3" s="28" t="s">
        <v>0</v>
      </c>
      <c r="B3" s="31" t="s">
        <v>1</v>
      </c>
      <c r="C3" s="31" t="s">
        <v>2</v>
      </c>
      <c r="D3" s="32" t="s">
        <v>3</v>
      </c>
      <c r="E3" s="28" t="s">
        <v>4</v>
      </c>
    </row>
    <row r="4" spans="1:6" ht="18" thickBot="1">
      <c r="A4" s="22">
        <v>44986</v>
      </c>
      <c r="B4" s="33">
        <v>2443916</v>
      </c>
      <c r="C4" s="33"/>
      <c r="D4" s="3" t="s">
        <v>124</v>
      </c>
      <c r="E4" s="30">
        <f>B4+C4</f>
        <v>2443916</v>
      </c>
    </row>
    <row r="5" spans="1:6" ht="18.600000000000001" thickTop="1" thickBot="1">
      <c r="A5" s="22">
        <v>44986</v>
      </c>
      <c r="B5" s="33"/>
      <c r="C5" s="33">
        <v>-140000</v>
      </c>
      <c r="D5" s="3" t="s">
        <v>119</v>
      </c>
      <c r="E5" s="30">
        <f>B5+C5+E4</f>
        <v>2303916</v>
      </c>
    </row>
    <row r="6" spans="1:6" ht="18.600000000000001" thickTop="1" thickBot="1">
      <c r="A6" s="22">
        <v>44986</v>
      </c>
      <c r="B6" s="33"/>
      <c r="C6" s="33">
        <v>-140000</v>
      </c>
      <c r="D6" s="3" t="s">
        <v>119</v>
      </c>
      <c r="E6" s="30">
        <f>B6+C6+E5</f>
        <v>2163916</v>
      </c>
    </row>
    <row r="7" spans="1:6" ht="18.600000000000001" thickTop="1" thickBot="1">
      <c r="A7" s="22">
        <v>44991</v>
      </c>
      <c r="B7" s="33"/>
      <c r="C7" s="33">
        <v>-142800</v>
      </c>
      <c r="D7" s="3" t="s">
        <v>120</v>
      </c>
      <c r="E7" s="30">
        <f t="shared" ref="E7:E45" si="0">B7+C7+E6</f>
        <v>2021116</v>
      </c>
    </row>
    <row r="8" spans="1:6" ht="18.600000000000001" thickTop="1" thickBot="1">
      <c r="A8" s="22">
        <v>44991</v>
      </c>
      <c r="B8" s="33">
        <v>250000</v>
      </c>
      <c r="C8" s="33"/>
      <c r="D8" s="3" t="s">
        <v>117</v>
      </c>
      <c r="E8" s="30">
        <f t="shared" si="0"/>
        <v>2271116</v>
      </c>
    </row>
    <row r="9" spans="1:6" ht="18.600000000000001" thickTop="1" thickBot="1">
      <c r="A9" s="22">
        <v>44991</v>
      </c>
      <c r="B9" s="33">
        <v>330000</v>
      </c>
      <c r="C9" s="33"/>
      <c r="D9" s="3" t="s">
        <v>118</v>
      </c>
      <c r="E9" s="30">
        <f t="shared" si="0"/>
        <v>2601116</v>
      </c>
    </row>
    <row r="10" spans="1:6" ht="18.600000000000001" thickTop="1" thickBot="1">
      <c r="A10" s="22">
        <v>44994</v>
      </c>
      <c r="B10" s="33"/>
      <c r="C10" s="33">
        <v>-52800</v>
      </c>
      <c r="D10" s="3" t="s">
        <v>121</v>
      </c>
      <c r="E10" s="30">
        <f t="shared" si="0"/>
        <v>2548316</v>
      </c>
    </row>
    <row r="11" spans="1:6" ht="18.600000000000001" thickTop="1" thickBot="1">
      <c r="A11" s="22">
        <v>44998</v>
      </c>
      <c r="B11" s="33"/>
      <c r="C11" s="33">
        <v>-40000</v>
      </c>
      <c r="D11" s="3" t="s">
        <v>108</v>
      </c>
      <c r="E11" s="30">
        <f t="shared" si="0"/>
        <v>2508316</v>
      </c>
      <c r="F11" t="s">
        <v>125</v>
      </c>
    </row>
    <row r="12" spans="1:6" ht="18.600000000000001" thickTop="1" thickBot="1">
      <c r="A12" s="22">
        <v>45001</v>
      </c>
      <c r="B12" s="33">
        <v>2970000</v>
      </c>
      <c r="C12" s="33"/>
      <c r="D12" s="18" t="s">
        <v>122</v>
      </c>
      <c r="E12" s="30">
        <f t="shared" si="0"/>
        <v>5478316</v>
      </c>
    </row>
    <row r="13" spans="1:6" ht="18.600000000000001" thickTop="1" thickBot="1">
      <c r="A13" s="22">
        <v>45002</v>
      </c>
      <c r="B13" s="33"/>
      <c r="C13" s="33">
        <v>-5600</v>
      </c>
      <c r="D13" s="16" t="s">
        <v>123</v>
      </c>
      <c r="E13" s="30">
        <f t="shared" si="0"/>
        <v>5472716</v>
      </c>
    </row>
    <row r="14" spans="1:6" ht="18.600000000000001" thickTop="1" thickBot="1">
      <c r="A14" s="22">
        <v>45008</v>
      </c>
      <c r="C14" s="33">
        <v>-500000</v>
      </c>
      <c r="D14" s="16" t="s">
        <v>126</v>
      </c>
      <c r="E14" s="30">
        <f t="shared" si="0"/>
        <v>4972716</v>
      </c>
    </row>
    <row r="15" spans="1:6" ht="18.600000000000001" thickTop="1" thickBot="1">
      <c r="A15" s="22">
        <v>45009</v>
      </c>
      <c r="C15" s="33">
        <v>-50000</v>
      </c>
      <c r="D15" s="16" t="s">
        <v>108</v>
      </c>
      <c r="E15" s="30">
        <f t="shared" si="0"/>
        <v>4922716</v>
      </c>
      <c r="F15" t="s">
        <v>127</v>
      </c>
    </row>
    <row r="16" spans="1:6" ht="18.600000000000001" thickTop="1" thickBot="1">
      <c r="A16" s="22">
        <v>45010</v>
      </c>
      <c r="B16" s="20">
        <v>250</v>
      </c>
      <c r="D16" s="16" t="s">
        <v>128</v>
      </c>
      <c r="E16" s="30">
        <f t="shared" si="0"/>
        <v>4922966</v>
      </c>
    </row>
    <row r="17" spans="1:6" ht="18.600000000000001" thickTop="1" thickBot="1">
      <c r="A17" s="22">
        <v>45013</v>
      </c>
      <c r="C17" s="33">
        <v>-90530</v>
      </c>
      <c r="D17" s="16" t="s">
        <v>129</v>
      </c>
      <c r="E17" s="30">
        <f t="shared" si="0"/>
        <v>4832436</v>
      </c>
    </row>
    <row r="18" spans="1:6" ht="18.600000000000001" thickTop="1" thickBot="1">
      <c r="A18" s="22">
        <v>45022</v>
      </c>
      <c r="B18" s="20">
        <v>327000</v>
      </c>
      <c r="D18" s="16" t="s">
        <v>130</v>
      </c>
      <c r="E18" s="30">
        <f t="shared" si="0"/>
        <v>5159436</v>
      </c>
    </row>
    <row r="19" spans="1:6" ht="18.600000000000001" thickTop="1" thickBot="1">
      <c r="A19" s="22">
        <v>45024</v>
      </c>
      <c r="C19" s="33">
        <v>-300000</v>
      </c>
      <c r="D19" s="16" t="s">
        <v>131</v>
      </c>
      <c r="E19" s="30">
        <f t="shared" si="0"/>
        <v>4859436</v>
      </c>
    </row>
    <row r="20" spans="1:6" ht="18.600000000000001" thickTop="1" thickBot="1">
      <c r="A20" s="22">
        <v>45026</v>
      </c>
      <c r="C20" s="33">
        <v>-6000</v>
      </c>
      <c r="D20" s="16" t="s">
        <v>132</v>
      </c>
      <c r="E20" s="30">
        <f t="shared" si="0"/>
        <v>4853436</v>
      </c>
    </row>
    <row r="21" spans="1:6" ht="18.600000000000001" thickTop="1" thickBot="1">
      <c r="A21" s="22">
        <v>45027</v>
      </c>
      <c r="B21" s="33">
        <v>10000</v>
      </c>
      <c r="C21" s="33"/>
      <c r="D21" s="16" t="s">
        <v>142</v>
      </c>
      <c r="E21" s="30">
        <f t="shared" si="0"/>
        <v>4863436</v>
      </c>
    </row>
    <row r="22" spans="1:6" ht="18.600000000000001" thickTop="1" thickBot="1">
      <c r="A22" s="22">
        <v>45027</v>
      </c>
      <c r="B22" s="33"/>
      <c r="C22" s="33">
        <v>-177900</v>
      </c>
      <c r="D22" s="16" t="s">
        <v>133</v>
      </c>
      <c r="E22" s="30">
        <f t="shared" si="0"/>
        <v>4685536</v>
      </c>
    </row>
    <row r="23" spans="1:6" ht="18.600000000000001" thickTop="1" thickBot="1">
      <c r="A23" s="22">
        <v>45029</v>
      </c>
      <c r="B23" s="33"/>
      <c r="C23" s="33">
        <v>-21900</v>
      </c>
      <c r="D23" s="16" t="s">
        <v>134</v>
      </c>
      <c r="E23" s="30">
        <f t="shared" si="0"/>
        <v>4663636</v>
      </c>
    </row>
    <row r="24" spans="1:6" ht="18.600000000000001" thickTop="1" thickBot="1">
      <c r="A24" s="22">
        <v>45039</v>
      </c>
      <c r="B24" s="33"/>
      <c r="C24" s="33">
        <v>-80000</v>
      </c>
      <c r="D24" s="16" t="s">
        <v>133</v>
      </c>
      <c r="E24" s="30">
        <f t="shared" si="0"/>
        <v>4583636</v>
      </c>
      <c r="F24" t="s">
        <v>135</v>
      </c>
    </row>
    <row r="25" spans="1:6" ht="18.600000000000001" thickTop="1" thickBot="1">
      <c r="A25" s="22">
        <v>45042</v>
      </c>
      <c r="B25" s="33"/>
      <c r="C25" s="33">
        <v>-60000</v>
      </c>
      <c r="D25" s="16" t="s">
        <v>137</v>
      </c>
      <c r="E25" s="30">
        <f t="shared" si="0"/>
        <v>4523636</v>
      </c>
      <c r="F25" t="s">
        <v>146</v>
      </c>
    </row>
    <row r="26" spans="1:6" ht="18.600000000000001" thickTop="1" thickBot="1">
      <c r="A26" s="22">
        <v>45045</v>
      </c>
      <c r="B26" s="33">
        <v>396</v>
      </c>
      <c r="C26" s="33"/>
      <c r="D26" s="16" t="s">
        <v>128</v>
      </c>
      <c r="E26" s="30">
        <f t="shared" si="0"/>
        <v>4524032</v>
      </c>
    </row>
    <row r="27" spans="1:6" ht="18.600000000000001" thickTop="1" thickBot="1">
      <c r="A27" s="22">
        <v>45050</v>
      </c>
      <c r="B27" s="33"/>
      <c r="C27" s="33">
        <v>-40000</v>
      </c>
      <c r="D27" s="16" t="s">
        <v>136</v>
      </c>
      <c r="E27" s="30">
        <f t="shared" si="0"/>
        <v>4484032</v>
      </c>
      <c r="F27" t="s">
        <v>138</v>
      </c>
    </row>
    <row r="28" spans="1:6" ht="18.600000000000001" thickTop="1" thickBot="1">
      <c r="A28" s="22">
        <v>45060</v>
      </c>
      <c r="B28" s="33"/>
      <c r="C28" s="33">
        <v>-55230</v>
      </c>
      <c r="D28" s="16" t="s">
        <v>139</v>
      </c>
      <c r="E28" s="30">
        <f t="shared" si="0"/>
        <v>4428802</v>
      </c>
    </row>
    <row r="29" spans="1:6" ht="18.600000000000001" thickTop="1" thickBot="1">
      <c r="A29" s="22">
        <v>45073</v>
      </c>
      <c r="B29" s="33">
        <v>302</v>
      </c>
      <c r="C29" s="33"/>
      <c r="D29" s="16" t="s">
        <v>128</v>
      </c>
      <c r="E29" s="30">
        <f t="shared" si="0"/>
        <v>4429104</v>
      </c>
    </row>
    <row r="30" spans="1:6" ht="18.600000000000001" thickTop="1" thickBot="1">
      <c r="A30" s="22">
        <v>45076</v>
      </c>
      <c r="B30" s="33"/>
      <c r="C30" s="33">
        <v>-200000</v>
      </c>
      <c r="D30" s="16" t="s">
        <v>140</v>
      </c>
      <c r="E30" s="30">
        <f t="shared" si="0"/>
        <v>4229104</v>
      </c>
    </row>
    <row r="31" spans="1:6" ht="18.600000000000001" thickTop="1" thickBot="1">
      <c r="A31" s="22">
        <v>45077</v>
      </c>
      <c r="B31" s="33">
        <v>171000</v>
      </c>
      <c r="C31" s="33"/>
      <c r="D31" s="16" t="s">
        <v>141</v>
      </c>
      <c r="E31" s="30">
        <f t="shared" si="0"/>
        <v>4400104</v>
      </c>
    </row>
    <row r="32" spans="1:6" ht="18.600000000000001" thickTop="1" thickBot="1">
      <c r="A32" s="22">
        <v>45093</v>
      </c>
      <c r="B32" s="33">
        <v>7163</v>
      </c>
      <c r="C32" s="33"/>
      <c r="D32" s="16" t="s">
        <v>143</v>
      </c>
      <c r="E32" s="30">
        <f t="shared" si="0"/>
        <v>4407267</v>
      </c>
    </row>
    <row r="33" spans="1:6" ht="18.600000000000001" thickTop="1" thickBot="1">
      <c r="A33" s="22">
        <v>45096</v>
      </c>
      <c r="B33" s="33"/>
      <c r="C33" s="33">
        <v>-20000</v>
      </c>
      <c r="D33" s="16" t="s">
        <v>144</v>
      </c>
      <c r="E33" s="30">
        <f t="shared" si="0"/>
        <v>4387267</v>
      </c>
      <c r="F33" t="s">
        <v>146</v>
      </c>
    </row>
    <row r="34" spans="1:6" ht="18.600000000000001" thickTop="1" thickBot="1">
      <c r="A34" s="22">
        <v>45096</v>
      </c>
      <c r="B34" s="33"/>
      <c r="C34" s="33">
        <v>-50000</v>
      </c>
      <c r="D34" s="16" t="s">
        <v>145</v>
      </c>
      <c r="E34" s="30">
        <f t="shared" si="0"/>
        <v>4337267</v>
      </c>
      <c r="F34" t="s">
        <v>138</v>
      </c>
    </row>
    <row r="35" spans="1:6" ht="18.600000000000001" thickTop="1" thickBot="1">
      <c r="A35" s="22">
        <v>45101</v>
      </c>
      <c r="B35" s="33">
        <v>296</v>
      </c>
      <c r="C35" s="33"/>
      <c r="D35" s="16" t="s">
        <v>128</v>
      </c>
      <c r="E35" s="30">
        <f t="shared" si="0"/>
        <v>4337563</v>
      </c>
    </row>
    <row r="36" spans="1:6" ht="18.600000000000001" thickTop="1" thickBot="1">
      <c r="A36" s="22">
        <v>45136</v>
      </c>
      <c r="B36" s="33">
        <v>365</v>
      </c>
      <c r="C36" s="33"/>
      <c r="D36" s="16" t="s">
        <v>6</v>
      </c>
      <c r="E36" s="30">
        <f t="shared" si="0"/>
        <v>4337928</v>
      </c>
    </row>
    <row r="37" spans="1:6" ht="18.600000000000001" thickTop="1" thickBot="1">
      <c r="A37" s="22">
        <v>45139</v>
      </c>
      <c r="B37" s="33"/>
      <c r="C37" s="33">
        <v>-67000</v>
      </c>
      <c r="D37" s="16" t="s">
        <v>147</v>
      </c>
      <c r="E37" s="30">
        <f t="shared" si="0"/>
        <v>4270928</v>
      </c>
      <c r="F37" t="s">
        <v>148</v>
      </c>
    </row>
    <row r="38" spans="1:6" ht="18.600000000000001" thickTop="1" thickBot="1">
      <c r="A38" s="22">
        <v>45146</v>
      </c>
      <c r="B38" s="33"/>
      <c r="C38" s="33">
        <v>-140000</v>
      </c>
      <c r="D38" s="16" t="s">
        <v>149</v>
      </c>
      <c r="E38" s="30">
        <f t="shared" si="0"/>
        <v>4130928</v>
      </c>
    </row>
    <row r="39" spans="1:6" ht="18.600000000000001" thickTop="1" thickBot="1">
      <c r="A39" s="22">
        <v>45158</v>
      </c>
      <c r="B39" s="33"/>
      <c r="C39" s="33">
        <v>-350000</v>
      </c>
      <c r="D39" s="16" t="s">
        <v>150</v>
      </c>
      <c r="E39" s="30">
        <f t="shared" si="0"/>
        <v>3780928</v>
      </c>
    </row>
    <row r="40" spans="1:6" s="56" customFormat="1" ht="18.600000000000001" thickTop="1" thickBot="1">
      <c r="A40" s="52">
        <v>45164</v>
      </c>
      <c r="B40" s="53">
        <v>249</v>
      </c>
      <c r="C40" s="53"/>
      <c r="D40" s="54" t="s">
        <v>151</v>
      </c>
      <c r="E40" s="55">
        <f t="shared" si="0"/>
        <v>3781177</v>
      </c>
    </row>
    <row r="41" spans="1:6" ht="18.600000000000001" thickTop="1" thickBot="1">
      <c r="A41" s="22">
        <v>45166</v>
      </c>
      <c r="B41" s="33">
        <v>390000</v>
      </c>
      <c r="C41" s="33"/>
      <c r="D41" s="16" t="s">
        <v>152</v>
      </c>
      <c r="E41" s="51">
        <f>B41+C41+E40</f>
        <v>4171177</v>
      </c>
    </row>
    <row r="42" spans="1:6" ht="18.600000000000001" thickTop="1" thickBot="1">
      <c r="A42" s="22">
        <v>45166</v>
      </c>
      <c r="B42" s="33">
        <v>920000</v>
      </c>
      <c r="C42" s="33"/>
      <c r="D42" s="16" t="s">
        <v>153</v>
      </c>
      <c r="E42" s="30">
        <f t="shared" si="0"/>
        <v>5091177</v>
      </c>
    </row>
    <row r="43" spans="1:6" ht="18.600000000000001" thickTop="1" thickBot="1">
      <c r="A43" s="22">
        <v>45174</v>
      </c>
      <c r="B43" s="33"/>
      <c r="C43" s="33">
        <v>-39400</v>
      </c>
      <c r="D43" s="16" t="s">
        <v>154</v>
      </c>
      <c r="E43" s="30">
        <f t="shared" si="0"/>
        <v>5051777</v>
      </c>
      <c r="F43" t="s">
        <v>155</v>
      </c>
    </row>
    <row r="44" spans="1:6" ht="18.600000000000001" thickTop="1" thickBot="1">
      <c r="A44" s="22">
        <v>45174</v>
      </c>
      <c r="B44" s="33"/>
      <c r="C44" s="33">
        <v>-6260</v>
      </c>
      <c r="D44" s="16" t="s">
        <v>156</v>
      </c>
      <c r="E44" s="30">
        <f t="shared" si="0"/>
        <v>5045517</v>
      </c>
      <c r="F44" t="s">
        <v>155</v>
      </c>
    </row>
    <row r="45" spans="1:6" ht="18.600000000000001" thickTop="1" thickBot="1">
      <c r="A45" s="22">
        <v>45181</v>
      </c>
      <c r="B45" s="33"/>
      <c r="C45" s="33">
        <v>-167300</v>
      </c>
      <c r="D45" s="16" t="s">
        <v>160</v>
      </c>
      <c r="E45" s="30">
        <f t="shared" si="0"/>
        <v>4878217</v>
      </c>
      <c r="F45" t="s">
        <v>157</v>
      </c>
    </row>
    <row r="46" spans="1:6" ht="18.600000000000001" thickTop="1" thickBot="1">
      <c r="A46" s="22">
        <v>45181</v>
      </c>
      <c r="B46" s="33"/>
      <c r="C46" s="33">
        <v>-85000</v>
      </c>
      <c r="D46" s="16" t="s">
        <v>161</v>
      </c>
      <c r="E46" s="30">
        <f>B46+C46+E45</f>
        <v>4793217</v>
      </c>
      <c r="F46" t="s">
        <v>157</v>
      </c>
    </row>
    <row r="47" spans="1:6" ht="18.600000000000001" thickTop="1" thickBot="1">
      <c r="A47" s="22">
        <v>45181</v>
      </c>
      <c r="B47" s="33"/>
      <c r="C47" s="33">
        <v>-270000</v>
      </c>
      <c r="D47" s="16" t="s">
        <v>162</v>
      </c>
      <c r="E47" s="30">
        <f>B47+C47+E46</f>
        <v>4523217</v>
      </c>
      <c r="F47" t="s">
        <v>157</v>
      </c>
    </row>
    <row r="48" spans="1:6" ht="18.600000000000001" thickTop="1" thickBot="1">
      <c r="A48" s="22">
        <v>45181</v>
      </c>
      <c r="B48" s="33"/>
      <c r="C48" s="33">
        <v>-12000</v>
      </c>
      <c r="D48" s="16" t="s">
        <v>158</v>
      </c>
      <c r="E48" s="30">
        <f>B48+C48+E47</f>
        <v>4511217</v>
      </c>
    </row>
    <row r="49" spans="1:6" ht="18.600000000000001" thickTop="1" thickBot="1">
      <c r="A49" s="22">
        <v>45181</v>
      </c>
      <c r="B49" s="33">
        <v>925000</v>
      </c>
      <c r="C49" s="33"/>
      <c r="D49" s="16" t="s">
        <v>159</v>
      </c>
      <c r="E49" s="30">
        <f>B49+C49+E48</f>
        <v>5436217</v>
      </c>
    </row>
    <row r="50" spans="1:6" ht="18.600000000000001" thickTop="1" thickBot="1">
      <c r="A50" s="22">
        <v>45182</v>
      </c>
      <c r="B50" s="33"/>
      <c r="C50" s="33">
        <v>-18000</v>
      </c>
      <c r="D50" s="16" t="s">
        <v>163</v>
      </c>
      <c r="E50" s="30">
        <f>B50+C50+E49</f>
        <v>5418217</v>
      </c>
      <c r="F50" t="s">
        <v>157</v>
      </c>
    </row>
    <row r="51" spans="1:6" ht="18.600000000000001" thickTop="1" thickBot="1">
      <c r="A51" s="22">
        <v>45182</v>
      </c>
      <c r="B51" s="33">
        <v>1075000</v>
      </c>
      <c r="C51" s="33"/>
      <c r="D51" s="16" t="s">
        <v>164</v>
      </c>
      <c r="E51" s="30">
        <f>B51+C51+E50</f>
        <v>6493217</v>
      </c>
    </row>
    <row r="52" spans="1:6" ht="18.600000000000001" thickTop="1" thickBot="1">
      <c r="A52" s="22">
        <v>45183</v>
      </c>
      <c r="B52" s="33">
        <v>575000</v>
      </c>
      <c r="C52" s="33"/>
      <c r="D52" s="16" t="s">
        <v>166</v>
      </c>
      <c r="E52" s="30">
        <f>B52+C52+E51</f>
        <v>7068217</v>
      </c>
    </row>
    <row r="53" spans="1:6" ht="18.600000000000001" thickTop="1" thickBot="1">
      <c r="A53" s="22">
        <v>45188</v>
      </c>
      <c r="B53" s="33">
        <v>1395000</v>
      </c>
      <c r="C53" s="33"/>
      <c r="D53" s="16" t="s">
        <v>167</v>
      </c>
      <c r="E53" s="30">
        <f>B53+C53+E52</f>
        <v>8463217</v>
      </c>
    </row>
    <row r="54" spans="1:6" ht="18.600000000000001" thickTop="1" thickBot="1">
      <c r="A54" s="22">
        <v>45190</v>
      </c>
      <c r="B54" s="33"/>
      <c r="C54" s="33">
        <v>-500000</v>
      </c>
      <c r="D54" s="16" t="s">
        <v>168</v>
      </c>
      <c r="E54" s="30">
        <f>B54+C54+E53</f>
        <v>7963217</v>
      </c>
    </row>
    <row r="55" spans="1:6" ht="18.600000000000001" thickTop="1" thickBot="1">
      <c r="A55" s="22">
        <v>45190</v>
      </c>
      <c r="B55" s="33"/>
      <c r="C55" s="33">
        <v>-1270700</v>
      </c>
      <c r="D55" s="16" t="s">
        <v>169</v>
      </c>
      <c r="E55" s="30">
        <f>B55+C55+E54</f>
        <v>6692517</v>
      </c>
    </row>
    <row r="56" spans="1:6" ht="18.600000000000001" thickTop="1" thickBot="1">
      <c r="A56" s="22">
        <v>45190</v>
      </c>
      <c r="B56" s="33"/>
      <c r="C56" s="33">
        <f>-556000+431750</f>
        <v>-124250</v>
      </c>
      <c r="D56" s="16" t="s">
        <v>170</v>
      </c>
      <c r="E56" s="30">
        <f>B56+C56+E55</f>
        <v>6568267</v>
      </c>
      <c r="F56" t="s">
        <v>172</v>
      </c>
    </row>
    <row r="57" spans="1:6" ht="18.600000000000001" thickTop="1" thickBot="1">
      <c r="A57" s="22">
        <v>45192</v>
      </c>
      <c r="B57" s="33">
        <v>390</v>
      </c>
      <c r="C57" s="33"/>
      <c r="D57" s="16" t="s">
        <v>171</v>
      </c>
      <c r="E57" s="30">
        <f>B57+C57+E56</f>
        <v>6568657</v>
      </c>
    </row>
    <row r="58" spans="1:6" ht="18.600000000000001" thickTop="1" thickBot="1">
      <c r="A58" s="22">
        <v>45201</v>
      </c>
      <c r="B58" s="33">
        <v>1</v>
      </c>
      <c r="C58" s="33"/>
      <c r="D58" s="16" t="s">
        <v>173</v>
      </c>
      <c r="E58" s="30">
        <f>B58+C58+E57</f>
        <v>6568658</v>
      </c>
    </row>
    <row r="59" spans="1:6" ht="18.600000000000001" thickTop="1" thickBot="1">
      <c r="A59" s="22">
        <v>45201</v>
      </c>
      <c r="B59" s="33"/>
      <c r="C59" s="33">
        <v>-40000</v>
      </c>
      <c r="D59" s="16" t="s">
        <v>186</v>
      </c>
      <c r="E59" s="30">
        <f>B59+C59+E58</f>
        <v>6528658</v>
      </c>
      <c r="F59" t="s">
        <v>174</v>
      </c>
    </row>
    <row r="60" spans="1:6" ht="18.600000000000001" thickTop="1" thickBot="1">
      <c r="A60" s="22">
        <v>45205</v>
      </c>
      <c r="B60" s="33"/>
      <c r="C60" s="33">
        <v>-60000</v>
      </c>
      <c r="D60" s="16" t="s">
        <v>186</v>
      </c>
      <c r="E60" s="30">
        <f>B60+C60+E59</f>
        <v>6468658</v>
      </c>
      <c r="F60" t="s">
        <v>179</v>
      </c>
    </row>
    <row r="61" spans="1:6" ht="18.600000000000001" thickTop="1" thickBot="1">
      <c r="E61" s="30">
        <f>'2023학년도 회비 사용내역 (2)'!C18+'2023학년도 회비 사용내역 (2)'!E18+E60</f>
        <v>6409388</v>
      </c>
      <c r="F61" t="s">
        <v>176</v>
      </c>
    </row>
    <row r="62" spans="1:6" ht="18.600000000000001" thickTop="1" thickBot="1">
      <c r="E62" s="30">
        <f>'2023학년도 회비 사용내역 (2)'!C28+'2023학년도 회비 사용내역 (2)'!E28+E61</f>
        <v>6379388</v>
      </c>
      <c r="F62" t="s">
        <v>178</v>
      </c>
    </row>
    <row r="63" spans="1:6" ht="18.600000000000001" thickTop="1" thickBot="1">
      <c r="A63" s="22">
        <v>45209</v>
      </c>
      <c r="B63" s="33">
        <v>4654</v>
      </c>
      <c r="C63" s="33"/>
      <c r="D63" s="16" t="s">
        <v>180</v>
      </c>
      <c r="E63" s="30">
        <f>B63+C63+E62</f>
        <v>6384042</v>
      </c>
    </row>
    <row r="64" spans="1:6" ht="18.600000000000001" thickTop="1" thickBot="1">
      <c r="A64" s="22">
        <v>45212</v>
      </c>
      <c r="B64" s="33">
        <v>25000</v>
      </c>
      <c r="C64" s="33"/>
      <c r="D64" s="16" t="s">
        <v>183</v>
      </c>
      <c r="E64" s="30">
        <f>B64+C64+E63</f>
        <v>6409042</v>
      </c>
      <c r="F64" t="s">
        <v>182</v>
      </c>
    </row>
    <row r="65" spans="1:6" ht="18.600000000000001" thickTop="1" thickBot="1">
      <c r="A65" s="22">
        <v>45212</v>
      </c>
      <c r="B65" s="33">
        <v>2640000</v>
      </c>
      <c r="C65" s="33"/>
      <c r="D65" s="16" t="s">
        <v>181</v>
      </c>
      <c r="E65" s="30">
        <f t="shared" ref="E65:E100" si="1">B65+C65+E64</f>
        <v>9049042</v>
      </c>
    </row>
    <row r="66" spans="1:6" ht="18.600000000000001" thickTop="1" thickBot="1">
      <c r="A66" s="22">
        <v>45212</v>
      </c>
      <c r="B66" s="33"/>
      <c r="C66" s="33">
        <v>-550000</v>
      </c>
      <c r="D66" s="16" t="s">
        <v>184</v>
      </c>
      <c r="E66" s="30">
        <f t="shared" si="1"/>
        <v>8499042</v>
      </c>
    </row>
    <row r="67" spans="1:6" ht="18.600000000000001" thickTop="1" thickBot="1">
      <c r="A67" s="22">
        <v>45212</v>
      </c>
      <c r="C67" s="34">
        <v>-1060000</v>
      </c>
      <c r="D67" s="16" t="s">
        <v>185</v>
      </c>
      <c r="E67" s="30">
        <f t="shared" si="1"/>
        <v>7439042</v>
      </c>
    </row>
    <row r="68" spans="1:6" ht="18.600000000000001" thickTop="1" thickBot="1">
      <c r="A68" s="22">
        <v>45217</v>
      </c>
      <c r="C68" s="34">
        <v>-29900</v>
      </c>
      <c r="D68" s="16" t="s">
        <v>186</v>
      </c>
      <c r="E68" s="30">
        <f t="shared" si="1"/>
        <v>7409142</v>
      </c>
      <c r="F68" t="s">
        <v>178</v>
      </c>
    </row>
    <row r="69" spans="1:6" ht="18.600000000000001" thickTop="1" thickBot="1">
      <c r="A69" s="22">
        <v>45219</v>
      </c>
      <c r="C69" s="34">
        <v>-30000</v>
      </c>
      <c r="D69" s="16" t="s">
        <v>186</v>
      </c>
      <c r="E69" s="30">
        <f t="shared" si="1"/>
        <v>7379142</v>
      </c>
      <c r="F69" t="s">
        <v>187</v>
      </c>
    </row>
    <row r="70" spans="1:6" ht="18.600000000000001" thickTop="1" thickBot="1">
      <c r="A70" s="22">
        <v>45227</v>
      </c>
      <c r="B70" s="20">
        <v>597</v>
      </c>
      <c r="D70" s="16" t="s">
        <v>188</v>
      </c>
      <c r="E70" s="30">
        <f t="shared" si="1"/>
        <v>7379739</v>
      </c>
    </row>
    <row r="71" spans="1:6" ht="18.600000000000001" thickTop="1" thickBot="1">
      <c r="A71" s="22">
        <v>45227</v>
      </c>
      <c r="C71" s="34">
        <v>-37400</v>
      </c>
      <c r="D71" s="16" t="s">
        <v>189</v>
      </c>
      <c r="E71" s="30">
        <f t="shared" si="1"/>
        <v>7342339</v>
      </c>
      <c r="F71" t="s">
        <v>190</v>
      </c>
    </row>
    <row r="72" spans="1:6" ht="18.600000000000001" thickTop="1" thickBot="1">
      <c r="A72" s="22">
        <v>45234</v>
      </c>
      <c r="C72" s="34">
        <v>-151400</v>
      </c>
      <c r="D72" s="16" t="s">
        <v>191</v>
      </c>
      <c r="E72" s="30">
        <f t="shared" si="1"/>
        <v>7190939</v>
      </c>
    </row>
    <row r="73" spans="1:6" ht="18.600000000000001" thickTop="1" thickBot="1">
      <c r="A73" s="22">
        <v>45234</v>
      </c>
      <c r="C73" s="34">
        <v>-30000</v>
      </c>
      <c r="D73" s="16" t="s">
        <v>192</v>
      </c>
      <c r="E73" s="30">
        <f t="shared" si="1"/>
        <v>7160939</v>
      </c>
      <c r="F73" t="s">
        <v>193</v>
      </c>
    </row>
    <row r="74" spans="1:6" ht="18.600000000000001" thickTop="1" thickBot="1">
      <c r="A74" s="22">
        <v>45237</v>
      </c>
      <c r="C74" s="34">
        <v>-40000</v>
      </c>
      <c r="D74" s="16" t="s">
        <v>194</v>
      </c>
      <c r="E74" s="30">
        <f t="shared" si="1"/>
        <v>7120939</v>
      </c>
      <c r="F74" t="s">
        <v>195</v>
      </c>
    </row>
    <row r="75" spans="1:6" ht="18.600000000000001" thickTop="1" thickBot="1">
      <c r="A75" s="22">
        <v>45245</v>
      </c>
      <c r="C75" s="34">
        <v>-461300</v>
      </c>
      <c r="D75" s="16" t="s">
        <v>196</v>
      </c>
      <c r="E75" s="30">
        <f t="shared" si="1"/>
        <v>6659639</v>
      </c>
    </row>
    <row r="76" spans="1:6" ht="18.600000000000001" thickTop="1" thickBot="1">
      <c r="A76" s="22">
        <v>45245</v>
      </c>
      <c r="C76" s="34">
        <v>-15900</v>
      </c>
      <c r="D76" s="16" t="s">
        <v>196</v>
      </c>
      <c r="E76" s="30">
        <f t="shared" si="1"/>
        <v>6643739</v>
      </c>
    </row>
    <row r="77" spans="1:6" ht="18.600000000000001" thickTop="1" thickBot="1">
      <c r="A77" s="22">
        <v>45245</v>
      </c>
      <c r="C77" s="34">
        <v>-279970</v>
      </c>
      <c r="D77" s="16" t="s">
        <v>197</v>
      </c>
      <c r="E77" s="30">
        <f t="shared" si="1"/>
        <v>6363769</v>
      </c>
      <c r="F77" t="s">
        <v>198</v>
      </c>
    </row>
    <row r="78" spans="1:6" ht="18.600000000000001" thickTop="1" thickBot="1">
      <c r="A78" s="22">
        <v>45247</v>
      </c>
      <c r="B78" s="34">
        <v>46220</v>
      </c>
      <c r="C78" s="34">
        <v>-250000</v>
      </c>
      <c r="D78" s="16" t="s">
        <v>199</v>
      </c>
      <c r="E78" s="30">
        <f t="shared" si="1"/>
        <v>6159989</v>
      </c>
      <c r="F78" t="s">
        <v>212</v>
      </c>
    </row>
    <row r="79" spans="1:6" ht="18.600000000000001" thickTop="1" thickBot="1">
      <c r="A79" s="22">
        <v>45247</v>
      </c>
      <c r="B79" s="34">
        <v>300000</v>
      </c>
      <c r="D79" s="16" t="s">
        <v>200</v>
      </c>
      <c r="E79" s="30">
        <f t="shared" si="1"/>
        <v>6459989</v>
      </c>
      <c r="F79" t="s">
        <v>201</v>
      </c>
    </row>
    <row r="80" spans="1:6" ht="18.600000000000001" thickTop="1" thickBot="1">
      <c r="A80" s="22">
        <v>45248</v>
      </c>
      <c r="C80" s="34">
        <v>-4900</v>
      </c>
      <c r="D80" s="16" t="s">
        <v>202</v>
      </c>
      <c r="E80" s="30">
        <f t="shared" si="1"/>
        <v>6455089</v>
      </c>
      <c r="F80" t="s">
        <v>203</v>
      </c>
    </row>
    <row r="81" spans="1:6" ht="18.600000000000001" thickTop="1" thickBot="1">
      <c r="A81" s="22">
        <v>45248</v>
      </c>
      <c r="C81" s="34">
        <v>-110000</v>
      </c>
      <c r="D81" s="16" t="s">
        <v>204</v>
      </c>
      <c r="E81" s="30">
        <f t="shared" si="1"/>
        <v>6345089</v>
      </c>
    </row>
    <row r="82" spans="1:6" ht="18.600000000000001" thickTop="1" thickBot="1">
      <c r="A82" s="22">
        <v>45253</v>
      </c>
      <c r="B82" s="34">
        <v>660000</v>
      </c>
      <c r="D82" s="16" t="s">
        <v>205</v>
      </c>
      <c r="E82" s="30">
        <f t="shared" si="1"/>
        <v>7005089</v>
      </c>
    </row>
    <row r="83" spans="1:6" ht="18.600000000000001" thickTop="1" thickBot="1">
      <c r="A83" s="22">
        <v>45255</v>
      </c>
      <c r="B83" s="20">
        <v>482</v>
      </c>
      <c r="D83" s="16" t="s">
        <v>171</v>
      </c>
      <c r="E83" s="30">
        <f t="shared" si="1"/>
        <v>7005571</v>
      </c>
    </row>
    <row r="84" spans="1:6" ht="18.600000000000001" thickTop="1" thickBot="1">
      <c r="A84" s="22">
        <v>45261</v>
      </c>
      <c r="C84" s="20">
        <v>-250</v>
      </c>
      <c r="D84" s="16" t="s">
        <v>206</v>
      </c>
      <c r="E84" s="30">
        <f t="shared" si="1"/>
        <v>7005321</v>
      </c>
    </row>
    <row r="85" spans="1:6" ht="18.600000000000001" thickTop="1" thickBot="1">
      <c r="A85" s="22">
        <v>45261</v>
      </c>
      <c r="B85" s="34"/>
      <c r="C85" s="34">
        <v>-500000</v>
      </c>
      <c r="D85" s="16" t="s">
        <v>207</v>
      </c>
      <c r="E85" s="30">
        <f t="shared" si="1"/>
        <v>6505321</v>
      </c>
    </row>
    <row r="86" spans="1:6" ht="18.600000000000001" thickTop="1" thickBot="1">
      <c r="A86" s="22">
        <v>45261</v>
      </c>
      <c r="C86" s="34">
        <v>-251000</v>
      </c>
      <c r="D86" s="16" t="s">
        <v>208</v>
      </c>
      <c r="E86" s="30">
        <f t="shared" si="1"/>
        <v>6254321</v>
      </c>
    </row>
    <row r="87" spans="1:6" ht="18.600000000000001" thickTop="1" thickBot="1">
      <c r="A87" s="22">
        <v>45262</v>
      </c>
      <c r="C87" s="34">
        <v>-300000</v>
      </c>
      <c r="D87" s="16" t="s">
        <v>209</v>
      </c>
      <c r="E87" s="30">
        <f t="shared" si="1"/>
        <v>5954321</v>
      </c>
    </row>
    <row r="88" spans="1:6" ht="18.600000000000001" thickTop="1" thickBot="1">
      <c r="A88" s="22">
        <v>45262</v>
      </c>
      <c r="B88" s="20">
        <v>54</v>
      </c>
      <c r="C88" s="34"/>
      <c r="D88" s="16" t="s">
        <v>210</v>
      </c>
      <c r="E88" s="30">
        <f t="shared" si="1"/>
        <v>5954375</v>
      </c>
      <c r="F88" t="s">
        <v>211</v>
      </c>
    </row>
    <row r="89" spans="1:6" ht="18.600000000000001" thickTop="1" thickBot="1">
      <c r="A89" s="22">
        <v>45278</v>
      </c>
      <c r="B89" s="34"/>
      <c r="C89" s="34">
        <v>-26000</v>
      </c>
      <c r="D89" s="16" t="s">
        <v>213</v>
      </c>
      <c r="E89" s="30">
        <f t="shared" si="1"/>
        <v>5928375</v>
      </c>
      <c r="F89" t="s">
        <v>214</v>
      </c>
    </row>
    <row r="90" spans="1:6" ht="18.600000000000001" thickTop="1" thickBot="1">
      <c r="A90" s="22">
        <v>45283</v>
      </c>
      <c r="B90" s="20">
        <v>410</v>
      </c>
      <c r="D90" s="16" t="s">
        <v>215</v>
      </c>
      <c r="E90" s="30">
        <f t="shared" si="1"/>
        <v>5928785</v>
      </c>
    </row>
    <row r="91" spans="1:6" ht="18.600000000000001" thickTop="1" thickBot="1">
      <c r="A91" s="22">
        <v>45318</v>
      </c>
      <c r="B91" s="20">
        <v>502</v>
      </c>
      <c r="D91" s="16" t="s">
        <v>215</v>
      </c>
      <c r="E91" s="30">
        <f t="shared" si="1"/>
        <v>5929287</v>
      </c>
    </row>
    <row r="92" spans="1:6" ht="18.600000000000001" thickTop="1" thickBot="1">
      <c r="A92" s="22">
        <v>45335</v>
      </c>
      <c r="B92" s="20">
        <v>48</v>
      </c>
      <c r="D92" s="16" t="s">
        <v>216</v>
      </c>
      <c r="E92" s="30">
        <f t="shared" si="1"/>
        <v>5929335</v>
      </c>
    </row>
    <row r="93" spans="1:6" ht="18.600000000000001" thickTop="1" thickBot="1">
      <c r="C93" s="33"/>
      <c r="E93" s="30">
        <f t="shared" si="1"/>
        <v>5929335</v>
      </c>
    </row>
    <row r="94" spans="1:6" ht="18.600000000000001" thickTop="1" thickBot="1">
      <c r="E94" s="30">
        <f t="shared" si="1"/>
        <v>5929335</v>
      </c>
    </row>
    <row r="95" spans="1:6" ht="18.600000000000001" thickTop="1" thickBot="1">
      <c r="E95" s="30">
        <f t="shared" si="1"/>
        <v>5929335</v>
      </c>
    </row>
    <row r="96" spans="1:6" ht="18.600000000000001" thickTop="1" thickBot="1">
      <c r="E96" s="30">
        <f t="shared" si="1"/>
        <v>5929335</v>
      </c>
    </row>
    <row r="97" spans="5:5" ht="18.600000000000001" thickTop="1" thickBot="1">
      <c r="E97" s="30">
        <f t="shared" si="1"/>
        <v>5929335</v>
      </c>
    </row>
    <row r="98" spans="5:5" ht="18.600000000000001" thickTop="1" thickBot="1">
      <c r="E98" s="30">
        <f t="shared" si="1"/>
        <v>5929335</v>
      </c>
    </row>
    <row r="99" spans="5:5" ht="18.600000000000001" thickTop="1" thickBot="1">
      <c r="E99" s="30">
        <f t="shared" si="1"/>
        <v>5929335</v>
      </c>
    </row>
    <row r="100" spans="5:5" ht="18.600000000000001" thickTop="1" thickBot="1">
      <c r="E100" s="30">
        <f t="shared" si="1"/>
        <v>5929335</v>
      </c>
    </row>
    <row r="101" spans="5:5" ht="18" thickTop="1"/>
  </sheetData>
  <mergeCells count="1">
    <mergeCell ref="A1:E2"/>
  </mergeCells>
  <phoneticPr fontId="1" type="noConversion"/>
  <pageMargins left="0.7" right="0.7" top="0.75" bottom="0.75" header="0.3" footer="0.3"/>
  <pageSetup paperSize="9" orientation="portrait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회비 사용 내역</vt:lpstr>
      <vt:lpstr>2023학년도 회비 사용내역 (2)</vt:lpstr>
      <vt:lpstr>2023학년도 회비 사용내역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chaeheesung</dc:creator>
  <cp:lastModifiedBy>hhh317</cp:lastModifiedBy>
  <dcterms:created xsi:type="dcterms:W3CDTF">2011-11-21T15:27:44Z</dcterms:created>
  <dcterms:modified xsi:type="dcterms:W3CDTF">2024-02-23T11:51:02Z</dcterms:modified>
</cp:coreProperties>
</file>