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8" activeTab="11"/>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新消息表" sheetId="63" r:id="rId19"/>
    <sheet name="日程参与人表" sheetId="10" r:id="rId20"/>
    <sheet name="日程语义标签标注表" sheetId="51" r:id="rId21"/>
    <sheet name="提醒时间表" sheetId="11" r:id="rId22"/>
    <sheet name="计划表" sheetId="41" r:id="rId23"/>
    <sheet name="参与人头像" sheetId="48" r:id="rId24"/>
    <sheet name="参与人" sheetId="24" r:id="rId25"/>
    <sheet name="群组" sheetId="43" r:id="rId26"/>
    <sheet name="群组参与人关系" sheetId="8" r:id="rId27"/>
    <sheet name="系統設置表" sheetId="29" r:id="rId28"/>
    <sheet name="用户偏好" sheetId="39" r:id="rId29"/>
    <sheet name="系統設置表数据" sheetId="46" r:id="rId30"/>
    <sheet name="语音表" sheetId="50" r:id="rId31"/>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M24" i="55"/>
  <c r="M23"/>
  <c r="M22"/>
  <c r="M21"/>
  <c r="M20"/>
  <c r="M19"/>
  <c r="M18"/>
  <c r="M17"/>
  <c r="M16"/>
  <c r="M15"/>
  <c r="M14"/>
  <c r="M13"/>
  <c r="M12"/>
  <c r="M11"/>
  <c r="M10"/>
  <c r="M9"/>
  <c r="M8"/>
  <c r="M7"/>
  <c r="M6"/>
  <c r="M5"/>
  <c r="M4"/>
  <c r="G27"/>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9" i="62" l="1"/>
  <c r="I9"/>
  <c r="J9"/>
  <c r="G13" i="24" l="1"/>
  <c r="I13"/>
  <c r="J13"/>
  <c r="G11" i="63" l="1"/>
  <c r="J8"/>
  <c r="I8"/>
  <c r="G16" s="1"/>
  <c r="G8"/>
  <c r="J7"/>
  <c r="I7"/>
  <c r="G7"/>
  <c r="J6"/>
  <c r="I6"/>
  <c r="G6"/>
  <c r="J11" i="62"/>
  <c r="I11"/>
  <c r="J8"/>
  <c r="I8"/>
  <c r="G8"/>
  <c r="J7"/>
  <c r="I7"/>
  <c r="G7"/>
  <c r="J6"/>
  <c r="I6"/>
  <c r="G6"/>
  <c r="J5"/>
  <c r="I5"/>
  <c r="G5"/>
  <c r="J4"/>
  <c r="I4"/>
  <c r="G4"/>
  <c r="G15" i="63" l="1"/>
  <c r="G14"/>
  <c r="G13"/>
  <c r="G4" i="61"/>
  <c r="I4"/>
  <c r="J4"/>
  <c r="G5"/>
  <c r="I5"/>
  <c r="J5"/>
  <c r="G6"/>
  <c r="I6"/>
  <c r="J6"/>
  <c r="G7"/>
  <c r="I7"/>
  <c r="J7"/>
  <c r="G8"/>
  <c r="I8"/>
  <c r="J8"/>
  <c r="G9"/>
  <c r="I9"/>
  <c r="J9"/>
  <c r="G5" i="60"/>
  <c r="I5"/>
  <c r="J5"/>
  <c r="G6"/>
  <c r="I6"/>
  <c r="J6"/>
  <c r="G7"/>
  <c r="I7"/>
  <c r="J7"/>
  <c r="G8"/>
  <c r="I8"/>
  <c r="J8"/>
  <c r="G9"/>
  <c r="G15" s="1"/>
  <c r="I9"/>
  <c r="J9"/>
  <c r="J10"/>
  <c r="J11"/>
  <c r="G4" i="59"/>
  <c r="I4"/>
  <c r="J4"/>
  <c r="G5"/>
  <c r="I5"/>
  <c r="J5"/>
  <c r="G8"/>
  <c r="I8"/>
  <c r="J8"/>
  <c r="G9"/>
  <c r="I9"/>
  <c r="J9"/>
  <c r="G16" i="60" l="1"/>
  <c r="G14" i="61"/>
  <c r="G13"/>
  <c r="I9" i="58" l="1"/>
  <c r="G9"/>
  <c r="J9"/>
  <c r="I8"/>
  <c r="G8"/>
  <c r="J8"/>
  <c r="J12"/>
  <c r="I12"/>
  <c r="G12"/>
  <c r="J11"/>
  <c r="I11"/>
  <c r="G11"/>
  <c r="J10"/>
  <c r="I10"/>
  <c r="G10"/>
  <c r="J7"/>
  <c r="I7"/>
  <c r="G7"/>
  <c r="J6"/>
  <c r="I6"/>
  <c r="G6"/>
  <c r="J5"/>
  <c r="I5"/>
  <c r="G5"/>
  <c r="J4"/>
  <c r="I4"/>
  <c r="G4"/>
  <c r="J5" i="57"/>
  <c r="I5"/>
  <c r="G5"/>
  <c r="J10"/>
  <c r="I10"/>
  <c r="J9"/>
  <c r="I9"/>
  <c r="J8"/>
  <c r="I8"/>
  <c r="G8"/>
  <c r="J7"/>
  <c r="I7"/>
  <c r="G7"/>
  <c r="J6"/>
  <c r="I6"/>
  <c r="G6"/>
  <c r="J4"/>
  <c r="I4"/>
  <c r="G4"/>
  <c r="G15" i="58" l="1"/>
  <c r="G16"/>
  <c r="I5" i="55" l="1"/>
  <c r="G5"/>
  <c r="I4"/>
  <c r="G4"/>
  <c r="G26" l="1"/>
  <c r="G25"/>
  <c r="G14" i="49"/>
  <c r="I14"/>
  <c r="J14"/>
  <c r="G15"/>
  <c r="G13"/>
  <c r="I15"/>
  <c r="J15"/>
  <c r="I13"/>
  <c r="J13"/>
  <c r="J9" i="53" l="1"/>
  <c r="I9"/>
  <c r="G9"/>
  <c r="J8"/>
  <c r="I8"/>
  <c r="G8"/>
  <c r="J7"/>
  <c r="I7"/>
  <c r="G7"/>
  <c r="J6"/>
  <c r="I6"/>
  <c r="G6"/>
  <c r="J5"/>
  <c r="I5"/>
  <c r="G5"/>
  <c r="J4"/>
  <c r="I4"/>
  <c r="G4"/>
  <c r="G12" l="1"/>
  <c r="G11"/>
  <c r="J8" i="5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<sst xmlns="http://schemas.openxmlformats.org/spreadsheetml/2006/main" count="1420" uniqueCount="663">
  <si>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</si>
  <si>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</si>
  <si>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</si>
  <si>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</si>
  <si>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</si>
  <si>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</si>
  <si>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</si>
  <si>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</si>
  <si>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</si>
  <si>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</si>
  <si>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</si>
  <si>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</si>
  <si>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</si>
  <si>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</si>
  <si>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</si>
  <si>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</si>
  <si>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</si>
  <si>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</si>
  <si>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</si>
  <si>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</si>
  <si>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</si>
  <si>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</si>
  <si>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</si>
  <si>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</si>
  <si>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</si>
  <si>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</si>
  <si>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</si>
  <si>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</si>
  <si>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</si>
  <si>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</si>
  <si>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</si>
  <si>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</si>
  <si>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</si>
  <si>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</si>
  <si>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</si>
  <si>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</si>
  <si>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</si>
  <si>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</si>
  <si>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</si>
  <si>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</si>
  <si>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</si>
  <si>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</si>
  <si>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</si>
  <si>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</si>
  <si>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</si>
  <si>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</si>
  <si>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</si>
  <si>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</si>
  <si>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</si>
  <si>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</si>
  <si>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</si>
  <si>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</si>
  <si>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</si>
  <si>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</si>
  <si>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</si>
  <si>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</si>
  <si>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</si>
  <si>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</si>
  <si>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</si>
  <si>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</si>
  <si>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</si>
  <si>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</si>
  <si>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</si>
  <si>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</si>
  <si>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</si>
  <si>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</si>
  <si>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</si>
  <si>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</si>
  <si>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</si>
  <si>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</si>
  <si>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</si>
  <si>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</si>
  <si>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</si>
  <si>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</si>
  <si>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</si>
  <si>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</si>
  <si>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</si>
  <si>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</si>
  <si>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</si>
  <si>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</si>
  <si>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</si>
  <si>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</si>
  <si>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</si>
  <si>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</si>
  <si>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</si>
  <si>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</si>
  <si>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</si>
  <si>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</si>
  <si>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</si>
  <si>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</si>
  <si>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</si>
  <si>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</si>
  <si>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</si>
  <si>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</si>
  <si>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</si>
  <si>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</si>
  <si>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</si>
  <si>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</si>
  <si>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</si>
  <si>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</si>
  <si>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</si>
  <si>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</si>
  <si>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</si>
  <si>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</si>
  <si>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</si>
  <si>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</si>
  <si>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</si>
  <si>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</si>
  <si>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</si>
  <si>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</si>
  <si>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</si>
  <si>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</si>
  <si>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</si>
  <si>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</si>
  <si>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</si>
  <si>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</si>
  <si>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</si>
  <si>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</si>
  <si>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</si>
  <si>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</si>
  <si>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</si>
  <si>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</si>
  <si>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</si>
  <si>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</si>
  <si>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</si>
  <si>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</si>
  <si>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</si>
  <si>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</si>
  <si>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</si>
  <si>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</si>
  <si>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</si>
  <si>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</si>
  <si>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</si>
  <si>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</si>
  <si>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</si>
  <si>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</si>
  <si>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</si>
  <si>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</si>
  <si>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</si>
  <si>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</si>
  <si>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</si>
  <si>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</si>
  <si>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</si>
  <si>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</si>
  <si>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</si>
  <si>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</si>
  <si>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</si>
  <si>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</si>
  <si>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</si>
  <si>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</si>
  <si>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</si>
  <si>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</si>
  <si>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</si>
  <si>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</si>
  <si>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</si>
  <si>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</si>
  <si>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</si>
  <si>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</si>
  <si>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</si>
  <si>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</si>
  <si>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</si>
  <si>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</si>
  <si>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</si>
  <si>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</si>
  <si>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</si>
  <si>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</si>
  <si>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</si>
  <si>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</si>
  <si>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</si>
  <si>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</si>
  <si>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</si>
  <si>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</si>
  <si>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</si>
  <si>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</si>
  <si>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</si>
  <si>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</si>
  <si>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</si>
  <si>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</si>
  <si>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</si>
  <si>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</si>
  <si>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</si>
  <si>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</si>
  <si>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</si>
  <si>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</si>
  <si>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</si>
  <si>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</si>
  <si>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</si>
  <si>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</si>
  <si>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</si>
  <si>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</si>
  <si>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</si>
  <si>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</si>
  <si>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</si>
  <si>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</si>
  <si>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</si>
  <si>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</si>
  <si>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</si>
  <si>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</si>
  <si>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</si>
  <si>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</si>
  <si>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</si>
  <si>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</si>
  <si>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</si>
  <si>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</si>
  <si>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</si>
  <si>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</si>
  <si>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</si>
  <si>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</si>
  <si>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</si>
  <si>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</si>
  <si>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</si>
  <si>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</si>
  <si>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</si>
  <si>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</si>
  <si>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</si>
  <si>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</si>
  <si>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</si>
  <si>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</si>
  <si>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</si>
  <si>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</si>
  <si>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</si>
  <si>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</si>
  <si>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</si>
  <si>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</si>
  <si>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</si>
  <si>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</si>
  <si>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</si>
  <si>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</si>
  <si>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</si>
  <si>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</si>
  <si>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</si>
  <si>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</si>
  <si>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</si>
  <si>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</si>
  <si>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</si>
  <si>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</si>
  <si>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</si>
  <si>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</si>
  <si>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</si>
  <si>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</si>
  <si>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</si>
  <si>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</si>
  <si>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</si>
  <si>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</si>
  <si>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</si>
  <si>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</si>
  <si>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</si>
  <si>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</si>
  <si>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</si>
  <si>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</si>
  <si>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</si>
  <si>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</si>
  <si>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</si>
  <si>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</si>
  <si>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</si>
  <si>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</si>
  <si>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</si>
  <si>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</si>
  <si>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</si>
  <si>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</si>
  <si>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</si>
  <si>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</si>
  <si>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</si>
  <si>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</si>
  <si>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</si>
  <si>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</si>
  <si>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</si>
  <si>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</si>
  <si>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</si>
  <si>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</si>
  <si>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</si>
  <si>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</si>
  <si>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</si>
  <si>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</si>
  <si>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</si>
  <si>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</si>
  <si>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</si>
  <si>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</si>
  <si>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</si>
  <si>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</si>
  <si>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</si>
  <si>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</si>
  <si>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</si>
  <si>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</si>
  <si>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</si>
  <si>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</si>
  <si>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</si>
  <si>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</si>
  <si>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</si>
  <si>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</si>
  <si>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</si>
  <si>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</si>
  <si>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</si>
  <si>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</si>
  <si>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</si>
  <si>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</si>
  <si>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</si>
  <si>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</si>
  <si>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</si>
  <si>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</si>
  <si>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</si>
  <si>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</si>
  <si>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</si>
  <si>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</si>
  <si>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</si>
  <si>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</si>
  <si>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</si>
  <si>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</si>
  <si>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</si>
  <si>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</si>
  <si>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</si>
  <si>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</si>
  <si>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</si>
  <si>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</si>
  <si>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</si>
  <si>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</si>
  <si>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</si>
  <si>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</si>
  <si>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</si>
  <si>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</si>
  <si>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</si>
  <si>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</si>
  <si>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</si>
  <si>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</si>
  <si>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</si>
  <si>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</si>
  <si>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</si>
  <si>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</si>
  <si>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</si>
  <si>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</si>
  <si>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</si>
  <si>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</si>
  <si>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</si>
  <si>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</si>
  <si>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</si>
  <si>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</si>
  <si>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</si>
  <si>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</si>
  <si>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</si>
  <si>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</si>
  <si>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</si>
  <si>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</si>
  <si>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</si>
  <si>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</si>
  <si>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</si>
  <si>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</si>
  <si>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</si>
  <si>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</si>
  <si>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</si>
  <si>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</si>
  <si>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</si>
  <si>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</si>
  <si>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</si>
  <si>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</si>
  <si>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</si>
  <si>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</si>
  <si>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</si>
  <si>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</si>
  <si>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</si>
  <si>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</si>
  <si>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</si>
  <si>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</si>
  <si>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</si>
  <si>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</si>
  <si>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</si>
  <si>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</si>
  <si>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</si>
  <si>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</si>
  <si>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</si>
  <si>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</si>
  <si>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</si>
  <si>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</si>
  <si>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</si>
  <si>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</si>
  <si>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</si>
  <si>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</si>
  <si>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</si>
  <si>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</si>
  <si>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</si>
  <si>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</si>
  <si>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</si>
  <si>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</si>
  <si>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</si>
  <si>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</si>
  <si>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</si>
  <si>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</si>
  <si>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</si>
  <si>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</si>
  <si>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</si>
  <si>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</si>
  <si>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</si>
  <si>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</si>
  <si>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</si>
  <si>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</si>
  <si>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</si>
  <si>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</si>
  <si>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</si>
  <si>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</si>
  <si>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</si>
  <si>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</si>
  <si>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</si>
  <si>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</si>
  <si>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</si>
  <si>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</si>
  <si>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</si>
  <si>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</si>
  <si>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</si>
  <si>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</si>
  <si>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</si>
  <si>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</si>
  <si>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</si>
  <si>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</si>
  <si>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</si>
  <si>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</si>
  <si>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</si>
  <si>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</si>
  <si>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</si>
  <si>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</si>
  <si>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</si>
  <si>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</si>
  <si>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</si>
  <si>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</si>
  <si>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</si>
  <si>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</si>
  <si>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</si>
  <si>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</si>
  <si>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</si>
  <si>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</si>
  <si>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</si>
  <si>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</si>
  <si>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</si>
  <si>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</si>
  <si>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</si>
  <si>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</si>
  <si>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</si>
  <si>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</si>
  <si>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</si>
  <si>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</si>
  <si>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</si>
  <si>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</si>
  <si>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</si>
  <si>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</si>
  <si>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</si>
  <si>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</si>
  <si>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</si>
  <si>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gtd_mo</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</si>
  <si>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</si>
  <si>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</si>
  <si>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</si>
  <si>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</si>
  <si>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</si>
  <si>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</si>
  <si>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</si>
  <si>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</si>
  <si>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</si>
  <si>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</si>
  <si>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</si>
  <si>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</si>
  <si>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</si>
  <si>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</si>
  <si>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</si>
  <si>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</si>
  <si>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</si>
  <si>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</si>
  <si>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</si>
  <si>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</si>
  <si>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</si>
  <si>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</si>
  <si>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</si>
  <si>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</si>
  <si>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</si>
  <si>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</si>
  <si>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</si>
  <si>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</si>
  <si>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</si>
  <si>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</si>
  <si>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</si>
  <si>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</si>
  <si>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</si>
  <si>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</si>
  <si>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</si>
  <si>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</si>
  <si>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</si>
  <si>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</si>
  <si>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</si>
  <si>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</si>
  <si>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</si>
  <si>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</si>
  <si>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</si>
  <si>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</si>
  <si>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</si>
  <si>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</si>
  <si>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</si>
  <si>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</si>
  <si>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</si>
  <si>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</si>
  <si>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</si>
  <si>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</si>
  <si>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</si>
  <si>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</si>
  <si>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</si>
  <si>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</si>
  <si>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</si>
  <si>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</si>
  <si>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</si>
  <si>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</si>
  <si>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</si>
  <si>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</si>
  <si>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</si>
  <si>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</si>
  <si>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</si>
  <si>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</si>
  <si>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</si>
  <si>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</si>
  <si>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</si>
  <si>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</si>
  <si>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</si>
  <si>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</si>
  <si>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</si>
  <si>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</si>
  <si>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</si>
  <si>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</si>
  <si>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</si>
  <si>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</si>
  <si>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</si>
  <si>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</si>
  <si>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</si>
  <si>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</si>
  <si>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</si>
  <si>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</si>
  <si>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</si>
  <si>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</si>
  <si>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</si>
  <si>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</si>
  <si>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</si>
  <si>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</si>
  <si>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</si>
  <si>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</si>
  <si>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</si>
  <si>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</si>
  <si>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</si>
  <si>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</si>
  <si>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</si>
  <si>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</si>
  <si>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</si>
  <si>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</si>
  <si>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</si>
  <si>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</si>
  <si>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</si>
  <si>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</si>
  <si>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</si>
  <si>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</si>
  <si>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</si>
  <si>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</si>
  <si>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</si>
  <si>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</si>
  <si>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</si>
  <si>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</si>
  <si>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</si>
  <si>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</si>
  <si>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</si>
  <si>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</si>
  <si>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</si>
  <si>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</si>
  <si>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</si>
  <si>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</si>
  <si>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</si>
  <si>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</si>
  <si>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</si>
  <si>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</si>
  <si>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</si>
  <si>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</si>
  <si>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</si>
  <si>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</si>
  <si>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</si>
  <si>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</si>
  <si>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</si>
  <si>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</si>
  <si>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</si>
  <si>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</si>
  <si>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</si>
  <si>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</si>
  <si>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</si>
  <si>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</si>
  <si>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</si>
  <si>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</si>
  <si>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</si>
  <si>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</si>
  <si>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</si>
  <si>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</si>
  <si>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pi</t>
    <phoneticPr fontId="1" type="noConversion"/>
  </si>
  <si>
    <t>事件参与人表ID</t>
    <phoneticPr fontId="1" type="noConversion"/>
  </si>
  <si>
    <t>di</t>
    <phoneticPr fontId="1" type="noConversion"/>
  </si>
  <si>
    <t>主键ID</t>
    <phoneticPr fontId="1" type="noConversion"/>
  </si>
  <si>
    <t>gtd_d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</si>
  <si>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</si>
  <si>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</si>
  <si>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</si>
  <si>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</si>
  <si>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</si>
  <si>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</si>
  <si>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</si>
  <si>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</si>
  <si>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</si>
  <si>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</si>
  <si>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</si>
  <si>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</si>
  <si>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</si>
  <si>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</si>
  <si>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</si>
  <si>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</si>
  <si>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</si>
  <si>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mki</t>
    <phoneticPr fontId="1" type="noConversion"/>
  </si>
  <si>
    <t>主键</t>
    <phoneticPr fontId="1" type="noConversion"/>
  </si>
  <si>
    <t>gtd_mk</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</si>
  <si>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</si>
  <si>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</si>
  <si>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</si>
  <si>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</si>
  <si>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</si>
  <si>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</si>
  <si>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</si>
  <si>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</si>
  <si>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</si>
  <si>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</si>
  <si>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</si>
  <si>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</si>
  <si>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</si>
  <si>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</si>
  <si>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</si>
  <si>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</si>
  <si>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</si>
  <si>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</si>
  <si>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</si>
  <si>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</si>
  <si>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</si>
  <si>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</si>
  <si>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</si>
  <si>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</si>
  <si>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</si>
  <si>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</si>
  <si>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</si>
  <si>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</si>
  <si>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</si>
  <si>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</si>
  <si>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</si>
  <si>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</si>
  <si>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</si>
  <si>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</si>
  <si>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</si>
  <si>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</si>
  <si>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0：本人创建，1：他人创建，2：系统本地日历,3: 共享待接受缓存, 4:共享待删除</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</si>
  <si>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</si>
  <si>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</si>
  <si>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</si>
  <si>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</si>
  <si>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</si>
  <si>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</si>
  <si>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gtd_c</t>
    <phoneticPr fontId="1" type="noConversion"/>
  </si>
  <si>
    <t>evn</t>
    <phoneticPr fontId="1" type="noConversion"/>
  </si>
  <si>
    <t>rtevi</t>
    <phoneticPr fontId="1" type="noConversion"/>
  </si>
  <si>
    <t>evi</t>
    <phoneticPr fontId="1" type="noConversion"/>
  </si>
  <si>
    <t>,?</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</si>
</sst>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49">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457</v>
      </c>
    </row>
    <row r="6" spans="2:3">
      <c r="B6" t="s">
        <v>458</v>
      </c>
    </row>
    <row r="8" spans="2:3">
      <c r="B8" t="s">
        <v>459</v>
      </c>
    </row>
    <row r="10" spans="2:3">
      <c r="B10" t="s">
        <v>460</v>
      </c>
      <c r="C10" t="s">
        <v>462</v>
      </c>
    </row>
    <row r="11" spans="2:3">
      <c r="C11" t="s">
        <v>463</v>
      </c>
    </row>
    <row r="12" spans="2:3">
      <c r="C12" t="s">
        <v>464</v>
      </c>
    </row>
    <row r="15" spans="2:3">
      <c r="B15" t="s">
        <v>461</v>
      </c>
    </row>
    <row r="19" spans="2:5">
      <c r="B19" t="s">
        <v>465</v>
      </c>
      <c r="C19" t="s">
        <v>458</v>
      </c>
      <c r="E19" t="s">
        <v>467</v>
      </c>
    </row>
    <row r="20" spans="2:5">
      <c r="C20" t="s">
        <v>469</v>
      </c>
      <c r="E20" t="s">
        <v>477</v>
      </c>
    </row>
    <row r="21" spans="2:5">
      <c r="C21" t="s">
        <v>470</v>
      </c>
      <c r="E21" t="s">
        <v>472</v>
      </c>
    </row>
    <row r="22" spans="2:5">
      <c r="C22" t="s">
        <v>473</v>
      </c>
      <c r="E22" t="s">
        <v>474</v>
      </c>
    </row>
    <row r="23" spans="2:5">
      <c r="C23" t="s">
        <v>466</v>
      </c>
      <c r="E23" t="s">
        <v>468</v>
      </c>
    </row>
    <row r="24" spans="2:5">
      <c r="B24" t="s">
        <v>475</v>
      </c>
      <c r="C24" t="s">
        <v>458</v>
      </c>
      <c r="E24" t="s">
        <v>467</v>
      </c>
    </row>
    <row r="25" spans="2:5">
      <c r="C25" t="s">
        <v>469</v>
      </c>
      <c r="E25" t="s">
        <v>477</v>
      </c>
    </row>
    <row r="26" spans="2:5">
      <c r="C26" t="s">
        <v>470</v>
      </c>
      <c r="E26" t="s">
        <v>472</v>
      </c>
    </row>
    <row r="27" spans="2:5">
      <c r="C27" t="s">
        <v>473</v>
      </c>
      <c r="E27" t="s">
        <v>476</v>
      </c>
    </row>
    <row r="28" spans="2:5">
      <c r="C28" t="s">
        <v>466</v>
      </c>
      <c r="E28" t="s">
        <v>468</v>
      </c>
    </row>
    <row r="29" spans="2:5">
      <c r="B29" t="s">
        <v>478</v>
      </c>
    </row>
    <row r="30" spans="2:5">
      <c r="B30" t="s">
        <v>479</v>
      </c>
      <c r="C30" t="s">
        <v>480</v>
      </c>
      <c r="E30" t="s">
        <v>482</v>
      </c>
    </row>
    <row r="31" spans="2:5">
      <c r="C31" t="s">
        <v>470</v>
      </c>
      <c r="E31" t="s">
        <v>481</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M28"/>
  <sheetViews>
    <sheetView workbookViewId="0">
      <selection activeCell="F11" sqref="F11"/>
    </sheetView>
  </sheetViews>
  <sheetFormatPr defaultRowHeight="13.5"/>
  <cols>
    <col min="1" max="1" width="20.625" style="1" customWidth="1"/>
    <col min="2" max="2" width="40.625" style="1" customWidth="1"/>
    <col min="4" max="4" width="20.625" style="1" customWidth="1"/>
    <col min="5" max="5" width="20.625" customWidth="1"/>
    <col min="6" max="6" width="15.625" customWidth="1"/>
    <col min="7" max="7" width="40" customWidth="1"/>
    <col min="12" max="12" width="18.875" customWidth="1"/>
  </cols>
  <sheetData>
    <row r="2" spans="1:13">
      <c r="A2" s="2" t="s">
        <v>4</v>
      </c>
      <c r="B2" s="2" t="s">
        <v>483</v>
      </c>
      <c r="D2" s="2" t="s">
        <v>0</v>
      </c>
      <c r="E2" s="47" t="s">
        <v>484</v>
      </c>
      <c r="F2" s="48"/>
    </row>
    <row r="3" spans="1:13">
      <c r="A3" s="2" t="s">
        <v>5</v>
      </c>
      <c r="B3" s="2" t="s">
        <v>6</v>
      </c>
      <c r="D3" s="2" t="s">
        <v>7</v>
      </c>
      <c r="E3" s="33" t="s">
        <v>8</v>
      </c>
      <c r="F3" s="33" t="s">
        <v>9</v>
      </c>
    </row>
    <row r="4" spans="1:13" ht="18.75" customHeight="1">
      <c r="A4" s="5" t="s">
        <v>485</v>
      </c>
      <c r="B4" s="5"/>
      <c r="D4" s="5" t="s">
        <v>485</v>
      </c>
      <c r="E4" s="4" t="s">
        <v>661</v>
      </c>
      <c r="F4" s="4" t="s">
        <v>29</v>
      </c>
      <c r="G4" t="str">
        <f>" " &amp; E4 &amp; " " &amp; F4 &amp; " PRIMARY KEY"</f>
        <v xml:space="preserve"> evi varchar(50) PRIMARY KEY</v>
      </c>
      <c r="H4" t="s">
        <v>662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row>
    <row r="5" spans="1:13" ht="18.75" customHeight="1">
      <c r="A5" s="5" t="s">
        <v>486</v>
      </c>
      <c r="B5" s="5"/>
      <c r="D5" s="5" t="s">
        <v>486</v>
      </c>
      <c r="E5" s="4" t="s">
        <v>659</v>
      </c>
      <c r="F5" s="4" t="s">
        <v>29</v>
      </c>
      <c r="G5" t="str">
        <f>" ," &amp; E5 &amp; " " &amp; F5 &amp; " "</f>
        <v xml:space="preserve"> ,evn varchar(50) </v>
      </c>
      <c r="H5" t="s">
        <v>662</v>
      </c>
      <c r="I5" t="str">
        <f>" ," &amp; E5</f>
        <v xml:space="preserve"> ,evn</v>
      </c>
      <c r="J5" t="str">
        <f t="shared" ref="J5:J24" si="1">E5&amp;": string;"</f>
        <v>evn: string;</v>
      </c>
      <c r="L5" s="1" t="str">
        <f t="shared" si="0"/>
        <v>if(this.evn!=null &amp;&amp; this.evn!=''){
      sq=sq+', evn= ? ';
      params.push(this.evn);
    }</v>
      </c>
      <c r="M5" t="str">
        <f t="shared" ref="M5:M24" si="2">"params.push(this."&amp;E5&amp;");"</f>
        <v>params.push(this.evn);</v>
      </c>
    </row>
    <row r="6" spans="1:13" ht="18.75" customHeight="1">
      <c r="A6" s="5" t="s">
        <v>48</v>
      </c>
      <c r="B6" s="5"/>
      <c r="D6" s="5" t="s">
        <v>48</v>
      </c>
      <c r="E6" s="4" t="s">
        <v>241</v>
      </c>
      <c r="F6" s="4" t="s">
        <v>29</v>
      </c>
      <c r="G6" t="str">
        <f t="shared" ref="G6:G24" si="3">" ," &amp; E6 &amp; " " &amp; F6 &amp; " "</f>
        <v xml:space="preserve"> ,ui varchar(50) </v>
      </c>
      <c r="H6" t="s">
        <v>662</v>
      </c>
      <c r="I6" t="str">
        <f t="shared" ref="I6:I24" si="4">" ," &amp; E6</f>
        <v xml:space="preserve"> ,ui</v>
      </c>
      <c r="J6" t="str">
        <f t="shared" si="1"/>
        <v>ui: string;</v>
      </c>
      <c r="L6" s="1" t="str">
        <f t="shared" si="0"/>
        <v>if(this.ui!=null &amp;&amp; this.ui!=''){
      sq=sq+', ui= ? ';
      params.push(this.ui);
    }</v>
      </c>
      <c r="M6" t="str">
        <f t="shared" si="2"/>
        <v>params.push(this.ui);</v>
      </c>
    </row>
    <row r="7" spans="1:13" s="43" customFormat="1" ht="18.75" customHeight="1">
      <c r="A7" s="42" t="s">
        <v>647</v>
      </c>
      <c r="B7" s="42"/>
      <c r="D7" s="42" t="s">
        <v>647</v>
      </c>
      <c r="E7" s="44" t="s">
        <v>648</v>
      </c>
      <c r="F7" s="44" t="s">
        <v>649</v>
      </c>
      <c r="G7" t="str">
        <f t="shared" si="3"/>
        <v xml:space="preserve"> ,mi varchar(50) </v>
      </c>
      <c r="H7" t="s">
        <v>662</v>
      </c>
      <c r="I7" t="str">
        <f t="shared" si="4"/>
        <v xml:space="preserve"> ,mi</v>
      </c>
      <c r="J7" t="str">
        <f t="shared" si="1"/>
        <v>mi: string;</v>
      </c>
      <c r="L7" s="1" t="str">
        <f t="shared" si="0"/>
        <v>if(this.mi!=null &amp;&amp; this.mi!=''){
      sq=sq+', mi= ? ';
      params.push(this.mi);
    }</v>
      </c>
      <c r="M7" t="str">
        <f t="shared" si="2"/>
        <v>params.push(this.mi);</v>
      </c>
    </row>
    <row r="8" spans="1:13" ht="18.75" customHeight="1">
      <c r="A8" s="10" t="s">
        <v>488</v>
      </c>
      <c r="B8" s="10" t="s">
        <v>650</v>
      </c>
      <c r="C8" s="11"/>
      <c r="D8" s="10" t="s">
        <v>488</v>
      </c>
      <c r="E8" s="12" t="s">
        <v>489</v>
      </c>
      <c r="F8" s="4" t="s">
        <v>38</v>
      </c>
      <c r="G8" t="str">
        <f t="shared" si="3"/>
        <v xml:space="preserve"> ,evd varchar(20) </v>
      </c>
      <c r="H8" t="s">
        <v>662</v>
      </c>
      <c r="I8" t="str">
        <f t="shared" si="4"/>
        <v xml:space="preserve"> ,evd</v>
      </c>
      <c r="J8" t="str">
        <f t="shared" si="1"/>
        <v>evd: string;</v>
      </c>
      <c r="L8" s="1" t="str">
        <f t="shared" si="0"/>
        <v>if(this.evd!=null &amp;&amp; this.evd!=''){
      sq=sq+', evd= ? ';
      params.push(this.evd);
    }</v>
      </c>
      <c r="M8" t="str">
        <f t="shared" si="2"/>
        <v>params.push(this.evd);</v>
      </c>
    </row>
    <row r="9" spans="1:13" ht="18.75" customHeight="1">
      <c r="A9" s="10" t="s">
        <v>490</v>
      </c>
      <c r="B9" s="10" t="s">
        <v>501</v>
      </c>
      <c r="C9" s="11"/>
      <c r="D9" s="10" t="s">
        <v>490</v>
      </c>
      <c r="E9" s="12" t="s">
        <v>660</v>
      </c>
      <c r="F9" s="4" t="s">
        <v>29</v>
      </c>
      <c r="G9" t="str">
        <f t="shared" si="3"/>
        <v xml:space="preserve"> ,rtevi varchar(50) </v>
      </c>
      <c r="H9" t="s">
        <v>662</v>
      </c>
      <c r="I9" t="str">
        <f t="shared" si="4"/>
        <v xml:space="preserve"> ,rtevi</v>
      </c>
      <c r="J9" t="str">
        <f t="shared" si="1"/>
        <v>rtevi: string;</v>
      </c>
      <c r="L9" s="1" t="str">
        <f t="shared" si="0"/>
        <v>if(this.rtevi!=null &amp;&amp; this.rtevi!=''){
      sq=sq+', rtevi= ? ';
      params.push(this.rtevi);
    }</v>
      </c>
      <c r="M9" t="str">
        <f t="shared" si="2"/>
        <v>params.push(this.rtevi);</v>
      </c>
    </row>
    <row r="10" spans="1:13" ht="18.75" customHeight="1">
      <c r="A10" s="5" t="s">
        <v>72</v>
      </c>
      <c r="B10" s="10"/>
      <c r="C10" s="11"/>
      <c r="D10" s="5" t="s">
        <v>72</v>
      </c>
      <c r="E10" s="4" t="s">
        <v>75</v>
      </c>
      <c r="F10" s="4" t="s">
        <v>29</v>
      </c>
      <c r="G10" t="str">
        <f t="shared" si="3"/>
        <v xml:space="preserve"> ,ji varchar(50) </v>
      </c>
      <c r="H10" t="s">
        <v>662</v>
      </c>
      <c r="I10" t="str">
        <f t="shared" si="4"/>
        <v xml:space="preserve"> ,ji</v>
      </c>
      <c r="J10" t="str">
        <f t="shared" si="1"/>
        <v>ji: string;</v>
      </c>
      <c r="L10" s="1" t="str">
        <f t="shared" si="0"/>
        <v>if(this.ji!=null &amp;&amp; this.ji!=''){
      sq=sq+', ji= ? ';
      params.push(this.ji);
    }</v>
      </c>
      <c r="M10" t="str">
        <f t="shared" si="2"/>
        <v>params.push(this.ji);</v>
      </c>
    </row>
    <row r="11" spans="1:13" ht="18.75" customHeight="1">
      <c r="A11" s="5" t="s">
        <v>124</v>
      </c>
      <c r="B11" s="10"/>
      <c r="C11" s="11"/>
      <c r="D11" s="5" t="s">
        <v>124</v>
      </c>
      <c r="E11" s="4" t="s">
        <v>125</v>
      </c>
      <c r="F11" s="4" t="s">
        <v>29</v>
      </c>
      <c r="G11" t="str">
        <f t="shared" si="3"/>
        <v xml:space="preserve"> ,bz varchar(50) </v>
      </c>
      <c r="H11" t="s">
        <v>662</v>
      </c>
      <c r="I11" t="str">
        <f t="shared" si="4"/>
        <v xml:space="preserve"> ,bz</v>
      </c>
      <c r="J11" t="str">
        <f t="shared" si="1"/>
        <v>bz: string;</v>
      </c>
      <c r="L11" s="1" t="str">
        <f>"if(this."&amp;E11&amp;"!=null &amp;&amp; this."&amp;E11&amp;"!=''){
      sq=sq+', "&amp;E11&amp;"= ? ';
      params.push(this."&amp;E11&amp;");
    }"</f>
        <v>if(this.bz!=null &amp;&amp; this.bz!=''){
      sq=sq+', bz= ? ';
      params.push(this.bz);
    }</v>
      </c>
      <c r="M11" t="str">
        <f t="shared" si="2"/>
        <v>params.push(this.bz);</v>
      </c>
    </row>
    <row r="12" spans="1:13" ht="18.75" customHeight="1">
      <c r="A12" s="5" t="s">
        <v>494</v>
      </c>
      <c r="B12" s="5" t="s">
        <v>500</v>
      </c>
      <c r="D12" s="5" t="s">
        <v>494</v>
      </c>
      <c r="E12" s="4" t="s">
        <v>495</v>
      </c>
      <c r="F12" s="4" t="s">
        <v>171</v>
      </c>
      <c r="G12" t="str">
        <f t="shared" si="3"/>
        <v xml:space="preserve"> ,type varchar(4) </v>
      </c>
      <c r="H12" t="s">
        <v>662</v>
      </c>
      <c r="I12" t="str">
        <f t="shared" si="4"/>
        <v xml:space="preserve"> ,type</v>
      </c>
      <c r="J12" t="str">
        <f t="shared" si="1"/>
        <v>type: string;</v>
      </c>
      <c r="L12" s="1" t="str">
        <f t="shared" ref="L12:L24" si="5">"if(this."&amp;E12&amp;"!=null &amp;&amp; this."&amp;E12&amp;"!=''){
      sq=sq+', "&amp;E12&amp;"= ? ';
      params.push(this."&amp;E12&amp;");
    }"</f>
        <v>if(this.type!=null &amp;&amp; this.type!=''){
      sq=sq+', type= ? ';
      params.push(this.type);
    }</v>
      </c>
      <c r="M12" t="str">
        <f t="shared" si="2"/>
        <v>params.push(this.type);</v>
      </c>
    </row>
    <row r="13" spans="1:13" ht="18.75" customHeight="1">
      <c r="A13" s="5" t="s">
        <v>540</v>
      </c>
      <c r="B13" s="5" t="s">
        <v>549</v>
      </c>
      <c r="D13" s="5" t="s">
        <v>540</v>
      </c>
      <c r="E13" s="4" t="s">
        <v>544</v>
      </c>
      <c r="F13" s="4" t="s">
        <v>29</v>
      </c>
      <c r="G13" t="str">
        <f t="shared" si="3"/>
        <v xml:space="preserve"> ,tx varchar(50) </v>
      </c>
      <c r="H13" t="s">
        <v>662</v>
      </c>
      <c r="I13" t="str">
        <f t="shared" si="4"/>
        <v xml:space="preserve"> ,tx</v>
      </c>
      <c r="J13" t="str">
        <f t="shared" si="1"/>
        <v>tx: string;</v>
      </c>
      <c r="L13" s="1" t="str">
        <f t="shared" si="5"/>
        <v>if(this.tx!=null &amp;&amp; this.tx!=''){
      sq=sq+', tx= ? ';
      params.push(this.tx);
    }</v>
      </c>
      <c r="M13" t="str">
        <f t="shared" si="2"/>
        <v>params.push(this.tx);</v>
      </c>
    </row>
    <row r="14" spans="1:13" ht="18.75" customHeight="1">
      <c r="A14" s="5" t="s">
        <v>541</v>
      </c>
      <c r="B14" s="5" t="s">
        <v>498</v>
      </c>
      <c r="D14" s="5" t="s">
        <v>541</v>
      </c>
      <c r="E14" s="4" t="s">
        <v>545</v>
      </c>
      <c r="F14" s="4" t="s">
        <v>29</v>
      </c>
      <c r="G14" t="str">
        <f t="shared" si="3"/>
        <v xml:space="preserve"> ,txs varchar(50) </v>
      </c>
      <c r="H14" t="s">
        <v>662</v>
      </c>
      <c r="I14" t="str">
        <f t="shared" si="4"/>
        <v xml:space="preserve"> ,txs</v>
      </c>
      <c r="J14" t="str">
        <f t="shared" si="1"/>
        <v>txs: string;</v>
      </c>
      <c r="L14" s="1" t="str">
        <f t="shared" si="5"/>
        <v>if(this.txs!=null &amp;&amp; this.txs!=''){
      sq=sq+', txs= ? ';
      params.push(this.txs);
    }</v>
      </c>
      <c r="M14" t="str">
        <f t="shared" si="2"/>
        <v>params.push(this.txs);</v>
      </c>
    </row>
    <row r="15" spans="1:13" ht="18.75" customHeight="1">
      <c r="A15" s="5" t="s">
        <v>543</v>
      </c>
      <c r="B15" s="5" t="s">
        <v>548</v>
      </c>
      <c r="D15" s="5" t="s">
        <v>543</v>
      </c>
      <c r="E15" s="4" t="s">
        <v>546</v>
      </c>
      <c r="F15" s="4" t="s">
        <v>29</v>
      </c>
      <c r="G15" t="str">
        <f t="shared" si="3"/>
        <v xml:space="preserve"> ,rt varchar(50) </v>
      </c>
      <c r="H15" t="s">
        <v>662</v>
      </c>
      <c r="I15" t="str">
        <f t="shared" si="4"/>
        <v xml:space="preserve"> ,rt</v>
      </c>
      <c r="J15" t="str">
        <f t="shared" si="1"/>
        <v>rt: string;</v>
      </c>
      <c r="L15" s="1" t="str">
        <f t="shared" si="5"/>
        <v>if(this.rt!=null &amp;&amp; this.rt!=''){
      sq=sq+', rt= ? ';
      params.push(this.rt);
    }</v>
      </c>
      <c r="M15" t="str">
        <f t="shared" si="2"/>
        <v>params.push(this.rt);</v>
      </c>
    </row>
    <row r="16" spans="1:13" ht="18.75" customHeight="1">
      <c r="A16" s="5" t="s">
        <v>542</v>
      </c>
      <c r="B16" s="5" t="s">
        <v>499</v>
      </c>
      <c r="D16" s="5" t="s">
        <v>542</v>
      </c>
      <c r="E16" s="4" t="s">
        <v>547</v>
      </c>
      <c r="F16" s="4" t="s">
        <v>29</v>
      </c>
      <c r="G16" t="str">
        <f t="shared" si="3"/>
        <v xml:space="preserve"> ,rts varchar(50) </v>
      </c>
      <c r="H16" t="s">
        <v>662</v>
      </c>
      <c r="I16" t="str">
        <f t="shared" si="4"/>
        <v xml:space="preserve"> ,rts</v>
      </c>
      <c r="J16" t="str">
        <f t="shared" si="1"/>
        <v>rts: string;</v>
      </c>
      <c r="L16" s="1" t="str">
        <f t="shared" si="5"/>
        <v>if(this.rts!=null &amp;&amp; this.rts!=''){
      sq=sq+', rts= ? ';
      params.push(this.rts);
    }</v>
      </c>
      <c r="M16" t="str">
        <f t="shared" si="2"/>
        <v>params.push(this.rts);</v>
      </c>
    </row>
    <row r="17" spans="1:13" ht="18.75" customHeight="1">
      <c r="A17" s="5" t="s">
        <v>524</v>
      </c>
      <c r="B17" s="5" t="s">
        <v>525</v>
      </c>
      <c r="D17" s="5" t="s">
        <v>524</v>
      </c>
      <c r="E17" s="4" t="s">
        <v>508</v>
      </c>
      <c r="F17" s="4" t="s">
        <v>29</v>
      </c>
      <c r="G17" t="str">
        <f t="shared" si="3"/>
        <v xml:space="preserve"> ,fj varchar(50) </v>
      </c>
      <c r="H17" t="s">
        <v>662</v>
      </c>
      <c r="I17" t="str">
        <f t="shared" si="4"/>
        <v xml:space="preserve"> ,fj</v>
      </c>
      <c r="J17" t="str">
        <f t="shared" si="1"/>
        <v>fj: string;</v>
      </c>
      <c r="L17" s="1" t="str">
        <f t="shared" si="5"/>
        <v>if(this.fj!=null &amp;&amp; this.fj!=''){
      sq=sq+', fj= ? ';
      params.push(this.fj);
    }</v>
      </c>
      <c r="M17" t="str">
        <f t="shared" si="2"/>
        <v>params.push(this.fj);</v>
      </c>
    </row>
    <row r="18" spans="1:13" ht="18.75" customHeight="1">
      <c r="A18" s="5" t="s">
        <v>535</v>
      </c>
      <c r="B18" s="5" t="s">
        <v>536</v>
      </c>
      <c r="D18" s="5" t="s">
        <v>535</v>
      </c>
      <c r="E18" s="4" t="s">
        <v>537</v>
      </c>
      <c r="F18" s="4" t="s">
        <v>275</v>
      </c>
      <c r="G18" t="str">
        <f t="shared" si="3"/>
        <v xml:space="preserve"> ,pn integer </v>
      </c>
      <c r="H18" t="s">
        <v>662</v>
      </c>
      <c r="I18" t="str">
        <f t="shared" si="4"/>
        <v xml:space="preserve"> ,pn</v>
      </c>
      <c r="J18" t="str">
        <f t="shared" si="1"/>
        <v>pn: string;</v>
      </c>
      <c r="L18" s="1" t="str">
        <f t="shared" si="5"/>
        <v>if(this.pn!=null &amp;&amp; this.pn!=''){
      sq=sq+', pn= ? ';
      params.push(this.pn);
    }</v>
      </c>
      <c r="M18" t="str">
        <f t="shared" si="2"/>
        <v>params.push(this.pn);</v>
      </c>
    </row>
    <row r="19" spans="1:13" s="43" customFormat="1" ht="18.75" customHeight="1">
      <c r="A19" s="42" t="s">
        <v>637</v>
      </c>
      <c r="B19" s="42" t="s">
        <v>639</v>
      </c>
      <c r="D19" s="42" t="s">
        <v>637</v>
      </c>
      <c r="E19" s="44" t="s">
        <v>642</v>
      </c>
      <c r="F19" s="44" t="s">
        <v>643</v>
      </c>
      <c r="G19" t="str">
        <f t="shared" si="3"/>
        <v xml:space="preserve"> ,md varchar(4) </v>
      </c>
      <c r="H19" t="s">
        <v>662</v>
      </c>
      <c r="I19" t="str">
        <f t="shared" si="4"/>
        <v xml:space="preserve"> ,md</v>
      </c>
      <c r="J19" t="str">
        <f t="shared" si="1"/>
        <v>md: string;</v>
      </c>
      <c r="L19" s="1" t="str">
        <f t="shared" si="5"/>
        <v>if(this.md!=null &amp;&amp; this.md!=''){
      sq=sq+', md= ? ';
      params.push(this.md);
    }</v>
      </c>
      <c r="M19" t="str">
        <f t="shared" si="2"/>
        <v>params.push(this.md);</v>
      </c>
    </row>
    <row r="20" spans="1:13" s="43" customFormat="1" ht="18.75" customHeight="1">
      <c r="A20" s="42" t="s">
        <v>638</v>
      </c>
      <c r="B20" s="42" t="s">
        <v>640</v>
      </c>
      <c r="D20" s="42" t="s">
        <v>638</v>
      </c>
      <c r="E20" s="44" t="s">
        <v>641</v>
      </c>
      <c r="F20" s="44" t="s">
        <v>643</v>
      </c>
      <c r="G20" t="str">
        <f t="shared" si="3"/>
        <v xml:space="preserve"> ,iv varchar(4) </v>
      </c>
      <c r="H20" t="s">
        <v>662</v>
      </c>
      <c r="I20" t="str">
        <f t="shared" si="4"/>
        <v xml:space="preserve"> ,iv</v>
      </c>
      <c r="J20" t="str">
        <f t="shared" si="1"/>
        <v>iv: string;</v>
      </c>
      <c r="L20" s="1" t="str">
        <f t="shared" si="5"/>
        <v>if(this.iv!=null &amp;&amp; this.iv!=''){
      sq=sq+', iv= ? ';
      params.push(this.iv);
    }</v>
      </c>
      <c r="M20" t="str">
        <f t="shared" si="2"/>
        <v>params.push(this.iv);</v>
      </c>
    </row>
    <row r="21" spans="1:13" ht="18.75" customHeight="1">
      <c r="A21" s="5" t="s">
        <v>223</v>
      </c>
      <c r="B21" s="5" t="s">
        <v>539</v>
      </c>
      <c r="D21" s="5" t="s">
        <v>538</v>
      </c>
      <c r="E21" s="4" t="s">
        <v>224</v>
      </c>
      <c r="F21" s="4" t="s">
        <v>29</v>
      </c>
      <c r="G21" t="str">
        <f t="shared" si="3"/>
        <v xml:space="preserve"> ,sr varchar(50) </v>
      </c>
      <c r="H21" t="s">
        <v>662</v>
      </c>
      <c r="I21" t="str">
        <f t="shared" si="4"/>
        <v xml:space="preserve"> ,sr</v>
      </c>
      <c r="J21" t="str">
        <f t="shared" si="1"/>
        <v>sr: string;</v>
      </c>
      <c r="L21" s="1" t="str">
        <f t="shared" si="5"/>
        <v>if(this.sr!=null &amp;&amp; this.sr!=''){
      sq=sq+', sr= ? ';
      params.push(this.sr);
    }</v>
      </c>
      <c r="M21" t="str">
        <f t="shared" si="2"/>
        <v>params.push(this.sr);</v>
      </c>
    </row>
    <row r="22" spans="1:13" ht="18.75" customHeight="1">
      <c r="A22" s="5" t="s">
        <v>274</v>
      </c>
      <c r="B22" s="5"/>
      <c r="D22" s="5" t="s">
        <v>274</v>
      </c>
      <c r="E22" s="4" t="s">
        <v>278</v>
      </c>
      <c r="F22" s="4" t="s">
        <v>275</v>
      </c>
      <c r="G22" t="str">
        <f t="shared" si="3"/>
        <v xml:space="preserve"> ,wtt integer </v>
      </c>
      <c r="H22" t="s">
        <v>662</v>
      </c>
      <c r="I22" t="str">
        <f t="shared" si="4"/>
        <v xml:space="preserve"> ,wtt</v>
      </c>
      <c r="J22" t="str">
        <f t="shared" si="1"/>
        <v>wtt: string;</v>
      </c>
      <c r="L22" s="1" t="str">
        <f t="shared" si="5"/>
        <v>if(this.wtt!=null &amp;&amp; this.wtt!=''){
      sq=sq+', wtt= ? ';
      params.push(this.wtt);
    }</v>
      </c>
      <c r="M22" t="str">
        <f t="shared" si="2"/>
        <v>params.push(this.wtt);</v>
      </c>
    </row>
    <row r="23" spans="1:13" ht="18.75" customHeight="1">
      <c r="A23" s="5" t="s">
        <v>491</v>
      </c>
      <c r="B23" s="5"/>
      <c r="D23" s="5" t="s">
        <v>491</v>
      </c>
      <c r="E23" s="4" t="s">
        <v>492</v>
      </c>
      <c r="F23" s="4" t="s">
        <v>493</v>
      </c>
      <c r="G23" t="str">
        <f t="shared" si="3"/>
        <v xml:space="preserve"> ,utt integer </v>
      </c>
      <c r="H23" t="s">
        <v>662</v>
      </c>
      <c r="I23" t="str">
        <f t="shared" si="4"/>
        <v xml:space="preserve"> ,utt</v>
      </c>
      <c r="J23" t="str">
        <f t="shared" si="1"/>
        <v>utt: string;</v>
      </c>
      <c r="L23" s="1" t="str">
        <f t="shared" si="5"/>
        <v>if(this.utt!=null &amp;&amp; this.utt!=''){
      sq=sq+', utt= ? ';
      params.push(this.utt);
    }</v>
      </c>
      <c r="M23" t="str">
        <f t="shared" si="2"/>
        <v>params.push(this.utt);</v>
      </c>
    </row>
    <row r="24" spans="1:13" s="43" customFormat="1" ht="18.75" customHeight="1">
      <c r="A24" s="42" t="s">
        <v>496</v>
      </c>
      <c r="B24" s="42" t="s">
        <v>651</v>
      </c>
      <c r="D24" s="42" t="s">
        <v>496</v>
      </c>
      <c r="E24" s="44" t="s">
        <v>497</v>
      </c>
      <c r="F24" s="44" t="s">
        <v>171</v>
      </c>
      <c r="G24" t="str">
        <f t="shared" si="3"/>
        <v xml:space="preserve"> ,gs varchar(4) </v>
      </c>
      <c r="H24" t="s">
        <v>662</v>
      </c>
      <c r="I24" t="str">
        <f t="shared" si="4"/>
        <v xml:space="preserve"> ,gs</v>
      </c>
      <c r="J24" t="str">
        <f t="shared" si="1"/>
        <v>gs: string;</v>
      </c>
      <c r="L24" s="1" t="str">
        <f t="shared" si="5"/>
        <v>if(this.gs!=null &amp;&amp; this.gs!=''){
      sq=sq+', gs= ? ';
      params.push(this.gs);
    }</v>
      </c>
      <c r="M24" t="str">
        <f t="shared" si="2"/>
        <v>params.push(this.gs);</v>
      </c>
    </row>
    <row r="25" spans="1:13" ht="14.25" customHeight="1">
      <c r="A25" s="5"/>
      <c r="B25" s="5"/>
      <c r="D25" s="5"/>
      <c r="E25" s="4"/>
      <c r="F25" s="4"/>
      <c r="G25"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6" spans="1:13" ht="14.25" customHeight="1">
      <c r="A26" s="5"/>
      <c r="B26" s="5"/>
      <c r="D26" s="5"/>
      <c r="E26" s="4"/>
      <c r="F26" s="4"/>
      <c r="G26" s="11" t="str">
        <f>CONCATENATE(I4,I5,I6,I7,I8,I9,I10,I11,I12,I13,I14,I15,I16,I17,I18,I19,I20,I21,I22,I23,I24)</f>
        <v xml:space="preserve"> evi ,evn ,ui ,mi ,evd ,rtevi ,ji ,bz ,type ,tx ,txs ,rt ,rts ,fj ,pn ,md ,iv ,sr ,wtt ,utt ,gs</v>
      </c>
    </row>
    <row r="27" spans="1:13">
      <c r="A27" s="5"/>
      <c r="B27" s="5"/>
      <c r="D27" s="5"/>
      <c r="E27" s="4"/>
      <c r="F27" s="4"/>
      <c r="G27" s="11" t="str">
        <f>CONCATENATE(H4,H5,H6,H7,H8,H9,H10,H11,H12,H13,H14,H15,H16,H17,H18,H19,H20,H21,H22,H23,H24)</f>
        <v>,?,?,?,?,?,?,?,?,?,?,?,?,?,?,?,?,?,?,?,?,?</v>
      </c>
    </row>
    <row r="28" spans="1:13">
      <c r="A28" s="18" t="s">
        <v>60</v>
      </c>
    </row>
  </sheetData>
  <mergeCells count="1">
    <mergeCell ref="E2:F2"/>
  </mergeCells>
  <phoneticPr fontId="1" type="noConversion"/>
  <hyperlinks>
    <hyperlink ref="A28"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J12"/>
  <sheetViews>
    <sheetView tabSelected="1" workbookViewId="0">
      <selection activeCell="D16" sqref="D1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47" t="s">
        <v>658</v>
      </c>
      <c r="F2" s="48"/>
    </row>
    <row r="3" spans="1:10">
      <c r="A3" s="2" t="s">
        <v>5</v>
      </c>
      <c r="B3" s="2" t="s">
        <v>6</v>
      </c>
      <c r="D3" s="2" t="s">
        <v>7</v>
      </c>
      <c r="E3" s="38" t="s">
        <v>8</v>
      </c>
      <c r="F3" s="38" t="s">
        <v>9</v>
      </c>
    </row>
    <row r="4" spans="1:10">
      <c r="A4" s="5" t="s">
        <v>616</v>
      </c>
      <c r="B4" s="5"/>
      <c r="D4" s="5" t="s">
        <v>616</v>
      </c>
      <c r="E4" s="4" t="s">
        <v>617</v>
      </c>
      <c r="F4" s="4" t="s">
        <v>29</v>
      </c>
      <c r="G4" t="str">
        <f>" " &amp; E4 &amp; " " &amp; F4 &amp; " PRIMARY KEY"</f>
        <v xml:space="preserve"> evi varchar(50) PRIMARY KEY</v>
      </c>
      <c r="I4" t="str">
        <f>" " &amp; E4</f>
        <v xml:space="preserve"> evi</v>
      </c>
      <c r="J4" t="str">
        <f>"private _"&amp;E4&amp;": string;"</f>
        <v>private _evi: string;</v>
      </c>
    </row>
    <row r="5" spans="1:10">
      <c r="A5" s="10" t="s">
        <v>135</v>
      </c>
      <c r="B5" s="10"/>
      <c r="C5" s="11"/>
      <c r="D5" s="10" t="s">
        <v>135</v>
      </c>
      <c r="E5" s="12" t="s">
        <v>70</v>
      </c>
      <c r="F5" s="4" t="s">
        <v>38</v>
      </c>
      <c r="G5" t="str">
        <f t="shared" ref="G5:G9" si="0">" ," &amp; E5 &amp; " " &amp; F5 &amp; " "</f>
        <v xml:space="preserve"> ,sd varchar(20) </v>
      </c>
      <c r="I5" t="str">
        <f t="shared" ref="I5:I9" si="1">" ," &amp; E5</f>
        <v xml:space="preserve"> ,sd</v>
      </c>
      <c r="J5" t="str">
        <f t="shared" ref="J5:J9" si="2">"private _"&amp;E5&amp;": string;"</f>
        <v>private _sd: string;</v>
      </c>
    </row>
    <row r="6" spans="1:10">
      <c r="A6" s="10" t="s">
        <v>68</v>
      </c>
      <c r="B6" s="10" t="s">
        <v>327</v>
      </c>
      <c r="C6" s="11"/>
      <c r="D6" s="10" t="s">
        <v>68</v>
      </c>
      <c r="E6" s="12" t="s">
        <v>137</v>
      </c>
      <c r="F6" s="4" t="s">
        <v>38</v>
      </c>
      <c r="G6" t="str">
        <f t="shared" si="0"/>
        <v xml:space="preserve"> ,st varchar(20) </v>
      </c>
      <c r="I6" t="str">
        <f t="shared" si="1"/>
        <v xml:space="preserve"> ,st</v>
      </c>
      <c r="J6" t="str">
        <f t="shared" si="2"/>
        <v>private _st: string;</v>
      </c>
    </row>
    <row r="7" spans="1:10">
      <c r="A7" s="10" t="s">
        <v>138</v>
      </c>
      <c r="B7" s="10" t="s">
        <v>328</v>
      </c>
      <c r="C7" s="11"/>
      <c r="D7" s="10" t="s">
        <v>138</v>
      </c>
      <c r="E7" s="12" t="s">
        <v>71</v>
      </c>
      <c r="F7" s="4" t="s">
        <v>38</v>
      </c>
      <c r="G7" t="str">
        <f t="shared" si="0"/>
        <v xml:space="preserve"> ,ed varchar(20) </v>
      </c>
      <c r="I7" t="str">
        <f t="shared" si="1"/>
        <v xml:space="preserve"> ,ed</v>
      </c>
      <c r="J7" t="str">
        <f t="shared" si="2"/>
        <v>private _ed: string;</v>
      </c>
    </row>
    <row r="8" spans="1:10">
      <c r="A8" s="10" t="s">
        <v>69</v>
      </c>
      <c r="B8" s="10" t="s">
        <v>327</v>
      </c>
      <c r="C8" s="11"/>
      <c r="D8" s="10" t="s">
        <v>69</v>
      </c>
      <c r="E8" s="12" t="s">
        <v>139</v>
      </c>
      <c r="F8" s="4" t="s">
        <v>38</v>
      </c>
      <c r="G8" t="str">
        <f t="shared" si="0"/>
        <v xml:space="preserve"> ,et varchar(20) </v>
      </c>
      <c r="I8" t="str">
        <f t="shared" si="1"/>
        <v xml:space="preserve"> ,et</v>
      </c>
      <c r="J8" t="str">
        <f t="shared" si="2"/>
        <v>private _et: string;</v>
      </c>
    </row>
    <row r="9" spans="1:10" s="43" customFormat="1">
      <c r="A9" s="42" t="s">
        <v>652</v>
      </c>
      <c r="B9" s="42" t="s">
        <v>655</v>
      </c>
      <c r="D9" s="42" t="s">
        <v>652</v>
      </c>
      <c r="E9" s="44" t="s">
        <v>653</v>
      </c>
      <c r="F9" s="44" t="s">
        <v>654</v>
      </c>
      <c r="G9" s="43" t="str">
        <f t="shared" si="0"/>
        <v xml:space="preserve"> ,ct integer </v>
      </c>
      <c r="I9" s="43" t="str">
        <f t="shared" si="1"/>
        <v xml:space="preserve"> ,ct</v>
      </c>
      <c r="J9" s="43" t="str">
        <f t="shared" si="2"/>
        <v>private _ct: string;</v>
      </c>
    </row>
    <row r="10" spans="1:10">
      <c r="A10" s="5" t="s">
        <v>274</v>
      </c>
      <c r="B10" s="5"/>
      <c r="D10" s="5" t="s">
        <v>274</v>
      </c>
      <c r="E10" s="4" t="s">
        <v>278</v>
      </c>
      <c r="F10" s="4" t="s">
        <v>275</v>
      </c>
    </row>
    <row r="11" spans="1:10">
      <c r="A11" s="5" t="s">
        <v>491</v>
      </c>
      <c r="B11" s="5"/>
      <c r="D11" s="5" t="s">
        <v>491</v>
      </c>
      <c r="E11" s="4" t="s">
        <v>492</v>
      </c>
      <c r="F11" s="4" t="s">
        <v>275</v>
      </c>
      <c r="I11" t="str">
        <f t="shared" ref="I11" si="3">" ," &amp; E11</f>
        <v xml:space="preserve"> ,utt</v>
      </c>
      <c r="J11" t="str">
        <f t="shared" ref="J11" si="4">"private _"&amp;E11&amp;": string;"</f>
        <v>private _utt: string;</v>
      </c>
    </row>
    <row r="12" spans="1:10">
      <c r="A12" s="18" t="s">
        <v>60</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J15"/>
  <sheetViews>
    <sheetView workbookViewId="0">
      <selection activeCell="C27" sqref="C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503</v>
      </c>
      <c r="D2" s="2" t="s">
        <v>0</v>
      </c>
      <c r="E2" s="47" t="s">
        <v>502</v>
      </c>
      <c r="F2" s="48"/>
    </row>
    <row r="3" spans="1:10">
      <c r="A3" s="2" t="s">
        <v>5</v>
      </c>
      <c r="B3" s="2" t="s">
        <v>6</v>
      </c>
      <c r="D3" s="2" t="s">
        <v>7</v>
      </c>
      <c r="E3" s="33" t="s">
        <v>8</v>
      </c>
      <c r="F3" s="33" t="s">
        <v>9</v>
      </c>
    </row>
    <row r="4" spans="1:10">
      <c r="A4" s="5" t="s">
        <v>485</v>
      </c>
      <c r="B4" s="5"/>
      <c r="D4" s="5" t="s">
        <v>485</v>
      </c>
      <c r="E4" s="4" t="s">
        <v>487</v>
      </c>
      <c r="F4" s="4" t="s">
        <v>29</v>
      </c>
      <c r="G4" t="str">
        <f>" " &amp; E4 &amp; " " &amp; F4 &amp; " PRIMARY KEY"</f>
        <v xml:space="preserve"> evi varchar(50) PRIMARY KEY</v>
      </c>
      <c r="I4" t="str">
        <f>" " &amp; E4</f>
        <v xml:space="preserve"> evi</v>
      </c>
      <c r="J4" t="str">
        <f>"private _"&amp;E4&amp;": string;"</f>
        <v>private _evi: string;</v>
      </c>
    </row>
    <row r="5" spans="1:10">
      <c r="A5" s="5" t="s">
        <v>512</v>
      </c>
      <c r="B5" s="5" t="s">
        <v>518</v>
      </c>
      <c r="D5" s="5" t="s">
        <v>512</v>
      </c>
      <c r="E5" s="4" t="s">
        <v>519</v>
      </c>
      <c r="F5" s="4" t="s">
        <v>520</v>
      </c>
      <c r="G5" t="str">
        <f>" ," &amp; E5 &amp; " " &amp; F5 &amp; " "</f>
        <v xml:space="preserve"> ,cs varchar(4) </v>
      </c>
      <c r="I5" t="str">
        <f>" ," &amp; E5</f>
        <v xml:space="preserve"> ,cs</v>
      </c>
      <c r="J5" t="str">
        <f t="shared" ref="J5:J10" si="0">"private _"&amp;E5&amp;": string;"</f>
        <v>private _cs: string;</v>
      </c>
    </row>
    <row r="6" spans="1:10">
      <c r="A6" s="5" t="s">
        <v>517</v>
      </c>
      <c r="B6" s="5" t="s">
        <v>523</v>
      </c>
      <c r="D6" s="5" t="s">
        <v>517</v>
      </c>
      <c r="E6" s="4" t="s">
        <v>514</v>
      </c>
      <c r="F6" s="4" t="s">
        <v>520</v>
      </c>
      <c r="G6" t="str">
        <f>" ," &amp; E6 &amp; " " &amp; F6 &amp; " "</f>
        <v xml:space="preserve"> ,isrt varchar(4) </v>
      </c>
      <c r="I6" t="str">
        <f>" ," &amp; E6</f>
        <v xml:space="preserve"> ,isrt</v>
      </c>
      <c r="J6" t="str">
        <f t="shared" si="0"/>
        <v>private _isrt: string;</v>
      </c>
    </row>
    <row r="7" spans="1:10">
      <c r="A7" s="5" t="s">
        <v>513</v>
      </c>
      <c r="B7" s="5" t="s">
        <v>522</v>
      </c>
      <c r="D7" s="5" t="s">
        <v>513</v>
      </c>
      <c r="E7" s="4" t="s">
        <v>515</v>
      </c>
      <c r="F7" s="4" t="s">
        <v>38</v>
      </c>
      <c r="G7" t="str">
        <f t="shared" ref="G7:G8" si="1">" ," &amp; E7 &amp; " " &amp; F7 &amp; " "</f>
        <v xml:space="preserve"> ,cd varchar(20) </v>
      </c>
      <c r="I7" t="str">
        <f t="shared" ref="I7:I10" si="2">" ," &amp; E7</f>
        <v xml:space="preserve"> ,cd</v>
      </c>
      <c r="J7" t="str">
        <f t="shared" si="0"/>
        <v>private _cd: string;</v>
      </c>
    </row>
    <row r="8" spans="1:10">
      <c r="A8" s="10" t="s">
        <v>471</v>
      </c>
      <c r="B8" s="10" t="s">
        <v>521</v>
      </c>
      <c r="C8" s="11"/>
      <c r="D8" s="10" t="s">
        <v>471</v>
      </c>
      <c r="E8" s="12" t="s">
        <v>516</v>
      </c>
      <c r="F8" s="4" t="s">
        <v>38</v>
      </c>
      <c r="G8" t="str">
        <f t="shared" si="1"/>
        <v xml:space="preserve"> ,fd varchar(20) </v>
      </c>
      <c r="I8" t="str">
        <f t="shared" si="2"/>
        <v xml:space="preserve"> ,fd</v>
      </c>
      <c r="J8" t="str">
        <f t="shared" si="0"/>
        <v>private _fd: string;</v>
      </c>
    </row>
    <row r="9" spans="1:10">
      <c r="A9" s="5" t="s">
        <v>274</v>
      </c>
      <c r="B9" s="5"/>
      <c r="D9" s="5" t="s">
        <v>274</v>
      </c>
      <c r="E9" s="4" t="s">
        <v>278</v>
      </c>
      <c r="F9" s="4" t="s">
        <v>275</v>
      </c>
      <c r="I9" t="str">
        <f t="shared" si="2"/>
        <v xml:space="preserve"> ,wtt</v>
      </c>
      <c r="J9" t="str">
        <f t="shared" si="0"/>
        <v>private _wtt: string;</v>
      </c>
    </row>
    <row r="10" spans="1:10">
      <c r="A10" s="5" t="s">
        <v>491</v>
      </c>
      <c r="B10" s="5"/>
      <c r="D10" s="5" t="s">
        <v>491</v>
      </c>
      <c r="E10" s="4" t="s">
        <v>492</v>
      </c>
      <c r="F10" s="4" t="s">
        <v>493</v>
      </c>
      <c r="I10" t="str">
        <f t="shared" si="2"/>
        <v xml:space="preserve"> ,utt</v>
      </c>
      <c r="J10" t="str">
        <f t="shared" si="0"/>
        <v>private _utt: string;</v>
      </c>
    </row>
    <row r="11" spans="1:10">
      <c r="A11" s="5"/>
      <c r="B11" s="5"/>
      <c r="D11" s="5"/>
      <c r="E11" s="4"/>
      <c r="F11" s="4"/>
    </row>
    <row r="12" spans="1:10" ht="14.25" customHeight="1">
      <c r="A12" s="5"/>
      <c r="B12" s="5"/>
      <c r="D12" s="5"/>
      <c r="E12" s="4"/>
      <c r="F12" s="4"/>
    </row>
    <row r="13" spans="1:10" ht="14.25" customHeight="1">
      <c r="A13" s="5"/>
      <c r="B13" s="5"/>
      <c r="D13" s="5"/>
      <c r="E13" s="4"/>
      <c r="F13" s="4"/>
    </row>
    <row r="14" spans="1:10">
      <c r="A14" s="5"/>
      <c r="B14" s="5"/>
      <c r="D14" s="5"/>
      <c r="E14" s="4"/>
      <c r="F14" s="4"/>
    </row>
    <row r="15" spans="1:10">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J9"/>
  <sheetViews>
    <sheetView workbookViewId="0">
      <selection activeCell="E25" sqref="E25"/>
    </sheetView>
  </sheetViews>
  <sheetFormatPr defaultRowHeight="13.5"/>
  <cols>
    <col min="1" max="1" width="17.5" customWidth="1"/>
    <col min="2" max="2" width="26.5" customWidth="1"/>
    <col min="4" max="4" width="18.125" customWidth="1"/>
    <col min="6" max="6" width="19.875" customWidth="1"/>
  </cols>
  <sheetData>
    <row r="1" spans="1:10">
      <c r="A1" s="2" t="s">
        <v>4</v>
      </c>
      <c r="B1" s="2" t="s">
        <v>565</v>
      </c>
      <c r="D1" s="2" t="s">
        <v>0</v>
      </c>
      <c r="E1" s="47" t="s">
        <v>566</v>
      </c>
      <c r="F1" s="48"/>
    </row>
    <row r="2" spans="1:10">
      <c r="A2" s="2" t="s">
        <v>5</v>
      </c>
      <c r="B2" s="2" t="s">
        <v>6</v>
      </c>
      <c r="D2" s="2" t="s">
        <v>7</v>
      </c>
      <c r="E2" s="37" t="s">
        <v>8</v>
      </c>
      <c r="F2" s="37" t="s">
        <v>9</v>
      </c>
    </row>
    <row r="3" spans="1:10">
      <c r="A3" s="41" t="s">
        <v>564</v>
      </c>
      <c r="B3" s="41"/>
      <c r="D3" s="41" t="s">
        <v>564</v>
      </c>
      <c r="E3" s="40" t="s">
        <v>563</v>
      </c>
      <c r="F3" s="39" t="s">
        <v>30</v>
      </c>
    </row>
    <row r="4" spans="1:10" ht="27">
      <c r="A4" s="5" t="s">
        <v>561</v>
      </c>
      <c r="B4" s="5" t="s">
        <v>562</v>
      </c>
      <c r="D4" s="5" t="s">
        <v>561</v>
      </c>
      <c r="E4" s="4" t="s">
        <v>560</v>
      </c>
      <c r="F4" s="4" t="s">
        <v>550</v>
      </c>
      <c r="G4" t="str">
        <f>" " &amp; E4 &amp; " " &amp; F4</f>
        <v xml:space="preserve"> obt integer</v>
      </c>
      <c r="I4" t="str">
        <f>" " &amp; E4</f>
        <v xml:space="preserve"> obt</v>
      </c>
      <c r="J4" t="str">
        <f>"private _"&amp;E4&amp;": string;"</f>
        <v>private _obt: string;</v>
      </c>
    </row>
    <row r="5" spans="1:10">
      <c r="A5" s="5" t="s">
        <v>559</v>
      </c>
      <c r="B5" s="5"/>
      <c r="D5" s="5" t="s">
        <v>559</v>
      </c>
      <c r="E5" s="4" t="s">
        <v>558</v>
      </c>
      <c r="F5" s="4" t="s">
        <v>30</v>
      </c>
      <c r="G5" t="str">
        <f>" ," &amp; E5 &amp; " " &amp; F5 &amp; " "</f>
        <v xml:space="preserve"> ,obi varchar(50) </v>
      </c>
      <c r="I5" t="str">
        <f>" ," &amp; E5</f>
        <v xml:space="preserve"> ,obi</v>
      </c>
      <c r="J5" t="str">
        <f>"private _"&amp;E5&amp;": string;"</f>
        <v>private _obi: string;</v>
      </c>
    </row>
    <row r="6" spans="1:10">
      <c r="A6" s="5" t="s">
        <v>557</v>
      </c>
      <c r="B6" s="5"/>
      <c r="D6" s="5" t="s">
        <v>557</v>
      </c>
      <c r="E6" s="4" t="s">
        <v>556</v>
      </c>
      <c r="F6" s="4" t="s">
        <v>30</v>
      </c>
    </row>
    <row r="7" spans="1:10">
      <c r="A7" s="5" t="s">
        <v>555</v>
      </c>
      <c r="B7" s="5"/>
      <c r="D7" s="5" t="s">
        <v>555</v>
      </c>
      <c r="E7" s="4" t="s">
        <v>554</v>
      </c>
      <c r="F7" s="4" t="s">
        <v>30</v>
      </c>
    </row>
    <row r="8" spans="1:10">
      <c r="A8" s="5" t="s">
        <v>553</v>
      </c>
      <c r="B8" s="5"/>
      <c r="D8" s="5" t="s">
        <v>553</v>
      </c>
      <c r="E8" s="4" t="s">
        <v>453</v>
      </c>
      <c r="F8" s="4" t="s">
        <v>30</v>
      </c>
      <c r="G8" t="str">
        <f>" ," &amp; E8 &amp; " " &amp; F8 &amp; " "</f>
        <v xml:space="preserve"> ,fj varchar(50) </v>
      </c>
      <c r="I8" t="str">
        <f>" ," &amp; E8</f>
        <v xml:space="preserve"> ,fj</v>
      </c>
      <c r="J8" t="str">
        <f>"private _"&amp;E8&amp;": string;"</f>
        <v>private _fj: string;</v>
      </c>
    </row>
    <row r="9" spans="1:10">
      <c r="A9" s="5" t="s">
        <v>552</v>
      </c>
      <c r="B9" s="10"/>
      <c r="C9" s="11"/>
      <c r="D9" s="5" t="s">
        <v>552</v>
      </c>
      <c r="E9" s="4" t="s">
        <v>551</v>
      </c>
      <c r="F9" s="4" t="s">
        <v>550</v>
      </c>
      <c r="G9" t="str">
        <f>" ," &amp; E9 &amp; " " &amp; F9 &amp; " "</f>
        <v xml:space="preserve"> ,wtt integer </v>
      </c>
      <c r="I9" t="str">
        <f>" ," &amp; E9</f>
        <v xml:space="preserve"> ,wtt</v>
      </c>
      <c r="J9" t="str">
        <f>"private _"&amp;E9&amp;": string;"</f>
        <v>private _wtt: string;</v>
      </c>
    </row>
  </sheetData>
  <mergeCells count="1">
    <mergeCell ref="E1:F1"/>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tabColor theme="9" tint="-0.249977111117893"/>
  </sheetPr>
  <dimension ref="A2:J15"/>
  <sheetViews>
    <sheetView workbookViewId="0">
      <selection activeCell="F26" sqref="F26"/>
    </sheetView>
  </sheetViews>
  <sheetFormatPr defaultRowHeight="13.5"/>
  <cols>
    <col min="1" max="1" width="23.75" customWidth="1"/>
    <col min="2" max="2" width="22.375" customWidth="1"/>
    <col min="4" max="4" width="24.5" customWidth="1"/>
    <col min="6" max="6" width="31.875" customWidth="1"/>
  </cols>
  <sheetData>
    <row r="2" spans="1:10">
      <c r="A2" s="2" t="s">
        <v>4</v>
      </c>
      <c r="B2" s="2" t="s">
        <v>446</v>
      </c>
      <c r="D2" s="2" t="s">
        <v>0</v>
      </c>
      <c r="E2" s="47" t="s">
        <v>445</v>
      </c>
      <c r="F2" s="48"/>
    </row>
    <row r="3" spans="1:10">
      <c r="A3" s="2" t="s">
        <v>5</v>
      </c>
      <c r="B3" s="2" t="s">
        <v>6</v>
      </c>
      <c r="D3" s="2" t="s">
        <v>7</v>
      </c>
      <c r="E3" s="27" t="s">
        <v>8</v>
      </c>
      <c r="F3" s="27" t="s">
        <v>9</v>
      </c>
    </row>
    <row r="4" spans="1:10">
      <c r="A4" s="5" t="s">
        <v>504</v>
      </c>
      <c r="B4" s="5"/>
      <c r="D4" s="5" t="s">
        <v>504</v>
      </c>
      <c r="E4" s="4" t="s">
        <v>447</v>
      </c>
      <c r="F4" s="4" t="s">
        <v>29</v>
      </c>
      <c r="G4" t="str">
        <f>" " &amp; E4 &amp; " " &amp; F4 &amp; " PRIMARY KEY"</f>
        <v xml:space="preserve"> moi varchar(50) PRIMARY KEY</v>
      </c>
      <c r="I4" t="str">
        <f>" " &amp; E4</f>
        <v xml:space="preserve"> moi</v>
      </c>
      <c r="J4" t="str">
        <f>"private _"&amp;E4&amp;": string;"</f>
        <v>private _moi: string;</v>
      </c>
    </row>
    <row r="5" spans="1:10">
      <c r="A5" s="5" t="s">
        <v>73</v>
      </c>
      <c r="B5" s="5"/>
      <c r="D5" s="5" t="s">
        <v>73</v>
      </c>
      <c r="E5" s="4" t="s">
        <v>75</v>
      </c>
      <c r="F5" s="4" t="s">
        <v>29</v>
      </c>
      <c r="G5" t="str">
        <f>" ," &amp; E5 &amp; " " &amp; F5 &amp; " "</f>
        <v xml:space="preserve"> ,ji varchar(50) </v>
      </c>
      <c r="I5" t="str">
        <f>" ," &amp; E5</f>
        <v xml:space="preserve"> ,ji</v>
      </c>
      <c r="J5" t="str">
        <f t="shared" ref="J5:J9" si="0">"private _"&amp;E5&amp;": string;"</f>
        <v>private _ji: string;</v>
      </c>
    </row>
    <row r="6" spans="1:10">
      <c r="A6" s="5" t="s">
        <v>448</v>
      </c>
      <c r="B6" s="5"/>
      <c r="D6" s="5" t="s">
        <v>448</v>
      </c>
      <c r="E6" s="4" t="s">
        <v>449</v>
      </c>
      <c r="F6" s="4" t="s">
        <v>29</v>
      </c>
      <c r="G6" t="str">
        <f t="shared" ref="G6:G9" si="1">" ," &amp; E6 &amp; " " &amp; F6 &amp; " "</f>
        <v xml:space="preserve"> ,mon varchar(50) </v>
      </c>
      <c r="I6" t="str">
        <f t="shared" ref="I6:I9" si="2">" ," &amp; E6</f>
        <v xml:space="preserve"> ,mon</v>
      </c>
      <c r="J6" t="str">
        <f t="shared" si="0"/>
        <v>private _mon: string;</v>
      </c>
    </row>
    <row r="7" spans="1:10" ht="40.5">
      <c r="A7" s="10" t="s">
        <v>505</v>
      </c>
      <c r="B7" s="10" t="s">
        <v>510</v>
      </c>
      <c r="C7" s="11"/>
      <c r="D7" s="10" t="s">
        <v>505</v>
      </c>
      <c r="E7" s="12" t="s">
        <v>507</v>
      </c>
      <c r="F7" s="4" t="s">
        <v>509</v>
      </c>
      <c r="G7" t="str">
        <f t="shared" si="1"/>
        <v xml:space="preserve"> ,mk varchar(50) </v>
      </c>
      <c r="I7" t="str">
        <f t="shared" si="2"/>
        <v xml:space="preserve"> ,mk</v>
      </c>
      <c r="J7" t="str">
        <f t="shared" si="0"/>
        <v>private _mk: string;</v>
      </c>
    </row>
    <row r="8" spans="1:10" ht="40.5">
      <c r="A8" s="10" t="s">
        <v>506</v>
      </c>
      <c r="B8" s="10" t="s">
        <v>511</v>
      </c>
      <c r="C8" s="11"/>
      <c r="D8" s="10" t="s">
        <v>506</v>
      </c>
      <c r="E8" s="12" t="s">
        <v>508</v>
      </c>
      <c r="F8" s="4" t="s">
        <v>509</v>
      </c>
      <c r="G8" t="str">
        <f t="shared" si="1"/>
        <v xml:space="preserve"> ,fj varchar(50) </v>
      </c>
      <c r="I8" t="str">
        <f t="shared" si="2"/>
        <v xml:space="preserve"> ,fj</v>
      </c>
      <c r="J8" t="str">
        <f t="shared" si="0"/>
        <v>private _fj: string;</v>
      </c>
    </row>
    <row r="9" spans="1:10">
      <c r="A9" s="5" t="s">
        <v>274</v>
      </c>
      <c r="B9" s="10"/>
      <c r="C9" s="11"/>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c r="G11" t="e">
        <f>CONCATENATE(G4,G5,G6,G7,G8,G9,#REF!,#REF!)</f>
        <v>#REF!</v>
      </c>
    </row>
    <row r="12" spans="1:10">
      <c r="A12" s="1"/>
      <c r="B12" s="1"/>
      <c r="D12" s="1"/>
      <c r="G12" t="e">
        <f>CONCATENATE(I4,I5,I6,I7,I8,I9,#REF!,#REF!)</f>
        <v>#REF!</v>
      </c>
    </row>
    <row r="15" spans="1:10">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J19"/>
  <sheetViews>
    <sheetView workbookViewId="0">
      <selection activeCell="D28" sqref="D28"/>
    </sheetView>
  </sheetViews>
  <sheetFormatPr defaultRowHeight="13.5"/>
  <cols>
    <col min="1" max="1" width="23.75" customWidth="1"/>
    <col min="2" max="2" width="22.375" customWidth="1"/>
    <col min="4" max="4" width="24.5" customWidth="1"/>
    <col min="6" max="6" width="31.875" customWidth="1"/>
  </cols>
  <sheetData>
    <row r="2" spans="1:10">
      <c r="A2" s="2" t="s">
        <v>4</v>
      </c>
      <c r="B2" s="2" t="s">
        <v>529</v>
      </c>
      <c r="D2" s="2" t="s">
        <v>0</v>
      </c>
      <c r="E2" s="47" t="s">
        <v>340</v>
      </c>
      <c r="F2" s="48"/>
    </row>
    <row r="3" spans="1:10">
      <c r="A3" s="2" t="s">
        <v>5</v>
      </c>
      <c r="B3" s="2" t="s">
        <v>6</v>
      </c>
      <c r="D3" s="2" t="s">
        <v>7</v>
      </c>
      <c r="E3" s="33" t="s">
        <v>8</v>
      </c>
      <c r="F3" s="33" t="s">
        <v>9</v>
      </c>
    </row>
    <row r="4" spans="1:10">
      <c r="A4" s="5" t="s">
        <v>526</v>
      </c>
      <c r="B4" s="5"/>
      <c r="D4" s="5" t="s">
        <v>526</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73</v>
      </c>
      <c r="B5" s="5"/>
      <c r="D5" s="5" t="s">
        <v>73</v>
      </c>
      <c r="E5" s="4" t="s">
        <v>342</v>
      </c>
      <c r="F5" s="4" t="s">
        <v>29</v>
      </c>
      <c r="G5" t="str">
        <f>" ," &amp; E5 &amp; " " &amp; F5 &amp; " "</f>
        <v xml:space="preserve"> ,ji varchar(50) </v>
      </c>
      <c r="I5" t="str">
        <f>" ," &amp; E5</f>
        <v xml:space="preserve"> ,ji</v>
      </c>
      <c r="J5" t="str">
        <f t="shared" ref="J5:J12" si="0">"private _"&amp;E5&amp;": string;"</f>
        <v>private _ji: string;</v>
      </c>
    </row>
    <row r="6" spans="1:10">
      <c r="A6" s="5" t="s">
        <v>336</v>
      </c>
      <c r="B6" s="5"/>
      <c r="D6" s="5" t="s">
        <v>336</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ht="27">
      <c r="A7" s="10" t="s">
        <v>467</v>
      </c>
      <c r="B7" s="10" t="s">
        <v>530</v>
      </c>
      <c r="C7" s="11"/>
      <c r="D7" s="10" t="s">
        <v>467</v>
      </c>
      <c r="E7" s="12" t="s">
        <v>70</v>
      </c>
      <c r="F7" s="4" t="s">
        <v>38</v>
      </c>
      <c r="G7" t="str">
        <f t="shared" si="1"/>
        <v xml:space="preserve"> ,sd varchar(20) </v>
      </c>
      <c r="I7" t="str">
        <f t="shared" si="2"/>
        <v xml:space="preserve"> ,sd</v>
      </c>
      <c r="J7" t="str">
        <f t="shared" si="0"/>
        <v>private _sd: string;</v>
      </c>
    </row>
    <row r="8" spans="1:10">
      <c r="A8" s="10" t="s">
        <v>527</v>
      </c>
      <c r="B8" s="10" t="s">
        <v>531</v>
      </c>
      <c r="C8" s="11"/>
      <c r="D8" s="10" t="s">
        <v>527</v>
      </c>
      <c r="E8" s="12" t="s">
        <v>528</v>
      </c>
      <c r="F8" s="4" t="s">
        <v>520</v>
      </c>
      <c r="G8" t="str">
        <f t="shared" ref="G8" si="3">" ," &amp; E8 &amp; " " &amp; F8 &amp; " "</f>
        <v xml:space="preserve"> ,jtt varchar(4) </v>
      </c>
      <c r="I8" t="str">
        <f t="shared" ref="I8" si="4">" ," &amp; E8</f>
        <v xml:space="preserve"> ,jtt</v>
      </c>
      <c r="J8" t="str">
        <f t="shared" si="0"/>
        <v>private _jtt: string;</v>
      </c>
    </row>
    <row r="9" spans="1:10">
      <c r="A9" s="10" t="s">
        <v>532</v>
      </c>
      <c r="B9" s="10" t="s">
        <v>533</v>
      </c>
      <c r="C9" s="11"/>
      <c r="D9" s="10" t="s">
        <v>532</v>
      </c>
      <c r="E9" s="12" t="s">
        <v>534</v>
      </c>
      <c r="F9" s="4" t="s">
        <v>520</v>
      </c>
      <c r="G9" t="str">
        <f t="shared" ref="G9" si="5">" ," &amp; E9 &amp; " " &amp; F9 &amp; " "</f>
        <v xml:space="preserve"> ,jtc varchar(4) </v>
      </c>
      <c r="I9" t="str">
        <f t="shared" ref="I9" si="6">" ," &amp; E9</f>
        <v xml:space="preserve"> ,jtc</v>
      </c>
      <c r="J9" t="str">
        <f t="shared" si="0"/>
        <v>private _jtc: string;</v>
      </c>
    </row>
    <row r="10" spans="1:10">
      <c r="A10" s="5" t="s">
        <v>337</v>
      </c>
      <c r="B10" s="5"/>
      <c r="D10" s="5" t="s">
        <v>337</v>
      </c>
      <c r="E10" s="4" t="s">
        <v>345</v>
      </c>
      <c r="F10" s="4" t="s">
        <v>275</v>
      </c>
      <c r="G10" t="str">
        <f t="shared" si="1"/>
        <v xml:space="preserve"> ,px integer </v>
      </c>
      <c r="I10" t="str">
        <f t="shared" si="2"/>
        <v xml:space="preserve"> ,px</v>
      </c>
      <c r="J10" t="str">
        <f t="shared" si="0"/>
        <v>private _px: string;</v>
      </c>
    </row>
    <row r="11" spans="1:10">
      <c r="A11" s="5" t="s">
        <v>124</v>
      </c>
      <c r="B11" s="5"/>
      <c r="D11" s="5" t="s">
        <v>124</v>
      </c>
      <c r="E11" s="4" t="s">
        <v>125</v>
      </c>
      <c r="F11" s="4" t="s">
        <v>29</v>
      </c>
      <c r="G11" t="str">
        <f t="shared" si="1"/>
        <v xml:space="preserve"> ,bz varchar(50) </v>
      </c>
      <c r="I11" t="str">
        <f t="shared" si="2"/>
        <v xml:space="preserve"> ,bz</v>
      </c>
      <c r="J11" t="str">
        <f t="shared" si="0"/>
        <v>private _bz: string;</v>
      </c>
    </row>
    <row r="12" spans="1:10">
      <c r="A12" s="5" t="s">
        <v>274</v>
      </c>
      <c r="B12" s="5"/>
      <c r="D12" s="5" t="s">
        <v>274</v>
      </c>
      <c r="E12" s="4" t="s">
        <v>278</v>
      </c>
      <c r="F12" s="4" t="s">
        <v>275</v>
      </c>
      <c r="G12" t="str">
        <f t="shared" si="1"/>
        <v xml:space="preserve"> ,wtt integer </v>
      </c>
      <c r="I12" t="str">
        <f t="shared" si="2"/>
        <v xml:space="preserve"> ,wtt</v>
      </c>
      <c r="J12" t="str">
        <f t="shared" si="0"/>
        <v>private _wtt: string;</v>
      </c>
    </row>
    <row r="13" spans="1:10">
      <c r="A13" s="5"/>
      <c r="B13" s="5"/>
      <c r="D13" s="5"/>
      <c r="E13" s="4"/>
      <c r="F13" s="4"/>
    </row>
    <row r="14" spans="1:10">
      <c r="A14" s="5"/>
      <c r="B14" s="5"/>
      <c r="D14" s="5"/>
      <c r="E14" s="4"/>
      <c r="F14" s="4"/>
    </row>
    <row r="15" spans="1:10">
      <c r="A15" s="5"/>
      <c r="B15" s="5"/>
      <c r="D15" s="5"/>
      <c r="E15" s="4"/>
      <c r="F15" s="4"/>
      <c r="G15" t="e">
        <f>CONCATENATE(G4,G5,G6,G7,#REF!,#REF!,#REF!,G10,G11,G12)</f>
        <v>#REF!</v>
      </c>
    </row>
    <row r="16" spans="1:10">
      <c r="A16" s="1"/>
      <c r="B16" s="1"/>
      <c r="D16" s="1"/>
      <c r="G16" t="e">
        <f>CONCATENATE(I4,I5,I6,I7,#REF!,#REF!,#REF!,I10,I11,I12)</f>
        <v>#REF!</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J16"/>
  <sheetViews>
    <sheetView workbookViewId="0">
      <selection activeCell="B7" sqref="B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595</v>
      </c>
      <c r="D2" s="2" t="s">
        <v>0</v>
      </c>
      <c r="E2" s="46" t="s">
        <v>594</v>
      </c>
      <c r="F2" s="46"/>
    </row>
    <row r="3" spans="1:10">
      <c r="A3" s="2" t="s">
        <v>5</v>
      </c>
      <c r="B3" s="2" t="s">
        <v>6</v>
      </c>
      <c r="D3" s="2" t="s">
        <v>7</v>
      </c>
      <c r="E3" s="37" t="s">
        <v>8</v>
      </c>
      <c r="F3" s="37" t="s">
        <v>9</v>
      </c>
    </row>
    <row r="4" spans="1:10">
      <c r="A4" s="41" t="s">
        <v>593</v>
      </c>
      <c r="B4" s="41" t="s">
        <v>593</v>
      </c>
      <c r="D4" s="41" t="s">
        <v>593</v>
      </c>
      <c r="E4" s="39" t="s">
        <v>592</v>
      </c>
      <c r="F4" s="40"/>
    </row>
    <row r="5" spans="1:10">
      <c r="A5" s="5" t="s">
        <v>591</v>
      </c>
      <c r="B5" s="5"/>
      <c r="D5" s="5" t="s">
        <v>591</v>
      </c>
      <c r="E5" s="4" t="s">
        <v>590</v>
      </c>
      <c r="F5" s="4" t="s">
        <v>28</v>
      </c>
      <c r="G5" t="str">
        <f>" " &amp; E5 &amp; " " &amp; F5 &amp; " PRIMARY KEY"</f>
        <v xml:space="preserve"> pi varchar(50) PRIMARY KEY</v>
      </c>
      <c r="I5" t="str">
        <f>" " &amp; E5</f>
        <v xml:space="preserve"> pi</v>
      </c>
      <c r="J5" t="str">
        <f t="shared" ref="J5:J11" si="0">"private _"&amp;E5&amp;": string;"</f>
        <v>private _pi: string;</v>
      </c>
    </row>
    <row r="6" spans="1:10">
      <c r="A6" s="5" t="s">
        <v>588</v>
      </c>
      <c r="B6" s="5" t="s">
        <v>589</v>
      </c>
      <c r="D6" s="5" t="s">
        <v>588</v>
      </c>
      <c r="E6" s="4" t="s">
        <v>587</v>
      </c>
      <c r="F6" s="4" t="s">
        <v>568</v>
      </c>
      <c r="G6" t="str">
        <f>" " &amp; E6 &amp; " " &amp; F6</f>
        <v xml:space="preserve"> obt integer</v>
      </c>
      <c r="I6" t="str">
        <f>" " &amp; E6</f>
        <v xml:space="preserve"> obt</v>
      </c>
      <c r="J6" t="str">
        <f t="shared" si="0"/>
        <v>private _obt: string;</v>
      </c>
    </row>
    <row r="7" spans="1:10">
      <c r="A7" s="5" t="s">
        <v>586</v>
      </c>
      <c r="B7" s="5"/>
      <c r="D7" s="5" t="s">
        <v>586</v>
      </c>
      <c r="E7" s="4" t="s">
        <v>585</v>
      </c>
      <c r="F7" s="4" t="s">
        <v>584</v>
      </c>
      <c r="G7" t="str">
        <f>" ," &amp; E7 &amp; " " &amp; F7 &amp; " "</f>
        <v xml:space="preserve"> ,obi varchar(50) </v>
      </c>
      <c r="I7" t="str">
        <f>" ," &amp; E7</f>
        <v xml:space="preserve"> ,obi</v>
      </c>
      <c r="J7" t="str">
        <f t="shared" si="0"/>
        <v>private _obi: string;</v>
      </c>
    </row>
    <row r="8" spans="1:10">
      <c r="A8" s="10" t="s">
        <v>582</v>
      </c>
      <c r="B8" s="10" t="s">
        <v>583</v>
      </c>
      <c r="D8" s="5" t="s">
        <v>582</v>
      </c>
      <c r="E8" s="4" t="s">
        <v>581</v>
      </c>
      <c r="F8" s="4" t="s">
        <v>571</v>
      </c>
      <c r="G8" t="str">
        <f>" ," &amp; E8 &amp; " " &amp; F8 &amp; " "</f>
        <v xml:space="preserve"> ,sa varchar(4) </v>
      </c>
      <c r="I8" t="str">
        <f>" ," &amp; E8</f>
        <v xml:space="preserve"> ,sa</v>
      </c>
      <c r="J8" t="str">
        <f t="shared" si="0"/>
        <v>private _sa: string;</v>
      </c>
    </row>
    <row r="9" spans="1:10" ht="27">
      <c r="A9" s="10" t="s">
        <v>580</v>
      </c>
      <c r="B9" s="10" t="s">
        <v>579</v>
      </c>
      <c r="D9" s="5" t="s">
        <v>86</v>
      </c>
      <c r="E9" s="4" t="s">
        <v>578</v>
      </c>
      <c r="F9" s="4" t="s">
        <v>571</v>
      </c>
      <c r="G9" t="str">
        <f>" ," &amp; E9 &amp; " " &amp; F9 &amp; " "</f>
        <v xml:space="preserve"> ,sdt varchar(4) </v>
      </c>
      <c r="I9" t="str">
        <f>" ," &amp; E9</f>
        <v xml:space="preserve"> ,sdt</v>
      </c>
      <c r="J9" t="str">
        <f t="shared" si="0"/>
        <v>private _sdt: string;</v>
      </c>
    </row>
    <row r="10" spans="1:10">
      <c r="A10" s="10" t="s">
        <v>576</v>
      </c>
      <c r="B10" s="10" t="s">
        <v>577</v>
      </c>
      <c r="D10" s="5" t="s">
        <v>576</v>
      </c>
      <c r="E10" s="4" t="s">
        <v>575</v>
      </c>
      <c r="F10" s="4" t="s">
        <v>571</v>
      </c>
      <c r="J10" t="str">
        <f t="shared" si="0"/>
        <v>private _tb: string;</v>
      </c>
    </row>
    <row r="11" spans="1:10">
      <c r="A11" s="10" t="s">
        <v>573</v>
      </c>
      <c r="B11" s="10" t="s">
        <v>574</v>
      </c>
      <c r="D11" s="5" t="s">
        <v>573</v>
      </c>
      <c r="E11" s="4" t="s">
        <v>572</v>
      </c>
      <c r="F11" s="4" t="s">
        <v>571</v>
      </c>
      <c r="J11" t="str">
        <f t="shared" si="0"/>
        <v>private _del: string;</v>
      </c>
    </row>
    <row r="12" spans="1:10">
      <c r="A12" s="5" t="s">
        <v>570</v>
      </c>
      <c r="B12" s="5"/>
      <c r="D12" s="5" t="s">
        <v>570</v>
      </c>
      <c r="E12" s="4" t="s">
        <v>569</v>
      </c>
      <c r="F12" s="4" t="s">
        <v>568</v>
      </c>
    </row>
    <row r="14" spans="1:10">
      <c r="A14" s="18" t="s">
        <v>567</v>
      </c>
    </row>
    <row r="15" spans="1:10">
      <c r="G15" t="e">
        <f>CONCATENATE(G5,#REF!,#REF!,#REF!,G8,#REF!,#REF!,#REF!,G9,G12)</f>
        <v>#REF!</v>
      </c>
    </row>
    <row r="16" spans="1:10">
      <c r="G16" t="e">
        <f>CONCATENATE(I5,#REF!,#REF!,#REF!,I8,#REF!,#REF!,#REF!,I9,I12)</f>
        <v>#REF!</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J14"/>
  <sheetViews>
    <sheetView workbookViewId="0">
      <selection activeCell="H21" sqref="H21"/>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615</v>
      </c>
      <c r="D2" s="2" t="s">
        <v>0</v>
      </c>
      <c r="E2" s="46" t="s">
        <v>614</v>
      </c>
      <c r="F2" s="46"/>
    </row>
    <row r="3" spans="1:10">
      <c r="A3" s="2" t="s">
        <v>5</v>
      </c>
      <c r="B3" s="2" t="s">
        <v>6</v>
      </c>
      <c r="D3" s="2" t="s">
        <v>7</v>
      </c>
      <c r="E3" s="37" t="s">
        <v>8</v>
      </c>
      <c r="F3" s="37" t="s">
        <v>9</v>
      </c>
    </row>
    <row r="4" spans="1:10">
      <c r="A4" s="5" t="s">
        <v>613</v>
      </c>
      <c r="B4" s="5"/>
      <c r="D4" s="5" t="s">
        <v>613</v>
      </c>
      <c r="E4" s="4" t="s">
        <v>612</v>
      </c>
      <c r="F4" s="4" t="s">
        <v>600</v>
      </c>
      <c r="G4" t="str">
        <f>" " &amp; E4 &amp; " " &amp; F4 &amp; " PRIMARY KEY"</f>
        <v xml:space="preserve"> mki varchar(50) PRIMARY KEY</v>
      </c>
      <c r="I4" t="str">
        <f>" " &amp; E4</f>
        <v xml:space="preserve"> mki</v>
      </c>
      <c r="J4" t="str">
        <f>"private "&amp;E4&amp;": string;"</f>
        <v>private mki: string;</v>
      </c>
    </row>
    <row r="5" spans="1:10" ht="27">
      <c r="A5" s="5" t="s">
        <v>610</v>
      </c>
      <c r="B5" s="5" t="s">
        <v>611</v>
      </c>
      <c r="D5" s="5" t="s">
        <v>610</v>
      </c>
      <c r="E5" s="4" t="s">
        <v>609</v>
      </c>
      <c r="F5" s="4" t="s">
        <v>600</v>
      </c>
      <c r="G5" t="str">
        <f>" ," &amp; E5 &amp; " " &amp; F5 &amp; " "</f>
        <v xml:space="preserve"> ,mkl varchar(50) </v>
      </c>
      <c r="I5" t="str">
        <f>" ," &amp; E5</f>
        <v xml:space="preserve"> ,mkl</v>
      </c>
      <c r="J5" t="str">
        <f>"private "&amp;E5&amp;": string;"</f>
        <v>private mkl: string;</v>
      </c>
    </row>
    <row r="6" spans="1:10">
      <c r="A6" s="5" t="s">
        <v>607</v>
      </c>
      <c r="B6" s="5" t="s">
        <v>608</v>
      </c>
      <c r="D6" s="5" t="s">
        <v>607</v>
      </c>
      <c r="E6" s="4" t="s">
        <v>606</v>
      </c>
      <c r="F6" s="4" t="s">
        <v>597</v>
      </c>
      <c r="G6" t="str">
        <f>" " &amp; E6 &amp; " " &amp; F6</f>
        <v xml:space="preserve"> obt integer</v>
      </c>
      <c r="I6" t="str">
        <f>" " &amp; E6</f>
        <v xml:space="preserve"> obt</v>
      </c>
      <c r="J6" t="str">
        <f>"private _"&amp;E6&amp;": string;"</f>
        <v>private _obt: string;</v>
      </c>
    </row>
    <row r="7" spans="1:10">
      <c r="A7" s="5" t="s">
        <v>605</v>
      </c>
      <c r="B7" s="5"/>
      <c r="D7" s="5" t="s">
        <v>605</v>
      </c>
      <c r="E7" s="4" t="s">
        <v>604</v>
      </c>
      <c r="F7" s="4" t="s">
        <v>600</v>
      </c>
      <c r="G7" t="str">
        <f>" ," &amp; E7 &amp; " " &amp; F7 &amp; " "</f>
        <v xml:space="preserve"> ,obi varchar(50) </v>
      </c>
      <c r="I7" t="str">
        <f>" ," &amp; E7</f>
        <v xml:space="preserve"> ,obi</v>
      </c>
      <c r="J7" t="str">
        <f>"private _"&amp;E7&amp;": string;"</f>
        <v>private _obi: string;</v>
      </c>
    </row>
    <row r="8" spans="1:10">
      <c r="A8" s="5" t="s">
        <v>602</v>
      </c>
      <c r="B8" s="5" t="s">
        <v>603</v>
      </c>
      <c r="D8" s="5" t="s">
        <v>602</v>
      </c>
      <c r="E8" s="4" t="s">
        <v>601</v>
      </c>
      <c r="F8" s="4" t="s">
        <v>600</v>
      </c>
      <c r="G8" t="str">
        <f>" ," &amp; E8 &amp; " " &amp; F8 &amp; " "</f>
        <v xml:space="preserve"> ,mkt varchar(50) </v>
      </c>
      <c r="I8" t="str">
        <f>" ," &amp; E8</f>
        <v xml:space="preserve"> ,mkt</v>
      </c>
      <c r="J8" t="str">
        <f>"private "&amp;E8&amp;": string;"</f>
        <v>private mkt: string;</v>
      </c>
    </row>
    <row r="9" spans="1:10">
      <c r="A9" s="5" t="s">
        <v>599</v>
      </c>
      <c r="B9" s="5"/>
      <c r="D9" s="5" t="s">
        <v>599</v>
      </c>
      <c r="E9" s="4" t="s">
        <v>598</v>
      </c>
      <c r="F9" s="4" t="s">
        <v>597</v>
      </c>
      <c r="G9" t="str">
        <f>" ," &amp; E9 &amp; " " &amp; F9 &amp; " "</f>
        <v xml:space="preserve"> ,wtt integer </v>
      </c>
      <c r="I9" t="str">
        <f>" ," &amp; E9</f>
        <v xml:space="preserve"> ,wtt</v>
      </c>
      <c r="J9" t="str">
        <f>"private "&amp;E9&amp;": string;"</f>
        <v>private wtt: string;</v>
      </c>
    </row>
    <row r="10" spans="1:10">
      <c r="A10" s="5"/>
      <c r="B10" s="5"/>
      <c r="D10" s="5"/>
      <c r="E10" s="4"/>
      <c r="F10" s="4"/>
    </row>
    <row r="13" spans="1:10" s="1" customFormat="1">
      <c r="A13" s="18" t="s">
        <v>596</v>
      </c>
      <c r="C13"/>
      <c r="E13"/>
      <c r="F13"/>
      <c r="G13" t="e">
        <f>CONCATENATE(G4,#REF!,G5,G8,G9)</f>
        <v>#REF!</v>
      </c>
      <c r="H13"/>
      <c r="I13"/>
      <c r="J13"/>
    </row>
    <row r="14" spans="1:10">
      <c r="G14" t="e">
        <f>CONCATENATE(I4,#REF!,I5,I8,I9)</f>
        <v>#REF!</v>
      </c>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47" t="s">
        <v>302</v>
      </c>
      <c r="F2" s="48"/>
    </row>
    <row r="3" spans="1:10">
      <c r="A3" s="2" t="s">
        <v>5</v>
      </c>
      <c r="B3" s="2" t="s">
        <v>6</v>
      </c>
      <c r="D3" s="2" t="s">
        <v>7</v>
      </c>
      <c r="E3" s="38" t="s">
        <v>8</v>
      </c>
      <c r="F3" s="38" t="s">
        <v>9</v>
      </c>
    </row>
    <row r="4" spans="1:10">
      <c r="A4" s="5" t="s">
        <v>618</v>
      </c>
      <c r="B4" s="5"/>
      <c r="D4" s="5" t="s">
        <v>618</v>
      </c>
      <c r="E4" s="4" t="s">
        <v>619</v>
      </c>
      <c r="F4" s="4" t="s">
        <v>620</v>
      </c>
    </row>
    <row r="5" spans="1:10" ht="27">
      <c r="A5" s="5" t="s">
        <v>629</v>
      </c>
      <c r="B5" s="5" t="s">
        <v>632</v>
      </c>
      <c r="D5" s="5" t="s">
        <v>629</v>
      </c>
      <c r="E5" s="4" t="s">
        <v>628</v>
      </c>
      <c r="F5" s="4" t="s">
        <v>631</v>
      </c>
    </row>
    <row r="6" spans="1:10">
      <c r="A6" s="5" t="s">
        <v>297</v>
      </c>
      <c r="B6" s="5"/>
      <c r="D6" s="5" t="s">
        <v>621</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622</v>
      </c>
      <c r="E7" s="4" t="s">
        <v>624</v>
      </c>
      <c r="F7" s="4" t="s">
        <v>620</v>
      </c>
      <c r="G7" t="str">
        <f>" " &amp; E7 &amp; " " &amp; F7</f>
        <v xml:space="preserve"> tl varchar(50)</v>
      </c>
      <c r="I7" t="str">
        <f>" ," &amp; E7</f>
        <v xml:space="preserve"> ,tl</v>
      </c>
      <c r="J7" t="str">
        <f t="shared" ref="J7:J8" si="0">"private _"&amp;E7&amp;": string;"</f>
        <v>private _tl: string;</v>
      </c>
    </row>
    <row r="8" spans="1:10">
      <c r="A8" s="5" t="s">
        <v>293</v>
      </c>
      <c r="B8" s="5"/>
      <c r="D8" s="5" t="s">
        <v>623</v>
      </c>
      <c r="E8" s="4" t="s">
        <v>625</v>
      </c>
      <c r="F8" s="4" t="s">
        <v>620</v>
      </c>
      <c r="G8" t="str">
        <f>" " &amp; E8 &amp; " " &amp; F8</f>
        <v xml:space="preserve"> ctx varchar(50)</v>
      </c>
      <c r="I8" t="str">
        <f t="shared" ref="I8" si="1">" ," &amp; E8</f>
        <v xml:space="preserve"> ,ctx</v>
      </c>
      <c r="J8" t="str">
        <f t="shared" si="0"/>
        <v>private _ctx: string;</v>
      </c>
    </row>
    <row r="9" spans="1:10" ht="27">
      <c r="A9" s="5" t="s">
        <v>633</v>
      </c>
      <c r="B9" s="5" t="s">
        <v>636</v>
      </c>
      <c r="D9" s="5" t="s">
        <v>634</v>
      </c>
      <c r="E9" s="4" t="s">
        <v>635</v>
      </c>
      <c r="F9" s="4" t="s">
        <v>620</v>
      </c>
    </row>
    <row r="10" spans="1:10">
      <c r="A10" s="5" t="s">
        <v>626</v>
      </c>
      <c r="B10" s="5"/>
      <c r="D10" s="5" t="s">
        <v>627</v>
      </c>
      <c r="E10" s="4" t="s">
        <v>630</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2:J17"/>
  <sheetViews>
    <sheetView workbookViewId="0">
      <selection activeCell="F19" sqref="F1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46" t="s">
        <v>245</v>
      </c>
      <c r="F2" s="46"/>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46" t="s">
        <v>381</v>
      </c>
      <c r="F2" s="46"/>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E39" sqref="E3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46" t="s">
        <v>246</v>
      </c>
      <c r="F2" s="46"/>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656</v>
      </c>
      <c r="B22" s="45" t="s">
        <v>657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1:J16"/>
  <sheetViews>
    <sheetView workbookViewId="0">
      <selection activeCell="D17" sqref="D17"/>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46" t="s">
        <v>329</v>
      </c>
      <c r="F1" s="46"/>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46" t="s">
        <v>315</v>
      </c>
      <c r="F2" s="46"/>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D32" sqref="D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46" t="s">
        <v>313</v>
      </c>
      <c r="F2" s="46"/>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644</v>
      </c>
      <c r="B13" s="42" t="s">
        <v>646</v>
      </c>
      <c r="D13" s="42" t="s">
        <v>644</v>
      </c>
      <c r="E13" s="44" t="s">
        <v>645</v>
      </c>
      <c r="F13" s="44" t="s">
        <v>643</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46" t="s">
        <v>251</v>
      </c>
      <c r="F2" s="46"/>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46" t="s">
        <v>255</v>
      </c>
      <c r="F2" s="46"/>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46" t="s">
        <v>256</v>
      </c>
      <c r="F2" s="46"/>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46" t="s">
        <v>231</v>
      </c>
      <c r="F2" s="46"/>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46" t="s">
        <v>356</v>
      </c>
      <c r="F2" s="46"/>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46" t="s">
        <v>225</v>
      </c>
      <c r="F2" s="46"/>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46" t="s">
        <v>231</v>
      </c>
      <c r="F2" s="46"/>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47" t="s">
        <v>302</v>
      </c>
      <c r="F2" s="48"/>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47" t="s">
        <v>240</v>
      </c>
      <c r="F2" s="48"/>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47" t="s">
        <v>242</v>
      </c>
      <c r="F2" s="48"/>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47" t="s">
        <v>340</v>
      </c>
      <c r="F2" s="48"/>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450</v>
      </c>
      <c r="B13" s="34" t="s">
        <v>454</v>
      </c>
      <c r="D13" s="34" t="s">
        <v>450</v>
      </c>
      <c r="E13" s="36" t="s">
        <v>452</v>
      </c>
      <c r="F13" s="36" t="s">
        <v>38</v>
      </c>
      <c r="G13" s="35" t="str">
        <f t="shared" si="1"/>
        <v xml:space="preserve"> ,fjt varchar(20) </v>
      </c>
      <c r="I13" s="35" t="str">
        <f t="shared" si="2"/>
        <v xml:space="preserve"> ,fjt</v>
      </c>
      <c r="J13" s="35" t="str">
        <f t="shared" si="0"/>
        <v>private _fjt: string;</v>
      </c>
    </row>
    <row r="14" spans="1:10" s="35" customFormat="1">
      <c r="A14" s="34" t="s">
        <v>456</v>
      </c>
      <c r="B14" s="34" t="s">
        <v>454</v>
      </c>
      <c r="D14" s="34" t="s">
        <v>456</v>
      </c>
      <c r="E14" s="36" t="s">
        <v>455</v>
      </c>
      <c r="F14" s="36" t="s">
        <v>38</v>
      </c>
      <c r="G14" s="35" t="str">
        <f t="shared" si="1"/>
        <v xml:space="preserve"> ,fjn varchar(20) </v>
      </c>
      <c r="I14" s="35" t="str">
        <f t="shared" si="2"/>
        <v xml:space="preserve"> ,fjn</v>
      </c>
      <c r="J14" s="35" t="str">
        <f t="shared" si="0"/>
        <v>private _fjn: string;</v>
      </c>
    </row>
    <row r="15" spans="1:10" s="35" customFormat="1">
      <c r="A15" s="34" t="s">
        <v>451</v>
      </c>
      <c r="B15" s="34" t="s">
        <v>454</v>
      </c>
      <c r="D15" s="34" t="s">
        <v>451</v>
      </c>
      <c r="E15" s="36" t="s">
        <v>453</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2019-08-06T10:49:56Z</dcterms:modified>
</cp:coreProperties>
</file>