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4370" windowHeight="5820" tabRatio="891" activeTab="5"/>
  </bookViews>
  <sheets>
    <sheet name="一览" sheetId="2" r:id="rId1"/>
    <sheet name="更新日志" sheetId="23" r:id="rId2"/>
    <sheet name="账户表" sheetId="44" r:id="rId3"/>
    <sheet name="用户信息表" sheetId="4" r:id="rId4"/>
    <sheet name="日程总表" sheetId="47" r:id="rId5"/>
    <sheet name="日程事件表" sheetId="9" r:id="rId6"/>
    <sheet name="日程特殊事件表" sheetId="45" r:id="rId7"/>
    <sheet name="日程参与人表" sheetId="10" r:id="rId8"/>
    <sheet name="提醒时间表" sheetId="11" r:id="rId9"/>
    <sheet name="计划表" sheetId="41" r:id="rId10"/>
    <sheet name="参与人头像" sheetId="48" r:id="rId11"/>
    <sheet name="参与人" sheetId="24" r:id="rId12"/>
    <sheet name="群组" sheetId="43" r:id="rId13"/>
    <sheet name="群组参与人关系" sheetId="8" r:id="rId14"/>
    <sheet name="系統設置表" sheetId="29" r:id="rId15"/>
    <sheet name="用户偏好" sheetId="39" r:id="rId16"/>
    <sheet name="系統設置表数据" sheetId="46" r:id="rId17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47"/>
  <c r="G7"/>
  <c r="G6"/>
  <c r="G5"/>
  <c r="I8"/>
  <c r="J8"/>
  <c r="J6"/>
  <c r="I6"/>
  <c r="J5"/>
  <c r="I5"/>
  <c r="G12" s="1"/>
  <c r="J4"/>
  <c r="I4"/>
  <c r="G4"/>
  <c r="G9" i="11"/>
  <c r="I9"/>
  <c r="J9"/>
  <c r="G10" i="44"/>
  <c r="G11" i="47" l="1"/>
  <c r="G13"/>
  <c r="G10"/>
  <c r="I13" i="9"/>
  <c r="J13"/>
  <c r="J12" i="24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9" i="39"/>
  <c r="I9"/>
  <c r="J8"/>
  <c r="I8"/>
  <c r="J7"/>
  <c r="I7"/>
  <c r="J6"/>
  <c r="I6"/>
  <c r="J5"/>
  <c r="I5"/>
  <c r="J4"/>
  <c r="I4"/>
  <c r="G9"/>
  <c r="G8"/>
  <c r="G7"/>
  <c r="G6"/>
  <c r="G5"/>
  <c r="G4"/>
  <c r="J9" i="29"/>
  <c r="I9"/>
  <c r="G9"/>
  <c r="J8"/>
  <c r="I8"/>
  <c r="G8"/>
  <c r="J7"/>
  <c r="I7"/>
  <c r="G7"/>
  <c r="J6"/>
  <c r="I6"/>
  <c r="G6"/>
  <c r="J5"/>
  <c r="I5"/>
  <c r="G5"/>
  <c r="J4"/>
  <c r="I4"/>
  <c r="G4"/>
  <c r="J5" i="8"/>
  <c r="I5"/>
  <c r="G5"/>
  <c r="J4"/>
  <c r="I4"/>
  <c r="G4"/>
  <c r="J6" i="43"/>
  <c r="I6"/>
  <c r="G6"/>
  <c r="J5"/>
  <c r="I5"/>
  <c r="G5"/>
  <c r="J4"/>
  <c r="I4"/>
  <c r="G4"/>
  <c r="J5" i="41"/>
  <c r="I5"/>
  <c r="G5"/>
  <c r="J4"/>
  <c r="I4"/>
  <c r="G16" s="1"/>
  <c r="G4"/>
  <c r="J3"/>
  <c r="I3"/>
  <c r="G3"/>
  <c r="G15" s="1"/>
  <c r="J8" i="11"/>
  <c r="I8"/>
  <c r="G8"/>
  <c r="J7"/>
  <c r="I7"/>
  <c r="G7"/>
  <c r="J6"/>
  <c r="I6"/>
  <c r="G6"/>
  <c r="J5"/>
  <c r="I5"/>
  <c r="G5"/>
  <c r="J4"/>
  <c r="I4"/>
  <c r="G4"/>
  <c r="J12" i="10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3" i="45"/>
  <c r="J12"/>
  <c r="I12"/>
  <c r="G12"/>
  <c r="J11"/>
  <c r="I11"/>
  <c r="G11"/>
  <c r="J10"/>
  <c r="I10"/>
  <c r="G10"/>
  <c r="J9"/>
  <c r="I9"/>
  <c r="G9"/>
  <c r="J8"/>
  <c r="I8"/>
  <c r="G8"/>
  <c r="J7"/>
  <c r="I7"/>
  <c r="G7"/>
  <c r="J6"/>
  <c r="I6"/>
  <c r="G6"/>
  <c r="J5"/>
  <c r="I5"/>
  <c r="G5"/>
  <c r="J4"/>
  <c r="I4"/>
  <c r="G4"/>
  <c r="J12" i="9"/>
  <c r="J11"/>
  <c r="J10"/>
  <c r="J9"/>
  <c r="J8"/>
  <c r="J7"/>
  <c r="J6"/>
  <c r="J5"/>
  <c r="J4"/>
  <c r="I13" i="45"/>
  <c r="G13"/>
  <c r="I12" i="9"/>
  <c r="G12"/>
  <c r="I11"/>
  <c r="G11"/>
  <c r="I10"/>
  <c r="G10"/>
  <c r="I9"/>
  <c r="G9"/>
  <c r="I8"/>
  <c r="G8"/>
  <c r="I7"/>
  <c r="G7"/>
  <c r="I6"/>
  <c r="G6"/>
  <c r="I5"/>
  <c r="G5"/>
  <c r="I4"/>
  <c r="G4"/>
  <c r="I12" i="4"/>
  <c r="I11"/>
  <c r="I10"/>
  <c r="I9"/>
  <c r="I8"/>
  <c r="I7"/>
  <c r="I6"/>
  <c r="I5"/>
  <c r="I4"/>
  <c r="G17" s="1"/>
  <c r="G9" i="44"/>
  <c r="G8"/>
  <c r="G7"/>
  <c r="G6"/>
  <c r="G5"/>
  <c r="G4"/>
  <c r="G12" i="4"/>
  <c r="G11"/>
  <c r="G10"/>
  <c r="G9"/>
  <c r="G8"/>
  <c r="G7"/>
  <c r="G6"/>
  <c r="G5"/>
  <c r="G4"/>
  <c r="G18" i="9" l="1"/>
  <c r="G18" i="29"/>
  <c r="G19" i="39"/>
  <c r="G16" i="8"/>
  <c r="G17"/>
  <c r="G19" i="9"/>
  <c r="G18" i="39"/>
  <c r="G19" i="29"/>
  <c r="G17" i="43"/>
  <c r="G16"/>
  <c r="G14" i="24"/>
  <c r="G13"/>
  <c r="G16" i="11"/>
  <c r="G17"/>
  <c r="G17" i="10"/>
  <c r="G17" i="45"/>
  <c r="G16"/>
  <c r="G17" i="9"/>
  <c r="G16"/>
  <c r="G13" i="44"/>
  <c r="G16" i="4"/>
  <c r="G16" i="10"/>
</calcChain>
</file>

<file path=xl/sharedStrings.xml><?xml version="1.0" encoding="utf-8"?>
<sst xmlns="http://schemas.openxmlformats.org/spreadsheetml/2006/main" count="677" uniqueCount="332">
  <si>
    <t>表名</t>
  </si>
  <si>
    <t>用户表</t>
  </si>
  <si>
    <t>日程事件表</t>
  </si>
  <si>
    <t>日程参与人表</t>
  </si>
  <si>
    <t>实体名</t>
  </si>
  <si>
    <t>属性名</t>
  </si>
  <si>
    <t>说明</t>
  </si>
  <si>
    <t>字段中文名</t>
  </si>
  <si>
    <t>字段名</t>
  </si>
  <si>
    <t>字段类型</t>
  </si>
  <si>
    <t>用户ID</t>
  </si>
  <si>
    <t>varchar(11)</t>
  </si>
  <si>
    <t>用户名</t>
  </si>
  <si>
    <t>varchar(10)</t>
  </si>
  <si>
    <t>用户头像</t>
  </si>
  <si>
    <t>varchar(200)</t>
  </si>
  <si>
    <t>出生日期</t>
  </si>
  <si>
    <t>性别</t>
  </si>
  <si>
    <t>日程事件ID</t>
  </si>
  <si>
    <t>日程参与人表ID</t>
  </si>
  <si>
    <t>提醒时间ID</t>
  </si>
  <si>
    <t>日程提醒时间</t>
  </si>
  <si>
    <t>日程参与人表ID</t>
    <phoneticPr fontId="1" type="noConversion"/>
  </si>
  <si>
    <t>提醒时间ID</t>
    <phoneticPr fontId="1" type="noConversion"/>
  </si>
  <si>
    <t>更新版本</t>
    <phoneticPr fontId="1" type="noConversion"/>
  </si>
  <si>
    <t>更新日期</t>
    <phoneticPr fontId="1" type="noConversion"/>
  </si>
  <si>
    <t>更新内容</t>
    <phoneticPr fontId="1" type="noConversion"/>
  </si>
  <si>
    <t>更新人</t>
    <phoneticPr fontId="1" type="noConversion"/>
  </si>
  <si>
    <t>varchar(50)</t>
  </si>
  <si>
    <t>varchar(50)</t>
    <phoneticPr fontId="1" type="noConversion"/>
  </si>
  <si>
    <t>varchar(50)</t>
    <phoneticPr fontId="1" type="noConversion"/>
  </si>
  <si>
    <t>吴宗煜</t>
    <phoneticPr fontId="1" type="noConversion"/>
  </si>
  <si>
    <t>日程主题备注</t>
    <phoneticPr fontId="1" type="noConversion"/>
  </si>
  <si>
    <t>用户授权表</t>
    <phoneticPr fontId="1" type="noConversion"/>
  </si>
  <si>
    <t>日程提醒时间</t>
    <phoneticPr fontId="1" type="noConversion"/>
  </si>
  <si>
    <t>定义全部客户端表字典结构</t>
    <phoneticPr fontId="1" type="noConversion"/>
  </si>
  <si>
    <t>真实姓名</t>
    <phoneticPr fontId="1" type="noConversion"/>
  </si>
  <si>
    <t>身份证</t>
    <phoneticPr fontId="1" type="noConversion"/>
  </si>
  <si>
    <t>varchar(20)</t>
    <phoneticPr fontId="1" type="noConversion"/>
  </si>
  <si>
    <t>系統設置表</t>
  </si>
  <si>
    <t>授权关系人中间表</t>
  </si>
  <si>
    <t>修改权限</t>
    <phoneticPr fontId="1" type="noConversion"/>
  </si>
  <si>
    <t>0无，1男，2女</t>
    <phoneticPr fontId="1" type="noConversion"/>
  </si>
  <si>
    <t>系统设置名称</t>
    <phoneticPr fontId="1" type="noConversion"/>
  </si>
  <si>
    <t>系统设置状态</t>
    <phoneticPr fontId="1" type="noConversion"/>
  </si>
  <si>
    <t>系统设置类型</t>
    <phoneticPr fontId="1" type="noConversion"/>
  </si>
  <si>
    <t>VARCHAR(20)</t>
    <phoneticPr fontId="1" type="noConversion"/>
  </si>
  <si>
    <t>VARCHAR(50)</t>
    <phoneticPr fontId="1" type="noConversion"/>
  </si>
  <si>
    <t>创建者</t>
    <phoneticPr fontId="1" type="noConversion"/>
  </si>
  <si>
    <t>字典数据表</t>
    <phoneticPr fontId="1" type="noConversion"/>
  </si>
  <si>
    <t>授权联系类型</t>
    <phoneticPr fontId="1" type="noConversion"/>
  </si>
  <si>
    <t>关系群组主键ID</t>
    <phoneticPr fontId="1" type="noConversion"/>
  </si>
  <si>
    <t>关系群组主键ID</t>
    <phoneticPr fontId="1" type="noConversion"/>
  </si>
  <si>
    <t>varchar(50)</t>
    <phoneticPr fontId="1" type="noConversion"/>
  </si>
  <si>
    <t>群成员主键ID</t>
    <phoneticPr fontId="1" type="noConversion"/>
  </si>
  <si>
    <t>varchar(50)</t>
    <phoneticPr fontId="1" type="noConversion"/>
  </si>
  <si>
    <t>授权表主键</t>
    <phoneticPr fontId="1" type="noConversion"/>
  </si>
  <si>
    <t>varchar(50)</t>
    <phoneticPr fontId="1" type="noConversion"/>
  </si>
  <si>
    <t>varchar(200)</t>
    <phoneticPr fontId="1" type="noConversion"/>
  </si>
  <si>
    <t>数据归属人ID</t>
    <phoneticPr fontId="1" type="noConversion"/>
  </si>
  <si>
    <t>返回</t>
    <phoneticPr fontId="1" type="noConversion"/>
  </si>
  <si>
    <t>VARCHAR(100)</t>
    <phoneticPr fontId="1" type="noConversion"/>
  </si>
  <si>
    <t>rn</t>
    <phoneticPr fontId="1" type="noConversion"/>
  </si>
  <si>
    <t>ran</t>
  </si>
  <si>
    <t>ranpy</t>
    <phoneticPr fontId="1" type="noConversion"/>
  </si>
  <si>
    <t>rel</t>
    <phoneticPr fontId="1" type="noConversion"/>
  </si>
  <si>
    <t>bi</t>
    <phoneticPr fontId="1" type="noConversion"/>
  </si>
  <si>
    <t>bmi</t>
    <phoneticPr fontId="1" type="noConversion"/>
  </si>
  <si>
    <t>开始时间</t>
    <phoneticPr fontId="1" type="noConversion"/>
  </si>
  <si>
    <t>结束时间</t>
    <phoneticPr fontId="1" type="noConversion"/>
  </si>
  <si>
    <t>sd</t>
    <phoneticPr fontId="1" type="noConversion"/>
  </si>
  <si>
    <t>ed</t>
    <phoneticPr fontId="1" type="noConversion"/>
  </si>
  <si>
    <t>计划ID</t>
  </si>
  <si>
    <t>计划ID</t>
    <phoneticPr fontId="1" type="noConversion"/>
  </si>
  <si>
    <t>ji</t>
  </si>
  <si>
    <t>ji</t>
    <phoneticPr fontId="1" type="noConversion"/>
  </si>
  <si>
    <t>son</t>
    <phoneticPr fontId="1" type="noConversion"/>
  </si>
  <si>
    <t>sa</t>
    <phoneticPr fontId="1" type="noConversion"/>
  </si>
  <si>
    <t>0非本地；1本地日历 默认非本地</t>
    <phoneticPr fontId="1" type="noConversion"/>
  </si>
  <si>
    <t>是否本地</t>
  </si>
  <si>
    <t>是否本地</t>
    <phoneticPr fontId="1" type="noConversion"/>
  </si>
  <si>
    <t>ib</t>
    <phoneticPr fontId="1" type="noConversion"/>
  </si>
  <si>
    <t>bi</t>
    <phoneticPr fontId="1" type="noConversion"/>
  </si>
  <si>
    <t>本地日程id</t>
    <phoneticPr fontId="1" type="noConversion"/>
  </si>
  <si>
    <t>sdt</t>
    <phoneticPr fontId="1" type="noConversion"/>
  </si>
  <si>
    <t>0未发送，1同意发送，2拒绝发送，3未注册</t>
    <phoneticPr fontId="1" type="noConversion"/>
  </si>
  <si>
    <t>日程发送状态</t>
  </si>
  <si>
    <t>日程发送状态</t>
    <phoneticPr fontId="1" type="noConversion"/>
  </si>
  <si>
    <t>0不可修改，1可修改</t>
    <phoneticPr fontId="1" type="noConversion"/>
  </si>
  <si>
    <t>si</t>
    <phoneticPr fontId="1" type="noConversion"/>
  </si>
  <si>
    <t>sn</t>
    <phoneticPr fontId="1" type="noConversion"/>
  </si>
  <si>
    <t>st</t>
    <phoneticPr fontId="1" type="noConversion"/>
  </si>
  <si>
    <t>jn</t>
    <phoneticPr fontId="1" type="noConversion"/>
  </si>
  <si>
    <t>jg</t>
    <phoneticPr fontId="1" type="noConversion"/>
  </si>
  <si>
    <t>计划名</t>
  </si>
  <si>
    <t>计划描述</t>
    <phoneticPr fontId="1" type="noConversion"/>
  </si>
  <si>
    <t>VARCHAR(100)</t>
    <phoneticPr fontId="1" type="noConversion"/>
  </si>
  <si>
    <t>计划名称表</t>
    <phoneticPr fontId="1" type="noConversion"/>
  </si>
  <si>
    <t>varchar(20)</t>
    <phoneticPr fontId="1" type="noConversion"/>
  </si>
  <si>
    <t>varchar(20)</t>
    <phoneticPr fontId="1" type="noConversion"/>
  </si>
  <si>
    <t>返回</t>
    <phoneticPr fontId="1" type="noConversion"/>
  </si>
  <si>
    <t>提醒时间表</t>
    <phoneticPr fontId="1" type="noConversion"/>
  </si>
  <si>
    <t>v0.1</t>
    <phoneticPr fontId="1" type="noConversion"/>
  </si>
  <si>
    <t>根据最新需求简化表</t>
    <phoneticPr fontId="1" type="noConversion"/>
  </si>
  <si>
    <t>张金洋</t>
    <phoneticPr fontId="1" type="noConversion"/>
  </si>
  <si>
    <t>日程参与人关联</t>
    <phoneticPr fontId="1" type="noConversion"/>
  </si>
  <si>
    <t>参与人</t>
    <phoneticPr fontId="1" type="noConversion"/>
  </si>
  <si>
    <t>群组参与人关系</t>
    <phoneticPr fontId="1" type="noConversion"/>
  </si>
  <si>
    <t>群组</t>
    <phoneticPr fontId="1" type="noConversion"/>
  </si>
  <si>
    <t>系统设置</t>
    <phoneticPr fontId="1" type="noConversion"/>
  </si>
  <si>
    <t>表</t>
    <phoneticPr fontId="1" type="noConversion"/>
  </si>
  <si>
    <t>说明</t>
    <phoneticPr fontId="1" type="noConversion"/>
  </si>
  <si>
    <t>手机号</t>
    <phoneticPr fontId="1" type="noConversion"/>
  </si>
  <si>
    <t>账户表</t>
    <phoneticPr fontId="1" type="noConversion"/>
  </si>
  <si>
    <t>账户ID</t>
    <phoneticPr fontId="1" type="noConversion"/>
  </si>
  <si>
    <t>账户名</t>
    <phoneticPr fontId="1" type="noConversion"/>
  </si>
  <si>
    <t>账户消息队列</t>
    <phoneticPr fontId="1" type="noConversion"/>
  </si>
  <si>
    <t>设备号</t>
    <phoneticPr fontId="1" type="noConversion"/>
  </si>
  <si>
    <t>token</t>
    <phoneticPr fontId="1" type="noConversion"/>
  </si>
  <si>
    <t>联系方式</t>
    <phoneticPr fontId="1" type="noConversion"/>
  </si>
  <si>
    <t>日程事件主题</t>
    <phoneticPr fontId="1" type="noConversion"/>
  </si>
  <si>
    <t>计划ID</t>
    <phoneticPr fontId="1" type="noConversion"/>
  </si>
  <si>
    <t>重复类型</t>
    <phoneticPr fontId="1" type="noConversion"/>
  </si>
  <si>
    <t>日程特殊事件表</t>
    <phoneticPr fontId="1" type="noConversion"/>
  </si>
  <si>
    <t>备注</t>
    <phoneticPr fontId="1" type="noConversion"/>
  </si>
  <si>
    <t>bz</t>
    <phoneticPr fontId="1" type="noConversion"/>
  </si>
  <si>
    <t>特殊类型</t>
    <phoneticPr fontId="1" type="noConversion"/>
  </si>
  <si>
    <t>日程特殊事件ID</t>
    <phoneticPr fontId="1" type="noConversion"/>
  </si>
  <si>
    <t>日程特殊事件主题</t>
    <phoneticPr fontId="1" type="noConversion"/>
  </si>
  <si>
    <t>日程提醒日期</t>
    <phoneticPr fontId="1" type="noConversion"/>
  </si>
  <si>
    <t>日程事件类型</t>
    <phoneticPr fontId="1" type="noConversion"/>
  </si>
  <si>
    <t>1：修改，2：删除</t>
    <phoneticPr fontId="1" type="noConversion"/>
  </si>
  <si>
    <t>日程事件ID</t>
    <phoneticPr fontId="1" type="noConversion"/>
  </si>
  <si>
    <t>1：日程事件，2：日程特殊事件</t>
    <phoneticPr fontId="1" type="noConversion"/>
  </si>
  <si>
    <t>组名</t>
    <phoneticPr fontId="1" type="noConversion"/>
  </si>
  <si>
    <t>备注</t>
    <phoneticPr fontId="1" type="noConversion"/>
  </si>
  <si>
    <t>开始日期</t>
    <phoneticPr fontId="1" type="noConversion"/>
  </si>
  <si>
    <t>开始日期</t>
    <phoneticPr fontId="1" type="noConversion"/>
  </si>
  <si>
    <t>st</t>
    <phoneticPr fontId="1" type="noConversion"/>
  </si>
  <si>
    <t>结束日期</t>
    <phoneticPr fontId="1" type="noConversion"/>
  </si>
  <si>
    <t>et</t>
    <phoneticPr fontId="1" type="noConversion"/>
  </si>
  <si>
    <t>唤醒</t>
    <phoneticPr fontId="1" type="noConversion"/>
  </si>
  <si>
    <t>新消息提醒</t>
    <phoneticPr fontId="1" type="noConversion"/>
  </si>
  <si>
    <t>语音播报</t>
    <phoneticPr fontId="1" type="noConversion"/>
  </si>
  <si>
    <t>震动</t>
    <phoneticPr fontId="1" type="noConversion"/>
  </si>
  <si>
    <t>stn</t>
    <phoneticPr fontId="1" type="noConversion"/>
  </si>
  <si>
    <t>语音</t>
    <phoneticPr fontId="1" type="noConversion"/>
  </si>
  <si>
    <t>系统设置key</t>
    <phoneticPr fontId="1" type="noConversion"/>
  </si>
  <si>
    <t>系统设置value</t>
    <phoneticPr fontId="1" type="noConversion"/>
  </si>
  <si>
    <t>系统版本</t>
    <phoneticPr fontId="1" type="noConversion"/>
  </si>
  <si>
    <t>VARCHAR(400)</t>
    <phoneticPr fontId="1" type="noConversion"/>
  </si>
  <si>
    <t>偏好设置类型</t>
  </si>
  <si>
    <t>偏好设置类型名称</t>
  </si>
  <si>
    <t>偏好设置名称</t>
  </si>
  <si>
    <t>偏好设置key</t>
  </si>
  <si>
    <t>偏好设置value</t>
  </si>
  <si>
    <t>yi</t>
    <phoneticPr fontId="1" type="noConversion"/>
  </si>
  <si>
    <t>yt</t>
    <phoneticPr fontId="1" type="noConversion"/>
  </si>
  <si>
    <t>ytn</t>
    <phoneticPr fontId="1" type="noConversion"/>
  </si>
  <si>
    <t>yn</t>
    <phoneticPr fontId="1" type="noConversion"/>
  </si>
  <si>
    <t>yk</t>
    <phoneticPr fontId="1" type="noConversion"/>
  </si>
  <si>
    <t>yv</t>
    <phoneticPr fontId="1" type="noConversion"/>
  </si>
  <si>
    <t>用户信息表</t>
    <phoneticPr fontId="1" type="noConversion"/>
  </si>
  <si>
    <t>日程事件表</t>
    <phoneticPr fontId="1" type="noConversion"/>
  </si>
  <si>
    <t>计划表</t>
    <phoneticPr fontId="1" type="noConversion"/>
  </si>
  <si>
    <t>用户偏好</t>
    <phoneticPr fontId="1" type="noConversion"/>
  </si>
  <si>
    <t>账户表</t>
    <phoneticPr fontId="1" type="noConversion"/>
  </si>
  <si>
    <t>varchar(10)</t>
    <phoneticPr fontId="1" type="noConversion"/>
  </si>
  <si>
    <t>varchar(11)</t>
    <phoneticPr fontId="1" type="noConversion"/>
  </si>
  <si>
    <t>varchar(20)</t>
    <phoneticPr fontId="1" type="noConversion"/>
  </si>
  <si>
    <t>varchar(100)</t>
    <phoneticPr fontId="1" type="noConversion"/>
  </si>
  <si>
    <t>sta</t>
    <phoneticPr fontId="1" type="noConversion"/>
  </si>
  <si>
    <t>varchar(4)</t>
    <phoneticPr fontId="1" type="noConversion"/>
  </si>
  <si>
    <t>varchar(4)</t>
    <phoneticPr fontId="1" type="noConversion"/>
  </si>
  <si>
    <t>系统设置主键ID</t>
    <phoneticPr fontId="1" type="noConversion"/>
  </si>
  <si>
    <t>偏好主键ID</t>
    <phoneticPr fontId="1" type="noConversion"/>
  </si>
  <si>
    <t>计划颜色标记</t>
    <phoneticPr fontId="1" type="noConversion"/>
  </si>
  <si>
    <t>jc</t>
    <phoneticPr fontId="1" type="noConversion"/>
  </si>
  <si>
    <t>VARCHAR(10)</t>
    <phoneticPr fontId="1" type="noConversion"/>
  </si>
  <si>
    <t>URL</t>
    <phoneticPr fontId="1" type="noConversion"/>
  </si>
  <si>
    <t>设备类型</t>
    <phoneticPr fontId="1" type="noConversion"/>
  </si>
  <si>
    <t>帐户ID</t>
    <phoneticPr fontId="1" type="noConversion"/>
  </si>
  <si>
    <t>设备ID</t>
    <phoneticPr fontId="1" type="noConversion"/>
  </si>
  <si>
    <t>产品版本</t>
    <phoneticPr fontId="1" type="noConversion"/>
  </si>
  <si>
    <t>产品ID</t>
    <phoneticPr fontId="1" type="noConversion"/>
  </si>
  <si>
    <t>pi</t>
    <phoneticPr fontId="1" type="noConversion"/>
  </si>
  <si>
    <t>token</t>
    <phoneticPr fontId="1" type="noConversion"/>
  </si>
  <si>
    <t>lt</t>
    <phoneticPr fontId="1" type="noConversion"/>
  </si>
  <si>
    <t>pv</t>
    <phoneticPr fontId="1" type="noConversion"/>
  </si>
  <si>
    <t>di</t>
    <phoneticPr fontId="1" type="noConversion"/>
  </si>
  <si>
    <t>ai</t>
    <phoneticPr fontId="1" type="noConversion"/>
  </si>
  <si>
    <t>dt</t>
    <phoneticPr fontId="1" type="noConversion"/>
  </si>
  <si>
    <t>头部信息</t>
    <phoneticPr fontId="1" type="noConversion"/>
  </si>
  <si>
    <t>fi</t>
    <phoneticPr fontId="1" type="noConversion"/>
  </si>
  <si>
    <t>系统数据完成</t>
    <phoneticPr fontId="1" type="noConversion"/>
  </si>
  <si>
    <t>数据初始化</t>
    <phoneticPr fontId="1" type="noConversion"/>
  </si>
  <si>
    <t>URL</t>
  </si>
  <si>
    <t>语音</t>
  </si>
  <si>
    <t>画面msg</t>
  </si>
  <si>
    <t>系统版本</t>
  </si>
  <si>
    <t>头部信息</t>
  </si>
  <si>
    <t>speech</t>
    <phoneticPr fontId="1" type="noConversion"/>
  </si>
  <si>
    <t>formmsg</t>
    <phoneticPr fontId="1" type="noConversion"/>
  </si>
  <si>
    <t>sysversion</t>
    <phoneticPr fontId="1" type="noConversion"/>
  </si>
  <si>
    <t>header</t>
    <phoneticPr fontId="1" type="noConversion"/>
  </si>
  <si>
    <t>产品ID</t>
  </si>
  <si>
    <t>pi</t>
  </si>
  <si>
    <t>产品版本</t>
  </si>
  <si>
    <t>pv</t>
  </si>
  <si>
    <t>设备ID</t>
  </si>
  <si>
    <t>di</t>
  </si>
  <si>
    <t>帐户ID</t>
  </si>
  <si>
    <t>ai</t>
  </si>
  <si>
    <t>设备类型</t>
  </si>
  <si>
    <t>dt</t>
  </si>
  <si>
    <t>token</t>
  </si>
  <si>
    <t>lt</t>
  </si>
  <si>
    <t>init</t>
    <phoneticPr fontId="1" type="noConversion"/>
  </si>
  <si>
    <t>系统设置类型key</t>
    <phoneticPr fontId="1" type="noConversion"/>
  </si>
  <si>
    <t>计划类型</t>
    <phoneticPr fontId="1" type="noConversion"/>
  </si>
  <si>
    <t>jt</t>
    <phoneticPr fontId="1" type="noConversion"/>
  </si>
  <si>
    <t>VARCHAR(4)</t>
    <phoneticPr fontId="1" type="noConversion"/>
  </si>
  <si>
    <t>系统设置类型描述</t>
    <phoneticPr fontId="1" type="noConversion"/>
  </si>
  <si>
    <t>系统设置描述</t>
    <phoneticPr fontId="1" type="noConversion"/>
  </si>
  <si>
    <t>1：系统 2：自定义</t>
    <phoneticPr fontId="1" type="noConversion"/>
  </si>
  <si>
    <t>日程关联ID</t>
    <phoneticPr fontId="1" type="noConversion"/>
  </si>
  <si>
    <t>sr</t>
    <phoneticPr fontId="1" type="noConversion"/>
  </si>
  <si>
    <t>gtd_a</t>
    <phoneticPr fontId="1" type="noConversion"/>
  </si>
  <si>
    <t>an</t>
    <phoneticPr fontId="1" type="noConversion"/>
  </si>
  <si>
    <t>am</t>
    <phoneticPr fontId="1" type="noConversion"/>
  </si>
  <si>
    <t>ae</t>
    <phoneticPr fontId="1" type="noConversion"/>
  </si>
  <si>
    <t>at</t>
    <phoneticPr fontId="1" type="noConversion"/>
  </si>
  <si>
    <t>aq</t>
    <phoneticPr fontId="1" type="noConversion"/>
  </si>
  <si>
    <t>gtd_u</t>
    <phoneticPr fontId="1" type="noConversion"/>
  </si>
  <si>
    <t>ui</t>
  </si>
  <si>
    <t>un</t>
  </si>
  <si>
    <t>hiu</t>
  </si>
  <si>
    <t>biy</t>
  </si>
  <si>
    <t>rn</t>
  </si>
  <si>
    <t>ic</t>
  </si>
  <si>
    <t>us</t>
  </si>
  <si>
    <t>uct</t>
  </si>
  <si>
    <t>gtd_c</t>
    <phoneticPr fontId="1" type="noConversion"/>
  </si>
  <si>
    <t>ui</t>
    <phoneticPr fontId="1" type="noConversion"/>
  </si>
  <si>
    <t>gtd_sp</t>
    <phoneticPr fontId="1" type="noConversion"/>
  </si>
  <si>
    <t>spi</t>
    <phoneticPr fontId="1" type="noConversion"/>
  </si>
  <si>
    <t>spn</t>
    <phoneticPr fontId="1" type="noConversion"/>
  </si>
  <si>
    <t>gtd_d</t>
    <phoneticPr fontId="1" type="noConversion"/>
  </si>
  <si>
    <t>gtd_e</t>
    <phoneticPr fontId="1" type="noConversion"/>
  </si>
  <si>
    <t>wi</t>
    <phoneticPr fontId="1" type="noConversion"/>
  </si>
  <si>
    <t>wt</t>
    <phoneticPr fontId="1" type="noConversion"/>
  </si>
  <si>
    <t>gtd_j_h</t>
    <phoneticPr fontId="1" type="noConversion"/>
  </si>
  <si>
    <t>pwi</t>
    <phoneticPr fontId="1" type="noConversion"/>
  </si>
  <si>
    <t>rnpy</t>
    <phoneticPr fontId="1" type="noConversion"/>
  </si>
  <si>
    <t>gtd_g</t>
    <phoneticPr fontId="1" type="noConversion"/>
  </si>
  <si>
    <t>gi</t>
    <phoneticPr fontId="1" type="noConversion"/>
  </si>
  <si>
    <t>gn</t>
    <phoneticPr fontId="1" type="noConversion"/>
  </si>
  <si>
    <t>gm</t>
    <phoneticPr fontId="1" type="noConversion"/>
  </si>
  <si>
    <t>gtd_b_x</t>
    <phoneticPr fontId="1" type="noConversion"/>
  </si>
  <si>
    <t>gtd_s</t>
    <phoneticPr fontId="1" type="noConversion"/>
  </si>
  <si>
    <t>a</t>
    <phoneticPr fontId="1" type="noConversion"/>
  </si>
  <si>
    <t>u</t>
    <phoneticPr fontId="1" type="noConversion"/>
  </si>
  <si>
    <t>c</t>
    <phoneticPr fontId="1" type="noConversion"/>
  </si>
  <si>
    <t>sp</t>
    <phoneticPr fontId="1" type="noConversion"/>
  </si>
  <si>
    <t>d</t>
    <phoneticPr fontId="1" type="noConversion"/>
  </si>
  <si>
    <t>e</t>
    <phoneticPr fontId="1" type="noConversion"/>
  </si>
  <si>
    <t>j_h</t>
    <phoneticPr fontId="1" type="noConversion"/>
  </si>
  <si>
    <t>b</t>
    <phoneticPr fontId="1" type="noConversion"/>
  </si>
  <si>
    <t>g</t>
    <phoneticPr fontId="1" type="noConversion"/>
  </si>
  <si>
    <t>b_x</t>
    <phoneticPr fontId="1" type="noConversion"/>
  </si>
  <si>
    <t>s</t>
    <phoneticPr fontId="1" type="noConversion"/>
  </si>
  <si>
    <t>y</t>
    <phoneticPr fontId="1" type="noConversion"/>
  </si>
  <si>
    <t>参与人表ID</t>
    <phoneticPr fontId="1" type="noConversion"/>
  </si>
  <si>
    <t>计划名</t>
    <phoneticPr fontId="1" type="noConversion"/>
  </si>
  <si>
    <t>计划描述</t>
    <phoneticPr fontId="1" type="noConversion"/>
  </si>
  <si>
    <t>rt</t>
    <phoneticPr fontId="1" type="noConversion"/>
  </si>
  <si>
    <t>0：关闭，1：每日，2：每周，3：每月，4：每年</t>
    <phoneticPr fontId="1" type="noConversion"/>
  </si>
  <si>
    <t>创建时间戳</t>
    <phoneticPr fontId="1" type="noConversion"/>
  </si>
  <si>
    <t>integer</t>
    <phoneticPr fontId="1" type="noConversion"/>
  </si>
  <si>
    <t>拼音</t>
    <phoneticPr fontId="1" type="noConversion"/>
  </si>
  <si>
    <t>gnpy</t>
    <phoneticPr fontId="1" type="noConversion"/>
  </si>
  <si>
    <t>wtt</t>
    <phoneticPr fontId="1" type="noConversion"/>
  </si>
  <si>
    <t>提醒方式</t>
    <phoneticPr fontId="1" type="noConversion"/>
  </si>
  <si>
    <t>tx</t>
    <phoneticPr fontId="1" type="noConversion"/>
  </si>
  <si>
    <t>varchar(4)</t>
    <phoneticPr fontId="1" type="noConversion"/>
  </si>
  <si>
    <t>联系人别称</t>
  </si>
  <si>
    <t>联系人别称拼音</t>
  </si>
  <si>
    <t>联系人头像</t>
  </si>
  <si>
    <t>联系人名称</t>
  </si>
  <si>
    <t>联系人名称拼音</t>
  </si>
  <si>
    <t>联系人联系方式</t>
  </si>
  <si>
    <t>1已注册，0未注册用户</t>
    <phoneticPr fontId="1" type="noConversion"/>
  </si>
  <si>
    <t>日程事件类型</t>
    <phoneticPr fontId="1" type="noConversion"/>
  </si>
  <si>
    <t>提醒时间表</t>
    <phoneticPr fontId="1" type="noConversion"/>
  </si>
  <si>
    <t>pni</t>
    <phoneticPr fontId="1" type="noConversion"/>
  </si>
  <si>
    <t>原始日程事件ID</t>
    <phoneticPr fontId="1" type="noConversion"/>
  </si>
  <si>
    <t>0：未读，1：已读</t>
    <phoneticPr fontId="1" type="noConversion"/>
  </si>
  <si>
    <t>新消息</t>
    <phoneticPr fontId="1" type="noConversion"/>
  </si>
  <si>
    <t>du</t>
    <phoneticPr fontId="1" type="noConversion"/>
  </si>
  <si>
    <t>归属</t>
    <phoneticPr fontId="1" type="noConversion"/>
  </si>
  <si>
    <t>gs</t>
    <phoneticPr fontId="1" type="noConversion"/>
  </si>
  <si>
    <t>时间</t>
    <phoneticPr fontId="1" type="noConversion"/>
  </si>
  <si>
    <t>数量</t>
    <phoneticPr fontId="1" type="noConversion"/>
  </si>
  <si>
    <t>c</t>
    <phoneticPr fontId="1" type="noConversion"/>
  </si>
  <si>
    <t>boolean</t>
    <phoneticPr fontId="1" type="noConversion"/>
  </si>
  <si>
    <t>创建时间戳</t>
    <phoneticPr fontId="1" type="noConversion"/>
  </si>
  <si>
    <t>gtd_st</t>
    <phoneticPr fontId="1" type="noConversion"/>
  </si>
  <si>
    <t>n</t>
    <phoneticPr fontId="1" type="noConversion"/>
  </si>
  <si>
    <t>varchar(10)</t>
    <phoneticPr fontId="1" type="noConversion"/>
  </si>
  <si>
    <t>st</t>
    <phoneticPr fontId="1" type="noConversion"/>
  </si>
  <si>
    <t>日程总表</t>
    <phoneticPr fontId="1" type="noConversion"/>
  </si>
  <si>
    <t>时间</t>
    <phoneticPr fontId="1" type="noConversion"/>
  </si>
  <si>
    <t>是否提醒</t>
  </si>
  <si>
    <t>0：否，1：是</t>
    <phoneticPr fontId="1" type="noConversion"/>
  </si>
  <si>
    <t>是否提醒</t>
    <phoneticPr fontId="1" type="noConversion"/>
  </si>
  <si>
    <t>itx</t>
    <phoneticPr fontId="1" type="noConversion"/>
  </si>
  <si>
    <t>integer</t>
    <phoneticPr fontId="1" type="noConversion"/>
  </si>
  <si>
    <t>gtd_b</t>
    <phoneticPr fontId="1" type="noConversion"/>
  </si>
  <si>
    <t>rc</t>
    <phoneticPr fontId="1" type="noConversion"/>
  </si>
  <si>
    <t>gtd_bh</t>
    <phoneticPr fontId="1" type="noConversion"/>
  </si>
  <si>
    <t>用户头像表</t>
    <phoneticPr fontId="1" type="noConversion"/>
  </si>
  <si>
    <t>主键</t>
    <phoneticPr fontId="1" type="noConversion"/>
  </si>
  <si>
    <t>联系人ID</t>
    <phoneticPr fontId="1" type="noConversion"/>
  </si>
  <si>
    <t>头像</t>
    <phoneticPr fontId="1" type="noConversion"/>
  </si>
  <si>
    <t>pwi</t>
    <phoneticPr fontId="1" type="noConversion"/>
  </si>
  <si>
    <t>TEXT</t>
    <phoneticPr fontId="1" type="noConversion"/>
  </si>
  <si>
    <t>bhi</t>
    <phoneticPr fontId="1" type="noConversion"/>
  </si>
  <si>
    <t>ranpy</t>
    <phoneticPr fontId="1" type="noConversion"/>
  </si>
  <si>
    <t>hiu</t>
    <phoneticPr fontId="1" type="noConversion"/>
  </si>
  <si>
    <t>提醒内容</t>
    <phoneticPr fontId="1" type="noConversion"/>
  </si>
  <si>
    <t>wd</t>
    <phoneticPr fontId="1" type="noConversion"/>
  </si>
  <si>
    <t>0：本人创建，1：他人创建，2：系统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</si>
</sst>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4" fillId="0" borderId="1" xfId="1" applyBorder="1" applyAlignment="1">
      <alignment vertical="center" wrapText="1"/>
    </xf>
    <xf numFmtId="14" fontId="0" fillId="0" borderId="0" xfId="0" applyNumberFormat="1">
      <alignment vertical="center"/>
    </xf>
    <xf numFmtId="0" fontId="2" fillId="0" borderId="2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0" xfId="0" applyFill="1">
      <alignment vertical="center"/>
    </xf>
    <xf numFmtId="0" fontId="0" fillId="0" borderId="2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4" fillId="0" borderId="0" xfId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workbookViewId="0">
      <selection activeCell="A14" sqref="A14"/>
    </sheetView>
  </sheetViews>
  <sheetFormatPr defaultRowHeight="13.5"/>
  <cols>
    <col min="1" max="1" width="21.5" style="1" bestFit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1" spans="1:3">
      <c r="A1" s="2" t="s">
        <v>0</v>
      </c>
      <c r="B1" s="2" t="s">
        <v>110</v>
      </c>
      <c r="C1" t="s">
        <v>111</v>
      </c>
    </row>
    <row r="2" spans="1:3">
      <c r="A2" s="6" t="s">
        <v>166</v>
      </c>
      <c r="B2" s="2" t="s">
        <v>260</v>
      </c>
    </row>
    <row r="3" spans="1:3">
      <c r="A3" s="6" t="s">
        <v>162</v>
      </c>
      <c r="B3" s="2" t="s">
        <v>261</v>
      </c>
    </row>
    <row r="4" spans="1:3">
      <c r="A4" s="6" t="s">
        <v>163</v>
      </c>
      <c r="B4" s="2" t="s">
        <v>262</v>
      </c>
    </row>
    <row r="5" spans="1:3">
      <c r="A5" s="6" t="s">
        <v>123</v>
      </c>
      <c r="B5" s="2" t="s">
        <v>263</v>
      </c>
    </row>
    <row r="6" spans="1:3">
      <c r="A6" s="6" t="s">
        <v>105</v>
      </c>
      <c r="B6" s="2" t="s">
        <v>264</v>
      </c>
    </row>
    <row r="7" spans="1:3">
      <c r="A7" s="6" t="s">
        <v>101</v>
      </c>
      <c r="B7" s="2" t="s">
        <v>265</v>
      </c>
    </row>
    <row r="8" spans="1:3">
      <c r="A8" s="6" t="s">
        <v>164</v>
      </c>
      <c r="B8" s="2" t="s">
        <v>266</v>
      </c>
    </row>
    <row r="9" spans="1:3">
      <c r="A9" s="6" t="s">
        <v>106</v>
      </c>
      <c r="B9" s="2" t="s">
        <v>267</v>
      </c>
    </row>
    <row r="10" spans="1:3">
      <c r="A10" s="6" t="s">
        <v>108</v>
      </c>
      <c r="B10" s="2" t="s">
        <v>268</v>
      </c>
    </row>
    <row r="11" spans="1:3">
      <c r="A11" s="6" t="s">
        <v>107</v>
      </c>
      <c r="B11" s="2" t="s">
        <v>269</v>
      </c>
    </row>
    <row r="12" spans="1:3">
      <c r="A12" s="6" t="s">
        <v>109</v>
      </c>
      <c r="B12" s="2" t="s">
        <v>270</v>
      </c>
    </row>
    <row r="13" spans="1:3">
      <c r="A13" s="6" t="s">
        <v>165</v>
      </c>
      <c r="B13" s="2" t="s">
        <v>271</v>
      </c>
    </row>
    <row r="14" spans="1:3">
      <c r="A14" s="6" t="s">
        <v>310</v>
      </c>
      <c r="B14" s="2" t="s">
        <v>309</v>
      </c>
    </row>
    <row r="15" spans="1:3">
      <c r="A15" s="6"/>
      <c r="B15" s="2"/>
    </row>
    <row r="16" spans="1:3">
      <c r="A16" s="6"/>
      <c r="B16" s="2"/>
    </row>
    <row r="17" spans="1:2">
      <c r="A17" s="6"/>
      <c r="B17" s="2"/>
    </row>
    <row r="18" spans="1:2">
      <c r="A18" s="6"/>
      <c r="B18" s="2"/>
    </row>
    <row r="19" spans="1:2">
      <c r="A19" s="6"/>
      <c r="B19" s="2"/>
    </row>
    <row r="20" spans="1:2">
      <c r="A20" s="6"/>
      <c r="B20" s="2"/>
    </row>
    <row r="21" spans="1:2">
      <c r="A21" s="6"/>
      <c r="B21" s="2"/>
    </row>
    <row r="22" spans="1:2">
      <c r="A22" s="6"/>
      <c r="B22" s="2"/>
    </row>
  </sheetData>
  <phoneticPr fontId="1" type="noConversion"/>
  <hyperlinks>
    <hyperlink ref="A3" location="用户表!A1" display="用户表"/>
    <hyperlink ref="A4" location="日程事件表!A1" display="日程表"/>
    <hyperlink ref="A6" location="日程参与人表!A1" display="日程参与人关联"/>
    <hyperlink ref="A13" location="计划表!A1" display="计划"/>
    <hyperlink ref="A9" location="参与人!A1" display="参与人"/>
    <hyperlink ref="A11" location="群组参与人关系!A1" display="群组参与人关系"/>
    <hyperlink ref="A10" location="群组!A1" display="群组"/>
    <hyperlink ref="A12" location="系統設置表!A1" display="系统设置"/>
    <hyperlink ref="A8" location="用户设置!A1" display="用户设置"/>
    <hyperlink ref="A7" location="提醒时间表!A1" display="提醒时间表"/>
    <hyperlink ref="A5" location="日程事件表!A1" display="日程表"/>
    <hyperlink ref="A2" location="账户表!A1" display="账户表"/>
    <hyperlink ref="A14" location="日程总表!A1" display="日程总表"/>
  </hyperlinks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E8" sqref="E8"/>
    </sheetView>
  </sheetViews>
  <sheetFormatPr defaultRowHeight="13.5"/>
  <cols>
    <col min="1" max="1" width="19.375" customWidth="1"/>
    <col min="2" max="2" width="18.75" customWidth="1"/>
    <col min="4" max="4" width="21.125" customWidth="1"/>
    <col min="6" max="6" width="17.625" customWidth="1"/>
  </cols>
  <sheetData>
    <row r="1" spans="1:10">
      <c r="A1" s="2" t="s">
        <v>4</v>
      </c>
      <c r="B1" s="2" t="s">
        <v>97</v>
      </c>
      <c r="D1" s="2" t="s">
        <v>0</v>
      </c>
      <c r="E1" s="24" t="s">
        <v>251</v>
      </c>
      <c r="F1" s="24"/>
    </row>
    <row r="2" spans="1:10">
      <c r="A2" s="2" t="s">
        <v>5</v>
      </c>
      <c r="B2" s="2" t="s">
        <v>6</v>
      </c>
      <c r="D2" s="2" t="s">
        <v>7</v>
      </c>
      <c r="E2" s="17" t="s">
        <v>8</v>
      </c>
      <c r="F2" s="17" t="s">
        <v>9</v>
      </c>
    </row>
    <row r="3" spans="1:10">
      <c r="A3" s="5" t="s">
        <v>121</v>
      </c>
      <c r="B3" s="5"/>
      <c r="D3" s="5" t="s">
        <v>73</v>
      </c>
      <c r="E3" s="4" t="s">
        <v>74</v>
      </c>
      <c r="F3" s="4" t="s">
        <v>47</v>
      </c>
      <c r="G3" t="str">
        <f>" " &amp; E3 &amp; " " &amp; F3 &amp; " PRIMARY KEY"</f>
        <v xml:space="preserve"> ji VARCHAR(50) PRIMARY KEY</v>
      </c>
      <c r="I3" t="str">
        <f>" " &amp; E3</f>
        <v xml:space="preserve"> ji</v>
      </c>
      <c r="J3" t="str">
        <f>"private _"&amp;E3&amp;": string;"</f>
        <v>private _ji: string;</v>
      </c>
    </row>
    <row r="4" spans="1:10">
      <c r="A4" s="5" t="s">
        <v>94</v>
      </c>
      <c r="B4" s="5"/>
      <c r="D4" s="5" t="s">
        <v>273</v>
      </c>
      <c r="E4" s="4" t="s">
        <v>92</v>
      </c>
      <c r="F4" s="4" t="s">
        <v>96</v>
      </c>
      <c r="G4" t="str">
        <f>" ," &amp; E4 &amp; " " &amp; F4 &amp; " "</f>
        <v xml:space="preserve"> ,jn VARCHAR(100) </v>
      </c>
      <c r="I4" t="str">
        <f>" ," &amp; E4</f>
        <v xml:space="preserve"> ,jn</v>
      </c>
      <c r="J4" t="str">
        <f t="shared" ref="J4:J5" si="0">"private _"&amp;E4&amp;": string;"</f>
        <v>private _jn: string;</v>
      </c>
    </row>
    <row r="5" spans="1:10">
      <c r="A5" s="5" t="s">
        <v>95</v>
      </c>
      <c r="B5" s="5"/>
      <c r="D5" s="5" t="s">
        <v>274</v>
      </c>
      <c r="E5" s="4" t="s">
        <v>93</v>
      </c>
      <c r="F5" s="4" t="s">
        <v>61</v>
      </c>
      <c r="G5" t="str">
        <f t="shared" ref="G5" si="1">" ," &amp; E5 &amp; " " &amp; F5 &amp; " "</f>
        <v xml:space="preserve"> ,jg VARCHAR(100) </v>
      </c>
      <c r="I5" t="str">
        <f t="shared" ref="I5" si="2">" ," &amp; E5</f>
        <v xml:space="preserve"> ,jg</v>
      </c>
      <c r="J5" t="str">
        <f t="shared" si="0"/>
        <v>private _jg: string;</v>
      </c>
    </row>
    <row r="6" spans="1:10">
      <c r="A6" s="5" t="s">
        <v>176</v>
      </c>
      <c r="B6" s="5"/>
      <c r="D6" s="5" t="s">
        <v>176</v>
      </c>
      <c r="E6" s="4" t="s">
        <v>177</v>
      </c>
      <c r="F6" s="4" t="s">
        <v>178</v>
      </c>
    </row>
    <row r="7" spans="1:10">
      <c r="A7" s="5" t="s">
        <v>219</v>
      </c>
      <c r="B7" s="5" t="s">
        <v>224</v>
      </c>
      <c r="D7" s="5" t="s">
        <v>219</v>
      </c>
      <c r="E7" s="4" t="s">
        <v>220</v>
      </c>
      <c r="F7" s="4" t="s">
        <v>221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1"/>
      <c r="B12" s="1"/>
      <c r="D12" s="1"/>
    </row>
    <row r="13" spans="1:10">
      <c r="A13" s="1"/>
      <c r="B13" s="1"/>
      <c r="D13" s="1"/>
    </row>
    <row r="14" spans="1:10">
      <c r="A14" s="18" t="s">
        <v>100</v>
      </c>
      <c r="B14" s="1"/>
      <c r="D14" s="1"/>
    </row>
    <row r="15" spans="1:10">
      <c r="G15" t="str">
        <f>CONCATENATE(G3,G4,G5,G6,G7,G8,G9,G10,G11,G12)</f>
        <v xml:space="preserve"> ji VARCHAR(50) PRIMARY KEY ,jn VARCHAR(100)  ,jg VARCHAR(100) </v>
      </c>
    </row>
    <row r="16" spans="1:10">
      <c r="G16" t="str">
        <f>CONCATENATE(I3,I4,I5,I6,I7,I8,I9,I10,I11,I12)</f>
        <v xml:space="preserve"> ji ,jn ,jg</v>
      </c>
    </row>
  </sheetData>
  <mergeCells count="1">
    <mergeCell ref="E1:F1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J11"/>
  <sheetViews>
    <sheetView topLeftCell="A4" workbookViewId="0">
      <selection activeCell="F33" sqref="F33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320</v>
      </c>
      <c r="D2" s="2" t="s">
        <v>0</v>
      </c>
      <c r="E2" s="24" t="s">
        <v>319</v>
      </c>
      <c r="F2" s="24"/>
    </row>
    <row r="3" spans="1:10">
      <c r="A3" s="2" t="s">
        <v>5</v>
      </c>
      <c r="B3" s="2" t="s">
        <v>6</v>
      </c>
      <c r="D3" s="2" t="s">
        <v>7</v>
      </c>
      <c r="E3" s="23" t="s">
        <v>8</v>
      </c>
      <c r="F3" s="23" t="s">
        <v>9</v>
      </c>
    </row>
    <row r="4" spans="1:10">
      <c r="A4" s="5" t="s">
        <v>321</v>
      </c>
      <c r="B4" s="5"/>
      <c r="D4" s="5" t="s">
        <v>321</v>
      </c>
      <c r="E4" s="4" t="s">
        <v>326</v>
      </c>
      <c r="F4" s="4" t="s">
        <v>57</v>
      </c>
    </row>
    <row r="5" spans="1:10">
      <c r="A5" s="5" t="s">
        <v>322</v>
      </c>
      <c r="B5" s="5"/>
      <c r="D5" s="5" t="s">
        <v>322</v>
      </c>
      <c r="E5" s="4" t="s">
        <v>324</v>
      </c>
      <c r="F5" s="4" t="s">
        <v>29</v>
      </c>
    </row>
    <row r="6" spans="1:10">
      <c r="A6" s="5" t="s">
        <v>323</v>
      </c>
      <c r="B6" s="5"/>
      <c r="D6" s="5" t="s">
        <v>323</v>
      </c>
      <c r="E6" s="4" t="s">
        <v>327</v>
      </c>
      <c r="F6" s="4" t="s">
        <v>325</v>
      </c>
    </row>
    <row r="7" spans="1:10">
      <c r="A7" s="5" t="s">
        <v>277</v>
      </c>
      <c r="B7" s="5"/>
      <c r="D7" s="5" t="s">
        <v>277</v>
      </c>
      <c r="E7" s="4" t="s">
        <v>281</v>
      </c>
      <c r="F7" s="4" t="s">
        <v>278</v>
      </c>
    </row>
    <row r="8" spans="1:10">
      <c r="A8" s="5"/>
      <c r="B8" s="5"/>
      <c r="D8" s="5"/>
      <c r="E8" s="4"/>
      <c r="F8" s="4"/>
    </row>
    <row r="11" spans="1:10" s="1" customFormat="1">
      <c r="A11" s="18" t="s">
        <v>60</v>
      </c>
      <c r="C11"/>
      <c r="E11"/>
      <c r="F11"/>
      <c r="G11"/>
      <c r="H11"/>
      <c r="I11"/>
      <c r="J11"/>
    </row>
  </sheetData>
  <mergeCells count="1">
    <mergeCell ref="E2:F2"/>
  </mergeCells>
  <phoneticPr fontId="1" type="noConversion"/>
  <hyperlinks>
    <hyperlink ref="A11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F24" sqref="F24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33</v>
      </c>
      <c r="D2" s="2" t="s">
        <v>0</v>
      </c>
      <c r="E2" s="24" t="s">
        <v>317</v>
      </c>
      <c r="F2" s="24"/>
    </row>
    <row r="3" spans="1:10">
      <c r="A3" s="2" t="s">
        <v>5</v>
      </c>
      <c r="B3" s="2" t="s">
        <v>6</v>
      </c>
      <c r="D3" s="2" t="s">
        <v>7</v>
      </c>
      <c r="E3" s="15" t="s">
        <v>8</v>
      </c>
      <c r="F3" s="15" t="s">
        <v>9</v>
      </c>
    </row>
    <row r="4" spans="1:10">
      <c r="A4" s="5" t="s">
        <v>56</v>
      </c>
      <c r="B4" s="5"/>
      <c r="D4" s="5" t="s">
        <v>56</v>
      </c>
      <c r="E4" s="4" t="s">
        <v>252</v>
      </c>
      <c r="F4" s="4" t="s">
        <v>57</v>
      </c>
      <c r="G4" t="str">
        <f>" " &amp; E4 &amp; " " &amp; F4 &amp; " PRIMARY KEY"</f>
        <v xml:space="preserve"> pwi varchar(50) PRIMARY KEY</v>
      </c>
      <c r="I4" t="str">
        <f>" " &amp; E4</f>
        <v xml:space="preserve"> pwi</v>
      </c>
      <c r="J4" t="str">
        <f>"private _"&amp;E4&amp;": string;"</f>
        <v>private _pwi: string;</v>
      </c>
    </row>
    <row r="5" spans="1:10">
      <c r="A5" s="5" t="s">
        <v>285</v>
      </c>
      <c r="B5" s="5"/>
      <c r="D5" s="5" t="s">
        <v>285</v>
      </c>
      <c r="E5" s="4" t="s">
        <v>63</v>
      </c>
      <c r="F5" s="4" t="s">
        <v>29</v>
      </c>
      <c r="G5" t="str">
        <f>" ," &amp; E5 &amp; " " &amp; F5 &amp; " "</f>
        <v xml:space="preserve"> ,ran varchar(50) </v>
      </c>
      <c r="I5" t="str">
        <f>" ," &amp; E5</f>
        <v xml:space="preserve"> ,ran</v>
      </c>
      <c r="J5" t="str">
        <f t="shared" ref="J5:J10" si="0">"private _"&amp;E5&amp;": string;"</f>
        <v>private _ran: string;</v>
      </c>
    </row>
    <row r="6" spans="1:10">
      <c r="A6" s="5" t="s">
        <v>286</v>
      </c>
      <c r="B6" s="5"/>
      <c r="D6" s="5" t="s">
        <v>286</v>
      </c>
      <c r="E6" s="4" t="s">
        <v>64</v>
      </c>
      <c r="F6" s="4" t="s">
        <v>38</v>
      </c>
      <c r="G6" t="str">
        <f t="shared" ref="G6:G10" si="1">" ," &amp; E6 &amp; " " &amp; F6 &amp; " "</f>
        <v xml:space="preserve"> ,ranpy varchar(20) </v>
      </c>
      <c r="I6" t="str">
        <f t="shared" ref="I6:I10" si="2">" ," &amp; E6</f>
        <v xml:space="preserve"> ,ranpy</v>
      </c>
      <c r="J6" t="str">
        <f t="shared" si="0"/>
        <v>private _ranpy: string;</v>
      </c>
    </row>
    <row r="7" spans="1:10">
      <c r="A7" s="5" t="s">
        <v>287</v>
      </c>
      <c r="B7" s="5"/>
      <c r="D7" s="5" t="s">
        <v>287</v>
      </c>
      <c r="E7" s="4" t="s">
        <v>328</v>
      </c>
      <c r="F7" s="4" t="s">
        <v>58</v>
      </c>
      <c r="G7" t="str">
        <f t="shared" si="1"/>
        <v xml:space="preserve"> ,hiu varchar(200) </v>
      </c>
      <c r="I7" t="str">
        <f t="shared" si="2"/>
        <v xml:space="preserve"> ,hiu</v>
      </c>
      <c r="J7" t="str">
        <f t="shared" si="0"/>
        <v>private _hiu: string;</v>
      </c>
    </row>
    <row r="8" spans="1:10">
      <c r="A8" s="5" t="s">
        <v>288</v>
      </c>
      <c r="B8" s="5"/>
      <c r="D8" s="5" t="s">
        <v>288</v>
      </c>
      <c r="E8" s="4" t="s">
        <v>62</v>
      </c>
      <c r="F8" s="4" t="s">
        <v>38</v>
      </c>
      <c r="G8" t="str">
        <f t="shared" si="1"/>
        <v xml:space="preserve"> ,rn varchar(20) </v>
      </c>
      <c r="I8" t="str">
        <f t="shared" si="2"/>
        <v xml:space="preserve"> ,rn</v>
      </c>
      <c r="J8" t="str">
        <f t="shared" si="0"/>
        <v>private _rn: string;</v>
      </c>
    </row>
    <row r="9" spans="1:10">
      <c r="A9" s="5" t="s">
        <v>289</v>
      </c>
      <c r="B9" s="5"/>
      <c r="D9" s="5" t="s">
        <v>289</v>
      </c>
      <c r="E9" s="4" t="s">
        <v>253</v>
      </c>
      <c r="F9" s="4" t="s">
        <v>38</v>
      </c>
      <c r="G9" t="str">
        <f t="shared" si="1"/>
        <v xml:space="preserve"> ,rnpy varchar(20) </v>
      </c>
      <c r="I9" t="str">
        <f t="shared" si="2"/>
        <v xml:space="preserve"> ,rnpy</v>
      </c>
      <c r="J9" t="str">
        <f t="shared" si="0"/>
        <v>private _rnpy: string;</v>
      </c>
    </row>
    <row r="10" spans="1:10">
      <c r="A10" s="5" t="s">
        <v>290</v>
      </c>
      <c r="B10" s="5"/>
      <c r="D10" s="5" t="s">
        <v>290</v>
      </c>
      <c r="E10" s="4" t="s">
        <v>318</v>
      </c>
      <c r="F10" s="4" t="s">
        <v>38</v>
      </c>
      <c r="G10" t="str">
        <f t="shared" si="1"/>
        <v xml:space="preserve"> ,rc varchar(20) </v>
      </c>
      <c r="I10" t="str">
        <f t="shared" si="2"/>
        <v xml:space="preserve"> ,rc</v>
      </c>
      <c r="J10" t="str">
        <f t="shared" si="0"/>
        <v>private _rc: string;</v>
      </c>
    </row>
    <row r="11" spans="1:10">
      <c r="A11" s="5" t="s">
        <v>50</v>
      </c>
      <c r="B11" s="5" t="s">
        <v>291</v>
      </c>
      <c r="D11" s="5" t="s">
        <v>50</v>
      </c>
      <c r="E11" s="4" t="s">
        <v>65</v>
      </c>
      <c r="F11" s="4" t="s">
        <v>173</v>
      </c>
      <c r="G11" t="str">
        <f t="shared" ref="G11:G12" si="3">" ," &amp; E11 &amp; " " &amp; F11 &amp; " "</f>
        <v xml:space="preserve"> ,rel varchar(4) </v>
      </c>
      <c r="I11" t="str">
        <f t="shared" ref="I11:I12" si="4">" ," &amp; E11</f>
        <v xml:space="preserve"> ,rel</v>
      </c>
      <c r="J11" t="str">
        <f t="shared" ref="J11:J12" si="5">"private _"&amp;E11&amp;": string;"</f>
        <v>private _rel: string;</v>
      </c>
    </row>
    <row r="12" spans="1:10">
      <c r="A12" s="5" t="s">
        <v>59</v>
      </c>
      <c r="B12" s="5"/>
      <c r="D12" s="5" t="s">
        <v>59</v>
      </c>
      <c r="E12" s="4" t="s">
        <v>243</v>
      </c>
      <c r="F12" s="4" t="s">
        <v>29</v>
      </c>
      <c r="G12" t="str">
        <f t="shared" si="3"/>
        <v xml:space="preserve"> ,ui varchar(50) </v>
      </c>
      <c r="I12" t="str">
        <f t="shared" si="4"/>
        <v xml:space="preserve"> ,ui</v>
      </c>
      <c r="J12" t="str">
        <f t="shared" si="5"/>
        <v>private _ui: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  <c r="G13" t="e">
        <f>CONCATENATE(G4,G5,G6,#REF!,G7,G8,G9,G10,#REF!,#REF!,G11,G12)</f>
        <v>#REF!</v>
      </c>
    </row>
    <row r="14" spans="1:10">
      <c r="A14" s="5"/>
      <c r="B14" s="5"/>
      <c r="D14" s="5"/>
      <c r="E14" s="4"/>
      <c r="F14" s="4"/>
      <c r="G14" t="e">
        <f>CONCATENATE(I4,I5,I6,#REF!,I7,I8,I9,I10,#REF!,#REF!,I11,I12)</f>
        <v>#REF!</v>
      </c>
    </row>
    <row r="17" spans="1:1">
      <c r="A17" s="18" t="s">
        <v>60</v>
      </c>
    </row>
  </sheetData>
  <mergeCells count="1">
    <mergeCell ref="E2:F2"/>
  </mergeCells>
  <phoneticPr fontId="1" type="noConversion"/>
  <hyperlinks>
    <hyperlink ref="A17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J20"/>
  <sheetViews>
    <sheetView workbookViewId="0">
      <selection activeCell="C16" sqref="C1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2.75" bestFit="1" customWidth="1"/>
    <col min="6" max="6" width="15.625" customWidth="1"/>
  </cols>
  <sheetData>
    <row r="2" spans="1:10">
      <c r="A2" s="2" t="s">
        <v>4</v>
      </c>
      <c r="B2" s="2" t="s">
        <v>108</v>
      </c>
      <c r="D2" s="2" t="s">
        <v>0</v>
      </c>
      <c r="E2" s="24" t="s">
        <v>254</v>
      </c>
      <c r="F2" s="24"/>
    </row>
    <row r="3" spans="1:10">
      <c r="A3" s="2" t="s">
        <v>5</v>
      </c>
      <c r="B3" s="2" t="s">
        <v>6</v>
      </c>
      <c r="D3" s="2" t="s">
        <v>7</v>
      </c>
      <c r="E3" s="19" t="s">
        <v>8</v>
      </c>
      <c r="F3" s="19" t="s">
        <v>9</v>
      </c>
    </row>
    <row r="4" spans="1:10">
      <c r="A4" s="5" t="s">
        <v>51</v>
      </c>
      <c r="B4" s="5"/>
      <c r="D4" s="5" t="s">
        <v>51</v>
      </c>
      <c r="E4" s="4" t="s">
        <v>255</v>
      </c>
      <c r="F4" s="4" t="s">
        <v>57</v>
      </c>
      <c r="G4" t="str">
        <f>" " &amp; E4 &amp; " " &amp; F4 &amp; " PRIMARY KEY"</f>
        <v xml:space="preserve"> gi varchar(50) PRIMARY KEY</v>
      </c>
      <c r="I4" t="str">
        <f>" " &amp; E4</f>
        <v xml:space="preserve"> gi</v>
      </c>
      <c r="J4" t="str">
        <f>"private _"&amp;E4&amp;": string;"</f>
        <v>private _gi: string;</v>
      </c>
    </row>
    <row r="5" spans="1:10">
      <c r="A5" s="5" t="s">
        <v>134</v>
      </c>
      <c r="B5" s="5"/>
      <c r="D5" s="5" t="s">
        <v>134</v>
      </c>
      <c r="E5" s="4" t="s">
        <v>256</v>
      </c>
      <c r="F5" s="4" t="s">
        <v>53</v>
      </c>
      <c r="G5" t="str">
        <f>" ," &amp; E5 &amp; " " &amp; F5 &amp; " "</f>
        <v xml:space="preserve"> ,gn varchar(50) </v>
      </c>
      <c r="I5" t="str">
        <f>" ," &amp; E5</f>
        <v xml:space="preserve"> ,gn</v>
      </c>
      <c r="J5" t="str">
        <f t="shared" ref="J5:J6" si="0">"private _"&amp;E5&amp;": string;"</f>
        <v>private _gn: string;</v>
      </c>
    </row>
    <row r="6" spans="1:10">
      <c r="A6" s="5" t="s">
        <v>135</v>
      </c>
      <c r="B6" s="5"/>
      <c r="D6" s="5" t="s">
        <v>135</v>
      </c>
      <c r="E6" s="4" t="s">
        <v>257</v>
      </c>
      <c r="F6" s="4" t="s">
        <v>53</v>
      </c>
      <c r="G6" t="str">
        <f t="shared" ref="G6" si="1">" ," &amp; E6 &amp; " " &amp; F6 &amp; " "</f>
        <v xml:space="preserve"> ,gm varchar(50) </v>
      </c>
      <c r="I6" t="str">
        <f t="shared" ref="I6" si="2">" ," &amp; E6</f>
        <v xml:space="preserve"> ,gm</v>
      </c>
      <c r="J6" t="str">
        <f t="shared" si="0"/>
        <v>private _gm: string;</v>
      </c>
    </row>
    <row r="7" spans="1:10">
      <c r="A7" s="5" t="s">
        <v>279</v>
      </c>
      <c r="B7" s="5"/>
      <c r="D7" s="5" t="s">
        <v>279</v>
      </c>
      <c r="E7" s="4" t="s">
        <v>280</v>
      </c>
      <c r="F7" s="4" t="s">
        <v>29</v>
      </c>
    </row>
    <row r="8" spans="1:10">
      <c r="A8" s="5" t="s">
        <v>277</v>
      </c>
      <c r="B8" s="5"/>
      <c r="D8" s="5" t="s">
        <v>277</v>
      </c>
      <c r="E8" s="4" t="s">
        <v>281</v>
      </c>
      <c r="F8" s="4" t="s">
        <v>278</v>
      </c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gi varchar(50) PRIMARY KEY ,gn varchar(50)  ,gm varchar(50) </v>
      </c>
    </row>
    <row r="17" spans="1:7">
      <c r="A17" s="5"/>
      <c r="B17" s="5"/>
      <c r="D17" s="5"/>
      <c r="E17" s="4"/>
      <c r="F17" s="4"/>
      <c r="G17" t="str">
        <f>CONCATENATE(I4,I5,I6,I7,I8,I9,I10,I11,I12,I13)</f>
        <v xml:space="preserve"> gi ,gn ,gm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A6" sqref="A6:F6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40</v>
      </c>
      <c r="D2" s="2" t="s">
        <v>0</v>
      </c>
      <c r="E2" s="24" t="s">
        <v>258</v>
      </c>
      <c r="F2" s="24"/>
    </row>
    <row r="3" spans="1:10">
      <c r="A3" s="2" t="s">
        <v>5</v>
      </c>
      <c r="B3" s="2" t="s">
        <v>6</v>
      </c>
      <c r="D3" s="2" t="s">
        <v>7</v>
      </c>
      <c r="E3" s="16" t="s">
        <v>8</v>
      </c>
      <c r="F3" s="16" t="s">
        <v>9</v>
      </c>
    </row>
    <row r="4" spans="1:10">
      <c r="A4" s="5" t="s">
        <v>51</v>
      </c>
      <c r="B4" s="5"/>
      <c r="D4" s="5" t="s">
        <v>52</v>
      </c>
      <c r="E4" s="4" t="s">
        <v>66</v>
      </c>
      <c r="F4" s="4" t="s">
        <v>53</v>
      </c>
      <c r="G4" t="str">
        <f>" " &amp; E4 &amp; " " &amp; F4 &amp; " PRIMARY KEY"</f>
        <v xml:space="preserve"> bi varchar(50) PRIMARY KEY</v>
      </c>
      <c r="I4" t="str">
        <f>" " &amp; E4</f>
        <v xml:space="preserve"> bi</v>
      </c>
      <c r="J4" t="str">
        <f>"private _"&amp;E4&amp;": string;"</f>
        <v>private _bi: string;</v>
      </c>
    </row>
    <row r="5" spans="1:10">
      <c r="A5" s="5" t="s">
        <v>54</v>
      </c>
      <c r="B5" s="5"/>
      <c r="D5" s="5" t="s">
        <v>54</v>
      </c>
      <c r="E5" s="4" t="s">
        <v>67</v>
      </c>
      <c r="F5" s="4" t="s">
        <v>55</v>
      </c>
      <c r="G5" t="str">
        <f>" ," &amp; E5 &amp; " " &amp; F5 &amp; " "</f>
        <v xml:space="preserve"> ,bmi varchar(50) </v>
      </c>
      <c r="I5" t="str">
        <f>" ," &amp; E5</f>
        <v xml:space="preserve"> ,bmi</v>
      </c>
      <c r="J5" t="str">
        <f t="shared" ref="J5" si="0">"private _"&amp;E5&amp;": string;"</f>
        <v>private _bmi: string;</v>
      </c>
    </row>
    <row r="6" spans="1:10">
      <c r="A6" s="5"/>
      <c r="B6" s="5"/>
      <c r="D6" s="5"/>
      <c r="E6" s="4"/>
      <c r="F6" s="4"/>
    </row>
    <row r="7" spans="1:10">
      <c r="A7" s="5"/>
      <c r="B7" s="5"/>
      <c r="D7" s="5"/>
      <c r="E7" s="4"/>
      <c r="F7" s="4"/>
    </row>
    <row r="8" spans="1:10">
      <c r="A8" s="5"/>
      <c r="B8" s="5"/>
      <c r="D8" s="5"/>
      <c r="E8" s="4"/>
      <c r="F8" s="4"/>
    </row>
    <row r="9" spans="1:10">
      <c r="A9" s="5"/>
      <c r="B9" s="5"/>
      <c r="D9" s="5"/>
      <c r="E9" s="4"/>
      <c r="F9" s="4"/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4" spans="1:10">
      <c r="A14" s="18" t="s">
        <v>60</v>
      </c>
    </row>
    <row r="16" spans="1:10">
      <c r="G16" t="str">
        <f>CONCATENATE(G2,G3,G4,G5,G6,G7,G8,G9,G10,G11)</f>
        <v xml:space="preserve"> bi varchar(50) PRIMARY KEY ,bmi varchar(50) </v>
      </c>
    </row>
    <row r="17" spans="7:7">
      <c r="G17" t="str">
        <f>CONCATENATE(I2,I3,I4,I5,I6,I7,I8,I9,I10,I11)</f>
        <v xml:space="preserve"> bi ,bmi</v>
      </c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J26"/>
  <sheetViews>
    <sheetView workbookViewId="0">
      <selection activeCell="B18" sqref="B18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39</v>
      </c>
      <c r="D2" s="2" t="s">
        <v>0</v>
      </c>
      <c r="E2" s="24" t="s">
        <v>259</v>
      </c>
      <c r="F2" s="24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174</v>
      </c>
      <c r="B4" s="5"/>
      <c r="D4" s="5" t="s">
        <v>174</v>
      </c>
      <c r="E4" s="4" t="s">
        <v>89</v>
      </c>
      <c r="F4" s="4" t="s">
        <v>28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45</v>
      </c>
      <c r="B5" s="5"/>
      <c r="D5" s="5" t="s">
        <v>45</v>
      </c>
      <c r="E5" s="4" t="s">
        <v>91</v>
      </c>
      <c r="F5" s="4" t="s">
        <v>46</v>
      </c>
      <c r="G5" t="str">
        <f>" ," &amp; E5 &amp; " " &amp; F5 &amp; " "</f>
        <v xml:space="preserve"> ,st VARCHAR(20) </v>
      </c>
      <c r="I5" t="str">
        <f>" ," &amp; E5</f>
        <v xml:space="preserve"> ,st</v>
      </c>
      <c r="J5" t="str">
        <f t="shared" ref="J5:J9" si="0">"private _"&amp;E5&amp;": string;"</f>
        <v>private _st: string;</v>
      </c>
    </row>
    <row r="6" spans="1:10">
      <c r="A6" s="5"/>
      <c r="B6" s="5"/>
      <c r="D6" s="5" t="s">
        <v>222</v>
      </c>
      <c r="E6" s="4" t="s">
        <v>145</v>
      </c>
      <c r="F6" s="4" t="s">
        <v>46</v>
      </c>
      <c r="G6" t="str">
        <f t="shared" ref="G6:G9" si="1">" ," &amp; E6 &amp; " " &amp; F6 &amp; " "</f>
        <v xml:space="preserve"> ,stn VARCHAR(20) </v>
      </c>
      <c r="I6" t="str">
        <f t="shared" ref="I6:I9" si="2">" ," &amp; E6</f>
        <v xml:space="preserve"> ,stn</v>
      </c>
      <c r="J6" t="str">
        <f t="shared" si="0"/>
        <v>private _stn: string;</v>
      </c>
    </row>
    <row r="7" spans="1:10">
      <c r="A7" s="5" t="s">
        <v>43</v>
      </c>
      <c r="B7" s="5"/>
      <c r="D7" s="5" t="s">
        <v>223</v>
      </c>
      <c r="E7" s="4" t="s">
        <v>90</v>
      </c>
      <c r="F7" s="4" t="s">
        <v>46</v>
      </c>
      <c r="G7" t="str">
        <f t="shared" si="1"/>
        <v xml:space="preserve"> ,sn VARCHAR(20) </v>
      </c>
      <c r="I7" t="str">
        <f t="shared" si="2"/>
        <v xml:space="preserve"> ,sn</v>
      </c>
      <c r="J7" t="str">
        <f t="shared" si="0"/>
        <v>private _sn: string;</v>
      </c>
    </row>
    <row r="8" spans="1:10">
      <c r="A8" s="5" t="s">
        <v>44</v>
      </c>
      <c r="B8" s="5"/>
      <c r="D8" s="5" t="s">
        <v>147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/>
      <c r="B9" s="5"/>
      <c r="D9" s="5" t="s">
        <v>148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5" spans="1:10">
      <c r="D15" t="s">
        <v>45</v>
      </c>
      <c r="E15" t="s">
        <v>179</v>
      </c>
    </row>
    <row r="16" spans="1:10">
      <c r="A16" s="18" t="s">
        <v>60</v>
      </c>
    </row>
    <row r="17" spans="5:7">
      <c r="E17" t="s">
        <v>146</v>
      </c>
    </row>
    <row r="18" spans="5:7">
      <c r="G18" t="str">
        <f>CONCATENATE(G4,G5,G6,G7,G8,G9,G10,G11,G12,G13)</f>
        <v xml:space="preserve"> si varchar(50) PRIMARY KEY ,st VARCHAR(20)  ,stn VARCHAR(20)  ,sn VARCHAR(20)  ,yk VARCHAR(20)  ,yv VARCHAR(400) </v>
      </c>
    </row>
    <row r="19" spans="5:7">
      <c r="E19" t="s">
        <v>149</v>
      </c>
      <c r="G19" t="str">
        <f>CONCATENATE(I4,I5,I6,I7,I8,I9,I10,I11,I12,I13)</f>
        <v xml:space="preserve"> si ,st ,stn ,sn ,yk ,yv</v>
      </c>
    </row>
    <row r="20" spans="5:7">
      <c r="E20" t="s">
        <v>192</v>
      </c>
      <c r="F20" t="s">
        <v>184</v>
      </c>
      <c r="G20" t="s">
        <v>185</v>
      </c>
    </row>
    <row r="21" spans="5:7">
      <c r="F21" t="s">
        <v>183</v>
      </c>
      <c r="G21" t="s">
        <v>188</v>
      </c>
    </row>
    <row r="22" spans="5:7">
      <c r="F22" t="s">
        <v>182</v>
      </c>
      <c r="G22" t="s">
        <v>189</v>
      </c>
    </row>
    <row r="23" spans="5:7">
      <c r="F23" t="s">
        <v>181</v>
      </c>
      <c r="G23" t="s">
        <v>190</v>
      </c>
    </row>
    <row r="24" spans="5:7">
      <c r="F24" t="s">
        <v>180</v>
      </c>
      <c r="G24" t="s">
        <v>191</v>
      </c>
    </row>
    <row r="25" spans="5:7">
      <c r="F25" t="s">
        <v>186</v>
      </c>
      <c r="G25" t="s">
        <v>187</v>
      </c>
    </row>
    <row r="26" spans="5:7">
      <c r="E26" t="s">
        <v>195</v>
      </c>
      <c r="F26" t="s">
        <v>194</v>
      </c>
      <c r="G26" t="s">
        <v>193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J22"/>
  <sheetViews>
    <sheetView workbookViewId="0">
      <selection activeCell="A10" sqref="A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49</v>
      </c>
      <c r="D2" s="2" t="s">
        <v>0</v>
      </c>
      <c r="E2" s="24" t="s">
        <v>233</v>
      </c>
      <c r="F2" s="24"/>
    </row>
    <row r="3" spans="1:10">
      <c r="A3" s="2" t="s">
        <v>5</v>
      </c>
      <c r="B3" s="2" t="s">
        <v>6</v>
      </c>
      <c r="D3" s="2" t="s">
        <v>7</v>
      </c>
      <c r="E3" s="14" t="s">
        <v>8</v>
      </c>
      <c r="F3" s="14" t="s">
        <v>9</v>
      </c>
    </row>
    <row r="4" spans="1:10">
      <c r="A4" s="5" t="s">
        <v>175</v>
      </c>
      <c r="B4" s="5"/>
      <c r="D4" s="5" t="s">
        <v>175</v>
      </c>
      <c r="E4" s="4" t="s">
        <v>156</v>
      </c>
      <c r="F4" s="4" t="s">
        <v>28</v>
      </c>
      <c r="G4" t="str">
        <f>" " &amp; E4 &amp; " " &amp; F4 &amp; " PRIMARY KEY"</f>
        <v xml:space="preserve"> yi varchar(50) PRIMARY KEY</v>
      </c>
      <c r="I4" t="str">
        <f>" " &amp; E4</f>
        <v xml:space="preserve"> yi</v>
      </c>
      <c r="J4" t="str">
        <f>"private _"&amp;E4&amp;": string;"</f>
        <v>private _yi: string;</v>
      </c>
    </row>
    <row r="5" spans="1:10">
      <c r="A5" s="5" t="s">
        <v>151</v>
      </c>
      <c r="B5" s="5"/>
      <c r="D5" s="5" t="s">
        <v>151</v>
      </c>
      <c r="E5" s="4" t="s">
        <v>157</v>
      </c>
      <c r="F5" s="4" t="s">
        <v>46</v>
      </c>
      <c r="G5" t="str">
        <f>" ," &amp; E5 &amp; " " &amp; F5 &amp; " "</f>
        <v xml:space="preserve"> ,yt VARCHAR(20) </v>
      </c>
      <c r="I5" t="str">
        <f>" ," &amp; E5</f>
        <v xml:space="preserve"> ,yt</v>
      </c>
      <c r="J5" t="str">
        <f t="shared" ref="J5:J9" si="0">"private _"&amp;E5&amp;": string;"</f>
        <v>private _yt: string;</v>
      </c>
    </row>
    <row r="6" spans="1:10">
      <c r="A6" s="5" t="s">
        <v>152</v>
      </c>
      <c r="B6" s="5"/>
      <c r="D6" s="5" t="s">
        <v>152</v>
      </c>
      <c r="E6" s="4" t="s">
        <v>158</v>
      </c>
      <c r="F6" s="4" t="s">
        <v>46</v>
      </c>
      <c r="G6" t="str">
        <f t="shared" ref="G6:G9" si="1">" ," &amp; E6 &amp; " " &amp; F6 &amp; " "</f>
        <v xml:space="preserve"> ,ytn VARCHAR(20) </v>
      </c>
      <c r="I6" t="str">
        <f t="shared" ref="I6:I9" si="2">" ," &amp; E6</f>
        <v xml:space="preserve"> ,ytn</v>
      </c>
      <c r="J6" t="str">
        <f t="shared" si="0"/>
        <v>private _ytn: string;</v>
      </c>
    </row>
    <row r="7" spans="1:10">
      <c r="A7" s="5" t="s">
        <v>153</v>
      </c>
      <c r="B7" s="5"/>
      <c r="D7" s="5" t="s">
        <v>153</v>
      </c>
      <c r="E7" s="4" t="s">
        <v>159</v>
      </c>
      <c r="F7" s="4" t="s">
        <v>46</v>
      </c>
      <c r="G7" t="str">
        <f t="shared" si="1"/>
        <v xml:space="preserve"> ,yn VARCHAR(20) </v>
      </c>
      <c r="I7" t="str">
        <f t="shared" si="2"/>
        <v xml:space="preserve"> ,yn</v>
      </c>
      <c r="J7" t="str">
        <f t="shared" si="0"/>
        <v>private _yn: string;</v>
      </c>
    </row>
    <row r="8" spans="1:10">
      <c r="A8" s="5" t="s">
        <v>154</v>
      </c>
      <c r="B8" s="5"/>
      <c r="D8" s="5" t="s">
        <v>154</v>
      </c>
      <c r="E8" s="4" t="s">
        <v>160</v>
      </c>
      <c r="F8" s="4" t="s">
        <v>46</v>
      </c>
      <c r="G8" t="str">
        <f t="shared" si="1"/>
        <v xml:space="preserve"> ,yk VARCHAR(20) </v>
      </c>
      <c r="I8" t="str">
        <f t="shared" si="2"/>
        <v xml:space="preserve"> ,yk</v>
      </c>
      <c r="J8" t="str">
        <f t="shared" si="0"/>
        <v>private _yk: string;</v>
      </c>
    </row>
    <row r="9" spans="1:10">
      <c r="A9" s="5" t="s">
        <v>155</v>
      </c>
      <c r="B9" s="5"/>
      <c r="D9" s="5" t="s">
        <v>155</v>
      </c>
      <c r="E9" s="4" t="s">
        <v>161</v>
      </c>
      <c r="F9" s="4" t="s">
        <v>150</v>
      </c>
      <c r="G9" t="str">
        <f t="shared" si="1"/>
        <v xml:space="preserve"> ,yv VARCHAR(400) </v>
      </c>
      <c r="I9" t="str">
        <f t="shared" si="2"/>
        <v xml:space="preserve"> ,yv</v>
      </c>
      <c r="J9" t="str">
        <f t="shared" si="0"/>
        <v>private _yv: string;</v>
      </c>
    </row>
    <row r="10" spans="1:10">
      <c r="A10" s="5"/>
      <c r="B10" s="5"/>
      <c r="D10" s="5"/>
      <c r="E10" s="4"/>
      <c r="F10" s="4"/>
    </row>
    <row r="11" spans="1:10">
      <c r="A11" s="8"/>
      <c r="B11" s="9"/>
      <c r="D11" s="5"/>
      <c r="E11" s="4"/>
      <c r="F11" s="4"/>
    </row>
    <row r="12" spans="1:10">
      <c r="A12" s="8"/>
      <c r="B12" s="9"/>
      <c r="D12" s="8"/>
      <c r="E12" s="4"/>
      <c r="F12" s="4"/>
    </row>
    <row r="13" spans="1:10">
      <c r="A13" s="5"/>
      <c r="B13" s="5"/>
      <c r="D13" s="5"/>
      <c r="E13" s="4"/>
      <c r="F13" s="4"/>
    </row>
    <row r="14" spans="1:10">
      <c r="A14" s="5"/>
      <c r="B14" s="5"/>
      <c r="D14" s="5"/>
      <c r="E14" s="4"/>
      <c r="F14" s="4"/>
    </row>
    <row r="15" spans="1:10">
      <c r="A15" s="5"/>
      <c r="B15" s="5"/>
      <c r="D15" s="5"/>
      <c r="E15" s="4"/>
      <c r="F15" s="4"/>
    </row>
    <row r="16" spans="1:10">
      <c r="A16" s="5"/>
      <c r="B16" s="5"/>
      <c r="D16" s="5"/>
      <c r="E16" s="4"/>
      <c r="F16" s="4"/>
    </row>
    <row r="18" spans="1:7">
      <c r="G18" t="str">
        <f>CONCATENATE(G4,G5,G6,G7,G8,G9,G10,G11,G12,G13)</f>
        <v xml:space="preserve"> yi varchar(50) PRIMARY KEY ,yt VARCHAR(20)  ,ytn VARCHAR(20)  ,yn VARCHAR(20)  ,yk VARCHAR(20)  ,yv VARCHAR(400) </v>
      </c>
    </row>
    <row r="19" spans="1:7">
      <c r="A19" s="18" t="s">
        <v>60</v>
      </c>
      <c r="E19" t="s">
        <v>45</v>
      </c>
      <c r="F19" t="s">
        <v>141</v>
      </c>
      <c r="G19" t="str">
        <f>CONCATENATE(I4,I5,I6,I7,I8,I9,I10,I11,I12,I13)</f>
        <v xml:space="preserve"> yi ,yt ,ytn ,yn ,yk ,yv</v>
      </c>
    </row>
    <row r="20" spans="1:7">
      <c r="F20" t="s">
        <v>142</v>
      </c>
    </row>
    <row r="21" spans="1:7">
      <c r="F21" t="s">
        <v>143</v>
      </c>
    </row>
    <row r="22" spans="1:7">
      <c r="F22" t="s">
        <v>144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B3" sqref="B3:C3"/>
    </sheetView>
  </sheetViews>
  <sheetFormatPr defaultRowHeight="13.5"/>
  <cols>
    <col min="1" max="6" width="15.625" customWidth="1"/>
  </cols>
  <sheetData>
    <row r="1" spans="1:6">
      <c r="A1" s="5" t="s">
        <v>174</v>
      </c>
      <c r="B1" s="5" t="s">
        <v>218</v>
      </c>
      <c r="C1" s="5" t="s">
        <v>222</v>
      </c>
      <c r="D1" s="5" t="s">
        <v>147</v>
      </c>
      <c r="E1" s="5" t="s">
        <v>223</v>
      </c>
      <c r="F1" s="5" t="s">
        <v>148</v>
      </c>
    </row>
    <row r="2" spans="1:6">
      <c r="B2" t="s">
        <v>196</v>
      </c>
      <c r="C2" t="s">
        <v>196</v>
      </c>
    </row>
    <row r="3" spans="1:6">
      <c r="B3" t="s">
        <v>201</v>
      </c>
      <c r="C3" t="s">
        <v>197</v>
      </c>
    </row>
    <row r="4" spans="1:6">
      <c r="B4" t="s">
        <v>202</v>
      </c>
      <c r="C4" t="s">
        <v>198</v>
      </c>
    </row>
    <row r="5" spans="1:6">
      <c r="B5" t="s">
        <v>203</v>
      </c>
      <c r="C5" t="s">
        <v>199</v>
      </c>
    </row>
    <row r="6" spans="1:6">
      <c r="B6" t="s">
        <v>204</v>
      </c>
      <c r="C6" t="s">
        <v>200</v>
      </c>
      <c r="D6" t="s">
        <v>206</v>
      </c>
      <c r="E6" t="s">
        <v>205</v>
      </c>
    </row>
    <row r="7" spans="1:6">
      <c r="B7" t="s">
        <v>204</v>
      </c>
      <c r="C7" t="s">
        <v>200</v>
      </c>
      <c r="D7" t="s">
        <v>208</v>
      </c>
      <c r="E7" t="s">
        <v>207</v>
      </c>
    </row>
    <row r="8" spans="1:6">
      <c r="B8" t="s">
        <v>204</v>
      </c>
      <c r="C8" t="s">
        <v>200</v>
      </c>
      <c r="D8" t="s">
        <v>210</v>
      </c>
      <c r="E8" t="s">
        <v>209</v>
      </c>
    </row>
    <row r="9" spans="1:6">
      <c r="B9" t="s">
        <v>204</v>
      </c>
      <c r="C9" t="s">
        <v>200</v>
      </c>
      <c r="D9" t="s">
        <v>212</v>
      </c>
      <c r="E9" t="s">
        <v>211</v>
      </c>
    </row>
    <row r="10" spans="1:6">
      <c r="B10" t="s">
        <v>204</v>
      </c>
      <c r="C10" t="s">
        <v>200</v>
      </c>
      <c r="D10" t="s">
        <v>214</v>
      </c>
      <c r="E10" t="s">
        <v>213</v>
      </c>
    </row>
    <row r="11" spans="1:6">
      <c r="B11" t="s">
        <v>204</v>
      </c>
      <c r="C11" t="s">
        <v>200</v>
      </c>
      <c r="D11" t="s">
        <v>216</v>
      </c>
      <c r="E11" t="s">
        <v>215</v>
      </c>
    </row>
    <row r="12" spans="1:6">
      <c r="B12" t="s">
        <v>217</v>
      </c>
      <c r="C12" t="s">
        <v>195</v>
      </c>
      <c r="D12" t="s">
        <v>193</v>
      </c>
      <c r="E12" t="s">
        <v>195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D5" sqref="D5"/>
    </sheetView>
  </sheetViews>
  <sheetFormatPr defaultRowHeight="13.5"/>
  <cols>
    <col min="2" max="2" width="11.625" bestFit="1" customWidth="1"/>
    <col min="3" max="3" width="164.25" customWidth="1"/>
  </cols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102</v>
      </c>
      <c r="B2" s="7">
        <v>43415</v>
      </c>
      <c r="C2" s="1" t="s">
        <v>35</v>
      </c>
      <c r="D2" t="s">
        <v>31</v>
      </c>
    </row>
    <row r="3" spans="1:4">
      <c r="A3" t="s">
        <v>102</v>
      </c>
      <c r="B3" s="7">
        <v>43528</v>
      </c>
      <c r="C3" s="1" t="s">
        <v>103</v>
      </c>
      <c r="D3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15"/>
  <sheetViews>
    <sheetView workbookViewId="0">
      <selection activeCell="E7" sqref="E7:H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7">
      <c r="A2" s="2" t="s">
        <v>4</v>
      </c>
      <c r="B2" s="2" t="s">
        <v>113</v>
      </c>
      <c r="D2" s="2" t="s">
        <v>0</v>
      </c>
      <c r="E2" s="24" t="s">
        <v>227</v>
      </c>
      <c r="F2" s="24"/>
    </row>
    <row r="3" spans="1:7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7">
      <c r="A4" s="5" t="s">
        <v>114</v>
      </c>
      <c r="B4" s="5"/>
      <c r="D4" s="5" t="s">
        <v>114</v>
      </c>
      <c r="E4" s="4" t="s">
        <v>190</v>
      </c>
      <c r="F4" s="4" t="s">
        <v>29</v>
      </c>
      <c r="G4" t="str">
        <f>" " &amp; E4 &amp; " " &amp; F4 &amp; " PRIMARY KEY"</f>
        <v xml:space="preserve"> ai varchar(50) PRIMARY KEY</v>
      </c>
    </row>
    <row r="5" spans="1:7">
      <c r="A5" s="5" t="s">
        <v>115</v>
      </c>
      <c r="B5" s="5"/>
      <c r="D5" s="5" t="s">
        <v>115</v>
      </c>
      <c r="E5" s="4" t="s">
        <v>228</v>
      </c>
      <c r="F5" s="4" t="s">
        <v>167</v>
      </c>
      <c r="G5" t="str">
        <f>" ," &amp; E5 &amp; " " &amp; F5 &amp; " "</f>
        <v xml:space="preserve"> ,an varchar(10) </v>
      </c>
    </row>
    <row r="6" spans="1:7">
      <c r="A6" s="5" t="s">
        <v>112</v>
      </c>
      <c r="B6" s="5"/>
      <c r="D6" s="5" t="s">
        <v>112</v>
      </c>
      <c r="E6" s="4" t="s">
        <v>229</v>
      </c>
      <c r="F6" s="4" t="s">
        <v>168</v>
      </c>
      <c r="G6" t="str">
        <f t="shared" ref="G6:G10" si="0">" ," &amp; E6 &amp; " " &amp; F6 &amp; " "</f>
        <v xml:space="preserve"> ,am varchar(11) </v>
      </c>
    </row>
    <row r="7" spans="1:7">
      <c r="A7" s="5" t="s">
        <v>117</v>
      </c>
      <c r="B7" s="5"/>
      <c r="D7" s="5" t="s">
        <v>117</v>
      </c>
      <c r="E7" s="4" t="s">
        <v>230</v>
      </c>
      <c r="F7" s="4" t="s">
        <v>169</v>
      </c>
      <c r="G7" t="str">
        <f t="shared" si="0"/>
        <v xml:space="preserve"> ,ae varchar(20) </v>
      </c>
    </row>
    <row r="8" spans="1:7">
      <c r="A8" s="8" t="s">
        <v>118</v>
      </c>
      <c r="B8" s="9"/>
      <c r="D8" s="8" t="s">
        <v>118</v>
      </c>
      <c r="E8" s="4" t="s">
        <v>231</v>
      </c>
      <c r="F8" s="4" t="s">
        <v>29</v>
      </c>
      <c r="G8" t="str">
        <f t="shared" si="0"/>
        <v xml:space="preserve"> ,at varchar(50) </v>
      </c>
    </row>
    <row r="9" spans="1:7">
      <c r="A9" s="5" t="s">
        <v>116</v>
      </c>
      <c r="B9" s="5"/>
      <c r="D9" s="5" t="s">
        <v>116</v>
      </c>
      <c r="E9" s="4" t="s">
        <v>232</v>
      </c>
      <c r="F9" s="4" t="s">
        <v>170</v>
      </c>
      <c r="G9" t="str">
        <f t="shared" si="0"/>
        <v xml:space="preserve"> ,aq varchar(100) </v>
      </c>
    </row>
    <row r="10" spans="1:7">
      <c r="A10" s="5" t="s">
        <v>277</v>
      </c>
      <c r="B10" s="5"/>
      <c r="D10" s="5" t="s">
        <v>277</v>
      </c>
      <c r="E10" s="4" t="s">
        <v>281</v>
      </c>
      <c r="F10" s="4" t="s">
        <v>278</v>
      </c>
      <c r="G10" t="str">
        <f t="shared" si="0"/>
        <v xml:space="preserve"> ,wtt integer </v>
      </c>
    </row>
    <row r="11" spans="1:7">
      <c r="A11" s="5"/>
      <c r="B11" s="5"/>
      <c r="D11" s="5"/>
      <c r="E11" s="4"/>
      <c r="F11" s="4"/>
    </row>
    <row r="12" spans="1:7">
      <c r="A12" s="5"/>
      <c r="B12" s="5"/>
      <c r="D12" s="5"/>
      <c r="E12" s="4"/>
      <c r="F12" s="4"/>
    </row>
    <row r="13" spans="1:7">
      <c r="G13" t="str">
        <f>CONCATENATE(G4,G5,G6,G7,G8,G9,G10,G11,G12,)</f>
        <v xml:space="preserve"> ai varchar(50) PRIMARY KEY ,an varchar(10)  ,am varchar(11)  ,ae varchar(20)  ,at varchar(50)  ,aq varchar(100)  ,wtt integer </v>
      </c>
    </row>
    <row r="15" spans="1:7">
      <c r="A15" s="18" t="s">
        <v>60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8"/>
  <sheetViews>
    <sheetView workbookViewId="0">
      <selection activeCell="I25" sqref="I25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9">
      <c r="A2" s="2" t="s">
        <v>4</v>
      </c>
      <c r="B2" s="2" t="s">
        <v>1</v>
      </c>
      <c r="D2" s="2" t="s">
        <v>0</v>
      </c>
      <c r="E2" s="24" t="s">
        <v>233</v>
      </c>
      <c r="F2" s="24"/>
    </row>
    <row r="3" spans="1:9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9">
      <c r="A4" s="5" t="s">
        <v>10</v>
      </c>
      <c r="B4" s="5"/>
      <c r="D4" s="5" t="s">
        <v>10</v>
      </c>
      <c r="E4" s="5" t="s">
        <v>234</v>
      </c>
      <c r="F4" s="4" t="s">
        <v>29</v>
      </c>
      <c r="G4" t="str">
        <f>" " &amp; E4 &amp; " " &amp; F4 &amp; " PRIMARY KEY"</f>
        <v xml:space="preserve"> ui varchar(50) PRIMARY KEY</v>
      </c>
      <c r="I4" t="str">
        <f>" " &amp; E4</f>
        <v xml:space="preserve"> ui</v>
      </c>
    </row>
    <row r="5" spans="1:9">
      <c r="A5" s="5" t="s">
        <v>114</v>
      </c>
      <c r="B5" s="5"/>
      <c r="D5" s="5" t="s">
        <v>114</v>
      </c>
      <c r="E5" s="5" t="s">
        <v>212</v>
      </c>
      <c r="F5" s="4" t="s">
        <v>29</v>
      </c>
      <c r="G5" t="str">
        <f>" ," &amp; E5 &amp; " " &amp; F5 &amp; " "</f>
        <v xml:space="preserve"> ,ai varchar(50) </v>
      </c>
      <c r="I5" t="str">
        <f>" ," &amp; E5</f>
        <v xml:space="preserve"> ,ai</v>
      </c>
    </row>
    <row r="6" spans="1:9">
      <c r="A6" s="5" t="s">
        <v>12</v>
      </c>
      <c r="B6" s="5"/>
      <c r="D6" s="5" t="s">
        <v>12</v>
      </c>
      <c r="E6" s="5" t="s">
        <v>235</v>
      </c>
      <c r="F6" s="4" t="s">
        <v>13</v>
      </c>
      <c r="G6" t="str">
        <f t="shared" ref="G6:G12" si="0">" ," &amp; E6 &amp; " " &amp; F6 &amp; " "</f>
        <v xml:space="preserve"> ,un varchar(10) </v>
      </c>
      <c r="I6" t="str">
        <f t="shared" ref="I6:I12" si="1">" ," &amp; E6</f>
        <v xml:space="preserve"> ,un</v>
      </c>
    </row>
    <row r="7" spans="1:9">
      <c r="A7" s="5" t="s">
        <v>14</v>
      </c>
      <c r="B7" s="5"/>
      <c r="D7" s="5" t="s">
        <v>14</v>
      </c>
      <c r="E7" s="5" t="s">
        <v>236</v>
      </c>
      <c r="F7" s="4" t="s">
        <v>15</v>
      </c>
      <c r="G7" t="str">
        <f t="shared" si="0"/>
        <v xml:space="preserve"> ,hiu varchar(200) </v>
      </c>
      <c r="I7" t="str">
        <f t="shared" si="1"/>
        <v xml:space="preserve"> ,hiu</v>
      </c>
    </row>
    <row r="8" spans="1:9">
      <c r="A8" s="5" t="s">
        <v>16</v>
      </c>
      <c r="B8" s="5"/>
      <c r="D8" s="5" t="s">
        <v>16</v>
      </c>
      <c r="E8" s="5" t="s">
        <v>237</v>
      </c>
      <c r="F8" s="4" t="s">
        <v>13</v>
      </c>
      <c r="G8" t="str">
        <f t="shared" si="0"/>
        <v xml:space="preserve"> ,biy varchar(10) </v>
      </c>
      <c r="I8" t="str">
        <f t="shared" si="1"/>
        <v xml:space="preserve"> ,biy</v>
      </c>
    </row>
    <row r="9" spans="1:9">
      <c r="A9" s="5" t="s">
        <v>36</v>
      </c>
      <c r="B9" s="5"/>
      <c r="D9" s="5" t="s">
        <v>36</v>
      </c>
      <c r="E9" s="5" t="s">
        <v>238</v>
      </c>
      <c r="F9" s="4" t="s">
        <v>13</v>
      </c>
      <c r="G9" t="str">
        <f t="shared" si="0"/>
        <v xml:space="preserve"> ,rn varchar(10) </v>
      </c>
      <c r="I9" t="str">
        <f t="shared" si="1"/>
        <v xml:space="preserve"> ,rn</v>
      </c>
    </row>
    <row r="10" spans="1:9">
      <c r="A10" s="5" t="s">
        <v>37</v>
      </c>
      <c r="B10" s="5"/>
      <c r="D10" s="5" t="s">
        <v>37</v>
      </c>
      <c r="E10" s="5" t="s">
        <v>239</v>
      </c>
      <c r="F10" s="4" t="s">
        <v>38</v>
      </c>
      <c r="G10" t="str">
        <f t="shared" si="0"/>
        <v xml:space="preserve"> ,ic varchar(20) </v>
      </c>
      <c r="I10" t="str">
        <f t="shared" si="1"/>
        <v xml:space="preserve"> ,ic</v>
      </c>
    </row>
    <row r="11" spans="1:9">
      <c r="A11" s="5" t="s">
        <v>17</v>
      </c>
      <c r="B11" s="5" t="s">
        <v>42</v>
      </c>
      <c r="D11" s="5" t="s">
        <v>17</v>
      </c>
      <c r="E11" s="5" t="s">
        <v>240</v>
      </c>
      <c r="F11" s="4" t="s">
        <v>173</v>
      </c>
      <c r="G11" t="str">
        <f t="shared" si="0"/>
        <v xml:space="preserve"> ,us varchar(4) </v>
      </c>
      <c r="I11" t="str">
        <f t="shared" si="1"/>
        <v xml:space="preserve"> ,us</v>
      </c>
    </row>
    <row r="12" spans="1:9">
      <c r="A12" s="5" t="s">
        <v>119</v>
      </c>
      <c r="B12" s="5"/>
      <c r="D12" s="5" t="s">
        <v>119</v>
      </c>
      <c r="E12" s="5" t="s">
        <v>241</v>
      </c>
      <c r="F12" s="4" t="s">
        <v>11</v>
      </c>
      <c r="G12" t="str">
        <f t="shared" si="0"/>
        <v xml:space="preserve"> ,uct varchar(11) </v>
      </c>
      <c r="I12" t="str">
        <f t="shared" si="1"/>
        <v xml:space="preserve"> ,uct</v>
      </c>
    </row>
    <row r="13" spans="1:9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4" spans="1:9">
      <c r="A14" s="5"/>
      <c r="B14" s="5"/>
      <c r="D14" s="5"/>
      <c r="E14" s="4"/>
      <c r="F14" s="4"/>
    </row>
    <row r="15" spans="1:9">
      <c r="A15" s="5"/>
      <c r="B15" s="5"/>
      <c r="D15" s="5"/>
      <c r="E15" s="4"/>
      <c r="F15" s="4"/>
    </row>
    <row r="16" spans="1:9">
      <c r="G16" t="str">
        <f>CONCATENATE(G4,G5,G6,G7,G8,G9,G10,G11,G12,)</f>
        <v xml:space="preserve"> ui varchar(50) PRIMARY KEY ,ai varchar(50)  ,un varchar(10)  ,hiu varchar(200)  ,biy varchar(10)  ,rn varchar(10)  ,ic varchar(20)  ,us varchar(4)  ,uct varchar(11) </v>
      </c>
    </row>
    <row r="17" spans="1:7">
      <c r="G17" t="str">
        <f>CONCATENATE(I4,I5,I6,I7,I8,I9,I10,I11,I12,)</f>
        <v xml:space="preserve"> ui ,ai ,un ,hiu ,biy ,rn ,ic ,us ,uct</v>
      </c>
    </row>
    <row r="18" spans="1:7">
      <c r="A18" s="18" t="s">
        <v>60</v>
      </c>
    </row>
  </sheetData>
  <mergeCells count="1">
    <mergeCell ref="E2:F2"/>
  </mergeCells>
  <phoneticPr fontId="1" type="noConversion"/>
  <hyperlinks>
    <hyperlink ref="A18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7"/>
  <sheetViews>
    <sheetView workbookViewId="0">
      <selection activeCell="D6" sqref="D6:F6"/>
    </sheetView>
  </sheetViews>
  <sheetFormatPr defaultRowHeight="13.5"/>
  <cols>
    <col min="1" max="1" width="15.25" bestFit="1" customWidth="1"/>
    <col min="2" max="2" width="25.625" bestFit="1" customWidth="1"/>
    <col min="4" max="4" width="15.25" bestFit="1" customWidth="1"/>
    <col min="5" max="5" width="7.125" bestFit="1" customWidth="1"/>
    <col min="6" max="6" width="61.625" customWidth="1"/>
    <col min="7" max="7" width="25.25" customWidth="1"/>
  </cols>
  <sheetData>
    <row r="1" spans="1:10">
      <c r="A1" s="1"/>
      <c r="B1" s="1"/>
      <c r="D1" s="1"/>
    </row>
    <row r="2" spans="1:10">
      <c r="A2" s="2" t="s">
        <v>4</v>
      </c>
      <c r="B2" s="2" t="s">
        <v>2</v>
      </c>
      <c r="D2" s="2" t="s">
        <v>0</v>
      </c>
      <c r="E2" s="25" t="s">
        <v>306</v>
      </c>
      <c r="F2" s="26"/>
    </row>
    <row r="3" spans="1:10">
      <c r="A3" s="2" t="s">
        <v>5</v>
      </c>
      <c r="B3" s="2" t="s">
        <v>6</v>
      </c>
      <c r="D3" s="2" t="s">
        <v>7</v>
      </c>
      <c r="E3" s="21" t="s">
        <v>8</v>
      </c>
      <c r="F3" s="21" t="s">
        <v>9</v>
      </c>
    </row>
    <row r="4" spans="1:10">
      <c r="A4" s="5" t="s">
        <v>301</v>
      </c>
      <c r="B4" s="5"/>
      <c r="D4" s="5" t="s">
        <v>311</v>
      </c>
      <c r="E4" s="4" t="s">
        <v>264</v>
      </c>
      <c r="F4" s="4" t="s">
        <v>308</v>
      </c>
      <c r="G4" t="str">
        <f>" " &amp; E4 &amp; " " &amp; F4 &amp; " PRIMARY KEY"</f>
        <v xml:space="preserve"> d varchar(10) PRIMARY KEY</v>
      </c>
      <c r="I4" t="str">
        <f>" " &amp; E4</f>
        <v xml:space="preserve"> d</v>
      </c>
      <c r="J4" t="str">
        <f>"private _"&amp;E4&amp;": string;"</f>
        <v>private _d: string;</v>
      </c>
    </row>
    <row r="5" spans="1:10">
      <c r="A5" s="5" t="s">
        <v>302</v>
      </c>
      <c r="B5" s="5"/>
      <c r="D5" s="5" t="s">
        <v>302</v>
      </c>
      <c r="E5" s="4" t="s">
        <v>303</v>
      </c>
      <c r="F5" s="4" t="s">
        <v>278</v>
      </c>
      <c r="G5" t="str">
        <f>" " &amp; E5 &amp; " " &amp; F5</f>
        <v xml:space="preserve"> c integer</v>
      </c>
      <c r="I5" t="str">
        <f>" ," &amp; E5</f>
        <v xml:space="preserve"> ,c</v>
      </c>
      <c r="J5" t="str">
        <f t="shared" ref="J5:J8" si="0">"private _"&amp;E5&amp;": string;"</f>
        <v>private _c: string;</v>
      </c>
    </row>
    <row r="6" spans="1:10">
      <c r="A6" s="5" t="s">
        <v>297</v>
      </c>
      <c r="B6" s="5"/>
      <c r="D6" s="5" t="s">
        <v>297</v>
      </c>
      <c r="E6" s="4" t="s">
        <v>307</v>
      </c>
      <c r="F6" s="4" t="s">
        <v>304</v>
      </c>
      <c r="G6" t="str">
        <f>" " &amp; E6 &amp; " " &amp; F6</f>
        <v xml:space="preserve"> n boolean</v>
      </c>
      <c r="I6" t="str">
        <f t="shared" ref="I6:I8" si="1">" ," &amp; E6</f>
        <v xml:space="preserve"> ,n</v>
      </c>
      <c r="J6" t="str">
        <f t="shared" si="0"/>
        <v>private _n: string;</v>
      </c>
    </row>
    <row r="7" spans="1:10">
      <c r="A7" s="10" t="s">
        <v>305</v>
      </c>
      <c r="B7" s="5"/>
      <c r="D7" s="10" t="s">
        <v>305</v>
      </c>
      <c r="E7" s="4" t="s">
        <v>281</v>
      </c>
      <c r="F7" s="4" t="s">
        <v>278</v>
      </c>
      <c r="G7" t="str">
        <f>" " &amp; E7 &amp; " " &amp; F7</f>
        <v xml:space="preserve"> wtt integer</v>
      </c>
    </row>
    <row r="8" spans="1:10">
      <c r="A8" s="5" t="s">
        <v>124</v>
      </c>
      <c r="B8" s="5"/>
      <c r="D8" s="5" t="s">
        <v>124</v>
      </c>
      <c r="E8" s="4" t="s">
        <v>125</v>
      </c>
      <c r="F8" s="4" t="s">
        <v>29</v>
      </c>
      <c r="G8" t="str">
        <f>" " &amp; E8 &amp; " " &amp; F8</f>
        <v xml:space="preserve"> bz varchar(50)</v>
      </c>
      <c r="I8" t="str">
        <f t="shared" si="1"/>
        <v xml:space="preserve"> ,bz</v>
      </c>
      <c r="J8" t="str">
        <f t="shared" si="0"/>
        <v>private _bz: string;</v>
      </c>
    </row>
    <row r="9" spans="1:10">
      <c r="A9" s="10"/>
      <c r="B9" s="5"/>
      <c r="D9" s="5"/>
      <c r="E9" s="4"/>
      <c r="F9" s="4"/>
    </row>
    <row r="10" spans="1:10">
      <c r="A10" s="5"/>
      <c r="B10" s="5"/>
      <c r="D10" s="5"/>
      <c r="E10" s="4"/>
      <c r="F10" s="4"/>
      <c r="G10" t="str">
        <f>CONCATENATE(G4,G5,G6,G7,G8,)</f>
        <v xml:space="preserve"> d varchar(10) PRIMARY KEY c integer n boolean wtt integer bz varchar(50)</v>
      </c>
    </row>
    <row r="11" spans="1:10" ht="14.25" customHeight="1">
      <c r="A11" s="5"/>
      <c r="B11" s="5"/>
      <c r="D11" s="5"/>
      <c r="E11" s="4"/>
      <c r="F11" s="4"/>
      <c r="G11" t="str">
        <f>CONCATENATE(I4,I5,I6,I7,I8,)</f>
        <v xml:space="preserve"> d ,c ,n ,bz</v>
      </c>
    </row>
    <row r="12" spans="1:10" ht="14.25" customHeight="1">
      <c r="A12" s="5"/>
      <c r="B12" s="5"/>
      <c r="D12" s="5"/>
      <c r="E12" s="4"/>
      <c r="F12" s="4"/>
      <c r="G12" t="str">
        <f>CONCATENATE(I5,I6,I7,I8,)</f>
        <v xml:space="preserve"> ,c ,n ,bz</v>
      </c>
    </row>
    <row r="13" spans="1:10" ht="14.25" customHeight="1">
      <c r="A13" s="5"/>
      <c r="B13" s="5"/>
      <c r="D13" s="5"/>
      <c r="E13" s="4"/>
      <c r="F13" s="4"/>
      <c r="G13" t="str">
        <f>CONCATENATE(I6,I7,I8,)</f>
        <v xml:space="preserve"> ,n ,bz</v>
      </c>
    </row>
    <row r="14" spans="1:10">
      <c r="A14" s="18" t="s">
        <v>60</v>
      </c>
      <c r="B14" s="1"/>
      <c r="D14" s="1"/>
    </row>
    <row r="15" spans="1:10">
      <c r="A15" s="1"/>
      <c r="B15" s="1"/>
      <c r="D15" s="1"/>
    </row>
    <row r="16" spans="1:10">
      <c r="A16" s="1"/>
      <c r="B16" s="1"/>
      <c r="D16" s="1"/>
    </row>
    <row r="17" spans="1:4">
      <c r="A17" s="1"/>
      <c r="B17" s="1"/>
      <c r="D17" s="1"/>
    </row>
    <row r="18" spans="1:4">
      <c r="A18" s="1"/>
      <c r="B18" s="1"/>
      <c r="D18" s="1"/>
    </row>
    <row r="19" spans="1:4">
      <c r="A19" s="1"/>
      <c r="B19" s="1"/>
      <c r="D19" s="1"/>
    </row>
    <row r="20" spans="1:4">
      <c r="A20" s="1"/>
      <c r="B20" s="1"/>
      <c r="D20" s="1"/>
    </row>
    <row r="21" spans="1:4">
      <c r="A21" s="1"/>
      <c r="B21" s="1"/>
      <c r="D21" s="1"/>
    </row>
    <row r="22" spans="1:4">
      <c r="A22" s="1"/>
      <c r="B22" s="1"/>
      <c r="D22" s="1"/>
    </row>
    <row r="23" spans="1:4">
      <c r="A23" s="1"/>
      <c r="B23" s="1"/>
      <c r="D23" s="1"/>
    </row>
    <row r="24" spans="1:4">
      <c r="A24" s="1"/>
      <c r="B24" s="1"/>
      <c r="D24" s="1"/>
    </row>
    <row r="25" spans="1:4">
      <c r="A25" s="1"/>
      <c r="B25" s="1"/>
      <c r="D25" s="1"/>
    </row>
    <row r="26" spans="1:4">
      <c r="A26" s="1"/>
      <c r="B26" s="1"/>
      <c r="D26" s="1"/>
    </row>
    <row r="27" spans="1:4">
      <c r="A27" s="1"/>
      <c r="B27" s="1"/>
      <c r="D27" s="1"/>
    </row>
  </sheetData>
  <mergeCells count="1">
    <mergeCell ref="E2:F2"/>
  </mergeCells>
  <phoneticPr fontId="1" type="noConversion"/>
  <hyperlinks>
    <hyperlink ref="A14" location="一览!A1" display="返回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J20"/>
  <sheetViews>
    <sheetView tabSelected="1" workbookViewId="0">
      <selection activeCell="B20" sqref="B2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</v>
      </c>
      <c r="D2" s="2" t="s">
        <v>0</v>
      </c>
      <c r="E2" s="25" t="s">
        <v>242</v>
      </c>
      <c r="F2" s="26"/>
    </row>
    <row r="3" spans="1:10">
      <c r="A3" s="2" t="s">
        <v>5</v>
      </c>
      <c r="B3" s="2" t="s">
        <v>6</v>
      </c>
      <c r="D3" s="2" t="s">
        <v>7</v>
      </c>
      <c r="E3" s="13" t="s">
        <v>8</v>
      </c>
      <c r="F3" s="13" t="s">
        <v>9</v>
      </c>
    </row>
    <row r="4" spans="1:10">
      <c r="A4" s="5" t="s">
        <v>18</v>
      </c>
      <c r="B4" s="5"/>
      <c r="D4" s="5" t="s">
        <v>18</v>
      </c>
      <c r="E4" s="4" t="s">
        <v>89</v>
      </c>
      <c r="F4" s="4" t="s">
        <v>29</v>
      </c>
      <c r="G4" t="str">
        <f>" " &amp; E4 &amp; " " &amp; F4 &amp; " PRIMARY KEY"</f>
        <v xml:space="preserve"> si varchar(50) PRIMARY KEY</v>
      </c>
      <c r="I4" t="str">
        <f>" " &amp; E4</f>
        <v xml:space="preserve"> si</v>
      </c>
      <c r="J4" t="str">
        <f>"private _"&amp;E4&amp;": string;"</f>
        <v>private _si: string;</v>
      </c>
    </row>
    <row r="5" spans="1:10">
      <c r="A5" s="5" t="s">
        <v>120</v>
      </c>
      <c r="B5" s="5"/>
      <c r="D5" s="5" t="s">
        <v>120</v>
      </c>
      <c r="E5" s="4" t="s">
        <v>90</v>
      </c>
      <c r="F5" s="4" t="s">
        <v>30</v>
      </c>
      <c r="G5" t="str">
        <f>" ," &amp; E5 &amp; " " &amp; F5 &amp; " "</f>
        <v xml:space="preserve"> ,sn varchar(50) </v>
      </c>
      <c r="I5" t="str">
        <f>" ," &amp; E5</f>
        <v xml:space="preserve"> ,sn</v>
      </c>
      <c r="J5" t="str">
        <f t="shared" ref="J5:J13" si="0">"private _"&amp;E5&amp;": string;"</f>
        <v>private _sn: string;</v>
      </c>
    </row>
    <row r="6" spans="1:10">
      <c r="A6" s="5" t="s">
        <v>48</v>
      </c>
      <c r="B6" s="5"/>
      <c r="D6" s="5" t="s">
        <v>48</v>
      </c>
      <c r="E6" s="4" t="s">
        <v>243</v>
      </c>
      <c r="F6" s="4" t="s">
        <v>29</v>
      </c>
      <c r="G6" t="str">
        <f t="shared" ref="G6:G12" si="1">" ," &amp; E6 &amp; " " &amp; F6 &amp; " "</f>
        <v xml:space="preserve"> ,ui varchar(50) </v>
      </c>
      <c r="I6" t="str">
        <f t="shared" ref="I6:I13" si="2">" ," &amp; E6</f>
        <v xml:space="preserve"> ,ui</v>
      </c>
      <c r="J6" t="str">
        <f t="shared" si="0"/>
        <v>private _ui: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139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99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 ht="27">
      <c r="A11" s="5" t="s">
        <v>122</v>
      </c>
      <c r="B11" s="5" t="s">
        <v>276</v>
      </c>
      <c r="D11" s="5" t="s">
        <v>122</v>
      </c>
      <c r="E11" s="4" t="s">
        <v>275</v>
      </c>
      <c r="F11" s="4" t="s">
        <v>173</v>
      </c>
      <c r="G11" t="str">
        <f t="shared" si="1"/>
        <v xml:space="preserve"> ,rt varchar(4) </v>
      </c>
      <c r="I11" t="str">
        <f t="shared" si="2"/>
        <v xml:space="preserve"> ,rt</v>
      </c>
      <c r="J11" t="str">
        <f t="shared" si="0"/>
        <v>private _rt: string;</v>
      </c>
    </row>
    <row r="12" spans="1:10">
      <c r="A12" s="5" t="s">
        <v>73</v>
      </c>
      <c r="B12" s="5"/>
      <c r="D12" s="5" t="s">
        <v>72</v>
      </c>
      <c r="E12" s="4" t="s">
        <v>75</v>
      </c>
      <c r="F12" s="4" t="s">
        <v>29</v>
      </c>
      <c r="G12" t="str">
        <f t="shared" si="1"/>
        <v xml:space="preserve"> ,ji varchar(50) </v>
      </c>
      <c r="I12" t="str">
        <f t="shared" si="2"/>
        <v xml:space="preserve"> ,ji</v>
      </c>
      <c r="J12" t="str">
        <f t="shared" si="0"/>
        <v>private _ji: string;</v>
      </c>
    </row>
    <row r="13" spans="1:10">
      <c r="A13" s="5" t="s">
        <v>225</v>
      </c>
      <c r="B13" s="5"/>
      <c r="D13" s="5" t="s">
        <v>225</v>
      </c>
      <c r="E13" s="4" t="s">
        <v>226</v>
      </c>
      <c r="F13" s="4" t="s">
        <v>29</v>
      </c>
      <c r="I13" t="str">
        <f t="shared" si="2"/>
        <v xml:space="preserve"> ,sr</v>
      </c>
      <c r="J13" t="str">
        <f t="shared" si="0"/>
        <v>private _sr: string;</v>
      </c>
    </row>
    <row r="14" spans="1:10">
      <c r="A14" s="5" t="s">
        <v>124</v>
      </c>
      <c r="B14" s="5"/>
      <c r="D14" s="5" t="s">
        <v>124</v>
      </c>
      <c r="E14" s="4" t="s">
        <v>125</v>
      </c>
      <c r="F14" s="4" t="s">
        <v>29</v>
      </c>
    </row>
    <row r="15" spans="1:10">
      <c r="A15" s="5" t="s">
        <v>277</v>
      </c>
      <c r="B15" s="5"/>
      <c r="D15" s="5" t="s">
        <v>277</v>
      </c>
      <c r="E15" s="4" t="s">
        <v>281</v>
      </c>
      <c r="F15" s="4" t="s">
        <v>278</v>
      </c>
    </row>
    <row r="16" spans="1:10">
      <c r="A16" s="5" t="s">
        <v>282</v>
      </c>
      <c r="B16" s="5"/>
      <c r="D16" s="5" t="s">
        <v>282</v>
      </c>
      <c r="E16" s="4" t="s">
        <v>283</v>
      </c>
      <c r="F16" s="4" t="s">
        <v>284</v>
      </c>
      <c r="G16" t="str">
        <f>CONCATENATE(G4,G5,G6,G7,G8,G9,G10,G11,G12,)</f>
        <v xml:space="preserve"> si varchar(50) PRIMARY KEY ,sn varchar(50)  ,ui varchar(50)  ,sd varchar(20)  ,st varchar(20)  ,ed varchar(20)  ,et varchar(20)  ,rt varchar(4)  ,ji varchar(50) </v>
      </c>
    </row>
    <row r="17" spans="1:7" ht="14.25" customHeight="1">
      <c r="A17" s="5" t="s">
        <v>295</v>
      </c>
      <c r="B17" s="5"/>
      <c r="D17" s="5" t="s">
        <v>295</v>
      </c>
      <c r="E17" s="4" t="s">
        <v>294</v>
      </c>
      <c r="F17" s="4" t="s">
        <v>38</v>
      </c>
      <c r="G17" t="str">
        <f>CONCATENATE(I4,I5,I6,I7,I8,I9,I10,I11,I12,)</f>
        <v xml:space="preserve"> si ,sn ,ui ,sd ,st ,ed ,et ,rt ,ji</v>
      </c>
    </row>
    <row r="18" spans="1:7" ht="14.25" customHeight="1">
      <c r="A18" s="5" t="s">
        <v>297</v>
      </c>
      <c r="B18" s="5" t="s">
        <v>296</v>
      </c>
      <c r="D18" s="5" t="s">
        <v>297</v>
      </c>
      <c r="E18" s="4" t="s">
        <v>298</v>
      </c>
      <c r="F18" s="4" t="s">
        <v>172</v>
      </c>
      <c r="G18" t="str">
        <f>CONCATENATE(I5,I6,I7,I8,I9,I10,I11,I12,I13,)</f>
        <v xml:space="preserve"> ,sn ,ui ,sd ,st ,ed ,et ,rt ,ji ,sr</v>
      </c>
    </row>
    <row r="19" spans="1:7" ht="14.25" customHeight="1">
      <c r="A19" s="5" t="s">
        <v>299</v>
      </c>
      <c r="B19" s="5" t="s">
        <v>331</v>
      </c>
      <c r="D19" s="5" t="s">
        <v>299</v>
      </c>
      <c r="E19" s="4" t="s">
        <v>300</v>
      </c>
      <c r="F19" s="4" t="s">
        <v>172</v>
      </c>
      <c r="G19" t="str">
        <f>CONCATENATE(I6,I7,I8,I9,I10,I11,I12,I13,I14,)</f>
        <v xml:space="preserve"> ,ui ,sd ,st ,ed ,et ,rt ,ji ,sr</v>
      </c>
    </row>
    <row r="20" spans="1:7">
      <c r="A20" s="18" t="s">
        <v>60</v>
      </c>
    </row>
  </sheetData>
  <mergeCells count="1">
    <mergeCell ref="E2:F2"/>
  </mergeCells>
  <phoneticPr fontId="1" type="noConversion"/>
  <hyperlinks>
    <hyperlink ref="A20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J19"/>
  <sheetViews>
    <sheetView topLeftCell="B1" workbookViewId="0">
      <selection activeCell="G27" sqref="G27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123</v>
      </c>
      <c r="D2" s="2" t="s">
        <v>0</v>
      </c>
      <c r="E2" s="25" t="s">
        <v>244</v>
      </c>
      <c r="F2" s="26"/>
    </row>
    <row r="3" spans="1:10">
      <c r="A3" s="2" t="s">
        <v>5</v>
      </c>
      <c r="B3" s="2" t="s">
        <v>6</v>
      </c>
      <c r="D3" s="2" t="s">
        <v>7</v>
      </c>
      <c r="E3" s="20" t="s">
        <v>8</v>
      </c>
      <c r="F3" s="20" t="s">
        <v>9</v>
      </c>
    </row>
    <row r="4" spans="1:10">
      <c r="A4" s="5" t="s">
        <v>127</v>
      </c>
      <c r="B4" s="5"/>
      <c r="D4" s="5" t="s">
        <v>127</v>
      </c>
      <c r="E4" s="4" t="s">
        <v>245</v>
      </c>
      <c r="F4" s="4" t="s">
        <v>29</v>
      </c>
      <c r="G4" t="str">
        <f>" " &amp; E4 &amp; " " &amp; F4 &amp; " PRIMARY KEY"</f>
        <v xml:space="preserve"> spi varchar(50) PRIMARY KEY</v>
      </c>
      <c r="I4" t="str">
        <f>" " &amp; E4</f>
        <v xml:space="preserve"> spi</v>
      </c>
      <c r="J4" t="str">
        <f>"private _"&amp;E4&amp;": string;"</f>
        <v>private _spi: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3" si="0">"private _"&amp;E5&amp;": string;"</f>
        <v>private _si: string;</v>
      </c>
    </row>
    <row r="6" spans="1:10">
      <c r="A6" s="5" t="s">
        <v>128</v>
      </c>
      <c r="B6" s="5"/>
      <c r="D6" s="5" t="s">
        <v>128</v>
      </c>
      <c r="E6" s="4" t="s">
        <v>246</v>
      </c>
      <c r="F6" s="4" t="s">
        <v>29</v>
      </c>
      <c r="G6" t="str">
        <f t="shared" ref="G6:G12" si="1">" ," &amp; E6 &amp; " " &amp; F6 &amp; " "</f>
        <v xml:space="preserve"> ,spn varchar(50) </v>
      </c>
      <c r="I6" t="str">
        <f t="shared" ref="I6:I12" si="2">" ," &amp; E6</f>
        <v xml:space="preserve"> ,spn</v>
      </c>
      <c r="J6" t="str">
        <f t="shared" si="0"/>
        <v>private _spn: string;</v>
      </c>
    </row>
    <row r="7" spans="1:10">
      <c r="A7" s="10" t="s">
        <v>137</v>
      </c>
      <c r="B7" s="10"/>
      <c r="C7" s="11"/>
      <c r="D7" s="10" t="s">
        <v>136</v>
      </c>
      <c r="E7" s="12" t="s">
        <v>70</v>
      </c>
      <c r="F7" s="4" t="s">
        <v>98</v>
      </c>
      <c r="G7" t="str">
        <f t="shared" si="1"/>
        <v xml:space="preserve"> ,sd varchar(20) </v>
      </c>
      <c r="I7" t="str">
        <f t="shared" si="2"/>
        <v xml:space="preserve"> ,sd</v>
      </c>
      <c r="J7" t="str">
        <f t="shared" si="0"/>
        <v>private _sd: string;</v>
      </c>
    </row>
    <row r="8" spans="1:10">
      <c r="A8" s="10" t="s">
        <v>68</v>
      </c>
      <c r="B8" s="10"/>
      <c r="C8" s="11"/>
      <c r="D8" s="10" t="s">
        <v>68</v>
      </c>
      <c r="E8" s="12" t="s">
        <v>138</v>
      </c>
      <c r="F8" s="4" t="s">
        <v>38</v>
      </c>
      <c r="G8" t="str">
        <f t="shared" si="1"/>
        <v xml:space="preserve"> ,st varchar(20) </v>
      </c>
      <c r="I8" t="str">
        <f t="shared" si="2"/>
        <v xml:space="preserve"> ,st</v>
      </c>
      <c r="J8" t="str">
        <f t="shared" si="0"/>
        <v>private _st: string;</v>
      </c>
    </row>
    <row r="9" spans="1:10">
      <c r="A9" s="10" t="s">
        <v>139</v>
      </c>
      <c r="B9" s="10"/>
      <c r="C9" s="11"/>
      <c r="D9" s="10" t="s">
        <v>69</v>
      </c>
      <c r="E9" s="12" t="s">
        <v>71</v>
      </c>
      <c r="F9" s="4" t="s">
        <v>38</v>
      </c>
      <c r="G9" t="str">
        <f t="shared" si="1"/>
        <v xml:space="preserve"> ,ed varchar(20) </v>
      </c>
      <c r="I9" t="str">
        <f t="shared" si="2"/>
        <v xml:space="preserve"> ,ed</v>
      </c>
      <c r="J9" t="str">
        <f t="shared" si="0"/>
        <v>private _ed: string;</v>
      </c>
    </row>
    <row r="10" spans="1:10">
      <c r="A10" s="10" t="s">
        <v>69</v>
      </c>
      <c r="B10" s="10"/>
      <c r="C10" s="11"/>
      <c r="D10" s="10" t="s">
        <v>69</v>
      </c>
      <c r="E10" s="12" t="s">
        <v>140</v>
      </c>
      <c r="F10" s="4" t="s">
        <v>38</v>
      </c>
      <c r="G10" t="str">
        <f t="shared" si="1"/>
        <v xml:space="preserve"> ,et varchar(20) </v>
      </c>
      <c r="I10" t="str">
        <f t="shared" si="2"/>
        <v xml:space="preserve"> ,et</v>
      </c>
      <c r="J10" t="str">
        <f t="shared" si="0"/>
        <v>private _et: string;</v>
      </c>
    </row>
    <row r="11" spans="1:10">
      <c r="A11" s="5" t="s">
        <v>73</v>
      </c>
      <c r="B11" s="5"/>
      <c r="D11" s="5" t="s">
        <v>72</v>
      </c>
      <c r="E11" s="4" t="s">
        <v>75</v>
      </c>
      <c r="F11" s="4" t="s">
        <v>29</v>
      </c>
      <c r="G11" t="str">
        <f t="shared" si="1"/>
        <v xml:space="preserve"> ,ji varchar(50) </v>
      </c>
      <c r="I11" t="str">
        <f t="shared" si="2"/>
        <v xml:space="preserve"> ,ji</v>
      </c>
      <c r="J11" t="str">
        <f t="shared" si="0"/>
        <v>private _ji: string;</v>
      </c>
    </row>
    <row r="12" spans="1:10">
      <c r="A12" s="5" t="s">
        <v>124</v>
      </c>
      <c r="B12" s="5"/>
      <c r="D12" s="5" t="s">
        <v>124</v>
      </c>
      <c r="E12" s="4" t="s">
        <v>125</v>
      </c>
      <c r="F12" s="4" t="s">
        <v>29</v>
      </c>
      <c r="G12" t="str">
        <f t="shared" si="1"/>
        <v xml:space="preserve"> ,bz varchar(50) </v>
      </c>
      <c r="I12" t="str">
        <f t="shared" si="2"/>
        <v xml:space="preserve"> ,bz</v>
      </c>
      <c r="J12" t="str">
        <f t="shared" si="0"/>
        <v>private _bz: string;</v>
      </c>
    </row>
    <row r="13" spans="1:10">
      <c r="A13" s="5" t="s">
        <v>126</v>
      </c>
      <c r="B13" s="5" t="s">
        <v>131</v>
      </c>
      <c r="D13" s="5" t="s">
        <v>126</v>
      </c>
      <c r="E13" s="4" t="s">
        <v>171</v>
      </c>
      <c r="F13" s="4" t="s">
        <v>173</v>
      </c>
      <c r="G13" t="str">
        <f t="shared" ref="G13" si="3">" ," &amp; E13 &amp; " " &amp; F13 &amp; " "</f>
        <v xml:space="preserve"> ,sta varchar(4) </v>
      </c>
      <c r="I13" t="str">
        <f t="shared" ref="I13" si="4">" ," &amp; E13</f>
        <v xml:space="preserve"> ,sta</v>
      </c>
      <c r="J13" t="str">
        <f t="shared" si="0"/>
        <v>private _sta: string;</v>
      </c>
    </row>
    <row r="14" spans="1:10">
      <c r="A14" s="5" t="s">
        <v>277</v>
      </c>
      <c r="B14" s="5"/>
      <c r="D14" s="5" t="s">
        <v>277</v>
      </c>
      <c r="E14" s="4" t="s">
        <v>281</v>
      </c>
      <c r="F14" s="4" t="s">
        <v>278</v>
      </c>
    </row>
    <row r="15" spans="1:10">
      <c r="A15" s="5" t="s">
        <v>314</v>
      </c>
      <c r="B15" s="5" t="s">
        <v>313</v>
      </c>
      <c r="D15" s="5" t="s">
        <v>312</v>
      </c>
      <c r="E15" s="4" t="s">
        <v>315</v>
      </c>
      <c r="F15" s="4" t="s">
        <v>316</v>
      </c>
    </row>
    <row r="16" spans="1:10">
      <c r="A16" s="5"/>
      <c r="B16" s="5"/>
      <c r="D16" s="5"/>
      <c r="E16" s="4"/>
      <c r="F16" s="4"/>
      <c r="G16" t="str">
        <f>CONCATENATE(G4,G5,G6,G7,G8,G9,G10,G11,G12,G13)</f>
        <v xml:space="preserve"> spi varchar(50) PRIMARY KEY ,si varchar(50)  ,spn varchar(50)  ,sd varchar(20)  ,st varchar(20)  ,ed varchar(20)  ,et varchar(20)  ,ji varchar(50)  ,bz varchar(50)  ,sta varchar(4) </v>
      </c>
    </row>
    <row r="17" spans="1:7">
      <c r="G17" t="str">
        <f>CONCATENATE(I4,I5,I6,I7,I8,I9,I10,I11,I12,I13)</f>
        <v xml:space="preserve"> spi ,si ,spn ,sd ,st ,ed ,et ,ji ,bz ,sta</v>
      </c>
    </row>
    <row r="19" spans="1:7">
      <c r="A19" s="18" t="s">
        <v>60</v>
      </c>
    </row>
  </sheetData>
  <mergeCells count="1">
    <mergeCell ref="E2:F2"/>
  </mergeCells>
  <phoneticPr fontId="1" type="noConversion"/>
  <hyperlinks>
    <hyperlink ref="A19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B19" sqref="B19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3</v>
      </c>
      <c r="D2" s="2" t="s">
        <v>0</v>
      </c>
      <c r="E2" s="24" t="s">
        <v>247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22</v>
      </c>
      <c r="B4" s="5"/>
      <c r="D4" s="5" t="s">
        <v>19</v>
      </c>
      <c r="E4" s="4" t="s">
        <v>185</v>
      </c>
      <c r="F4" s="4" t="s">
        <v>28</v>
      </c>
      <c r="G4" t="str">
        <f>" " &amp; E4 &amp; " " &amp; F4 &amp; " PRIMARY KEY"</f>
        <v xml:space="preserve"> pi varchar(50) PRIMARY KEY</v>
      </c>
      <c r="I4" t="str">
        <f>" " &amp; E4</f>
        <v xml:space="preserve"> pi</v>
      </c>
      <c r="J4" t="str">
        <f>"private _"&amp;E4&amp;": string;"</f>
        <v>private _pi: string;</v>
      </c>
    </row>
    <row r="5" spans="1:10">
      <c r="A5" s="5" t="s">
        <v>132</v>
      </c>
      <c r="B5" s="5"/>
      <c r="D5" s="5" t="s">
        <v>18</v>
      </c>
      <c r="E5" s="4" t="s">
        <v>89</v>
      </c>
      <c r="F5" s="4" t="s">
        <v>28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12" si="0">"private _"&amp;E5&amp;": string;"</f>
        <v>private _si: string;</v>
      </c>
    </row>
    <row r="6" spans="1:10">
      <c r="A6" s="22" t="s">
        <v>292</v>
      </c>
      <c r="B6" s="22" t="s">
        <v>133</v>
      </c>
      <c r="D6" s="5" t="s">
        <v>130</v>
      </c>
      <c r="E6" s="4" t="s">
        <v>91</v>
      </c>
      <c r="F6" s="4" t="s">
        <v>29</v>
      </c>
      <c r="G6" t="str">
        <f t="shared" ref="G6:G12" si="1">" ," &amp; E6 &amp; " " &amp; F6 &amp; " "</f>
        <v xml:space="preserve"> ,st varchar(50) </v>
      </c>
      <c r="I6" t="str">
        <f t="shared" ref="I6:I12" si="2">" ," &amp; E6</f>
        <v xml:space="preserve"> ,st</v>
      </c>
      <c r="J6" t="str">
        <f t="shared" si="0"/>
        <v>private _st: string;</v>
      </c>
    </row>
    <row r="7" spans="1:10">
      <c r="A7" s="22" t="s">
        <v>32</v>
      </c>
      <c r="B7" s="22"/>
      <c r="D7" s="5" t="s">
        <v>32</v>
      </c>
      <c r="E7" s="4" t="s">
        <v>76</v>
      </c>
      <c r="F7" s="4" t="s">
        <v>28</v>
      </c>
      <c r="G7" t="str">
        <f t="shared" si="1"/>
        <v xml:space="preserve"> ,son varchar(50) </v>
      </c>
      <c r="I7" t="str">
        <f t="shared" si="2"/>
        <v xml:space="preserve"> ,son</v>
      </c>
      <c r="J7" t="str">
        <f t="shared" si="0"/>
        <v>private _son: string;</v>
      </c>
    </row>
    <row r="8" spans="1:10">
      <c r="A8" s="22" t="s">
        <v>41</v>
      </c>
      <c r="B8" s="22" t="s">
        <v>88</v>
      </c>
      <c r="D8" s="5" t="s">
        <v>41</v>
      </c>
      <c r="E8" s="4" t="s">
        <v>77</v>
      </c>
      <c r="F8" s="4" t="s">
        <v>172</v>
      </c>
      <c r="G8" t="str">
        <f t="shared" si="1"/>
        <v xml:space="preserve"> ,sa varchar(4) </v>
      </c>
      <c r="I8" t="str">
        <f t="shared" si="2"/>
        <v xml:space="preserve"> ,sa</v>
      </c>
      <c r="J8" t="str">
        <f t="shared" si="0"/>
        <v>private _sa: string;</v>
      </c>
    </row>
    <row r="9" spans="1:10">
      <c r="A9" s="5" t="s">
        <v>272</v>
      </c>
      <c r="B9" s="5"/>
      <c r="D9" s="5" t="s">
        <v>272</v>
      </c>
      <c r="E9" s="4" t="s">
        <v>190</v>
      </c>
      <c r="F9" s="4" t="s">
        <v>28</v>
      </c>
      <c r="G9" t="str">
        <f t="shared" si="1"/>
        <v xml:space="preserve"> ,ai varchar(50) </v>
      </c>
      <c r="I9" t="str">
        <f t="shared" si="2"/>
        <v xml:space="preserve"> ,ai</v>
      </c>
      <c r="J9" t="str">
        <f t="shared" si="0"/>
        <v>private _ai: string;</v>
      </c>
    </row>
    <row r="10" spans="1:10">
      <c r="A10" s="22" t="s">
        <v>80</v>
      </c>
      <c r="B10" s="22" t="s">
        <v>78</v>
      </c>
      <c r="D10" s="5" t="s">
        <v>79</v>
      </c>
      <c r="E10" s="4" t="s">
        <v>81</v>
      </c>
      <c r="F10" s="4" t="s">
        <v>172</v>
      </c>
      <c r="G10" t="str">
        <f t="shared" si="1"/>
        <v xml:space="preserve"> ,ib varchar(4) </v>
      </c>
      <c r="I10" t="str">
        <f t="shared" si="2"/>
        <v xml:space="preserve"> ,ib</v>
      </c>
      <c r="J10" t="str">
        <f t="shared" si="0"/>
        <v>private _ib: string;</v>
      </c>
    </row>
    <row r="11" spans="1:10">
      <c r="A11" s="22" t="s">
        <v>83</v>
      </c>
      <c r="B11" s="22"/>
      <c r="D11" s="5" t="s">
        <v>83</v>
      </c>
      <c r="E11" s="4" t="s">
        <v>82</v>
      </c>
      <c r="F11" s="4" t="s">
        <v>28</v>
      </c>
      <c r="G11" t="str">
        <f t="shared" si="1"/>
        <v xml:space="preserve"> ,bi varchar(50) </v>
      </c>
      <c r="I11" t="str">
        <f t="shared" si="2"/>
        <v xml:space="preserve"> ,bi</v>
      </c>
      <c r="J11" t="str">
        <f t="shared" si="0"/>
        <v>private _bi: string;</v>
      </c>
    </row>
    <row r="12" spans="1:10">
      <c r="A12" s="22" t="s">
        <v>87</v>
      </c>
      <c r="B12" s="22" t="s">
        <v>85</v>
      </c>
      <c r="D12" s="5" t="s">
        <v>86</v>
      </c>
      <c r="E12" s="4" t="s">
        <v>84</v>
      </c>
      <c r="F12" s="4" t="s">
        <v>172</v>
      </c>
      <c r="G12" t="str">
        <f t="shared" si="1"/>
        <v xml:space="preserve"> ,sdt varchar(4) </v>
      </c>
      <c r="I12" t="str">
        <f t="shared" si="2"/>
        <v xml:space="preserve"> ,sdt</v>
      </c>
      <c r="J12" t="str">
        <f t="shared" si="0"/>
        <v>private _sdt: string;</v>
      </c>
    </row>
    <row r="13" spans="1:10">
      <c r="A13" s="5" t="s">
        <v>277</v>
      </c>
      <c r="B13" s="5"/>
      <c r="D13" s="5" t="s">
        <v>277</v>
      </c>
      <c r="E13" s="4" t="s">
        <v>281</v>
      </c>
      <c r="F13" s="4" t="s">
        <v>278</v>
      </c>
    </row>
    <row r="15" spans="1:10">
      <c r="A15" s="18" t="s">
        <v>60</v>
      </c>
    </row>
    <row r="16" spans="1:10">
      <c r="G16" t="str">
        <f>CONCATENATE(G4,G5,G6,G7,G8,G9,G10,G11,G12,G13)</f>
        <v xml:space="preserve"> pi varchar(50) PRIMARY KEY ,si varchar(50)  ,st varchar(50)  ,son varchar(50)  ,sa varchar(4)  ,ai varchar(50)  ,ib varchar(4)  ,bi varchar(50)  ,sdt varchar(4) </v>
      </c>
    </row>
    <row r="17" spans="7:7">
      <c r="G17" t="str">
        <f>CONCATENATE(I4,I5,I6,I7,I8,I9,I10,I11,I12,I13)</f>
        <v xml:space="preserve"> pi ,si ,st ,son ,sa ,ai ,ib ,bi ,sdt</v>
      </c>
    </row>
  </sheetData>
  <mergeCells count="1">
    <mergeCell ref="E2:F2"/>
  </mergeCells>
  <phoneticPr fontId="1" type="noConversion"/>
  <hyperlinks>
    <hyperlink ref="A15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J17"/>
  <sheetViews>
    <sheetView workbookViewId="0">
      <selection activeCell="K10" sqref="K10"/>
    </sheetView>
  </sheetViews>
  <sheetFormatPr defaultRowHeight="13.5"/>
  <cols>
    <col min="1" max="1" width="20.625" style="1" customWidth="1"/>
    <col min="2" max="2" width="40.625" style="1" customWidth="1"/>
    <col min="4" max="4" width="20.625" style="1" customWidth="1"/>
    <col min="5" max="5" width="20.625" customWidth="1"/>
    <col min="6" max="6" width="15.625" customWidth="1"/>
  </cols>
  <sheetData>
    <row r="2" spans="1:10">
      <c r="A2" s="2" t="s">
        <v>4</v>
      </c>
      <c r="B2" s="2" t="s">
        <v>293</v>
      </c>
      <c r="D2" s="2" t="s">
        <v>0</v>
      </c>
      <c r="E2" s="24" t="s">
        <v>248</v>
      </c>
      <c r="F2" s="24"/>
    </row>
    <row r="3" spans="1:10">
      <c r="A3" s="2" t="s">
        <v>5</v>
      </c>
      <c r="B3" s="2" t="s">
        <v>6</v>
      </c>
      <c r="D3" s="2" t="s">
        <v>7</v>
      </c>
      <c r="E3" s="3" t="s">
        <v>8</v>
      </c>
      <c r="F3" s="3" t="s">
        <v>9</v>
      </c>
    </row>
    <row r="4" spans="1:10">
      <c r="A4" s="5" t="s">
        <v>23</v>
      </c>
      <c r="B4" s="5"/>
      <c r="D4" s="5" t="s">
        <v>20</v>
      </c>
      <c r="E4" s="4" t="s">
        <v>249</v>
      </c>
      <c r="F4" s="4" t="s">
        <v>28</v>
      </c>
      <c r="G4" t="str">
        <f>" " &amp; E4 &amp; " " &amp; F4 &amp; " PRIMARY KEY"</f>
        <v xml:space="preserve"> wi varchar(50) PRIMARY KEY</v>
      </c>
      <c r="I4" t="str">
        <f>" " &amp; E4</f>
        <v xml:space="preserve"> wi</v>
      </c>
      <c r="J4" t="str">
        <f>"private _"&amp;E4&amp;": string;"</f>
        <v>private _wi: string;</v>
      </c>
    </row>
    <row r="5" spans="1:10">
      <c r="A5" s="5" t="s">
        <v>18</v>
      </c>
      <c r="B5" s="5"/>
      <c r="D5" s="5" t="s">
        <v>18</v>
      </c>
      <c r="E5" s="4" t="s">
        <v>89</v>
      </c>
      <c r="F5" s="4" t="s">
        <v>29</v>
      </c>
      <c r="G5" t="str">
        <f>" ," &amp; E5 &amp; " " &amp; F5 &amp; " "</f>
        <v xml:space="preserve"> ,si varchar(50) </v>
      </c>
      <c r="I5" t="str">
        <f>" ," &amp; E5</f>
        <v xml:space="preserve"> ,si</v>
      </c>
      <c r="J5" t="str">
        <f t="shared" ref="J5:J9" si="0">"private _"&amp;E5&amp;": string;"</f>
        <v>private _si: string;</v>
      </c>
    </row>
    <row r="6" spans="1:10">
      <c r="A6" s="5" t="s">
        <v>329</v>
      </c>
      <c r="B6" s="5" t="s">
        <v>329</v>
      </c>
      <c r="D6" s="5" t="s">
        <v>329</v>
      </c>
      <c r="E6" s="4" t="s">
        <v>91</v>
      </c>
      <c r="F6" s="4" t="s">
        <v>29</v>
      </c>
      <c r="G6" t="str">
        <f t="shared" ref="G6:G9" si="1">" ," &amp; E6 &amp; " " &amp; F6 &amp; " "</f>
        <v xml:space="preserve"> ,st varchar(50) </v>
      </c>
      <c r="I6" t="str">
        <f t="shared" ref="I6:I9" si="2">" ," &amp; E6</f>
        <v xml:space="preserve"> ,st</v>
      </c>
      <c r="J6" t="str">
        <f t="shared" si="0"/>
        <v>private _st: string;</v>
      </c>
    </row>
    <row r="7" spans="1:10">
      <c r="A7" s="5" t="s">
        <v>129</v>
      </c>
      <c r="B7" s="5"/>
      <c r="D7" s="5" t="s">
        <v>129</v>
      </c>
      <c r="E7" s="4" t="s">
        <v>330</v>
      </c>
      <c r="F7" s="4" t="s">
        <v>98</v>
      </c>
      <c r="G7" t="str">
        <f t="shared" si="1"/>
        <v xml:space="preserve"> ,wd varchar(20) </v>
      </c>
      <c r="I7" t="str">
        <f t="shared" si="2"/>
        <v xml:space="preserve"> ,wd</v>
      </c>
      <c r="J7" t="str">
        <f t="shared" si="0"/>
        <v>private _wd: string;</v>
      </c>
    </row>
    <row r="8" spans="1:10">
      <c r="A8" s="5" t="s">
        <v>34</v>
      </c>
      <c r="B8" s="5"/>
      <c r="D8" s="5" t="s">
        <v>21</v>
      </c>
      <c r="E8" s="4" t="s">
        <v>250</v>
      </c>
      <c r="F8" s="4" t="s">
        <v>98</v>
      </c>
      <c r="G8" t="str">
        <f t="shared" si="1"/>
        <v xml:space="preserve"> ,wt varchar(20) </v>
      </c>
      <c r="I8" t="str">
        <f t="shared" si="2"/>
        <v xml:space="preserve"> ,wt</v>
      </c>
      <c r="J8" t="str">
        <f t="shared" si="0"/>
        <v>private _wt: string;</v>
      </c>
    </row>
    <row r="9" spans="1:10">
      <c r="A9" s="5" t="s">
        <v>277</v>
      </c>
      <c r="B9" s="5"/>
      <c r="D9" s="5" t="s">
        <v>277</v>
      </c>
      <c r="E9" s="4" t="s">
        <v>281</v>
      </c>
      <c r="F9" s="4" t="s">
        <v>278</v>
      </c>
      <c r="G9" t="str">
        <f t="shared" si="1"/>
        <v xml:space="preserve"> ,wtt integer </v>
      </c>
      <c r="I9" t="str">
        <f t="shared" si="2"/>
        <v xml:space="preserve"> ,wtt</v>
      </c>
      <c r="J9" t="str">
        <f t="shared" si="0"/>
        <v>private _wtt: string;</v>
      </c>
    </row>
    <row r="10" spans="1:10">
      <c r="A10" s="5"/>
      <c r="B10" s="5"/>
      <c r="D10" s="5"/>
      <c r="E10" s="4"/>
      <c r="F10" s="4"/>
    </row>
    <row r="11" spans="1:10">
      <c r="A11" s="5"/>
      <c r="B11" s="5"/>
      <c r="D11" s="5"/>
      <c r="E11" s="4"/>
      <c r="F11" s="4"/>
    </row>
    <row r="12" spans="1:10">
      <c r="A12" s="5"/>
      <c r="B12" s="5"/>
      <c r="D12" s="5"/>
      <c r="E12" s="4"/>
      <c r="F12" s="4"/>
    </row>
    <row r="13" spans="1:10">
      <c r="A13" s="5"/>
      <c r="B13" s="5"/>
      <c r="D13" s="5"/>
      <c r="E13" s="4"/>
      <c r="F13" s="4"/>
    </row>
    <row r="16" spans="1:10">
      <c r="A16" s="18" t="s">
        <v>60</v>
      </c>
      <c r="G16" t="str">
        <f>CONCATENATE(G4,G5,G6,G7,G8,G9,G10,G11,G12,G13)</f>
        <v xml:space="preserve"> wi varchar(50) PRIMARY KEY ,si varchar(50)  ,st varchar(50)  ,wd varchar(20)  ,wt varchar(20)  ,wtt integer </v>
      </c>
    </row>
    <row r="17" spans="7:7">
      <c r="G17" t="str">
        <f>CONCATENATE(I4,I5,I6,I7,I8,I9,I10,I11,I12,I13)</f>
        <v xml:space="preserve"> wi ,si ,st ,wd ,wt ,wtt</v>
      </c>
    </row>
  </sheetData>
  <mergeCells count="1">
    <mergeCell ref="E2:F2"/>
  </mergeCells>
  <phoneticPr fontId="1" type="noConversion"/>
  <hyperlinks>
    <hyperlink ref="A16" location="一览!A1" display="返回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一览</vt:lpstr>
      <vt:lpstr>更新日志</vt:lpstr>
      <vt:lpstr>账户表</vt:lpstr>
      <vt:lpstr>用户信息表</vt:lpstr>
      <vt:lpstr>日程总表</vt:lpstr>
      <vt:lpstr>日程事件表</vt:lpstr>
      <vt:lpstr>日程特殊事件表</vt:lpstr>
      <vt:lpstr>日程参与人表</vt:lpstr>
      <vt:lpstr>提醒时间表</vt:lpstr>
      <vt:lpstr>计划表</vt:lpstr>
      <vt:lpstr>参与人头像</vt:lpstr>
      <vt:lpstr>参与人</vt:lpstr>
      <vt:lpstr>群组</vt:lpstr>
      <vt:lpstr>群组参与人关系</vt:lpstr>
      <vt:lpstr>系統設置表</vt:lpstr>
      <vt:lpstr>用户偏好</vt:lpstr>
      <vt:lpstr>系統設置表数据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scarecrow</dc:creator>
  <cp:lastModifiedBy>shopping</cp:lastModifiedBy>
  <dcterms:created xsi:type="dcterms:W3CDTF">2018-08-24T03:50:39Z</dcterms:created>
  <dcterms:modified xsi:type="dcterms:W3CDTF">2019-04-04T09:34:14Z</dcterms:modified>
</cp:coreProperties>
</file>