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370" windowHeight="5820" tabRatio="891" activeTab="4"/>
  </bookViews>
  <sheets>
    <sheet name="一览" sheetId="2" r:id="rId1"/>
    <sheet name="更新日志" sheetId="23" r:id="rId2"/>
    <sheet name="账户表" sheetId="44" r:id="rId3"/>
    <sheet name="用户信息表" sheetId="4" r:id="rId4"/>
    <sheet name="日程事件表" sheetId="9" r:id="rId5"/>
    <sheet name="日程特殊事件表" sheetId="45" r:id="rId6"/>
    <sheet name="日程参与人表" sheetId="10" r:id="rId7"/>
    <sheet name="提醒时间表" sheetId="11" r:id="rId8"/>
    <sheet name="计划表" sheetId="41" r:id="rId9"/>
    <sheet name="参与人" sheetId="24" r:id="rId10"/>
    <sheet name="群组" sheetId="43" r:id="rId11"/>
    <sheet name="群组参与人关系" sheetId="8" r:id="rId12"/>
    <sheet name="系統設置表" sheetId="29" r:id="rId13"/>
    <sheet name="用户偏好" sheetId="39" r:id="rId14"/>
    <sheet name="系統設置表数据" sheetId="46" r:id="rId1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9"/>
  <c r="J13"/>
  <c r="J15" i="24"/>
  <c r="I15"/>
  <c r="G15"/>
  <c r="J14"/>
  <c r="I14"/>
  <c r="G14"/>
  <c r="J13"/>
  <c r="I13"/>
  <c r="G13"/>
  <c r="J12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9" i="39"/>
  <c r="I9"/>
  <c r="J8"/>
  <c r="I8"/>
  <c r="J7"/>
  <c r="I7"/>
  <c r="J6"/>
  <c r="I6"/>
  <c r="J5"/>
  <c r="I5"/>
  <c r="J4"/>
  <c r="I4"/>
  <c r="G19" s="1"/>
  <c r="G9"/>
  <c r="G8"/>
  <c r="G7"/>
  <c r="G6"/>
  <c r="G5"/>
  <c r="G4"/>
  <c r="G18" s="1"/>
  <c r="J9" i="29"/>
  <c r="I9"/>
  <c r="G9"/>
  <c r="J8"/>
  <c r="I8"/>
  <c r="G8"/>
  <c r="J7"/>
  <c r="I7"/>
  <c r="G7"/>
  <c r="J6"/>
  <c r="I6"/>
  <c r="G6"/>
  <c r="J5"/>
  <c r="I5"/>
  <c r="G5"/>
  <c r="J4"/>
  <c r="I4"/>
  <c r="G19" s="1"/>
  <c r="G4"/>
  <c r="G18" s="1"/>
  <c r="G17" i="8"/>
  <c r="G16"/>
  <c r="J5"/>
  <c r="I5"/>
  <c r="G5"/>
  <c r="J4"/>
  <c r="I4"/>
  <c r="G4"/>
  <c r="J6" i="43"/>
  <c r="I6"/>
  <c r="G6"/>
  <c r="J5"/>
  <c r="I5"/>
  <c r="G5"/>
  <c r="J4"/>
  <c r="I4"/>
  <c r="G4"/>
  <c r="G16" i="41"/>
  <c r="G15"/>
  <c r="J5"/>
  <c r="I5"/>
  <c r="G5"/>
  <c r="J4"/>
  <c r="I4"/>
  <c r="G4"/>
  <c r="J3"/>
  <c r="I3"/>
  <c r="G3"/>
  <c r="J8" i="11"/>
  <c r="I8"/>
  <c r="G8"/>
  <c r="J7"/>
  <c r="I7"/>
  <c r="G7"/>
  <c r="J6"/>
  <c r="I6"/>
  <c r="G6"/>
  <c r="J5"/>
  <c r="I5"/>
  <c r="G5"/>
  <c r="J4"/>
  <c r="I4"/>
  <c r="G4"/>
  <c r="J12" i="10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3" i="45"/>
  <c r="J12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2" i="9"/>
  <c r="J11"/>
  <c r="J10"/>
  <c r="J9"/>
  <c r="J8"/>
  <c r="J7"/>
  <c r="J6"/>
  <c r="J5"/>
  <c r="J4"/>
  <c r="I13" i="45"/>
  <c r="G13"/>
  <c r="I12" i="9"/>
  <c r="G12"/>
  <c r="I11"/>
  <c r="G11"/>
  <c r="I10"/>
  <c r="G10"/>
  <c r="I9"/>
  <c r="G9"/>
  <c r="I8"/>
  <c r="G8"/>
  <c r="I7"/>
  <c r="G7"/>
  <c r="I6"/>
  <c r="G6"/>
  <c r="I5"/>
  <c r="G5"/>
  <c r="I4"/>
  <c r="G4"/>
  <c r="I12" i="4"/>
  <c r="I11"/>
  <c r="I10"/>
  <c r="I9"/>
  <c r="I8"/>
  <c r="I7"/>
  <c r="I6"/>
  <c r="I5"/>
  <c r="I4"/>
  <c r="G17" s="1"/>
  <c r="G9" i="44"/>
  <c r="G8"/>
  <c r="G7"/>
  <c r="G6"/>
  <c r="G5"/>
  <c r="G4"/>
  <c r="G12" i="4"/>
  <c r="G11"/>
  <c r="G10"/>
  <c r="G9"/>
  <c r="G8"/>
  <c r="G7"/>
  <c r="G6"/>
  <c r="G5"/>
  <c r="G4"/>
  <c r="G17" i="43" l="1"/>
  <c r="G16"/>
  <c r="G17" i="24"/>
  <c r="G16"/>
  <c r="G16" i="11"/>
  <c r="G17"/>
  <c r="G17" i="10"/>
  <c r="G17" i="45"/>
  <c r="G16"/>
  <c r="G17" i="9"/>
  <c r="G16"/>
  <c r="G13" i="44"/>
  <c r="G16" i="4"/>
  <c r="G16" i="10"/>
</calcChain>
</file>

<file path=xl/sharedStrings.xml><?xml version="1.0" encoding="utf-8"?>
<sst xmlns="http://schemas.openxmlformats.org/spreadsheetml/2006/main" count="570" uniqueCount="301">
  <si>
    <t>表名</t>
  </si>
  <si>
    <t>用户表</t>
  </si>
  <si>
    <t>日程事件表</t>
  </si>
  <si>
    <t>日程参与人表</t>
  </si>
  <si>
    <t>提醒时间表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</si>
  <si>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</si>
  <si>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</si>
  <si>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</si>
  <si>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</si>
  <si>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</si>
  <si>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</si>
  <si>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</si>
  <si>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</si>
  <si>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</si>
  <si>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</si>
  <si>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</si>
  <si>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</si>
  <si>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</si>
  <si>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</si>
  <si>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</si>
  <si>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</si>
  <si>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</si>
  <si>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</si>
  <si>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</si>
  <si>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</si>
  <si>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</si>
  <si>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</si>
  <si>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</si>
  <si>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</si>
  <si>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</si>
  <si>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</si>
  <si>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</si>
  <si>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</si>
  <si>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</si>
  <si>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</si>
  <si>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</si>
  <si>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</si>
  <si>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</si>
  <si>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</si>
  <si>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</si>
  <si>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</si>
  <si>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授权标识</t>
    <phoneticPr fontId="1" type="noConversion"/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</si>
  <si>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</si>
  <si>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</si>
  <si>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</si>
  <si>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</si>
  <si>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</si>
  <si>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</si>
  <si>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</si>
  <si>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</si>
  <si>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被授权联系人ID</t>
    <phoneticPr fontId="1" type="noConversion"/>
  </si>
  <si>
    <t>创建者</t>
    <phoneticPr fontId="1" type="noConversion"/>
  </si>
  <si>
    <t>字典数据表</t>
    <phoneticPr fontId="1" type="noConversion"/>
  </si>
  <si>
    <t>被授权联系人名称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</si>
  <si>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</si>
  <si>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</si>
  <si>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</si>
  <si>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</si>
  <si>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</si>
  <si>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</si>
  <si>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</si>
  <si>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</si>
  <si>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被授权联系人别称</t>
    <phoneticPr fontId="1" type="noConversion"/>
  </si>
  <si>
    <t>被授权联系人头像</t>
    <phoneticPr fontId="1" type="noConversion"/>
  </si>
  <si>
    <t>被授权联系人头像</t>
    <phoneticPr fontId="1" type="noConversion"/>
  </si>
  <si>
    <t>varchar(200)</t>
    <phoneticPr fontId="1" type="noConversion"/>
  </si>
  <si>
    <t>被授权联系人名称</t>
    <phoneticPr fontId="1" type="noConversion"/>
  </si>
  <si>
    <t>被授权联系人联系方式</t>
    <phoneticPr fontId="1" type="noConversion"/>
  </si>
  <si>
    <t>被授权联系人联系方式</t>
    <phoneticPr fontId="1" type="noConversion"/>
  </si>
  <si>
    <t>0是未授权，1是授权</t>
    <phoneticPr fontId="1" type="noConversion"/>
  </si>
  <si>
    <t>数据归属人ID</t>
    <phoneticPr fontId="1" type="noConversion"/>
  </si>
  <si>
    <t>1是个人，2是群，0未注册用户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</si>
  <si>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</si>
  <si>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</si>
  <si>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</si>
  <si>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</si>
  <si>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被授权联系人别称拼音</t>
    <phoneticPr fontId="1" type="noConversion"/>
  </si>
  <si>
    <t>被授权联系人名称拼音</t>
    <phoneticPr fontId="1" type="noConversion"/>
  </si>
  <si>
    <t>ranpy</t>
    <phoneticPr fontId="1" type="noConversion"/>
  </si>
  <si>
    <t>hiu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</si>
  <si>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</si>
  <si>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</si>
  <si>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</si>
  <si>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</si>
  <si>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</si>
  <si>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</si>
  <si>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</si>
  <si>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</si>
  <si>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</si>
  <si>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</si>
  <si>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</si>
  <si>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</si>
  <si>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</si>
  <si>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</si>
  <si>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</si>
  <si>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</si>
  <si>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</si>
  <si>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</si>
  <si>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</si>
  <si>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</si>
  <si>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</si>
  <si>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</si>
  <si>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</si>
  <si>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</si>
  <si>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</si>
  <si>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</si>
  <si>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</si>
  <si>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</si>
  <si>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</si>
  <si>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</si>
  <si>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</si>
  <si>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</si>
  <si>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</si>
  <si>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0是未被添加，1是同意，2是拉黑</t>
    <phoneticPr fontId="1" type="noConversion"/>
  </si>
  <si>
    <t>varchar(20)</t>
    <phoneticPr fontId="1" type="noConversion"/>
  </si>
  <si>
    <t>varchar(20)</t>
    <phoneticPr fontId="1" type="noConversion"/>
  </si>
  <si>
    <t>ot</t>
    <phoneticPr fontId="1" type="noConversion"/>
  </si>
  <si>
    <t>好友状态标识</t>
    <phoneticPr fontId="1" type="noConversion"/>
  </si>
  <si>
    <t>好友状态标识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</si>
  <si>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</si>
  <si>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</si>
  <si>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</si>
  <si>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</si>
  <si>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</si>
  <si>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</si>
  <si>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</si>
  <si>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</si>
  <si>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</si>
  <si>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</si>
  <si>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</si>
  <si>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</si>
  <si>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</si>
  <si>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</si>
  <si>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</si>
  <si>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</si>
  <si>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</si>
  <si>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</si>
  <si>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</si>
  <si>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</si>
  <si>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</si>
  <si>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</si>
  <si>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</si>
  <si>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0：关闭，1：每日，2：每周，3：每月，4：每年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</si>
  <si>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</si>
  <si>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</si>
  <si>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</si>
  <si>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</si>
  <si>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</si>
  <si>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</si>
  <si>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</si>
  <si>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</si>
  <si>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</si>
  <si>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</si>
  <si>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</si>
  <si>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</si>
  <si>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备注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</si>
  <si>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</si>
  <si>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</si>
  <si>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</si>
  <si>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</si>
  <si>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</si>
  <si>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</si>
  <si>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</si>
  <si>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</si>
  <si>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</si>
  <si>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</si>
  <si>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</si>
  <si>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</si>
  <si>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</si>
  <si>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</si>
  <si>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</si>
  <si>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</si>
  <si>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</si>
  <si>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</si>
  <si>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</si>
  <si>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</si>
  <si>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</si>
  <si>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</si>
  <si>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</si>
  <si>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</si>
  <si>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</si>
  <si>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</si>
  <si>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</si>
  <si>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</si>
  <si>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</si>
  <si>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</si>
  <si>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</si>
  <si>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</si>
  <si>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</si>
  <si>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</si>
  <si>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</si>
  <si>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</si>
  <si>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</si>
  <si>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</si>
  <si>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</si>
  <si>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</si>
  <si>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</si>
  <si>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</si>
  <si>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</si>
  <si>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</si>
  <si>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</si>
  <si>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</si>
  <si>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</si>
  <si>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</si>
  <si>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</si>
  <si>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</si>
  <si>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</si>
  <si>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</si>
  <si>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</si>
  <si>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</si>
  <si>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</si>
  <si>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</si>
  <si>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</si>
  <si>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</si>
  <si>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</si>
  <si>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</si>
  <si>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</si>
  <si>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</si>
  <si>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</si>
  <si>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</si>
  <si>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</si>
  <si>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</si>
  <si>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</si>
  <si>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</si>
  <si>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</si>
  <si>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</si>
  <si>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</si>
  <si>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</si>
  <si>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</si>
  <si>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</si>
  <si>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</si>
  <si>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</si>
  <si>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</si>
  <si>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</si>
  <si>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</si>
  <si>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</si>
  <si>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</si>
  <si>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</si>
  <si>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</si>
  <si>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</si>
  <si>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</si>
  <si>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</si>
  <si>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</si>
  <si>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</si>
  <si>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1：系统 2：自定义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</si>
  <si>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</si>
  <si>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</si>
  <si>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</si>
  <si>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</si>
  <si>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</si>
  <si>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</si>
  <si>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</si>
  <si>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</si>
  <si>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</si>
  <si>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</si>
  <si>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</si>
  <si>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</si>
  <si>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</si>
  <si>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</si>
  <si>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</si>
  <si>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</si>
  <si>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</si>
  <si>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</si>
  <si>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</si>
  <si>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rt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</si>
  <si>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</si>
  <si>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</si>
  <si>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</si>
  <si>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</si>
  <si>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</si>
  <si>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</si>
  <si>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wd</t>
    <phoneticPr fontId="1" type="noConversion"/>
  </si>
  <si>
    <t>wt</t>
    <phoneticPr fontId="1" type="noConversion"/>
  </si>
  <si>
    <t>gtd_j_h</t>
    <phoneticPr fontId="1" type="noConversion"/>
  </si>
  <si>
    <t>gtd_b</t>
    <phoneticPr fontId="1" type="noConversion"/>
  </si>
  <si>
    <t>pwi</t>
    <phoneticPr fontId="1" type="noConversion"/>
  </si>
  <si>
    <t>ri</t>
    <phoneticPr fontId="1" type="noConversion"/>
  </si>
  <si>
    <t>rnpy</t>
    <phoneticPr fontId="1" type="noConversion"/>
  </si>
  <si>
    <t>rc</t>
    <phoneticPr fontId="1" type="noConversion"/>
  </si>
  <si>
    <t>rf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</si>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</sst>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2" borderId="0" xfId="0" applyFill="1">
      <alignment vertical="center"/>
    </xf>
    <xf numFmtId="0" fontId="0" fillId="2" borderId="2" xfId="0" applyFill="1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A9" sqref="A9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129</v>
      </c>
      <c r="C1" t="s">
        <v>130</v>
      </c>
    </row>
    <row r="2" spans="1:3">
      <c r="A2" s="6" t="s">
        <v>186</v>
      </c>
      <c r="B2" s="2" t="s">
        <v>286</v>
      </c>
    </row>
    <row r="3" spans="1:3">
      <c r="A3" s="6" t="s">
        <v>182</v>
      </c>
      <c r="B3" s="2" t="s">
        <v>287</v>
      </c>
    </row>
    <row r="4" spans="1:3">
      <c r="A4" s="6" t="s">
        <v>183</v>
      </c>
      <c r="B4" s="2" t="s">
        <v>288</v>
      </c>
    </row>
    <row r="5" spans="1:3">
      <c r="A5" s="6" t="s">
        <v>143</v>
      </c>
      <c r="B5" s="2" t="s">
        <v>289</v>
      </c>
    </row>
    <row r="6" spans="1:3">
      <c r="A6" s="6" t="s">
        <v>124</v>
      </c>
      <c r="B6" s="2" t="s">
        <v>290</v>
      </c>
    </row>
    <row r="7" spans="1:3">
      <c r="A7" s="6" t="s">
        <v>120</v>
      </c>
      <c r="B7" s="2" t="s">
        <v>291</v>
      </c>
    </row>
    <row r="8" spans="1:3">
      <c r="A8" s="6" t="s">
        <v>184</v>
      </c>
      <c r="B8" s="2" t="s">
        <v>292</v>
      </c>
    </row>
    <row r="9" spans="1:3">
      <c r="A9" s="6" t="s">
        <v>125</v>
      </c>
      <c r="B9" s="2" t="s">
        <v>293</v>
      </c>
    </row>
    <row r="10" spans="1:3">
      <c r="A10" s="6" t="s">
        <v>127</v>
      </c>
      <c r="B10" s="2" t="s">
        <v>294</v>
      </c>
    </row>
    <row r="11" spans="1:3">
      <c r="A11" s="6" t="s">
        <v>126</v>
      </c>
      <c r="B11" s="2" t="s">
        <v>295</v>
      </c>
    </row>
    <row r="12" spans="1:3">
      <c r="A12" s="6" t="s">
        <v>128</v>
      </c>
      <c r="B12" s="2" t="s">
        <v>296</v>
      </c>
    </row>
    <row r="13" spans="1:3">
      <c r="A13" s="6" t="s">
        <v>185</v>
      </c>
      <c r="B13" s="2" t="s">
        <v>297</v>
      </c>
    </row>
    <row r="14" spans="1:3">
      <c r="A14" s="6"/>
      <c r="B14" s="2"/>
    </row>
    <row r="15" spans="1:3">
      <c r="A15" s="6"/>
      <c r="B15" s="2"/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E14" sqref="E14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5</v>
      </c>
      <c r="B2" s="2" t="s">
        <v>34</v>
      </c>
      <c r="D2" s="2" t="s">
        <v>0</v>
      </c>
      <c r="E2" s="21" t="s">
        <v>274</v>
      </c>
      <c r="F2" s="21"/>
    </row>
    <row r="3" spans="1:10">
      <c r="A3" s="2" t="s">
        <v>6</v>
      </c>
      <c r="B3" s="2" t="s">
        <v>7</v>
      </c>
      <c r="D3" s="2" t="s">
        <v>8</v>
      </c>
      <c r="E3" s="15" t="s">
        <v>9</v>
      </c>
      <c r="F3" s="15" t="s">
        <v>10</v>
      </c>
    </row>
    <row r="4" spans="1:10">
      <c r="A4" s="5" t="s">
        <v>60</v>
      </c>
      <c r="B4" s="5"/>
      <c r="D4" s="5" t="s">
        <v>60</v>
      </c>
      <c r="E4" s="4" t="s">
        <v>275</v>
      </c>
      <c r="F4" s="4" t="s">
        <v>61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62</v>
      </c>
      <c r="B5" s="5"/>
      <c r="D5" s="5" t="s">
        <v>62</v>
      </c>
      <c r="E5" s="4" t="s">
        <v>75</v>
      </c>
      <c r="F5" s="4" t="s">
        <v>30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3" si="0">"private _"&amp;E5&amp;": string;"</f>
        <v>private _ran: string;</v>
      </c>
    </row>
    <row r="6" spans="1:10">
      <c r="A6" s="5" t="s">
        <v>76</v>
      </c>
      <c r="B6" s="5"/>
      <c r="D6" s="5" t="s">
        <v>76</v>
      </c>
      <c r="E6" s="4" t="s">
        <v>78</v>
      </c>
      <c r="F6" s="4" t="s">
        <v>39</v>
      </c>
      <c r="G6" t="str">
        <f t="shared" ref="G6:G13" si="1">" ," &amp; E6 &amp; " " &amp; F6 &amp; " "</f>
        <v xml:space="preserve"> ,ranpy varchar(20) </v>
      </c>
      <c r="I6" t="str">
        <f t="shared" ref="I6:I13" si="2">" ," &amp; E6</f>
        <v xml:space="preserve"> ,ranpy</v>
      </c>
      <c r="J6" t="str">
        <f t="shared" si="0"/>
        <v>private _ranpy: string;</v>
      </c>
    </row>
    <row r="7" spans="1:10">
      <c r="A7" s="24" t="s">
        <v>50</v>
      </c>
      <c r="B7" s="24"/>
      <c r="C7" s="25"/>
      <c r="D7" s="24" t="s">
        <v>50</v>
      </c>
      <c r="E7" s="26" t="s">
        <v>276</v>
      </c>
      <c r="F7" s="26" t="s">
        <v>30</v>
      </c>
      <c r="G7" t="str">
        <f t="shared" si="1"/>
        <v xml:space="preserve"> ,ri varchar(50) </v>
      </c>
      <c r="I7" t="str">
        <f t="shared" si="2"/>
        <v xml:space="preserve"> ,ri</v>
      </c>
      <c r="J7" t="str">
        <f t="shared" si="0"/>
        <v>private _ri: string;</v>
      </c>
    </row>
    <row r="8" spans="1:10">
      <c r="A8" s="5" t="s">
        <v>64</v>
      </c>
      <c r="B8" s="5"/>
      <c r="D8" s="5" t="s">
        <v>63</v>
      </c>
      <c r="E8" s="4" t="s">
        <v>79</v>
      </c>
      <c r="F8" s="4" t="s">
        <v>65</v>
      </c>
      <c r="G8" t="str">
        <f t="shared" si="1"/>
        <v xml:space="preserve"> ,hiu varchar(200) </v>
      </c>
      <c r="I8" t="str">
        <f t="shared" si="2"/>
        <v xml:space="preserve"> ,hiu</v>
      </c>
      <c r="J8" t="str">
        <f t="shared" si="0"/>
        <v>private _hiu: string;</v>
      </c>
    </row>
    <row r="9" spans="1:10">
      <c r="A9" s="5" t="s">
        <v>53</v>
      </c>
      <c r="B9" s="5"/>
      <c r="D9" s="5" t="s">
        <v>66</v>
      </c>
      <c r="E9" s="4" t="s">
        <v>74</v>
      </c>
      <c r="F9" s="4" t="s">
        <v>39</v>
      </c>
      <c r="G9" t="str">
        <f t="shared" si="1"/>
        <v xml:space="preserve"> ,rn varchar(20) </v>
      </c>
      <c r="I9" t="str">
        <f t="shared" si="2"/>
        <v xml:space="preserve"> ,rn</v>
      </c>
      <c r="J9" t="str">
        <f t="shared" si="0"/>
        <v>private _rn: string;</v>
      </c>
    </row>
    <row r="10" spans="1:10">
      <c r="A10" s="5" t="s">
        <v>77</v>
      </c>
      <c r="B10" s="5"/>
      <c r="D10" s="5" t="s">
        <v>77</v>
      </c>
      <c r="E10" s="4" t="s">
        <v>277</v>
      </c>
      <c r="F10" s="4" t="s">
        <v>39</v>
      </c>
      <c r="G10" t="str">
        <f t="shared" si="1"/>
        <v xml:space="preserve"> ,rnpy varchar(20) </v>
      </c>
      <c r="I10" t="str">
        <f t="shared" si="2"/>
        <v xml:space="preserve"> ,rnpy</v>
      </c>
      <c r="J10" t="str">
        <f t="shared" si="0"/>
        <v>private _rnpy: string;</v>
      </c>
    </row>
    <row r="11" spans="1:10">
      <c r="A11" s="5" t="s">
        <v>67</v>
      </c>
      <c r="B11" s="5"/>
      <c r="D11" s="5" t="s">
        <v>68</v>
      </c>
      <c r="E11" s="4" t="s">
        <v>278</v>
      </c>
      <c r="F11" s="4" t="s">
        <v>39</v>
      </c>
      <c r="G11" t="str">
        <f t="shared" si="1"/>
        <v xml:space="preserve"> ,rc varchar(20) </v>
      </c>
      <c r="I11" t="str">
        <f t="shared" si="2"/>
        <v xml:space="preserve"> ,rc</v>
      </c>
      <c r="J11" t="str">
        <f t="shared" si="0"/>
        <v>private _rc: string;</v>
      </c>
    </row>
    <row r="12" spans="1:10">
      <c r="A12" s="24" t="s">
        <v>41</v>
      </c>
      <c r="B12" s="24" t="s">
        <v>69</v>
      </c>
      <c r="C12" s="25"/>
      <c r="D12" s="24" t="s">
        <v>41</v>
      </c>
      <c r="E12" s="26" t="s">
        <v>279</v>
      </c>
      <c r="F12" s="26" t="s">
        <v>193</v>
      </c>
      <c r="G12" t="str">
        <f t="shared" si="1"/>
        <v xml:space="preserve"> ,rf varchar(4) </v>
      </c>
      <c r="I12" t="str">
        <f t="shared" si="2"/>
        <v xml:space="preserve"> ,rf</v>
      </c>
      <c r="J12" t="str">
        <f t="shared" si="0"/>
        <v>private _rf: string;</v>
      </c>
    </row>
    <row r="13" spans="1:10">
      <c r="A13" s="24" t="s">
        <v>117</v>
      </c>
      <c r="B13" s="24" t="s">
        <v>113</v>
      </c>
      <c r="C13" s="25"/>
      <c r="D13" s="24" t="s">
        <v>118</v>
      </c>
      <c r="E13" s="26" t="s">
        <v>116</v>
      </c>
      <c r="F13" s="26" t="s">
        <v>193</v>
      </c>
      <c r="G13" t="str">
        <f t="shared" si="1"/>
        <v xml:space="preserve"> ,ot varchar(4) </v>
      </c>
      <c r="I13" t="str">
        <f t="shared" si="2"/>
        <v xml:space="preserve"> ,ot</v>
      </c>
      <c r="J13" t="str">
        <f t="shared" si="0"/>
        <v>private _ot: string;</v>
      </c>
    </row>
    <row r="14" spans="1:10">
      <c r="A14" s="5" t="s">
        <v>54</v>
      </c>
      <c r="B14" s="5" t="s">
        <v>71</v>
      </c>
      <c r="D14" s="5" t="s">
        <v>54</v>
      </c>
      <c r="E14" s="4" t="s">
        <v>80</v>
      </c>
      <c r="F14" s="4" t="s">
        <v>193</v>
      </c>
      <c r="G14" t="str">
        <f t="shared" ref="G14:G15" si="3">" ," &amp; E14 &amp; " " &amp; F14 &amp; " "</f>
        <v xml:space="preserve"> ,rel varchar(4) </v>
      </c>
      <c r="I14" t="str">
        <f t="shared" ref="I14:I15" si="4">" ," &amp; E14</f>
        <v xml:space="preserve"> ,rel</v>
      </c>
      <c r="J14" t="str">
        <f t="shared" ref="J14:J15" si="5">"private _"&amp;E14&amp;": string;"</f>
        <v>private _rel: string;</v>
      </c>
    </row>
    <row r="15" spans="1:10">
      <c r="A15" s="5" t="s">
        <v>70</v>
      </c>
      <c r="B15" s="5"/>
      <c r="D15" s="5" t="s">
        <v>70</v>
      </c>
      <c r="E15" s="4" t="s">
        <v>263</v>
      </c>
      <c r="F15" s="4" t="s">
        <v>30</v>
      </c>
      <c r="G15" t="str">
        <f t="shared" si="3"/>
        <v xml:space="preserve"> ,ui varchar(50) </v>
      </c>
      <c r="I15" t="str">
        <f t="shared" si="4"/>
        <v xml:space="preserve"> ,ui</v>
      </c>
      <c r="J15" t="str">
        <f t="shared" si="5"/>
        <v>private _ui: string;</v>
      </c>
    </row>
    <row r="16" spans="1:10">
      <c r="A16" s="5"/>
      <c r="B16" s="5"/>
      <c r="D16" s="5"/>
      <c r="E16" s="4"/>
      <c r="F16" s="4"/>
      <c r="G16" t="str">
        <f>CONCATENATE(G4,G5,G6,G7,G8,G9,G10,G11,G12,G13,G14,G15)</f>
        <v xml:space="preserve"> pwi varchar(50) PRIMARY KEY ,ran varchar(50)  ,ranpy varchar(20)  ,ri varchar(50)  ,hiu varchar(200)  ,rn varchar(20)  ,rnpy varchar(20)  ,rc varchar(20)  ,rf varchar(4)  ,ot varchar(4)  ,rel varchar(4)  ,ui varchar(50) </v>
      </c>
    </row>
    <row r="17" spans="1:7">
      <c r="A17" s="5"/>
      <c r="B17" s="5"/>
      <c r="D17" s="5"/>
      <c r="E17" s="4"/>
      <c r="F17" s="4"/>
      <c r="G17" t="str">
        <f>CONCATENATE(I4,I5,I6,I7,I8,I9,I10,I11,I12,I13,I14,I15)</f>
        <v xml:space="preserve"> pwi ,ran ,ranpy ,ri ,hiu ,rn ,rnpy ,rc ,rf ,ot ,rel ,ui</v>
      </c>
    </row>
    <row r="20" spans="1:7">
      <c r="A20" s="18" t="s">
        <v>72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E7" sqref="E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5</v>
      </c>
      <c r="B2" s="2" t="s">
        <v>127</v>
      </c>
      <c r="D2" s="2" t="s">
        <v>0</v>
      </c>
      <c r="E2" s="21" t="s">
        <v>280</v>
      </c>
      <c r="F2" s="21"/>
    </row>
    <row r="3" spans="1:10">
      <c r="A3" s="2" t="s">
        <v>6</v>
      </c>
      <c r="B3" s="2" t="s">
        <v>7</v>
      </c>
      <c r="D3" s="2" t="s">
        <v>8</v>
      </c>
      <c r="E3" s="19" t="s">
        <v>9</v>
      </c>
      <c r="F3" s="19" t="s">
        <v>10</v>
      </c>
    </row>
    <row r="4" spans="1:10">
      <c r="A4" s="5" t="s">
        <v>55</v>
      </c>
      <c r="B4" s="5"/>
      <c r="D4" s="5" t="s">
        <v>55</v>
      </c>
      <c r="E4" s="4" t="s">
        <v>281</v>
      </c>
      <c r="F4" s="4" t="s">
        <v>61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154</v>
      </c>
      <c r="B5" s="5"/>
      <c r="D5" s="5" t="s">
        <v>154</v>
      </c>
      <c r="E5" s="4" t="s">
        <v>282</v>
      </c>
      <c r="F5" s="4" t="s">
        <v>57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155</v>
      </c>
      <c r="B6" s="5"/>
      <c r="D6" s="5" t="s">
        <v>155</v>
      </c>
      <c r="E6" s="4" t="s">
        <v>283</v>
      </c>
      <c r="F6" s="4" t="s">
        <v>57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72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E3" sqref="E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42</v>
      </c>
      <c r="D2" s="2" t="s">
        <v>0</v>
      </c>
      <c r="E2" s="21" t="s">
        <v>284</v>
      </c>
      <c r="F2" s="21"/>
    </row>
    <row r="3" spans="1:10">
      <c r="A3" s="2" t="s">
        <v>6</v>
      </c>
      <c r="B3" s="2" t="s">
        <v>7</v>
      </c>
      <c r="D3" s="2" t="s">
        <v>8</v>
      </c>
      <c r="E3" s="16" t="s">
        <v>9</v>
      </c>
      <c r="F3" s="16" t="s">
        <v>10</v>
      </c>
    </row>
    <row r="4" spans="1:10">
      <c r="A4" s="5" t="s">
        <v>55</v>
      </c>
      <c r="B4" s="5"/>
      <c r="D4" s="5" t="s">
        <v>56</v>
      </c>
      <c r="E4" s="4" t="s">
        <v>81</v>
      </c>
      <c r="F4" s="4" t="s">
        <v>57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58</v>
      </c>
      <c r="B5" s="5"/>
      <c r="D5" s="5" t="s">
        <v>58</v>
      </c>
      <c r="E5" s="4" t="s">
        <v>82</v>
      </c>
      <c r="F5" s="4" t="s">
        <v>59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72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J26"/>
  <sheetViews>
    <sheetView workbookViewId="0">
      <selection activeCell="E3" sqref="E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40</v>
      </c>
      <c r="D2" s="2" t="s">
        <v>0</v>
      </c>
      <c r="E2" s="21" t="s">
        <v>285</v>
      </c>
      <c r="F2" s="21"/>
    </row>
    <row r="3" spans="1:10">
      <c r="A3" s="2" t="s">
        <v>6</v>
      </c>
      <c r="B3" s="2" t="s">
        <v>7</v>
      </c>
      <c r="D3" s="2" t="s">
        <v>8</v>
      </c>
      <c r="E3" s="13" t="s">
        <v>9</v>
      </c>
      <c r="F3" s="13" t="s">
        <v>10</v>
      </c>
    </row>
    <row r="4" spans="1:10">
      <c r="A4" s="5" t="s">
        <v>194</v>
      </c>
      <c r="B4" s="5"/>
      <c r="D4" s="5" t="s">
        <v>194</v>
      </c>
      <c r="E4" s="4" t="s">
        <v>104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47</v>
      </c>
      <c r="B5" s="5"/>
      <c r="D5" s="5" t="s">
        <v>47</v>
      </c>
      <c r="E5" s="4" t="s">
        <v>106</v>
      </c>
      <c r="F5" s="4" t="s">
        <v>48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242</v>
      </c>
      <c r="E6" s="4" t="s">
        <v>165</v>
      </c>
      <c r="F6" s="4" t="s">
        <v>48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45</v>
      </c>
      <c r="B7" s="5"/>
      <c r="D7" s="5" t="s">
        <v>243</v>
      </c>
      <c r="E7" s="4" t="s">
        <v>105</v>
      </c>
      <c r="F7" s="4" t="s">
        <v>48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46</v>
      </c>
      <c r="B8" s="5"/>
      <c r="D8" s="5" t="s">
        <v>167</v>
      </c>
      <c r="E8" s="4" t="s">
        <v>180</v>
      </c>
      <c r="F8" s="4" t="s">
        <v>48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168</v>
      </c>
      <c r="E9" s="4" t="s">
        <v>181</v>
      </c>
      <c r="F9" s="4" t="s">
        <v>170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47</v>
      </c>
      <c r="E15" t="s">
        <v>199</v>
      </c>
    </row>
    <row r="16" spans="1:10">
      <c r="A16" s="18" t="s">
        <v>72</v>
      </c>
    </row>
    <row r="17" spans="5:7">
      <c r="E17" t="s">
        <v>166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169</v>
      </c>
      <c r="G19" t="str">
        <f>CONCATENATE(I4,I5,I6,I7,I8,I9,I10,I11,I12,I13)</f>
        <v xml:space="preserve"> si ,st ,stn ,sn ,yk ,yv</v>
      </c>
    </row>
    <row r="20" spans="5:7">
      <c r="E20" t="s">
        <v>212</v>
      </c>
      <c r="F20" t="s">
        <v>204</v>
      </c>
      <c r="G20" t="s">
        <v>205</v>
      </c>
    </row>
    <row r="21" spans="5:7">
      <c r="F21" t="s">
        <v>203</v>
      </c>
      <c r="G21" t="s">
        <v>208</v>
      </c>
    </row>
    <row r="22" spans="5:7">
      <c r="F22" t="s">
        <v>202</v>
      </c>
      <c r="G22" t="s">
        <v>209</v>
      </c>
    </row>
    <row r="23" spans="5:7">
      <c r="F23" t="s">
        <v>201</v>
      </c>
      <c r="G23" t="s">
        <v>210</v>
      </c>
    </row>
    <row r="24" spans="5:7">
      <c r="F24" t="s">
        <v>200</v>
      </c>
      <c r="G24" t="s">
        <v>211</v>
      </c>
    </row>
    <row r="25" spans="5:7">
      <c r="F25" t="s">
        <v>206</v>
      </c>
      <c r="G25" t="s">
        <v>207</v>
      </c>
    </row>
    <row r="26" spans="5:7">
      <c r="E26" t="s">
        <v>215</v>
      </c>
      <c r="F26" t="s">
        <v>214</v>
      </c>
      <c r="G26" t="s">
        <v>213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J22"/>
  <sheetViews>
    <sheetView workbookViewId="0">
      <selection activeCell="E3" sqref="E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52</v>
      </c>
      <c r="D2" s="2" t="s">
        <v>0</v>
      </c>
      <c r="E2" s="21" t="s">
        <v>253</v>
      </c>
      <c r="F2" s="21"/>
    </row>
    <row r="3" spans="1:10">
      <c r="A3" s="2" t="s">
        <v>6</v>
      </c>
      <c r="B3" s="2" t="s">
        <v>7</v>
      </c>
      <c r="D3" s="2" t="s">
        <v>8</v>
      </c>
      <c r="E3" s="14" t="s">
        <v>9</v>
      </c>
      <c r="F3" s="14" t="s">
        <v>10</v>
      </c>
    </row>
    <row r="4" spans="1:10">
      <c r="A4" s="5" t="s">
        <v>195</v>
      </c>
      <c r="B4" s="5"/>
      <c r="D4" s="5" t="s">
        <v>195</v>
      </c>
      <c r="E4" s="4" t="s">
        <v>176</v>
      </c>
      <c r="F4" s="4" t="s">
        <v>29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171</v>
      </c>
      <c r="B5" s="5"/>
      <c r="D5" s="5" t="s">
        <v>171</v>
      </c>
      <c r="E5" s="4" t="s">
        <v>177</v>
      </c>
      <c r="F5" s="4" t="s">
        <v>48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172</v>
      </c>
      <c r="B6" s="5"/>
      <c r="D6" s="5" t="s">
        <v>172</v>
      </c>
      <c r="E6" s="4" t="s">
        <v>178</v>
      </c>
      <c r="F6" s="4" t="s">
        <v>48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173</v>
      </c>
      <c r="B7" s="5"/>
      <c r="D7" s="5" t="s">
        <v>173</v>
      </c>
      <c r="E7" s="4" t="s">
        <v>179</v>
      </c>
      <c r="F7" s="4" t="s">
        <v>48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174</v>
      </c>
      <c r="B8" s="5"/>
      <c r="D8" s="5" t="s">
        <v>174</v>
      </c>
      <c r="E8" s="4" t="s">
        <v>180</v>
      </c>
      <c r="F8" s="4" t="s">
        <v>48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175</v>
      </c>
      <c r="B9" s="5"/>
      <c r="D9" s="5" t="s">
        <v>175</v>
      </c>
      <c r="E9" s="4" t="s">
        <v>181</v>
      </c>
      <c r="F9" s="4" t="s">
        <v>170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72</v>
      </c>
      <c r="E19" t="s">
        <v>47</v>
      </c>
      <c r="F19" t="s">
        <v>161</v>
      </c>
      <c r="G19" t="str">
        <f>CONCATENATE(I4,I5,I6,I7,I8,I9,I10,I11,I12,I13)</f>
        <v xml:space="preserve"> yi ,yt ,ytn ,yn ,yk ,yv</v>
      </c>
    </row>
    <row r="20" spans="1:7">
      <c r="F20" t="s">
        <v>162</v>
      </c>
    </row>
    <row r="21" spans="1:7">
      <c r="F21" t="s">
        <v>163</v>
      </c>
    </row>
    <row r="22" spans="1:7">
      <c r="F22" t="s">
        <v>164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3" sqref="B3:C3"/>
    </sheetView>
  </sheetViews>
  <sheetFormatPr defaultRowHeight="13.5"/>
  <cols>
    <col min="1" max="6" width="15.625" customWidth="1"/>
  </cols>
  <sheetData>
    <row r="1" spans="1:6">
      <c r="A1" s="5" t="s">
        <v>194</v>
      </c>
      <c r="B1" s="5" t="s">
        <v>238</v>
      </c>
      <c r="C1" s="5" t="s">
        <v>242</v>
      </c>
      <c r="D1" s="5" t="s">
        <v>167</v>
      </c>
      <c r="E1" s="5" t="s">
        <v>243</v>
      </c>
      <c r="F1" s="5" t="s">
        <v>168</v>
      </c>
    </row>
    <row r="2" spans="1:6">
      <c r="B2" t="s">
        <v>216</v>
      </c>
      <c r="C2" t="s">
        <v>216</v>
      </c>
    </row>
    <row r="3" spans="1:6">
      <c r="B3" t="s">
        <v>221</v>
      </c>
      <c r="C3" t="s">
        <v>217</v>
      </c>
    </row>
    <row r="4" spans="1:6">
      <c r="B4" t="s">
        <v>222</v>
      </c>
      <c r="C4" t="s">
        <v>218</v>
      </c>
    </row>
    <row r="5" spans="1:6">
      <c r="B5" t="s">
        <v>223</v>
      </c>
      <c r="C5" t="s">
        <v>219</v>
      </c>
    </row>
    <row r="6" spans="1:6">
      <c r="B6" t="s">
        <v>224</v>
      </c>
      <c r="C6" t="s">
        <v>220</v>
      </c>
      <c r="D6" t="s">
        <v>226</v>
      </c>
      <c r="E6" t="s">
        <v>225</v>
      </c>
    </row>
    <row r="7" spans="1:6">
      <c r="B7" t="s">
        <v>224</v>
      </c>
      <c r="C7" t="s">
        <v>220</v>
      </c>
      <c r="D7" t="s">
        <v>228</v>
      </c>
      <c r="E7" t="s">
        <v>227</v>
      </c>
    </row>
    <row r="8" spans="1:6">
      <c r="B8" t="s">
        <v>224</v>
      </c>
      <c r="C8" t="s">
        <v>220</v>
      </c>
      <c r="D8" t="s">
        <v>230</v>
      </c>
      <c r="E8" t="s">
        <v>229</v>
      </c>
    </row>
    <row r="9" spans="1:6">
      <c r="B9" t="s">
        <v>224</v>
      </c>
      <c r="C9" t="s">
        <v>220</v>
      </c>
      <c r="D9" t="s">
        <v>232</v>
      </c>
      <c r="E9" t="s">
        <v>231</v>
      </c>
    </row>
    <row r="10" spans="1:6">
      <c r="B10" t="s">
        <v>224</v>
      </c>
      <c r="C10" t="s">
        <v>220</v>
      </c>
      <c r="D10" t="s">
        <v>234</v>
      </c>
      <c r="E10" t="s">
        <v>233</v>
      </c>
    </row>
    <row r="11" spans="1:6">
      <c r="B11" t="s">
        <v>224</v>
      </c>
      <c r="C11" t="s">
        <v>220</v>
      </c>
      <c r="D11" t="s">
        <v>236</v>
      </c>
      <c r="E11" t="s">
        <v>235</v>
      </c>
    </row>
    <row r="12" spans="1:6">
      <c r="B12" t="s">
        <v>237</v>
      </c>
      <c r="C12" t="s">
        <v>215</v>
      </c>
      <c r="D12" t="s">
        <v>213</v>
      </c>
      <c r="E12" t="s">
        <v>215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5" sqref="D5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25</v>
      </c>
      <c r="B1" t="s">
        <v>26</v>
      </c>
      <c r="C1" t="s">
        <v>27</v>
      </c>
      <c r="D1" t="s">
        <v>28</v>
      </c>
    </row>
    <row r="2" spans="1:4">
      <c r="A2" t="s">
        <v>121</v>
      </c>
      <c r="B2" s="7">
        <v>43415</v>
      </c>
      <c r="C2" s="1" t="s">
        <v>36</v>
      </c>
      <c r="D2" t="s">
        <v>32</v>
      </c>
    </row>
    <row r="3" spans="1:4">
      <c r="A3" t="s">
        <v>121</v>
      </c>
      <c r="B3" s="7">
        <v>43528</v>
      </c>
      <c r="C3" s="1" t="s">
        <v>122</v>
      </c>
      <c r="D3" t="s">
        <v>123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5"/>
  <sheetViews>
    <sheetView workbookViewId="0">
      <selection activeCell="E10" sqref="E1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5</v>
      </c>
      <c r="B2" s="2" t="s">
        <v>132</v>
      </c>
      <c r="D2" s="2" t="s">
        <v>0</v>
      </c>
      <c r="E2" s="21" t="s">
        <v>247</v>
      </c>
      <c r="F2" s="21"/>
    </row>
    <row r="3" spans="1:7">
      <c r="A3" s="2" t="s">
        <v>6</v>
      </c>
      <c r="B3" s="2" t="s">
        <v>7</v>
      </c>
      <c r="D3" s="2" t="s">
        <v>8</v>
      </c>
      <c r="E3" s="20" t="s">
        <v>9</v>
      </c>
      <c r="F3" s="20" t="s">
        <v>10</v>
      </c>
    </row>
    <row r="4" spans="1:7">
      <c r="A4" s="5" t="s">
        <v>133</v>
      </c>
      <c r="B4" s="5"/>
      <c r="D4" s="5" t="s">
        <v>133</v>
      </c>
      <c r="E4" s="4" t="s">
        <v>210</v>
      </c>
      <c r="F4" s="4" t="s">
        <v>30</v>
      </c>
      <c r="G4" t="str">
        <f>" " &amp; E4 &amp; " " &amp; F4 &amp; " PRIMARY KEY"</f>
        <v xml:space="preserve"> ai varchar(50) PRIMARY KEY</v>
      </c>
    </row>
    <row r="5" spans="1:7">
      <c r="A5" s="5" t="s">
        <v>134</v>
      </c>
      <c r="B5" s="5"/>
      <c r="D5" s="5" t="s">
        <v>134</v>
      </c>
      <c r="E5" s="4" t="s">
        <v>248</v>
      </c>
      <c r="F5" s="4" t="s">
        <v>187</v>
      </c>
      <c r="G5" t="str">
        <f>" ," &amp; E5 &amp; " " &amp; F5 &amp; " "</f>
        <v xml:space="preserve"> ,an varchar(10) </v>
      </c>
    </row>
    <row r="6" spans="1:7">
      <c r="A6" s="5" t="s">
        <v>131</v>
      </c>
      <c r="B6" s="5"/>
      <c r="D6" s="5" t="s">
        <v>131</v>
      </c>
      <c r="E6" s="4" t="s">
        <v>249</v>
      </c>
      <c r="F6" s="4" t="s">
        <v>188</v>
      </c>
      <c r="G6" t="str">
        <f t="shared" ref="G6:G9" si="0">" ," &amp; E6 &amp; " " &amp; F6 &amp; " "</f>
        <v xml:space="preserve"> ,am varchar(11) </v>
      </c>
    </row>
    <row r="7" spans="1:7">
      <c r="A7" s="5" t="s">
        <v>136</v>
      </c>
      <c r="B7" s="5"/>
      <c r="D7" s="5" t="s">
        <v>136</v>
      </c>
      <c r="E7" s="4" t="s">
        <v>250</v>
      </c>
      <c r="F7" s="4" t="s">
        <v>189</v>
      </c>
      <c r="G7" t="str">
        <f t="shared" si="0"/>
        <v xml:space="preserve"> ,ae varchar(20) </v>
      </c>
    </row>
    <row r="8" spans="1:7">
      <c r="A8" s="8" t="s">
        <v>137</v>
      </c>
      <c r="B8" s="9"/>
      <c r="D8" s="8" t="s">
        <v>137</v>
      </c>
      <c r="E8" s="4" t="s">
        <v>251</v>
      </c>
      <c r="F8" s="4" t="s">
        <v>30</v>
      </c>
      <c r="G8" t="str">
        <f t="shared" si="0"/>
        <v xml:space="preserve"> ,at varchar(50) </v>
      </c>
    </row>
    <row r="9" spans="1:7">
      <c r="A9" s="5" t="s">
        <v>135</v>
      </c>
      <c r="B9" s="5"/>
      <c r="D9" s="5" t="s">
        <v>135</v>
      </c>
      <c r="E9" s="4" t="s">
        <v>252</v>
      </c>
      <c r="F9" s="4" t="s">
        <v>190</v>
      </c>
      <c r="G9" t="str">
        <f t="shared" si="0"/>
        <v xml:space="preserve"> ,aq varchar(100) </v>
      </c>
    </row>
    <row r="10" spans="1:7">
      <c r="A10" s="5"/>
      <c r="B10" s="5"/>
      <c r="D10" s="5"/>
      <c r="E10" s="4"/>
      <c r="F10" s="4"/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</v>
      </c>
    </row>
    <row r="15" spans="1:7">
      <c r="A15" s="18" t="s">
        <v>72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8"/>
  <sheetViews>
    <sheetView topLeftCell="C1" workbookViewId="0">
      <selection activeCell="D8" sqref="D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5</v>
      </c>
      <c r="B2" s="2" t="s">
        <v>1</v>
      </c>
      <c r="D2" s="2" t="s">
        <v>0</v>
      </c>
      <c r="E2" s="21" t="s">
        <v>253</v>
      </c>
      <c r="F2" s="21"/>
    </row>
    <row r="3" spans="1:9">
      <c r="A3" s="2" t="s">
        <v>6</v>
      </c>
      <c r="B3" s="2" t="s">
        <v>7</v>
      </c>
      <c r="D3" s="2" t="s">
        <v>8</v>
      </c>
      <c r="E3" s="3" t="s">
        <v>9</v>
      </c>
      <c r="F3" s="3" t="s">
        <v>10</v>
      </c>
    </row>
    <row r="4" spans="1:9">
      <c r="A4" s="5" t="s">
        <v>11</v>
      </c>
      <c r="B4" s="5"/>
      <c r="D4" s="5" t="s">
        <v>11</v>
      </c>
      <c r="E4" s="5" t="s">
        <v>254</v>
      </c>
      <c r="F4" s="4" t="s">
        <v>30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133</v>
      </c>
      <c r="B5" s="5"/>
      <c r="D5" s="5" t="s">
        <v>133</v>
      </c>
      <c r="E5" s="5" t="s">
        <v>232</v>
      </c>
      <c r="F5" s="4" t="s">
        <v>30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13</v>
      </c>
      <c r="B6" s="5"/>
      <c r="D6" s="5" t="s">
        <v>13</v>
      </c>
      <c r="E6" s="5" t="s">
        <v>255</v>
      </c>
      <c r="F6" s="4" t="s">
        <v>14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15</v>
      </c>
      <c r="B7" s="5"/>
      <c r="D7" s="5" t="s">
        <v>15</v>
      </c>
      <c r="E7" s="5" t="s">
        <v>256</v>
      </c>
      <c r="F7" s="4" t="s">
        <v>16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17</v>
      </c>
      <c r="B8" s="5"/>
      <c r="D8" s="5" t="s">
        <v>17</v>
      </c>
      <c r="E8" s="5" t="s">
        <v>257</v>
      </c>
      <c r="F8" s="4" t="s">
        <v>14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37</v>
      </c>
      <c r="B9" s="5"/>
      <c r="D9" s="5" t="s">
        <v>37</v>
      </c>
      <c r="E9" s="5" t="s">
        <v>258</v>
      </c>
      <c r="F9" s="4" t="s">
        <v>14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38</v>
      </c>
      <c r="B10" s="5"/>
      <c r="D10" s="5" t="s">
        <v>38</v>
      </c>
      <c r="E10" s="5" t="s">
        <v>259</v>
      </c>
      <c r="F10" s="4" t="s">
        <v>39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18</v>
      </c>
      <c r="B11" s="5" t="s">
        <v>44</v>
      </c>
      <c r="D11" s="5" t="s">
        <v>18</v>
      </c>
      <c r="E11" s="5" t="s">
        <v>260</v>
      </c>
      <c r="F11" s="4" t="s">
        <v>193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138</v>
      </c>
      <c r="B12" s="5"/>
      <c r="D12" s="5" t="s">
        <v>138</v>
      </c>
      <c r="E12" s="5" t="s">
        <v>261</v>
      </c>
      <c r="F12" s="4" t="s">
        <v>12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/>
      <c r="B13" s="5"/>
      <c r="D13" s="5"/>
      <c r="E13" s="4"/>
      <c r="F13" s="4"/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72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J20"/>
  <sheetViews>
    <sheetView tabSelected="1" workbookViewId="0">
      <selection activeCell="A14" sqref="A14:F14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2</v>
      </c>
      <c r="D2" s="2" t="s">
        <v>0</v>
      </c>
      <c r="E2" s="22" t="s">
        <v>262</v>
      </c>
      <c r="F2" s="23"/>
    </row>
    <row r="3" spans="1:10">
      <c r="A3" s="2" t="s">
        <v>6</v>
      </c>
      <c r="B3" s="2" t="s">
        <v>7</v>
      </c>
      <c r="D3" s="2" t="s">
        <v>8</v>
      </c>
      <c r="E3" s="13" t="s">
        <v>9</v>
      </c>
      <c r="F3" s="13" t="s">
        <v>10</v>
      </c>
    </row>
    <row r="4" spans="1:10">
      <c r="A4" s="5" t="s">
        <v>19</v>
      </c>
      <c r="B4" s="5"/>
      <c r="D4" s="5" t="s">
        <v>19</v>
      </c>
      <c r="E4" s="4" t="s">
        <v>104</v>
      </c>
      <c r="F4" s="4" t="s">
        <v>30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139</v>
      </c>
      <c r="B5" s="5"/>
      <c r="D5" s="5" t="s">
        <v>139</v>
      </c>
      <c r="E5" s="4" t="s">
        <v>105</v>
      </c>
      <c r="F5" s="4" t="s">
        <v>31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51</v>
      </c>
      <c r="B6" s="5"/>
      <c r="D6" s="5" t="s">
        <v>51</v>
      </c>
      <c r="E6" s="4" t="s">
        <v>263</v>
      </c>
      <c r="F6" s="4" t="s">
        <v>30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157</v>
      </c>
      <c r="B7" s="10"/>
      <c r="C7" s="11"/>
      <c r="D7" s="10" t="s">
        <v>156</v>
      </c>
      <c r="E7" s="12" t="s">
        <v>85</v>
      </c>
      <c r="F7" s="4" t="s">
        <v>114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83</v>
      </c>
      <c r="B8" s="10"/>
      <c r="C8" s="11"/>
      <c r="D8" s="10" t="s">
        <v>83</v>
      </c>
      <c r="E8" s="12" t="s">
        <v>158</v>
      </c>
      <c r="F8" s="4" t="s">
        <v>39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159</v>
      </c>
      <c r="B9" s="10"/>
      <c r="C9" s="11"/>
      <c r="D9" s="10" t="s">
        <v>159</v>
      </c>
      <c r="E9" s="12" t="s">
        <v>86</v>
      </c>
      <c r="F9" s="4" t="s">
        <v>39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84</v>
      </c>
      <c r="B10" s="10"/>
      <c r="C10" s="11"/>
      <c r="D10" s="10" t="s">
        <v>84</v>
      </c>
      <c r="E10" s="12" t="s">
        <v>160</v>
      </c>
      <c r="F10" s="4" t="s">
        <v>115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141</v>
      </c>
      <c r="B11" s="5" t="s">
        <v>142</v>
      </c>
      <c r="D11" s="5" t="s">
        <v>141</v>
      </c>
      <c r="E11" s="4" t="s">
        <v>264</v>
      </c>
      <c r="F11" s="4" t="s">
        <v>193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88</v>
      </c>
      <c r="B12" s="5"/>
      <c r="D12" s="5" t="s">
        <v>87</v>
      </c>
      <c r="E12" s="4" t="s">
        <v>90</v>
      </c>
      <c r="F12" s="4" t="s">
        <v>30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245</v>
      </c>
      <c r="B13" s="5"/>
      <c r="D13" s="5" t="s">
        <v>245</v>
      </c>
      <c r="E13" s="4" t="s">
        <v>246</v>
      </c>
      <c r="F13" s="4" t="s">
        <v>30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144</v>
      </c>
      <c r="B14" s="5"/>
      <c r="D14" s="5" t="s">
        <v>144</v>
      </c>
      <c r="E14" s="4" t="s">
        <v>145</v>
      </c>
      <c r="F14" s="4" t="s">
        <v>30</v>
      </c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>
      <c r="A17" s="5"/>
      <c r="B17" s="5"/>
      <c r="D17" s="5"/>
      <c r="E17" s="4"/>
      <c r="F17" s="4"/>
      <c r="G17" t="str">
        <f>CONCATENATE(I4,I5,I6,I7,I8,I9,I10,I11,I12,)</f>
        <v xml:space="preserve"> si ,sn ,ui ,sd ,st ,ed ,et ,rt ,ji</v>
      </c>
    </row>
    <row r="20" spans="1:7">
      <c r="A20" s="18" t="s">
        <v>72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J19"/>
  <sheetViews>
    <sheetView workbookViewId="0">
      <selection activeCell="A12" sqref="A12:F12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143</v>
      </c>
      <c r="D2" s="2" t="s">
        <v>0</v>
      </c>
      <c r="E2" s="22" t="s">
        <v>265</v>
      </c>
      <c r="F2" s="23"/>
    </row>
    <row r="3" spans="1:10">
      <c r="A3" s="2" t="s">
        <v>6</v>
      </c>
      <c r="B3" s="2" t="s">
        <v>7</v>
      </c>
      <c r="D3" s="2" t="s">
        <v>8</v>
      </c>
      <c r="E3" s="20" t="s">
        <v>9</v>
      </c>
      <c r="F3" s="20" t="s">
        <v>10</v>
      </c>
    </row>
    <row r="4" spans="1:10">
      <c r="A4" s="5" t="s">
        <v>147</v>
      </c>
      <c r="B4" s="5"/>
      <c r="D4" s="5" t="s">
        <v>147</v>
      </c>
      <c r="E4" s="4" t="s">
        <v>266</v>
      </c>
      <c r="F4" s="4" t="s">
        <v>30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19</v>
      </c>
      <c r="B5" s="5"/>
      <c r="D5" s="5" t="s">
        <v>19</v>
      </c>
      <c r="E5" s="4" t="s">
        <v>104</v>
      </c>
      <c r="F5" s="4" t="s">
        <v>30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148</v>
      </c>
      <c r="B6" s="5"/>
      <c r="D6" s="5" t="s">
        <v>148</v>
      </c>
      <c r="E6" s="4" t="s">
        <v>267</v>
      </c>
      <c r="F6" s="4" t="s">
        <v>30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157</v>
      </c>
      <c r="B7" s="10"/>
      <c r="C7" s="11"/>
      <c r="D7" s="10" t="s">
        <v>156</v>
      </c>
      <c r="E7" s="12" t="s">
        <v>85</v>
      </c>
      <c r="F7" s="4" t="s">
        <v>114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83</v>
      </c>
      <c r="B8" s="10"/>
      <c r="C8" s="11"/>
      <c r="D8" s="10" t="s">
        <v>83</v>
      </c>
      <c r="E8" s="12" t="s">
        <v>158</v>
      </c>
      <c r="F8" s="4" t="s">
        <v>39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159</v>
      </c>
      <c r="B9" s="10"/>
      <c r="C9" s="11"/>
      <c r="D9" s="10" t="s">
        <v>84</v>
      </c>
      <c r="E9" s="12" t="s">
        <v>86</v>
      </c>
      <c r="F9" s="4" t="s">
        <v>39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84</v>
      </c>
      <c r="B10" s="10"/>
      <c r="C10" s="11"/>
      <c r="D10" s="10" t="s">
        <v>84</v>
      </c>
      <c r="E10" s="12" t="s">
        <v>160</v>
      </c>
      <c r="F10" s="4" t="s">
        <v>39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88</v>
      </c>
      <c r="B11" s="5"/>
      <c r="D11" s="5" t="s">
        <v>87</v>
      </c>
      <c r="E11" s="4" t="s">
        <v>90</v>
      </c>
      <c r="F11" s="4" t="s">
        <v>30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144</v>
      </c>
      <c r="B12" s="5"/>
      <c r="D12" s="5" t="s">
        <v>144</v>
      </c>
      <c r="E12" s="4" t="s">
        <v>145</v>
      </c>
      <c r="F12" s="4" t="s">
        <v>30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146</v>
      </c>
      <c r="B13" s="5" t="s">
        <v>151</v>
      </c>
      <c r="D13" s="5" t="s">
        <v>146</v>
      </c>
      <c r="E13" s="4" t="s">
        <v>191</v>
      </c>
      <c r="F13" s="4" t="s">
        <v>193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7" spans="1:7">
      <c r="G17" t="str">
        <f>CONCATENATE(I4,I5,I6,I7,I8,I9,I10,I11,I12,I13)</f>
        <v xml:space="preserve"> spi ,si ,spn ,sd ,st ,ed ,et ,ji ,bz ,sta</v>
      </c>
    </row>
    <row r="19" spans="1:7">
      <c r="A19" s="18" t="s">
        <v>72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D9" sqref="D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3</v>
      </c>
      <c r="D2" s="2" t="s">
        <v>0</v>
      </c>
      <c r="E2" s="21" t="s">
        <v>268</v>
      </c>
      <c r="F2" s="21"/>
    </row>
    <row r="3" spans="1:10">
      <c r="A3" s="2" t="s">
        <v>6</v>
      </c>
      <c r="B3" s="2" t="s">
        <v>7</v>
      </c>
      <c r="D3" s="2" t="s">
        <v>8</v>
      </c>
      <c r="E3" s="3" t="s">
        <v>9</v>
      </c>
      <c r="F3" s="3" t="s">
        <v>10</v>
      </c>
    </row>
    <row r="4" spans="1:10">
      <c r="A4" s="5" t="s">
        <v>23</v>
      </c>
      <c r="B4" s="5"/>
      <c r="D4" s="5" t="s">
        <v>20</v>
      </c>
      <c r="E4" s="4" t="s">
        <v>205</v>
      </c>
      <c r="F4" s="4" t="s">
        <v>29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152</v>
      </c>
      <c r="B5" s="5"/>
      <c r="D5" s="5" t="s">
        <v>19</v>
      </c>
      <c r="E5" s="4" t="s">
        <v>104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5" t="s">
        <v>150</v>
      </c>
      <c r="B6" s="5" t="s">
        <v>153</v>
      </c>
      <c r="D6" s="5" t="s">
        <v>150</v>
      </c>
      <c r="E6" s="4" t="s">
        <v>106</v>
      </c>
      <c r="F6" s="4" t="s">
        <v>30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5" t="s">
        <v>33</v>
      </c>
      <c r="B7" s="5"/>
      <c r="D7" s="5" t="s">
        <v>33</v>
      </c>
      <c r="E7" s="4" t="s">
        <v>91</v>
      </c>
      <c r="F7" s="4" t="s">
        <v>29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5" t="s">
        <v>43</v>
      </c>
      <c r="B8" s="5" t="s">
        <v>103</v>
      </c>
      <c r="D8" s="5" t="s">
        <v>43</v>
      </c>
      <c r="E8" s="4" t="s">
        <v>92</v>
      </c>
      <c r="F8" s="4" t="s">
        <v>192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298</v>
      </c>
      <c r="B9" s="5"/>
      <c r="D9" s="5" t="s">
        <v>298</v>
      </c>
      <c r="E9" s="4" t="s">
        <v>210</v>
      </c>
      <c r="F9" s="4" t="s">
        <v>29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5" t="s">
        <v>95</v>
      </c>
      <c r="B10" s="5" t="s">
        <v>93</v>
      </c>
      <c r="D10" s="5" t="s">
        <v>94</v>
      </c>
      <c r="E10" s="4" t="s">
        <v>96</v>
      </c>
      <c r="F10" s="4" t="s">
        <v>192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5" t="s">
        <v>98</v>
      </c>
      <c r="B11" s="5"/>
      <c r="D11" s="5" t="s">
        <v>98</v>
      </c>
      <c r="E11" s="4" t="s">
        <v>97</v>
      </c>
      <c r="F11" s="4" t="s">
        <v>29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5" t="s">
        <v>102</v>
      </c>
      <c r="B12" s="5" t="s">
        <v>100</v>
      </c>
      <c r="D12" s="5" t="s">
        <v>101</v>
      </c>
      <c r="E12" s="4" t="s">
        <v>99</v>
      </c>
      <c r="F12" s="4" t="s">
        <v>192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5" spans="1:10">
      <c r="A15" s="18" t="s">
        <v>72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E9" sqref="E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5</v>
      </c>
      <c r="B2" s="2" t="s">
        <v>4</v>
      </c>
      <c r="D2" s="2" t="s">
        <v>0</v>
      </c>
      <c r="E2" s="21" t="s">
        <v>269</v>
      </c>
      <c r="F2" s="21"/>
    </row>
    <row r="3" spans="1:10">
      <c r="A3" s="2" t="s">
        <v>6</v>
      </c>
      <c r="B3" s="2" t="s">
        <v>7</v>
      </c>
      <c r="D3" s="2" t="s">
        <v>8</v>
      </c>
      <c r="E3" s="3" t="s">
        <v>9</v>
      </c>
      <c r="F3" s="3" t="s">
        <v>10</v>
      </c>
    </row>
    <row r="4" spans="1:10">
      <c r="A4" s="5" t="s">
        <v>24</v>
      </c>
      <c r="B4" s="5"/>
      <c r="D4" s="5" t="s">
        <v>21</v>
      </c>
      <c r="E4" s="4" t="s">
        <v>270</v>
      </c>
      <c r="F4" s="4" t="s">
        <v>29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19</v>
      </c>
      <c r="B5" s="5"/>
      <c r="D5" s="5" t="s">
        <v>19</v>
      </c>
      <c r="E5" s="4" t="s">
        <v>104</v>
      </c>
      <c r="F5" s="4" t="s">
        <v>30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8" si="0">"private _"&amp;E5&amp;": string;"</f>
        <v>private _si: string;</v>
      </c>
    </row>
    <row r="6" spans="1:10">
      <c r="A6" s="5" t="s">
        <v>150</v>
      </c>
      <c r="B6" s="5" t="s">
        <v>153</v>
      </c>
      <c r="D6" s="5" t="s">
        <v>150</v>
      </c>
      <c r="E6" s="4" t="s">
        <v>106</v>
      </c>
      <c r="F6" s="4" t="s">
        <v>30</v>
      </c>
      <c r="G6" t="str">
        <f t="shared" ref="G6:G8" si="1">" ," &amp; E6 &amp; " " &amp; F6 &amp; " "</f>
        <v xml:space="preserve"> ,st varchar(50) </v>
      </c>
      <c r="I6" t="str">
        <f t="shared" ref="I6:I8" si="2">" ," &amp; E6</f>
        <v xml:space="preserve"> ,st</v>
      </c>
      <c r="J6" t="str">
        <f t="shared" si="0"/>
        <v>private _st: string;</v>
      </c>
    </row>
    <row r="7" spans="1:10">
      <c r="A7" s="5" t="s">
        <v>149</v>
      </c>
      <c r="B7" s="5"/>
      <c r="D7" s="5" t="s">
        <v>149</v>
      </c>
      <c r="E7" s="4" t="s">
        <v>271</v>
      </c>
      <c r="F7" s="4" t="s">
        <v>114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35</v>
      </c>
      <c r="B8" s="5"/>
      <c r="D8" s="5" t="s">
        <v>22</v>
      </c>
      <c r="E8" s="4" t="s">
        <v>272</v>
      </c>
      <c r="F8" s="4" t="s">
        <v>114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72</v>
      </c>
      <c r="G16" t="str">
        <f>CONCATENATE(G4,G5,G6,G7,G8,G9,G10,G11,G12,G13)</f>
        <v xml:space="preserve"> wi varchar(50) PRIMARY KEY ,si varchar(50)  ,st varchar(50)  ,wd varchar(20)  ,wt varchar(20) </v>
      </c>
    </row>
    <row r="17" spans="7:7">
      <c r="G17" t="str">
        <f>CONCATENATE(I4,I5,I6,I7,I8,I9,I10,I11,I12,I13)</f>
        <v xml:space="preserve"> wi ,si ,st ,wd ,wt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E6" sqref="E6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5</v>
      </c>
      <c r="B1" s="2" t="s">
        <v>112</v>
      </c>
      <c r="D1" s="2" t="s">
        <v>0</v>
      </c>
      <c r="E1" s="21" t="s">
        <v>273</v>
      </c>
      <c r="F1" s="21"/>
    </row>
    <row r="2" spans="1:10">
      <c r="A2" s="2" t="s">
        <v>6</v>
      </c>
      <c r="B2" s="2" t="s">
        <v>7</v>
      </c>
      <c r="D2" s="2" t="s">
        <v>8</v>
      </c>
      <c r="E2" s="17" t="s">
        <v>9</v>
      </c>
      <c r="F2" s="17" t="s">
        <v>10</v>
      </c>
    </row>
    <row r="3" spans="1:10">
      <c r="A3" s="5" t="s">
        <v>140</v>
      </c>
      <c r="B3" s="5"/>
      <c r="D3" s="5" t="s">
        <v>88</v>
      </c>
      <c r="E3" s="4" t="s">
        <v>89</v>
      </c>
      <c r="F3" s="4" t="s">
        <v>49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109</v>
      </c>
      <c r="B4" s="5"/>
      <c r="D4" s="5" t="s">
        <v>299</v>
      </c>
      <c r="E4" s="4" t="s">
        <v>107</v>
      </c>
      <c r="F4" s="4" t="s">
        <v>111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110</v>
      </c>
      <c r="B5" s="5"/>
      <c r="D5" s="5" t="s">
        <v>300</v>
      </c>
      <c r="E5" s="4" t="s">
        <v>108</v>
      </c>
      <c r="F5" s="4" t="s">
        <v>73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196</v>
      </c>
      <c r="B6" s="5"/>
      <c r="D6" s="5" t="s">
        <v>196</v>
      </c>
      <c r="E6" s="4" t="s">
        <v>197</v>
      </c>
      <c r="F6" s="4" t="s">
        <v>198</v>
      </c>
    </row>
    <row r="7" spans="1:10">
      <c r="A7" s="5" t="s">
        <v>239</v>
      </c>
      <c r="B7" s="5" t="s">
        <v>244</v>
      </c>
      <c r="D7" s="5" t="s">
        <v>239</v>
      </c>
      <c r="E7" s="4" t="s">
        <v>240</v>
      </c>
      <c r="F7" s="4" t="s">
        <v>241</v>
      </c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119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一览</vt:lpstr>
      <vt:lpstr>更新日志</vt:lpstr>
      <vt:lpstr>账户表</vt:lpstr>
      <vt:lpstr>用户信息表</vt:lpstr>
      <vt:lpstr>日程事件表</vt:lpstr>
      <vt:lpstr>日程特殊事件表</vt:lpstr>
      <vt:lpstr>日程参与人表</vt:lpstr>
      <vt:lpstr>提醒时间表</vt:lpstr>
      <vt:lpstr>计划表</vt:lpstr>
      <vt:lpstr>参与人</vt:lpstr>
      <vt:lpstr>群组</vt:lpstr>
      <vt:lpstr>群组参与人关系</vt:lpstr>
      <vt:lpstr>系統設置表</vt:lpstr>
      <vt:lpstr>用户偏好</vt:lpstr>
      <vt:lpstr>系統設置表数据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shopping</cp:lastModifiedBy>
  <dcterms:created xsi:type="dcterms:W3CDTF">2018-08-24T03:50:39Z</dcterms:created>
  <dcterms:modified xsi:type="dcterms:W3CDTF">2019-03-13T11:38:57Z</dcterms:modified>
</cp:coreProperties>
</file>