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9" activeTab="11"/>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6" i="53"/>
  <c r="M6"/>
  <c r="L6"/>
  <c r="J6"/>
  <c r="I6"/>
  <c r="G6"/>
  <c r="O5"/>
  <c r="M5"/>
  <c r="L5"/>
  <c r="J5"/>
  <c r="I5"/>
  <c r="G5"/>
  <c r="O12" i="64"/>
  <c r="M12"/>
  <c r="L12"/>
  <c r="J12"/>
  <c r="I12"/>
  <c r="G12"/>
  <c r="O11"/>
  <c r="M11"/>
  <c r="L11"/>
  <c r="J11"/>
  <c r="I11"/>
  <c r="G11"/>
  <c r="O16" i="58"/>
  <c r="M16"/>
  <c r="L16"/>
  <c r="J16"/>
  <c r="I16"/>
  <c r="G16"/>
  <c r="O15"/>
  <c r="M15"/>
  <c r="L15"/>
  <c r="J15"/>
  <c r="I15"/>
  <c r="G15"/>
  <c r="O26" i="55"/>
  <c r="M26"/>
  <c r="L26"/>
  <c r="J26"/>
  <c r="I26"/>
  <c r="G26"/>
  <c r="O25"/>
  <c r="M25"/>
  <c r="L25"/>
  <c r="J25"/>
  <c r="I25"/>
  <c r="G25"/>
  <c r="O13" i="53"/>
  <c r="M13"/>
  <c r="L13"/>
  <c r="J13"/>
  <c r="I13"/>
  <c r="G13"/>
  <c r="O12"/>
  <c r="M12"/>
  <c r="L12"/>
  <c r="J12"/>
  <c r="I12"/>
  <c r="G12"/>
  <c r="O8"/>
  <c r="M8"/>
  <c r="L8"/>
  <c r="J8"/>
  <c r="I8"/>
  <c r="G8"/>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8" i="53"/>
  <c r="O15"/>
  <c r="M15"/>
  <c r="L15"/>
  <c r="J15"/>
  <c r="I15"/>
  <c r="G15"/>
  <c r="O10" i="59"/>
  <c r="M10"/>
  <c r="L10"/>
  <c r="J10"/>
  <c r="I10"/>
  <c r="G10"/>
  <c r="O14" i="53"/>
  <c r="M14"/>
  <c r="L14"/>
  <c r="J14"/>
  <c r="I14"/>
  <c r="G14"/>
  <c r="O11"/>
  <c r="M11"/>
  <c r="L11"/>
  <c r="J11"/>
  <c r="I11"/>
  <c r="G11"/>
  <c r="O10"/>
  <c r="M10"/>
  <c r="L10"/>
  <c r="J10"/>
  <c r="I10"/>
  <c r="G10"/>
  <c r="O9"/>
  <c r="M9"/>
  <c r="L9"/>
  <c r="J9"/>
  <c r="I9"/>
  <c r="G9"/>
  <c r="O7"/>
  <c r="M7"/>
  <c r="L7"/>
  <c r="J7"/>
  <c r="I7"/>
  <c r="G7"/>
  <c r="O4"/>
  <c r="M4"/>
  <c r="L4"/>
  <c r="J4"/>
  <c r="I4"/>
  <c r="G17" s="1"/>
  <c r="G4"/>
  <c r="G16" s="1"/>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8" i="55"/>
  <c r="O24"/>
  <c r="O21"/>
  <c r="O20"/>
  <c r="O19"/>
  <c r="O17"/>
  <c r="O16"/>
  <c r="O15"/>
  <c r="O14"/>
  <c r="O13"/>
  <c r="O12"/>
  <c r="O11"/>
  <c r="O10"/>
  <c r="O9"/>
  <c r="O8"/>
  <c r="O7"/>
  <c r="O6"/>
  <c r="O5"/>
  <c r="O4"/>
  <c r="G18" i="65" l="1"/>
  <c r="G17"/>
  <c r="G11" i="61"/>
  <c r="G15" i="60"/>
  <c r="M24" i="55"/>
  <c r="M23"/>
  <c r="M22"/>
  <c r="M21"/>
  <c r="M20"/>
  <c r="M19"/>
  <c r="M18"/>
  <c r="M17"/>
  <c r="M16"/>
  <c r="M15"/>
  <c r="M14"/>
  <c r="M13"/>
  <c r="M12"/>
  <c r="M11"/>
  <c r="M10"/>
  <c r="M9"/>
  <c r="M8"/>
  <c r="M7"/>
  <c r="M6"/>
  <c r="M5"/>
  <c r="M4"/>
  <c r="G29"/>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8"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<sst xmlns="http://schemas.openxmlformats.org/spreadsheetml/2006/main" count="1680" uniqueCount="681">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</sst>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5">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0" xfId="0" applyAlignment="1">
      <alignment vertical="top" wrapText="1"/>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0"/>
  <sheetViews>
    <sheetView topLeftCell="A10" workbookViewId="0">
      <selection activeCell="F19" sqref="F19"/>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2" t="s">
        <v>483</v>
      </c>
      <c r="F2" s="53"/>
    </row>
    <row r="3" spans="1:15">
      <c r="A3" s="2" t="s">
        <v>5</v>
      </c>
      <c r="B3" s="2" t="s">
        <v>6</v>
      </c>
      <c r="D3" s="2" t="s">
        <v>7</v>
      </c>
      <c r="E3" s="33" t="s">
        <v>8</v>
      </c>
      <c r="F3" s="33" t="s">
        <v>9</v>
      </c>
    </row>
    <row r="4" spans="1:15" ht="18.75" customHeight="1">
      <c r="A4" s="5" t="s">
        <v>484</v>
      </c>
      <c r="B4" s="5"/>
      <c r="D4" s="5" t="s">
        <v>484</v>
      </c>
      <c r="E4" s="4" t="s">
        <v>651</v>
      </c>
      <c r="F4" s="4" t="s">
        <v>29</v>
      </c>
      <c r="G4" t="str">
        <f>" " &amp; E4 &amp; " " &amp; F4 &amp; " PRIMARY KEY"</f>
        <v xml:space="preserve"> evi varchar(50) PRIMARY KEY</v>
      </c>
      <c r="H4" t="s">
        <v>652</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649</v>
      </c>
      <c r="F5" s="4" t="s">
        <v>29</v>
      </c>
      <c r="G5" t="str">
        <f>" ," &amp; E5 &amp; " " &amp; F5 &amp; " "</f>
        <v xml:space="preserve"> ,evn varchar(50) </v>
      </c>
      <c r="H5" t="s">
        <v>652</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652</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652</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675</v>
      </c>
      <c r="C8" s="11"/>
      <c r="D8" s="10" t="s">
        <v>487</v>
      </c>
      <c r="E8" s="12" t="s">
        <v>488</v>
      </c>
      <c r="F8" s="4" t="s">
        <v>38</v>
      </c>
      <c r="G8" t="str">
        <f t="shared" si="4"/>
        <v xml:space="preserve"> ,evd varchar(20) </v>
      </c>
      <c r="H8" t="s">
        <v>652</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650</v>
      </c>
      <c r="F9" s="4" t="s">
        <v>29</v>
      </c>
      <c r="G9" t="str">
        <f t="shared" si="4"/>
        <v xml:space="preserve"> ,rtevi varchar(50) </v>
      </c>
      <c r="H9" t="s">
        <v>652</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652</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652</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652</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652</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652</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652</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652</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652</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652</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652</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652</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652</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652</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652</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671</v>
      </c>
      <c r="D24" s="42" t="s">
        <v>495</v>
      </c>
      <c r="E24" s="44" t="s">
        <v>496</v>
      </c>
      <c r="F24" s="44" t="s">
        <v>171</v>
      </c>
      <c r="G24" t="str">
        <f t="shared" si="4"/>
        <v xml:space="preserve"> ,gs varchar(4) </v>
      </c>
      <c r="H24" t="s">
        <v>652</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570</v>
      </c>
      <c r="G25" t="str">
        <f t="shared" si="4"/>
        <v xml:space="preserve"> ,tb varchar(4) </v>
      </c>
      <c r="H25" t="s">
        <v>652</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670</v>
      </c>
      <c r="B26" s="10" t="s">
        <v>573</v>
      </c>
      <c r="D26" s="5" t="s">
        <v>572</v>
      </c>
      <c r="E26" s="4" t="s">
        <v>571</v>
      </c>
      <c r="F26" s="4" t="s">
        <v>570</v>
      </c>
      <c r="G26" t="str">
        <f t="shared" si="4"/>
        <v xml:space="preserve"> ,del varchar(4) </v>
      </c>
      <c r="H26" t="s">
        <v>652</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14.25" customHeight="1">
      <c r="A27" s="5"/>
      <c r="B27" s="5"/>
      <c r="D27" s="5"/>
      <c r="E27" s="4"/>
      <c r="F27" s="4"/>
      <c r="G27"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14.25" customHeight="1">
      <c r="A28" s="5"/>
      <c r="B28" s="5"/>
      <c r="D28" s="5"/>
      <c r="E28" s="4"/>
      <c r="F28" s="4"/>
      <c r="G28" s="11" t="str">
        <f>CONCATENATE(I4,I5,I6,I7,I8,I9,I10,I11,I12,I13,I14,I15,I16,I17,I18,I19,I20,I21,I22,I23,I24)</f>
        <v xml:space="preserve"> evi ,evn ,ui ,mi ,evd ,rtevi ,ji ,bz ,type ,tx ,txs ,rt ,rts ,fj ,pn ,md ,iv ,sr ,wtt ,utt ,gs</v>
      </c>
    </row>
    <row r="29" spans="1:15">
      <c r="A29" s="5"/>
      <c r="B29" s="5"/>
      <c r="D29" s="5"/>
      <c r="E29" s="4"/>
      <c r="F29" s="4"/>
      <c r="G29" s="11" t="str">
        <f>CONCATENATE(H4,H5,H6,H7,H8,H9,H10,H11,H12,H13,H14,H15,H16,H17,H18,H19,H20,H21,H22,H23,H24)</f>
        <v>,?,?,?,?,?,?,?,?,?,?,?,?,?,?,?,?,?,?,?,?,?</v>
      </c>
    </row>
    <row r="30" spans="1:15">
      <c r="A30" s="18" t="s">
        <v>60</v>
      </c>
    </row>
  </sheetData>
  <mergeCells count="1">
    <mergeCell ref="E2:F2"/>
  </mergeCells>
  <phoneticPr fontId="1" type="noConversion"/>
  <hyperlinks>
    <hyperlink ref="A30"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tabSelected="1" workbookViewId="0">
      <selection activeCell="D5" sqref="D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2" t="s">
        <v>658</v>
      </c>
      <c r="F2" s="53"/>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652</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652</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679</v>
      </c>
      <c r="C7" s="11"/>
      <c r="D7" s="10" t="s">
        <v>68</v>
      </c>
      <c r="E7" s="12" t="s">
        <v>137</v>
      </c>
      <c r="F7" s="4" t="s">
        <v>38</v>
      </c>
      <c r="G7" t="str">
        <f>" ," &amp; E7 &amp; " " &amp; F7 &amp; " "</f>
        <v xml:space="preserve"> ,st varchar(20) </v>
      </c>
      <c r="H7" t="s">
        <v>652</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680</v>
      </c>
      <c r="C8" s="11"/>
      <c r="D8" s="10" t="s">
        <v>69</v>
      </c>
      <c r="E8" s="12" t="s">
        <v>139</v>
      </c>
      <c r="F8" s="4" t="s">
        <v>38</v>
      </c>
      <c r="G8" t="str">
        <f t="shared" si="4"/>
        <v xml:space="preserve"> ,et varchar(20) </v>
      </c>
      <c r="H8" t="s">
        <v>652</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676</v>
      </c>
      <c r="B9" s="42" t="s">
        <v>677</v>
      </c>
      <c r="D9" s="42" t="s">
        <v>644</v>
      </c>
      <c r="E9" s="44" t="s">
        <v>678</v>
      </c>
      <c r="F9" s="44" t="s">
        <v>172</v>
      </c>
      <c r="G9" t="str">
        <f t="shared" ref="G9" si="10">" ," &amp; E9 &amp; " " &amp; F9 &amp; " "</f>
        <v xml:space="preserve"> ,al varchar(4) </v>
      </c>
      <c r="H9" t="s">
        <v>652</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644</v>
      </c>
      <c r="B10" s="42" t="s">
        <v>674</v>
      </c>
      <c r="D10" s="42" t="s">
        <v>644</v>
      </c>
      <c r="E10" s="44" t="s">
        <v>645</v>
      </c>
      <c r="F10" s="44" t="s">
        <v>646</v>
      </c>
      <c r="G10" t="str">
        <f t="shared" si="4"/>
        <v xml:space="preserve"> ,ct integer </v>
      </c>
      <c r="H10" t="s">
        <v>652</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652</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652</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4"/>
      <c r="B17" s="54"/>
      <c r="C17" s="54"/>
      <c r="D17" s="54"/>
      <c r="E17" s="54"/>
      <c r="F17" s="54"/>
      <c r="G17" s="54"/>
      <c r="H17" s="54"/>
      <c r="I17" s="54"/>
      <c r="J17" s="54"/>
      <c r="K17" s="54"/>
      <c r="L17" s="54"/>
      <c r="M17" s="54"/>
      <c r="N17" s="54"/>
      <c r="O17" s="54"/>
      <c r="P17" s="54"/>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E4" sqref="E4"/>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2" t="s">
        <v>501</v>
      </c>
      <c r="F2" s="53"/>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659</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652</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652</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652</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652</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E1" sqref="E1:F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2" t="s">
        <v>565</v>
      </c>
      <c r="F1" s="53"/>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659</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652</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652</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652</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652</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652</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652</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21"/>
  <sheetViews>
    <sheetView workbookViewId="0">
      <selection activeCell="H9" sqref="H9"/>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2" t="s">
        <v>660</v>
      </c>
      <c r="F2" s="53"/>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659</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23.25" customHeight="1">
      <c r="A5" s="5" t="s">
        <v>560</v>
      </c>
      <c r="B5" s="5" t="s">
        <v>561</v>
      </c>
      <c r="D5" s="5" t="s">
        <v>560</v>
      </c>
      <c r="E5" s="4" t="s">
        <v>559</v>
      </c>
      <c r="F5" s="4" t="s">
        <v>29</v>
      </c>
      <c r="G5" t="str">
        <f>" ," &amp; E5 &amp; " " &amp; F5 &amp; " "</f>
        <v xml:space="preserve"> ,obt varchar(50) </v>
      </c>
      <c r="H5" t="s">
        <v>652</v>
      </c>
      <c r="I5" t="str">
        <f>" ," &amp; E5</f>
        <v xml:space="preserve"> ,obt</v>
      </c>
      <c r="J5" t="str">
        <f>E5&amp;": string;"</f>
        <v>obt: string;</v>
      </c>
      <c r="L5" s="1" t="str">
        <f>"if(this."&amp;E5&amp;"!=null &amp;&amp; this."&amp;E5&amp;"!=''){      sq=sq+', "&amp;E5&amp;"= ? ';      params.push(this."&amp;E5&amp;");    }"</f>
        <v>if(this.obt!=null &amp;&amp; this.obt!=''){      sq=sq+', obt= ? ';      params.push(this.obt);    }</v>
      </c>
      <c r="M5" t="str">
        <f>"params.push(this."&amp;E5&amp;");"</f>
        <v>params.push(this.obt);</v>
      </c>
      <c r="O5" t="str">
        <f>"this."&amp;E5&amp;" = '"&amp;D5&amp;"'"</f>
        <v>this.obt = '对象类型'</v>
      </c>
    </row>
    <row r="6" spans="1:15" ht="23.25" customHeight="1">
      <c r="A6" s="5" t="s">
        <v>558</v>
      </c>
      <c r="B6" s="5"/>
      <c r="D6" s="5" t="s">
        <v>558</v>
      </c>
      <c r="E6" s="4" t="s">
        <v>557</v>
      </c>
      <c r="F6" s="4" t="s">
        <v>29</v>
      </c>
      <c r="G6" t="str">
        <f>" ," &amp; E6 &amp; " " &amp; F6 &amp; " "</f>
        <v xml:space="preserve"> ,obi varchar(50) </v>
      </c>
      <c r="H6" t="s">
        <v>652</v>
      </c>
      <c r="I6" t="str">
        <f>" ," &amp; E6</f>
        <v xml:space="preserve"> ,obi</v>
      </c>
      <c r="J6" t="str">
        <f>E6&amp;": string;"</f>
        <v>obi: string;</v>
      </c>
      <c r="L6" s="1" t="str">
        <f>"if(this."&amp;E6&amp;"!=null &amp;&amp; this."&amp;E6&amp;"!=''){      sq=sq+', "&amp;E6&amp;"= ? ';      params.push(this."&amp;E6&amp;");    }"</f>
        <v>if(this.obi!=null &amp;&amp; this.obi!=''){      sq=sq+', obi= ? ';      params.push(this.obi);    }</v>
      </c>
      <c r="M6" t="str">
        <f>"params.push(this."&amp;E6&amp;");"</f>
        <v>params.push(this.obi);</v>
      </c>
      <c r="O6" t="str">
        <f>"this."&amp;E6&amp;" = '"&amp;D6&amp;"'"</f>
        <v>this.obi = '对象ID'</v>
      </c>
    </row>
    <row r="7" spans="1:15" ht="16.5" customHeight="1">
      <c r="A7" s="5" t="s">
        <v>73</v>
      </c>
      <c r="B7" s="5"/>
      <c r="D7" s="5" t="s">
        <v>73</v>
      </c>
      <c r="E7" s="4" t="s">
        <v>75</v>
      </c>
      <c r="F7" s="4" t="s">
        <v>29</v>
      </c>
      <c r="G7" t="str">
        <f>" ," &amp; E7 &amp; " " &amp; F7 &amp; " "</f>
        <v xml:space="preserve"> ,ji varchar(50) </v>
      </c>
      <c r="H7" t="s">
        <v>652</v>
      </c>
      <c r="I7" t="str">
        <f>" ," &amp; E7</f>
        <v xml:space="preserve"> ,ji</v>
      </c>
      <c r="J7" t="str">
        <f>E7&amp;": string;"</f>
        <v>ji: string;</v>
      </c>
      <c r="L7" s="1" t="str">
        <f>"if(this."&amp;E7&amp;"!=null &amp;&amp; this."&amp;E7&amp;"!=''){      sq=sq+', "&amp;E7&amp;"= ? ';      params.push(this."&amp;E7&amp;");    }"</f>
        <v>if(this.ji!=null &amp;&amp; this.ji!=''){      sq=sq+', ji= ? ';      params.push(this.ji);    }</v>
      </c>
      <c r="M7" t="str">
        <f>"params.push(this."&amp;E7&amp;");"</f>
        <v>params.push(this.ji);</v>
      </c>
      <c r="O7" t="str">
        <f>"this."&amp;E7&amp;" = '"&amp;D7&amp;"'"</f>
        <v>this.ji = '计划ID'</v>
      </c>
    </row>
    <row r="8" spans="1:15" ht="18.75" customHeight="1">
      <c r="A8" s="10" t="s">
        <v>669</v>
      </c>
      <c r="B8" s="10"/>
      <c r="C8" s="11"/>
      <c r="D8" s="10" t="s">
        <v>669</v>
      </c>
      <c r="E8" s="12" t="s">
        <v>70</v>
      </c>
      <c r="F8" s="4" t="s">
        <v>508</v>
      </c>
      <c r="G8" t="str">
        <f t="shared" ref="G8" si="0">" ," &amp; E8 &amp; " " &amp; F8 &amp; " "</f>
        <v xml:space="preserve"> ,sd varchar(50) </v>
      </c>
      <c r="H8" t="s">
        <v>652</v>
      </c>
      <c r="I8" t="str">
        <f t="shared" ref="I8" si="1">" ," &amp; E8</f>
        <v xml:space="preserve"> ,sd</v>
      </c>
      <c r="J8" t="str">
        <f>E8&amp;": string;"</f>
        <v>sd: string;</v>
      </c>
      <c r="L8" s="1" t="str">
        <f>"if(this."&amp;E8&amp;"!=null &amp;&amp; this."&amp;E8&amp;"!=''){      sq=sq+', "&amp;E8&amp;"= ? ';      params.push(this."&amp;E8&amp;");    }"</f>
        <v>if(this.sd!=null &amp;&amp; this.sd!=''){      sq=sq+', sd= ? ';      params.push(this.sd);    }</v>
      </c>
      <c r="M8" t="str">
        <f>"params.push(this."&amp;E8&amp;");"</f>
        <v>params.push(this.sd);</v>
      </c>
      <c r="O8" t="str">
        <f>"this."&amp;E8&amp;" = '"&amp;D8&amp;"'"</f>
        <v>this.sd = '备忘时间'</v>
      </c>
    </row>
    <row r="9" spans="1:15" ht="18.75" customHeight="1">
      <c r="A9" s="5" t="s">
        <v>447</v>
      </c>
      <c r="B9" s="5"/>
      <c r="D9" s="5" t="s">
        <v>447</v>
      </c>
      <c r="E9" s="4" t="s">
        <v>448</v>
      </c>
      <c r="F9" s="4" t="s">
        <v>29</v>
      </c>
      <c r="G9" t="str">
        <f t="shared" ref="G9:G14" si="2">" ," &amp; E9 &amp; " " &amp; F9 &amp; " "</f>
        <v xml:space="preserve"> ,mon varchar(50) </v>
      </c>
      <c r="H9" t="s">
        <v>652</v>
      </c>
      <c r="I9" t="str">
        <f t="shared" ref="I9:I14" si="3">" ," &amp; E9</f>
        <v xml:space="preserve"> ,mon</v>
      </c>
      <c r="J9" t="str">
        <f t="shared" ref="J9:J14" si="4">E9&amp;": string;"</f>
        <v>mon: string;</v>
      </c>
      <c r="L9" s="1" t="str">
        <f t="shared" ref="L9:L14" si="5">"if(this."&amp;E9&amp;"!=null &amp;&amp; this."&amp;E9&amp;"!=''){      sq=sq+', "&amp;E9&amp;"= ? ';      params.push(this."&amp;E9&amp;");    }"</f>
        <v>if(this.mon!=null &amp;&amp; this.mon!=''){      sq=sq+', mon= ? ';      params.push(this.mon);    }</v>
      </c>
      <c r="M9" t="str">
        <f t="shared" ref="M9:M14" si="6">"params.push(this."&amp;E9&amp;");"</f>
        <v>params.push(this.mon);</v>
      </c>
      <c r="O9" t="str">
        <f t="shared" ref="O9:O14" si="7">"this."&amp;E9&amp;" = '"&amp;D9&amp;"'"</f>
        <v>this.mon = '备忘内容'</v>
      </c>
    </row>
    <row r="10" spans="1:15" ht="18.75" customHeight="1">
      <c r="A10" s="10" t="s">
        <v>504</v>
      </c>
      <c r="B10" s="10" t="s">
        <v>509</v>
      </c>
      <c r="C10" s="11"/>
      <c r="D10" s="10" t="s">
        <v>504</v>
      </c>
      <c r="E10" s="12" t="s">
        <v>506</v>
      </c>
      <c r="F10" s="4" t="s">
        <v>508</v>
      </c>
      <c r="G10" t="str">
        <f t="shared" si="2"/>
        <v xml:space="preserve"> ,mk varchar(50) </v>
      </c>
      <c r="H10" t="s">
        <v>652</v>
      </c>
      <c r="I10" t="str">
        <f t="shared" si="3"/>
        <v xml:space="preserve"> ,mk</v>
      </c>
      <c r="J10" t="str">
        <f t="shared" si="4"/>
        <v>mk: string;</v>
      </c>
      <c r="L10" s="1" t="str">
        <f t="shared" si="5"/>
        <v>if(this.mk!=null &amp;&amp; this.mk!=''){      sq=sq+', mk= ? ';      params.push(this.mk);    }</v>
      </c>
      <c r="M10" t="str">
        <f t="shared" si="6"/>
        <v>params.push(this.mk);</v>
      </c>
      <c r="O10" t="str">
        <f t="shared" si="7"/>
        <v>this.mk = '标签'</v>
      </c>
    </row>
    <row r="11" spans="1:15" ht="18.75" customHeight="1">
      <c r="A11" s="10" t="s">
        <v>505</v>
      </c>
      <c r="B11" s="10" t="s">
        <v>510</v>
      </c>
      <c r="C11" s="11"/>
      <c r="D11" s="10" t="s">
        <v>505</v>
      </c>
      <c r="E11" s="12" t="s">
        <v>507</v>
      </c>
      <c r="F11" s="4" t="s">
        <v>508</v>
      </c>
      <c r="G11" t="str">
        <f t="shared" si="2"/>
        <v xml:space="preserve"> ,fj varchar(50) </v>
      </c>
      <c r="H11" t="s">
        <v>652</v>
      </c>
      <c r="I11" t="str">
        <f t="shared" si="3"/>
        <v xml:space="preserve"> ,fj</v>
      </c>
      <c r="J11" t="str">
        <f t="shared" si="4"/>
        <v>fj: string;</v>
      </c>
      <c r="L11" s="1" t="str">
        <f t="shared" si="5"/>
        <v>if(this.fj!=null &amp;&amp; this.fj!=''){      sq=sq+', fj= ? ';      params.push(this.fj);    }</v>
      </c>
      <c r="M11" t="str">
        <f t="shared" si="6"/>
        <v>params.push(this.fj);</v>
      </c>
      <c r="O11" t="str">
        <f t="shared" si="7"/>
        <v>this.fj = '附件'</v>
      </c>
    </row>
    <row r="12" spans="1:15" ht="18.75" customHeight="1">
      <c r="A12" s="10" t="s">
        <v>575</v>
      </c>
      <c r="B12" s="10" t="s">
        <v>576</v>
      </c>
      <c r="D12" s="5" t="s">
        <v>575</v>
      </c>
      <c r="E12" s="4" t="s">
        <v>574</v>
      </c>
      <c r="F12" s="4" t="s">
        <v>570</v>
      </c>
      <c r="G12" t="str">
        <f t="shared" ref="G12:G13" si="8">" ," &amp; E12 &amp; " " &amp; F12 &amp; " "</f>
        <v xml:space="preserve"> ,tb varchar(4) </v>
      </c>
      <c r="H12" t="s">
        <v>652</v>
      </c>
      <c r="I12" t="str">
        <f t="shared" ref="I12:I13" si="9">" ," &amp; E12</f>
        <v xml:space="preserve"> ,tb</v>
      </c>
      <c r="J12" t="str">
        <f t="shared" ref="J12:J13" si="10">E12&amp;": string;"</f>
        <v>tb: string;</v>
      </c>
      <c r="L12" s="1" t="str">
        <f t="shared" ref="L12:L13" si="11">"if(this."&amp;E12&amp;"!=null &amp;&amp; this."&amp;E12&amp;"!=''){      sq=sq+', "&amp;E12&amp;"= ? ';      params.push(this."&amp;E12&amp;");    }"</f>
        <v>if(this.tb!=null &amp;&amp; this.tb!=''){      sq=sq+', tb= ? ';      params.push(this.tb);    }</v>
      </c>
      <c r="M12" t="str">
        <f t="shared" ref="M12:M13" si="12">"params.push(this."&amp;E12&amp;");"</f>
        <v>params.push(this.tb);</v>
      </c>
      <c r="O12" t="str">
        <f t="shared" ref="O12:O13" si="13">"this."&amp;E12&amp;" = '"&amp;D12&amp;"'"</f>
        <v>this.tb = '是否同步'</v>
      </c>
    </row>
    <row r="13" spans="1:15" ht="20.25" customHeight="1">
      <c r="A13" s="10" t="s">
        <v>572</v>
      </c>
      <c r="B13" s="10" t="s">
        <v>573</v>
      </c>
      <c r="D13" s="5" t="s">
        <v>572</v>
      </c>
      <c r="E13" s="4" t="s">
        <v>571</v>
      </c>
      <c r="F13" s="4" t="s">
        <v>570</v>
      </c>
      <c r="G13" t="str">
        <f t="shared" si="8"/>
        <v xml:space="preserve"> ,del varchar(4) </v>
      </c>
      <c r="H13" t="s">
        <v>652</v>
      </c>
      <c r="I13" t="str">
        <f t="shared" si="9"/>
        <v xml:space="preserve"> ,del</v>
      </c>
      <c r="J13" t="str">
        <f t="shared" si="10"/>
        <v>del: string;</v>
      </c>
      <c r="L13" s="1" t="str">
        <f t="shared" si="11"/>
        <v>if(this.del!=null &amp;&amp; this.del!=''){      sq=sq+', del= ? ';      params.push(this.del);    }</v>
      </c>
      <c r="M13" t="str">
        <f t="shared" si="12"/>
        <v>params.push(this.del);</v>
      </c>
      <c r="O13" t="str">
        <f t="shared" si="13"/>
        <v>this.del = '是否删除'</v>
      </c>
    </row>
    <row r="14" spans="1:15" ht="18.75" customHeight="1">
      <c r="A14" s="5" t="s">
        <v>274</v>
      </c>
      <c r="B14" s="10"/>
      <c r="C14" s="11"/>
      <c r="D14" s="5" t="s">
        <v>274</v>
      </c>
      <c r="E14" s="4" t="s">
        <v>278</v>
      </c>
      <c r="F14" s="4" t="s">
        <v>275</v>
      </c>
      <c r="G14" t="str">
        <f t="shared" si="2"/>
        <v xml:space="preserve"> ,wtt integer </v>
      </c>
      <c r="H14" t="s">
        <v>652</v>
      </c>
      <c r="I14" t="str">
        <f t="shared" si="3"/>
        <v xml:space="preserve"> ,wtt</v>
      </c>
      <c r="J14" t="str">
        <f t="shared" si="4"/>
        <v>wtt: string;</v>
      </c>
      <c r="L14" s="1" t="str">
        <f t="shared" si="5"/>
        <v>if(this.wtt!=null &amp;&amp; this.wtt!=''){      sq=sq+', wtt= ? ';      params.push(this.wtt);    }</v>
      </c>
      <c r="M14" t="str">
        <f t="shared" si="6"/>
        <v>params.push(this.wtt);</v>
      </c>
      <c r="O14" t="str">
        <f t="shared" si="7"/>
        <v>this.wtt = '创建时间戳'</v>
      </c>
    </row>
    <row r="15" spans="1:15" ht="18.75" customHeight="1">
      <c r="A15" s="5" t="s">
        <v>490</v>
      </c>
      <c r="B15" s="5"/>
      <c r="D15" s="5" t="s">
        <v>490</v>
      </c>
      <c r="E15" s="4" t="s">
        <v>491</v>
      </c>
      <c r="F15" s="4" t="s">
        <v>312</v>
      </c>
      <c r="G15" t="str">
        <f t="shared" ref="G15" si="14">" ," &amp; E15 &amp; " " &amp; F15 &amp; " "</f>
        <v xml:space="preserve"> ,utt integer </v>
      </c>
      <c r="H15" t="s">
        <v>652</v>
      </c>
      <c r="I15" t="str">
        <f t="shared" ref="I15" si="15">" ," &amp; E15</f>
        <v xml:space="preserve"> ,utt</v>
      </c>
      <c r="J15" t="str">
        <f t="shared" ref="J15" si="16">E15&amp;": string;"</f>
        <v>utt: string;</v>
      </c>
      <c r="L15" s="1" t="str">
        <f t="shared" ref="L15" si="17">"if(this."&amp;E15&amp;"!=null &amp;&amp; this."&amp;E15&amp;"!=''){      sq=sq+', "&amp;E15&amp;"= ? ';      params.push(this."&amp;E15&amp;");    }"</f>
        <v>if(this.utt!=null &amp;&amp; this.utt!=''){      sq=sq+', utt= ? ';      params.push(this.utt);    }</v>
      </c>
      <c r="M15" t="str">
        <f t="shared" ref="M15" si="18">"params.push(this."&amp;E15&amp;");"</f>
        <v>params.push(this.utt);</v>
      </c>
      <c r="O15" t="str">
        <f t="shared" ref="O15" si="19">"this."&amp;E15&amp;" = '"&amp;D15&amp;"'"</f>
        <v>this.utt = '更新时间戳'</v>
      </c>
    </row>
    <row r="16" spans="1:15">
      <c r="A16" s="5"/>
      <c r="B16" s="5"/>
      <c r="D16" s="5"/>
      <c r="E16" s="4"/>
      <c r="F16" s="4"/>
      <c r="G16" s="11" t="str">
        <f>CONCATENATE(G4,G7,G9,G10,G11,G14,G15)</f>
        <v xml:space="preserve"> moi varchar(50) PRIMARY KEY ,ji varchar(50)  ,mon varchar(50)  ,mk varchar(50)  ,fj varchar(50)  ,wtt integer  ,utt integer </v>
      </c>
    </row>
    <row r="17" spans="1:7">
      <c r="A17" s="5"/>
      <c r="B17" s="5"/>
      <c r="D17" s="5"/>
      <c r="E17" s="4"/>
      <c r="F17" s="4"/>
      <c r="G17" s="11" t="str">
        <f>CONCATENATE(I4,I7,I9,I10,I11,I14,I15)</f>
        <v xml:space="preserve"> moi ,ji ,mon ,mk ,fj ,wtt ,utt</v>
      </c>
    </row>
    <row r="18" spans="1:7">
      <c r="A18" s="1"/>
      <c r="B18" s="1"/>
      <c r="D18" s="1"/>
      <c r="G18" s="11" t="str">
        <f>CONCATENATE(H4,H7,H9,H10,H11,H14,H15)</f>
        <v>?,?,?,?,?,?,?</v>
      </c>
    </row>
    <row r="21" spans="1:7">
      <c r="A21" s="18" t="s">
        <v>60</v>
      </c>
    </row>
  </sheetData>
  <mergeCells count="1">
    <mergeCell ref="E2:F2"/>
  </mergeCells>
  <phoneticPr fontId="1" type="noConversion"/>
  <hyperlinks>
    <hyperlink ref="A21"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I8" sqref="I8"/>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2" t="s">
        <v>661</v>
      </c>
      <c r="F2" s="53"/>
    </row>
    <row r="3" spans="1:15">
      <c r="A3" s="2" t="s">
        <v>5</v>
      </c>
      <c r="B3" s="2" t="s">
        <v>6</v>
      </c>
      <c r="D3" s="2" t="s">
        <v>7</v>
      </c>
      <c r="E3" s="33" t="s">
        <v>8</v>
      </c>
      <c r="F3" s="33" t="s">
        <v>9</v>
      </c>
    </row>
    <row r="4" spans="1:15" ht="18.75" customHeight="1">
      <c r="A4" s="5" t="s">
        <v>525</v>
      </c>
      <c r="B4" s="5"/>
      <c r="D4" s="5" t="s">
        <v>525</v>
      </c>
      <c r="E4" s="4" t="s">
        <v>665</v>
      </c>
      <c r="F4" s="4" t="s">
        <v>29</v>
      </c>
      <c r="G4" t="str">
        <f>" " &amp; E4 &amp; " " &amp; F4 &amp; " PRIMARY KEY"</f>
        <v xml:space="preserve"> jti varchar(50) PRIMARY KEY</v>
      </c>
      <c r="H4" t="s">
        <v>659</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652</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653</v>
      </c>
      <c r="B6" s="46"/>
      <c r="D6" s="46" t="s">
        <v>653</v>
      </c>
      <c r="E6" s="48" t="s">
        <v>654</v>
      </c>
      <c r="F6" s="48" t="s">
        <v>29</v>
      </c>
      <c r="G6" t="str">
        <f t="shared" ref="G6:G16" si="4">" ," &amp; E6 &amp; " " &amp; F6 &amp; " "</f>
        <v xml:space="preserve"> ,jtn varchar(50) </v>
      </c>
      <c r="H6" t="s">
        <v>652</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652</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655</v>
      </c>
      <c r="B8" s="46" t="s">
        <v>657</v>
      </c>
      <c r="D8" s="46" t="s">
        <v>655</v>
      </c>
      <c r="E8" s="48" t="s">
        <v>656</v>
      </c>
      <c r="F8" s="48" t="s">
        <v>38</v>
      </c>
      <c r="G8" t="str">
        <f t="shared" si="4"/>
        <v xml:space="preserve"> ,st varchar(20) </v>
      </c>
      <c r="H8" t="s">
        <v>652</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652</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652</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652</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652</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570</v>
      </c>
      <c r="G15" t="str">
        <f t="shared" si="4"/>
        <v xml:space="preserve"> ,tb varchar(4) </v>
      </c>
      <c r="H15" t="s">
        <v>652</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570</v>
      </c>
      <c r="G16" t="str">
        <f t="shared" si="4"/>
        <v xml:space="preserve"> ,del varchar(4) </v>
      </c>
      <c r="H16" t="s">
        <v>652</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E2" sqref="E2:F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1" t="s">
        <v>663</v>
      </c>
      <c r="F2" s="51"/>
    </row>
    <row r="3" spans="1:15">
      <c r="A3" s="2" t="s">
        <v>5</v>
      </c>
      <c r="B3" s="2" t="s">
        <v>6</v>
      </c>
      <c r="D3" s="2" t="s">
        <v>7</v>
      </c>
      <c r="E3" s="37" t="s">
        <v>8</v>
      </c>
      <c r="F3" s="37" t="s">
        <v>9</v>
      </c>
    </row>
    <row r="4" spans="1:15" ht="18" customHeight="1">
      <c r="A4" s="41" t="s">
        <v>590</v>
      </c>
      <c r="B4" s="41" t="s">
        <v>590</v>
      </c>
      <c r="D4" s="41" t="s">
        <v>590</v>
      </c>
      <c r="E4" s="39" t="s">
        <v>664</v>
      </c>
      <c r="F4" s="39" t="s">
        <v>666</v>
      </c>
      <c r="G4" t="str">
        <f>" " &amp; E4 &amp; " " &amp; F4 &amp; " PRIMARY KEY"</f>
        <v xml:space="preserve"> pari varchar(50) PRIMARY KEY</v>
      </c>
      <c r="H4" t="s">
        <v>659</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666</v>
      </c>
      <c r="G5" t="str">
        <f>" ," &amp; E5 &amp; " " &amp; F5 &amp; " "</f>
        <v xml:space="preserve"> ,pwi varchar(50) </v>
      </c>
      <c r="H5" t="s">
        <v>652</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652</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652</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652</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652</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652</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652</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652</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G11" sqref="G11:G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1" t="s">
        <v>662</v>
      </c>
      <c r="F2" s="51"/>
    </row>
    <row r="3" spans="1:15">
      <c r="A3" s="2" t="s">
        <v>5</v>
      </c>
      <c r="B3" s="2" t="s">
        <v>6</v>
      </c>
      <c r="D3" s="2" t="s">
        <v>7</v>
      </c>
      <c r="E3" s="37" t="s">
        <v>8</v>
      </c>
      <c r="F3" s="37" t="s">
        <v>9</v>
      </c>
    </row>
    <row r="4" spans="1:15" ht="17.25" customHeight="1">
      <c r="A4" s="5" t="s">
        <v>608</v>
      </c>
      <c r="B4" s="5"/>
      <c r="D4" s="5" t="s">
        <v>608</v>
      </c>
      <c r="E4" s="4" t="s">
        <v>667</v>
      </c>
      <c r="F4" s="4" t="s">
        <v>596</v>
      </c>
      <c r="G4" t="str">
        <f>" " &amp; E4 &amp; " " &amp; F4 &amp; " PRIMARY KEY"</f>
        <v xml:space="preserve"> mki varchar(50) PRIMARY KEY</v>
      </c>
      <c r="H4" t="s">
        <v>659</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652</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652</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652</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652</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G13" sqref="G13:G15"/>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1" t="s">
        <v>668</v>
      </c>
      <c r="F1" s="51"/>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659</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652</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652</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652</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652</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652</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652</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652</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652</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652</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B8" sqref="B8"/>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1" t="s">
        <v>672</v>
      </c>
      <c r="F2" s="51"/>
    </row>
    <row r="3" spans="1:15">
      <c r="A3" s="2" t="s">
        <v>5</v>
      </c>
      <c r="B3" s="2" t="s">
        <v>6</v>
      </c>
      <c r="D3" s="2" t="s">
        <v>7</v>
      </c>
      <c r="E3" s="50" t="s">
        <v>8</v>
      </c>
      <c r="F3" s="50" t="s">
        <v>9</v>
      </c>
    </row>
    <row r="4" spans="1:15" ht="24" customHeight="1">
      <c r="A4" s="5" t="s">
        <v>23</v>
      </c>
      <c r="B4" s="5"/>
      <c r="D4" s="5" t="s">
        <v>20</v>
      </c>
      <c r="E4" s="4" t="s">
        <v>673</v>
      </c>
      <c r="F4" s="4" t="s">
        <v>28</v>
      </c>
      <c r="G4" t="str">
        <f>" " &amp; E4 &amp; " " &amp; F4 &amp; " PRIMARY KEY"</f>
        <v xml:space="preserve"> wai varchar(50) PRIMARY KEY</v>
      </c>
      <c r="H4" t="s">
        <v>659</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560</v>
      </c>
      <c r="B5" s="5" t="s">
        <v>561</v>
      </c>
      <c r="D5" s="5" t="s">
        <v>560</v>
      </c>
      <c r="E5" s="4" t="s">
        <v>559</v>
      </c>
      <c r="F5" s="4" t="s">
        <v>29</v>
      </c>
      <c r="G5" t="str">
        <f>" ," &amp; E5 &amp; " " &amp; F5 &amp; " "</f>
        <v xml:space="preserve"> ,obt varchar(50) </v>
      </c>
      <c r="H5" t="s">
        <v>652</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558</v>
      </c>
      <c r="B6" s="5"/>
      <c r="D6" s="5" t="s">
        <v>558</v>
      </c>
      <c r="E6" s="4" t="s">
        <v>557</v>
      </c>
      <c r="F6" s="4" t="s">
        <v>29</v>
      </c>
      <c r="G6" t="str">
        <f t="shared" ref="G6:G10" si="4">" ," &amp; E6 &amp; " " &amp; F6 &amp; " "</f>
        <v xml:space="preserve"> ,obi varchar(50) </v>
      </c>
      <c r="H6" t="s">
        <v>652</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652</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652</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652</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652</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647</v>
      </c>
      <c r="B23" s="45" t="s">
        <v>648</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2" t="s">
        <v>302</v>
      </c>
      <c r="F2" s="53"/>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1" t="s">
        <v>245</v>
      </c>
      <c r="F2" s="51"/>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1" t="s">
        <v>381</v>
      </c>
      <c r="F2" s="51"/>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1" t="s">
        <v>246</v>
      </c>
      <c r="F2" s="51"/>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647</v>
      </c>
      <c r="B22" s="45" t="s">
        <v>648</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1" t="s">
        <v>329</v>
      </c>
      <c r="F1" s="51"/>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1" t="s">
        <v>315</v>
      </c>
      <c r="F2" s="51"/>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1" t="s">
        <v>313</v>
      </c>
      <c r="F2" s="51"/>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1" t="s">
        <v>251</v>
      </c>
      <c r="F2" s="51"/>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1" t="s">
        <v>255</v>
      </c>
      <c r="F2" s="51"/>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1" t="s">
        <v>256</v>
      </c>
      <c r="F2" s="51"/>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1" t="s">
        <v>231</v>
      </c>
      <c r="F2" s="51"/>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1" t="s">
        <v>356</v>
      </c>
      <c r="F2" s="51"/>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1" t="s">
        <v>225</v>
      </c>
      <c r="F2" s="51"/>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1" t="s">
        <v>231</v>
      </c>
      <c r="F2" s="51"/>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2" t="s">
        <v>302</v>
      </c>
      <c r="F2" s="53"/>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2" t="s">
        <v>240</v>
      </c>
      <c r="F2" s="53"/>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2" t="s">
        <v>242</v>
      </c>
      <c r="F2" s="53"/>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2" t="s">
        <v>340</v>
      </c>
      <c r="F2" s="53"/>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2019-08-13T07:36:35Z</dcterms:modified>
</cp:coreProperties>
</file>