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9" activeTab="1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13" i="65"/>
  <c r="G12"/>
  <c r="G11"/>
  <c r="M10"/>
  <c r="L10"/>
  <c r="J10"/>
  <c r="I10"/>
  <c r="G10"/>
  <c r="M9"/>
  <c r="L9"/>
  <c r="J9"/>
  <c r="I9"/>
  <c r="G9"/>
  <c r="M8"/>
  <c r="L8"/>
  <c r="J8"/>
  <c r="I8"/>
  <c r="G8"/>
  <c r="M7"/>
  <c r="L7"/>
  <c r="J7"/>
  <c r="I7"/>
  <c r="G7"/>
  <c r="M6"/>
  <c r="L6"/>
  <c r="J6"/>
  <c r="I6"/>
  <c r="G6"/>
  <c r="O5"/>
  <c r="M5"/>
  <c r="L5"/>
  <c r="J5"/>
  <c r="I5"/>
  <c r="G5"/>
  <c r="O4"/>
  <c r="M4"/>
  <c r="L4"/>
  <c r="J4"/>
  <c r="I4"/>
  <c r="G4"/>
  <c r="O6"/>
  <c r="O6" i="53"/>
  <c r="M6"/>
  <c r="L6"/>
  <c r="J6"/>
  <c r="I6"/>
  <c r="G6"/>
  <c r="O5"/>
  <c r="M5"/>
  <c r="L5"/>
  <c r="J5"/>
  <c r="I5"/>
  <c r="G5"/>
  <c r="O12" i="64"/>
  <c r="M12"/>
  <c r="L12"/>
  <c r="J12"/>
  <c r="I12"/>
  <c r="G12"/>
  <c r="O11"/>
  <c r="M11"/>
  <c r="L11"/>
  <c r="J11"/>
  <c r="I11"/>
  <c r="G11"/>
  <c r="O16" i="58"/>
  <c r="M16"/>
  <c r="L16"/>
  <c r="J16"/>
  <c r="I16"/>
  <c r="G16"/>
  <c r="O15"/>
  <c r="M15"/>
  <c r="L15"/>
  <c r="J15"/>
  <c r="I15"/>
  <c r="G15"/>
  <c r="O26" i="55"/>
  <c r="M26"/>
  <c r="L26"/>
  <c r="J26"/>
  <c r="I26"/>
  <c r="G26"/>
  <c r="O25"/>
  <c r="M25"/>
  <c r="L25"/>
  <c r="J25"/>
  <c r="I25"/>
  <c r="G25"/>
  <c r="O13" i="53"/>
  <c r="M13"/>
  <c r="L13"/>
  <c r="J13"/>
  <c r="I13"/>
  <c r="G13"/>
  <c r="O12"/>
  <c r="M12"/>
  <c r="L12"/>
  <c r="J12"/>
  <c r="I12"/>
  <c r="G12"/>
  <c r="O8"/>
  <c r="M8"/>
  <c r="L8"/>
  <c r="J8"/>
  <c r="I8"/>
  <c r="G8"/>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8" i="53"/>
  <c r="O15"/>
  <c r="M15"/>
  <c r="L15"/>
  <c r="J15"/>
  <c r="I15"/>
  <c r="G15"/>
  <c r="O10" i="59"/>
  <c r="M10"/>
  <c r="L10"/>
  <c r="J10"/>
  <c r="I10"/>
  <c r="G10"/>
  <c r="O14" i="53"/>
  <c r="M14"/>
  <c r="L14"/>
  <c r="J14"/>
  <c r="I14"/>
  <c r="G14"/>
  <c r="O11"/>
  <c r="M11"/>
  <c r="L11"/>
  <c r="J11"/>
  <c r="I11"/>
  <c r="G11"/>
  <c r="O10"/>
  <c r="M10"/>
  <c r="L10"/>
  <c r="J10"/>
  <c r="I10"/>
  <c r="G10"/>
  <c r="O9"/>
  <c r="M9"/>
  <c r="L9"/>
  <c r="J9"/>
  <c r="I9"/>
  <c r="G9"/>
  <c r="O7"/>
  <c r="M7"/>
  <c r="L7"/>
  <c r="J7"/>
  <c r="I7"/>
  <c r="G7"/>
  <c r="O4"/>
  <c r="M4"/>
  <c r="L4"/>
  <c r="J4"/>
  <c r="I4"/>
  <c r="G17" s="1"/>
  <c r="G4"/>
  <c r="G16" s="1"/>
  <c r="G13" i="59"/>
  <c r="G12"/>
  <c r="G11"/>
  <c r="O9"/>
  <c r="M9"/>
  <c r="L9"/>
  <c r="J9"/>
  <c r="I9"/>
  <c r="G9"/>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4"/>
  <c r="G12"/>
  <c r="G13"/>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J4"/>
  <c r="I4"/>
  <c r="G4"/>
  <c r="O18" i="55"/>
  <c r="O24"/>
  <c r="O21"/>
  <c r="O20"/>
  <c r="O19"/>
  <c r="O17"/>
  <c r="O16"/>
  <c r="O15"/>
  <c r="O14"/>
  <c r="O13"/>
  <c r="O12"/>
  <c r="O11"/>
  <c r="O10"/>
  <c r="O9"/>
  <c r="O8"/>
  <c r="O7"/>
  <c r="O6"/>
  <c r="O5"/>
  <c r="O4"/>
  <c r="G18" i="65" l="1"/>
  <c r="G17"/>
  <c r="G11" i="61"/>
  <c r="G15" i="60"/>
  <c r="M24" i="55"/>
  <c r="M23"/>
  <c r="M22"/>
  <c r="M21"/>
  <c r="M20"/>
  <c r="M19"/>
  <c r="M18"/>
  <c r="M17"/>
  <c r="M16"/>
  <c r="M15"/>
  <c r="M14"/>
  <c r="M13"/>
  <c r="M12"/>
  <c r="M11"/>
  <c r="M10"/>
  <c r="M9"/>
  <c r="M8"/>
  <c r="M7"/>
  <c r="M6"/>
  <c r="M5"/>
  <c r="M4"/>
  <c r="G29"/>
  <c r="L10"/>
  <c r="L9"/>
  <c r="L8"/>
  <c r="L7"/>
  <c r="L6"/>
  <c r="L5"/>
  <c r="L4"/>
  <c r="L24"/>
  <c r="L23"/>
  <c r="L22"/>
  <c r="L21"/>
  <c r="L20"/>
  <c r="L19"/>
  <c r="L18"/>
  <c r="L17"/>
  <c r="L16"/>
  <c r="L15"/>
  <c r="L14"/>
  <c r="L13"/>
  <c r="L12"/>
  <c r="L11"/>
  <c r="I24"/>
  <c r="I23"/>
  <c r="I22"/>
  <c r="I21"/>
  <c r="I20"/>
  <c r="I19"/>
  <c r="I18"/>
  <c r="I17"/>
  <c r="I16"/>
  <c r="I15"/>
  <c r="I14"/>
  <c r="I13"/>
  <c r="I12"/>
  <c r="I11"/>
  <c r="I10"/>
  <c r="I9"/>
  <c r="I8"/>
  <c r="I7"/>
  <c r="I6"/>
  <c r="G24"/>
  <c r="G23"/>
  <c r="G22"/>
  <c r="G21"/>
  <c r="G20"/>
  <c r="G19"/>
  <c r="G18"/>
  <c r="G17"/>
  <c r="G16"/>
  <c r="G15"/>
  <c r="G14"/>
  <c r="G13"/>
  <c r="G12"/>
  <c r="G11"/>
  <c r="G10"/>
  <c r="G9"/>
  <c r="G8"/>
  <c r="G7"/>
  <c r="G6"/>
  <c r="J24"/>
  <c r="J23"/>
  <c r="J22"/>
  <c r="J21"/>
  <c r="J20"/>
  <c r="J19"/>
  <c r="J18"/>
  <c r="J17"/>
  <c r="J16"/>
  <c r="J15"/>
  <c r="J14"/>
  <c r="J13"/>
  <c r="J12"/>
  <c r="J11"/>
  <c r="J10"/>
  <c r="J9"/>
  <c r="J8"/>
  <c r="J7"/>
  <c r="J6"/>
  <c r="J5"/>
  <c r="J4"/>
  <c r="G13" i="24" l="1"/>
  <c r="I13"/>
  <c r="J13"/>
  <c r="G11" i="63" l="1"/>
  <c r="J8"/>
  <c r="I8"/>
  <c r="G16" s="1"/>
  <c r="G8"/>
  <c r="J7"/>
  <c r="I7"/>
  <c r="G7"/>
  <c r="J6"/>
  <c r="I6"/>
  <c r="G6"/>
  <c r="G15" l="1"/>
  <c r="G14"/>
  <c r="G13"/>
  <c r="I5" i="55" l="1"/>
  <c r="G5"/>
  <c r="I4"/>
  <c r="G4"/>
  <c r="G28"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<sst xmlns="http://schemas.openxmlformats.org/spreadsheetml/2006/main" count="1674" uniqueCount="676">
  <si>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</si>
  <si>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</si>
  <si>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</si>
  <si>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</si>
  <si>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</si>
  <si>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</si>
  <si>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</si>
  <si>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</si>
  <si>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</si>
  <si>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</si>
  <si>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</si>
  <si>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</si>
  <si>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</si>
  <si>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</si>
  <si>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</si>
  <si>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</si>
  <si>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</si>
  <si>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</si>
  <si>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</si>
  <si>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</si>
  <si>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</si>
  <si>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</si>
  <si>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</si>
  <si>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</si>
  <si>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</si>
  <si>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</si>
  <si>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</si>
  <si>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</si>
  <si>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</si>
  <si>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</si>
  <si>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</si>
  <si>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</si>
  <si>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</si>
  <si>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</si>
  <si>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</si>
  <si>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</si>
  <si>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</si>
  <si>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</si>
  <si>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</si>
  <si>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</si>
  <si>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</si>
  <si>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</si>
  <si>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</si>
  <si>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</si>
  <si>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</si>
  <si>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</si>
  <si>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</si>
  <si>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</si>
  <si>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</si>
  <si>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</si>
  <si>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</si>
  <si>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</si>
  <si>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</si>
  <si>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</si>
  <si>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</si>
  <si>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</si>
  <si>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</si>
  <si>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</si>
  <si>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</si>
  <si>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</si>
  <si>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</si>
  <si>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</si>
  <si>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</si>
  <si>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</si>
  <si>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</si>
  <si>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</si>
  <si>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</si>
  <si>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</si>
  <si>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</si>
  <si>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</si>
  <si>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</si>
  <si>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</si>
  <si>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</si>
  <si>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</si>
  <si>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</si>
  <si>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</si>
  <si>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</si>
  <si>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</si>
  <si>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</si>
  <si>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</si>
  <si>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</si>
  <si>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</si>
  <si>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</si>
  <si>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</si>
  <si>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</si>
  <si>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</si>
  <si>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</si>
  <si>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</si>
  <si>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</si>
  <si>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</si>
  <si>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</si>
  <si>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</si>
  <si>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</si>
  <si>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</si>
  <si>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</si>
  <si>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</si>
  <si>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</si>
  <si>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</si>
  <si>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</si>
  <si>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</si>
  <si>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</si>
  <si>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</si>
  <si>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</si>
  <si>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</si>
  <si>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</si>
  <si>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</si>
  <si>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</si>
  <si>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</si>
  <si>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</si>
  <si>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</si>
  <si>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</si>
  <si>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</si>
  <si>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</si>
  <si>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</si>
  <si>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</si>
  <si>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</si>
  <si>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</si>
  <si>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</si>
  <si>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</si>
  <si>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</si>
  <si>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</si>
  <si>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</si>
  <si>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</si>
  <si>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</si>
  <si>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</si>
  <si>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</si>
  <si>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</si>
  <si>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</si>
  <si>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</si>
  <si>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</si>
  <si>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</si>
  <si>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</si>
  <si>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</si>
  <si>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</si>
  <si>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</si>
  <si>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</si>
  <si>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</si>
  <si>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</si>
  <si>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</si>
  <si>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</si>
  <si>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</si>
  <si>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</si>
  <si>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</si>
  <si>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</si>
  <si>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</si>
  <si>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</si>
  <si>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</si>
  <si>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</si>
  <si>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</si>
  <si>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</si>
  <si>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</si>
  <si>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</si>
  <si>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</si>
  <si>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</si>
  <si>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</si>
  <si>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</si>
  <si>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</si>
  <si>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</si>
  <si>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</si>
  <si>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</si>
  <si>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</si>
  <si>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</si>
  <si>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</si>
  <si>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</si>
  <si>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</si>
  <si>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</si>
  <si>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</si>
  <si>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</si>
  <si>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</si>
  <si>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</si>
  <si>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</si>
  <si>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</si>
  <si>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</si>
  <si>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</si>
  <si>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</si>
  <si>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</si>
  <si>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</si>
  <si>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</si>
  <si>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</si>
  <si>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</si>
  <si>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</si>
  <si>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</si>
  <si>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</si>
  <si>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</si>
  <si>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</si>
  <si>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</si>
  <si>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</si>
  <si>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</si>
  <si>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</si>
  <si>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</si>
  <si>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</si>
  <si>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</si>
  <si>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</si>
  <si>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</si>
  <si>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</si>
  <si>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</si>
  <si>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</si>
  <si>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</si>
  <si>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</si>
  <si>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</si>
  <si>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</si>
  <si>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</si>
  <si>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</si>
  <si>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</si>
  <si>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</si>
  <si>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</si>
  <si>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</si>
  <si>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</si>
  <si>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</si>
  <si>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</si>
  <si>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</si>
  <si>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</si>
  <si>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</si>
  <si>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</si>
  <si>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</si>
  <si>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</si>
  <si>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</si>
  <si>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</si>
  <si>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</si>
  <si>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</si>
  <si>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</si>
  <si>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</si>
  <si>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</si>
  <si>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</si>
  <si>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</si>
  <si>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</si>
  <si>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</si>
  <si>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</si>
  <si>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</si>
  <si>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</si>
  <si>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</si>
  <si>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</si>
  <si>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</si>
  <si>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</si>
  <si>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</si>
  <si>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</si>
  <si>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</si>
  <si>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</si>
  <si>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</si>
  <si>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</si>
  <si>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</si>
  <si>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</si>
  <si>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</si>
  <si>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</si>
  <si>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</si>
  <si>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</si>
  <si>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</si>
  <si>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</si>
  <si>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</si>
  <si>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</si>
  <si>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</si>
  <si>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</si>
  <si>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</si>
  <si>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</si>
  <si>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</si>
  <si>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</si>
  <si>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</si>
  <si>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</si>
  <si>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</si>
  <si>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</si>
  <si>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</si>
  <si>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</si>
  <si>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</si>
  <si>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</si>
  <si>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</si>
  <si>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</si>
  <si>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</si>
  <si>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</si>
  <si>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</si>
  <si>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</si>
  <si>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</si>
  <si>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</si>
  <si>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</si>
  <si>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</si>
  <si>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</si>
  <si>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</si>
  <si>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</si>
  <si>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</si>
  <si>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</si>
  <si>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</si>
  <si>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</si>
  <si>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</si>
  <si>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</si>
  <si>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</si>
  <si>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</si>
  <si>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</si>
  <si>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</si>
  <si>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</si>
  <si>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</si>
  <si>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</si>
  <si>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</si>
  <si>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</si>
  <si>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</si>
  <si>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</si>
  <si>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</si>
  <si>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</si>
  <si>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</si>
  <si>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</si>
  <si>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</si>
  <si>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</si>
  <si>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</si>
  <si>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</si>
  <si>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</si>
  <si>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</si>
  <si>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</si>
  <si>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</si>
  <si>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</si>
  <si>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</si>
  <si>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</si>
  <si>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</si>
  <si>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</si>
  <si>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</si>
  <si>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</si>
  <si>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</si>
  <si>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</si>
  <si>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</si>
  <si>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</si>
  <si>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</si>
  <si>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</si>
  <si>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</si>
  <si>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</si>
  <si>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</si>
  <si>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</si>
  <si>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</si>
  <si>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</si>
  <si>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</si>
  <si>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</si>
  <si>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</si>
  <si>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</si>
  <si>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</si>
  <si>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</si>
  <si>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</si>
  <si>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</si>
  <si>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</si>
  <si>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</si>
  <si>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</si>
  <si>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</si>
  <si>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</si>
  <si>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</si>
  <si>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</si>
  <si>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</si>
  <si>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</si>
  <si>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</si>
  <si>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</si>
  <si>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</si>
  <si>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</si>
  <si>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</si>
  <si>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</si>
  <si>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</si>
  <si>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</si>
  <si>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</si>
  <si>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</si>
  <si>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</si>
  <si>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</si>
  <si>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</si>
  <si>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</si>
  <si>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</si>
  <si>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</si>
  <si>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</si>
  <si>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</si>
  <si>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</si>
  <si>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</si>
  <si>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</si>
  <si>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</si>
  <si>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</si>
  <si>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</si>
  <si>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</si>
  <si>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</si>
  <si>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</si>
  <si>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</si>
  <si>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</si>
  <si>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</si>
  <si>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</si>
  <si>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</si>
  <si>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</si>
  <si>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</si>
  <si>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</si>
  <si>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</si>
  <si>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</si>
  <si>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</si>
  <si>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</si>
  <si>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</si>
  <si>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</si>
  <si>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</si>
  <si>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</si>
  <si>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</si>
  <si>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</si>
  <si>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</si>
  <si>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</si>
  <si>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</si>
  <si>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</si>
  <si>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</si>
  <si>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</si>
  <si>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</si>
  <si>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</si>
  <si>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</si>
  <si>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</si>
  <si>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</si>
  <si>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</si>
  <si>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</si>
  <si>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</si>
  <si>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</si>
  <si>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</si>
  <si>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</si>
  <si>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</si>
  <si>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</si>
  <si>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</si>
  <si>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</si>
  <si>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</si>
  <si>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</si>
  <si>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</si>
  <si>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</si>
  <si>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</si>
  <si>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</si>
  <si>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</si>
  <si>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</si>
  <si>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</si>
  <si>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</si>
  <si>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</si>
  <si>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</si>
  <si>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</si>
  <si>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</si>
  <si>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</si>
  <si>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</si>
  <si>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</si>
  <si>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</si>
  <si>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</si>
  <si>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</si>
  <si>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</si>
  <si>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</si>
  <si>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</si>
  <si>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</si>
  <si>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</si>
  <si>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</si>
  <si>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</si>
  <si>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</si>
  <si>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</si>
  <si>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</si>
  <si>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</si>
  <si>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</si>
  <si>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</si>
  <si>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</si>
  <si>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</si>
  <si>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</si>
  <si>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</si>
  <si>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</si>
  <si>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</si>
  <si>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</si>
  <si>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</si>
  <si>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</si>
  <si>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</si>
  <si>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</si>
  <si>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</si>
  <si>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</si>
  <si>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</si>
  <si>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</si>
  <si>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</si>
  <si>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</si>
  <si>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</si>
  <si>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</si>
  <si>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</si>
  <si>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</si>
  <si>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</si>
  <si>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</si>
  <si>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</si>
  <si>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</si>
  <si>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</si>
  <si>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</si>
  <si>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</si>
  <si>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</si>
  <si>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</si>
  <si>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</si>
  <si>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</si>
  <si>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</si>
  <si>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</si>
  <si>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</si>
  <si>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</si>
  <si>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</si>
  <si>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</si>
  <si>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</si>
  <si>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</si>
  <si>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</si>
  <si>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</si>
  <si>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</si>
  <si>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</si>
  <si>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</si>
  <si>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</si>
  <si>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</si>
  <si>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</si>
  <si>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</si>
  <si>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</si>
  <si>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</si>
  <si>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</si>
  <si>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</si>
  <si>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</si>
  <si>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</si>
  <si>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</si>
  <si>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</si>
  <si>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</si>
  <si>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</si>
  <si>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重复事件创建第一个事件ID,用于重复日程修改/删除操作</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</si>
  <si>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</si>
  <si>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</si>
  <si>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</si>
  <si>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</si>
  <si>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</si>
  <si>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</si>
  <si>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</si>
  <si>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</si>
  <si>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</si>
  <si>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</si>
  <si>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</si>
  <si>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</si>
  <si>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</si>
  <si>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</si>
  <si>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</si>
  <si>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</si>
  <si>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</si>
  <si>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</si>
  <si>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</si>
  <si>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</si>
  <si>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</si>
  <si>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</si>
  <si>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</si>
  <si>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</si>
  <si>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</si>
  <si>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</si>
  <si>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</si>
  <si>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</si>
  <si>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</si>
  <si>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</si>
  <si>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</si>
  <si>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</si>
  <si>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</si>
  <si>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</si>
  <si>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</si>
  <si>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</si>
  <si>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</si>
  <si>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</si>
  <si>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</si>
  <si>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</si>
  <si>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</si>
  <si>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</si>
  <si>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</si>
  <si>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</si>
  <si>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</si>
  <si>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</si>
  <si>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</si>
  <si>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</si>
  <si>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</si>
  <si>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</si>
  <si>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</si>
  <si>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</si>
  <si>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</si>
  <si>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</si>
  <si>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</si>
  <si>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</si>
  <si>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</si>
  <si>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</si>
  <si>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</si>
  <si>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</si>
  <si>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</si>
  <si>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</si>
  <si>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</si>
  <si>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</si>
  <si>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</si>
  <si>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</si>
  <si>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</si>
  <si>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</si>
  <si>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</si>
  <si>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</si>
  <si>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</si>
  <si>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</si>
  <si>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</si>
  <si>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</si>
  <si>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</si>
  <si>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</si>
  <si>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</si>
  <si>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</si>
  <si>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</si>
  <si>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</si>
  <si>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</si>
  <si>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</si>
  <si>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</si>
  <si>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</si>
  <si>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</si>
  <si>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</si>
  <si>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</si>
  <si>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</si>
  <si>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</si>
  <si>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</si>
  <si>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</si>
  <si>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</si>
  <si>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</si>
  <si>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</si>
  <si>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</si>
  <si>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</si>
  <si>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</si>
  <si>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</si>
  <si>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</si>
  <si>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</si>
  <si>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</si>
  <si>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</si>
  <si>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</si>
  <si>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</si>
  <si>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</si>
  <si>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</si>
  <si>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</si>
  <si>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</si>
  <si>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</si>
  <si>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</si>
  <si>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</si>
  <si>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</si>
  <si>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</si>
  <si>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</si>
  <si>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</si>
  <si>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</si>
  <si>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</si>
  <si>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</si>
  <si>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</si>
  <si>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</si>
  <si>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</si>
  <si>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</si>
  <si>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</si>
  <si>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</si>
  <si>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</si>
  <si>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</si>
  <si>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</si>
  <si>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</si>
  <si>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</si>
  <si>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</si>
  <si>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</si>
  <si>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</si>
  <si>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</si>
  <si>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</si>
  <si>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</si>
  <si>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</si>
  <si>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</si>
  <si>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</si>
  <si>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</si>
  <si>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</si>
  <si>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</si>
  <si>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</si>
  <si>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</si>
  <si>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日程：所属日期，任务：创建/完成日期，小任务：创建日期</t>
    <phoneticPr fontId="1" type="noConversion"/>
  </si>
  <si>
    <t>持续时间</t>
    <phoneticPr fontId="1" type="noConversion"/>
  </si>
  <si>
    <t>ct</t>
    <phoneticPr fontId="1" type="noConversion"/>
  </si>
  <si>
    <t>integer</t>
    <phoneticPr fontId="1" type="noConversion"/>
  </si>
  <si>
    <t>半小时</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</si>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</sst>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4">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30"/>
  <sheetViews>
    <sheetView tabSelected="1" workbookViewId="0">
      <selection activeCell="B13" sqref="B13"/>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2" t="s">
        <v>483</v>
      </c>
      <c r="F2" s="53"/>
    </row>
    <row r="3" spans="1:15">
      <c r="A3" s="2" t="s">
        <v>5</v>
      </c>
      <c r="B3" s="2" t="s">
        <v>6</v>
      </c>
      <c r="D3" s="2" t="s">
        <v>7</v>
      </c>
      <c r="E3" s="33" t="s">
        <v>8</v>
      </c>
      <c r="F3" s="33" t="s">
        <v>9</v>
      </c>
    </row>
    <row r="4" spans="1:15" ht="18.75" customHeight="1">
      <c r="A4" s="5" t="s">
        <v>484</v>
      </c>
      <c r="B4" s="5"/>
      <c r="D4" s="5" t="s">
        <v>484</v>
      </c>
      <c r="E4" s="4" t="s">
        <v>653</v>
      </c>
      <c r="F4" s="4" t="s">
        <v>29</v>
      </c>
      <c r="G4" t="str">
        <f>" " &amp; E4 &amp; " " &amp; F4 &amp; " PRIMARY KEY"</f>
        <v xml:space="preserve"> evi varchar(50) PRIMARY KEY</v>
      </c>
      <c r="H4" t="s">
        <v>654</v>
      </c>
      <c r="I4" t="str">
        <f>" " &amp; E4</f>
        <v xml:space="preserve"> evi</v>
      </c>
      <c r="J4" t="str">
        <f>E4&amp;": string;"</f>
        <v>evi: string;</v>
      </c>
      <c r="L4" s="1" t="str">
        <f t="shared" ref="L4:L10"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651</v>
      </c>
      <c r="F5" s="4" t="s">
        <v>29</v>
      </c>
      <c r="G5" t="str">
        <f>" ," &amp; E5 &amp; " " &amp; F5 &amp; " "</f>
        <v xml:space="preserve"> ,evn varchar(50) </v>
      </c>
      <c r="H5" t="s">
        <v>654</v>
      </c>
      <c r="I5" t="str">
        <f>" ," &amp; E5</f>
        <v xml:space="preserve"> ,evn</v>
      </c>
      <c r="J5" t="str">
        <f t="shared" ref="J5:J26" si="1">E5&amp;": string;"</f>
        <v>evn: string;</v>
      </c>
      <c r="L5" s="1" t="str">
        <f t="shared" si="0"/>
        <v>if(this.evn!=null &amp;&amp; this.evn!=''){      sq=sq+', evn= ? ';      params.push(this.evn);    }</v>
      </c>
      <c r="M5" t="str">
        <f t="shared" ref="M5:M26" si="2">"params.push(this."&amp;E5&amp;");"</f>
        <v>params.push(this.evn);</v>
      </c>
      <c r="O5" t="str">
        <f t="shared" ref="O5:O26" si="3">"this."&amp;E5&amp;" = '"&amp;D5&amp;"'"</f>
        <v>this.evn = '事件主题'</v>
      </c>
    </row>
    <row r="6" spans="1:15" ht="18.75" customHeight="1">
      <c r="A6" s="5" t="s">
        <v>48</v>
      </c>
      <c r="B6" s="5"/>
      <c r="D6" s="5" t="s">
        <v>48</v>
      </c>
      <c r="E6" s="4" t="s">
        <v>241</v>
      </c>
      <c r="F6" s="4" t="s">
        <v>29</v>
      </c>
      <c r="G6" t="str">
        <f t="shared" ref="G6:G26" si="4">" ," &amp; E6 &amp; " " &amp; F6 &amp; " "</f>
        <v xml:space="preserve"> ,ui varchar(50) </v>
      </c>
      <c r="H6" t="s">
        <v>654</v>
      </c>
      <c r="I6" t="str">
        <f t="shared" ref="I6:I26"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641</v>
      </c>
      <c r="B7" s="42"/>
      <c r="D7" s="42" t="s">
        <v>641</v>
      </c>
      <c r="E7" s="44" t="s">
        <v>642</v>
      </c>
      <c r="F7" s="44" t="s">
        <v>643</v>
      </c>
      <c r="G7" t="str">
        <f t="shared" si="4"/>
        <v xml:space="preserve"> ,mi varchar(50) </v>
      </c>
      <c r="H7" t="s">
        <v>654</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644</v>
      </c>
      <c r="C8" s="11"/>
      <c r="D8" s="10" t="s">
        <v>487</v>
      </c>
      <c r="E8" s="12" t="s">
        <v>488</v>
      </c>
      <c r="F8" s="4" t="s">
        <v>38</v>
      </c>
      <c r="G8" t="str">
        <f t="shared" si="4"/>
        <v xml:space="preserve"> ,evd varchar(20) </v>
      </c>
      <c r="H8" t="s">
        <v>654</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489</v>
      </c>
      <c r="B9" s="10" t="s">
        <v>500</v>
      </c>
      <c r="C9" s="11"/>
      <c r="D9" s="10" t="s">
        <v>489</v>
      </c>
      <c r="E9" s="12" t="s">
        <v>652</v>
      </c>
      <c r="F9" s="4" t="s">
        <v>29</v>
      </c>
      <c r="G9" t="str">
        <f t="shared" si="4"/>
        <v xml:space="preserve"> ,rtevi varchar(50) </v>
      </c>
      <c r="H9" t="s">
        <v>654</v>
      </c>
      <c r="I9" t="str">
        <f t="shared" si="5"/>
        <v xml:space="preserve"> ,rtevi</v>
      </c>
      <c r="J9" t="str">
        <f t="shared" si="1"/>
        <v>rtevi: string;</v>
      </c>
      <c r="L9" s="1" t="str">
        <f t="shared" si="0"/>
        <v>if(this.rtevi!=null &amp;&amp; this.rtevi!=''){      sq=sq+', rtevi= ? ';      params.push(this.rtevi);    }</v>
      </c>
      <c r="M9" t="str">
        <f t="shared" si="2"/>
        <v>params.push(this.rtevi);</v>
      </c>
      <c r="O9" t="str">
        <f t="shared" si="3"/>
        <v>this.rtevi = '重复事件ID'</v>
      </c>
    </row>
    <row r="10" spans="1:15" ht="18.75" customHeight="1">
      <c r="A10" s="5" t="s">
        <v>72</v>
      </c>
      <c r="B10" s="10"/>
      <c r="C10" s="11"/>
      <c r="D10" s="5" t="s">
        <v>72</v>
      </c>
      <c r="E10" s="4" t="s">
        <v>75</v>
      </c>
      <c r="F10" s="4" t="s">
        <v>29</v>
      </c>
      <c r="G10" t="str">
        <f t="shared" si="4"/>
        <v xml:space="preserve"> ,ji varchar(50) </v>
      </c>
      <c r="H10" t="s">
        <v>654</v>
      </c>
      <c r="I10" t="str">
        <f t="shared" si="5"/>
        <v xml:space="preserve"> ,ji</v>
      </c>
      <c r="J10" t="str">
        <f t="shared" si="1"/>
        <v>ji: string;</v>
      </c>
      <c r="L10" s="1" t="str">
        <f t="shared" si="0"/>
        <v>if(this.ji!=null &amp;&amp; this.ji!=''){      sq=sq+', ji= ? ';      params.push(this.ji);    }</v>
      </c>
      <c r="M10" t="str">
        <f t="shared" si="2"/>
        <v>params.push(this.ji);</v>
      </c>
      <c r="O10" t="str">
        <f t="shared" si="3"/>
        <v>this.ji = '计划ID'</v>
      </c>
    </row>
    <row r="11" spans="1:15" ht="18.75" customHeight="1">
      <c r="A11" s="5" t="s">
        <v>124</v>
      </c>
      <c r="B11" s="10"/>
      <c r="C11" s="11"/>
      <c r="D11" s="5" t="s">
        <v>124</v>
      </c>
      <c r="E11" s="4" t="s">
        <v>125</v>
      </c>
      <c r="F11" s="4" t="s">
        <v>29</v>
      </c>
      <c r="G11" t="str">
        <f t="shared" si="4"/>
        <v xml:space="preserve"> ,bz varchar(50) </v>
      </c>
      <c r="H11" t="s">
        <v>654</v>
      </c>
      <c r="I11" t="str">
        <f t="shared" si="5"/>
        <v xml:space="preserve"> ,bz</v>
      </c>
      <c r="J11" t="str">
        <f t="shared" si="1"/>
        <v>bz: string;</v>
      </c>
      <c r="L11" s="1" t="str">
        <f>"if(this."&amp;E11&amp;"!=null &amp;&amp; this."&amp;E11&amp;"!=''){      sq=sq+', "&amp;E11&amp;"= ? ';      params.push(this."&amp;E11&amp;");    }"</f>
        <v>if(this.bz!=null &amp;&amp; this.bz!=''){      sq=sq+', bz= ? ';      params.push(this.bz);    }</v>
      </c>
      <c r="M11" t="str">
        <f t="shared" si="2"/>
        <v>params.push(this.bz);</v>
      </c>
      <c r="O11" t="str">
        <f t="shared" si="3"/>
        <v>this.bz = '备注'</v>
      </c>
    </row>
    <row r="12" spans="1:15" ht="18.75" customHeight="1">
      <c r="A12" s="5" t="s">
        <v>493</v>
      </c>
      <c r="B12" s="5" t="s">
        <v>499</v>
      </c>
      <c r="D12" s="5" t="s">
        <v>493</v>
      </c>
      <c r="E12" s="4" t="s">
        <v>494</v>
      </c>
      <c r="F12" s="4" t="s">
        <v>171</v>
      </c>
      <c r="G12" t="str">
        <f t="shared" si="4"/>
        <v xml:space="preserve"> ,type varchar(4) </v>
      </c>
      <c r="H12" t="s">
        <v>654</v>
      </c>
      <c r="I12" t="str">
        <f t="shared" si="5"/>
        <v xml:space="preserve"> ,type</v>
      </c>
      <c r="J12" t="str">
        <f t="shared" si="1"/>
        <v>type: string;</v>
      </c>
      <c r="L12" s="1" t="str">
        <f t="shared" ref="L12:L26" si="6">"if(this."&amp;E12&amp;"!=null &amp;&amp; this."&amp;E12&amp;"!=''){      sq=sq+', "&amp;E12&amp;"= ? ';      params.push(this."&amp;E12&amp;");    }"</f>
        <v>if(this.type!=null &amp;&amp; this.type!=''){      sq=sq+', type= ? ';      params.push(this.type);    }</v>
      </c>
      <c r="M12" t="str">
        <f t="shared" si="2"/>
        <v>params.push(this.type);</v>
      </c>
      <c r="O12" t="str">
        <f t="shared" si="3"/>
        <v>this.type = '事件类型'</v>
      </c>
    </row>
    <row r="13" spans="1:15" ht="18.75" customHeight="1">
      <c r="A13" s="5" t="s">
        <v>539</v>
      </c>
      <c r="B13" s="5" t="s">
        <v>548</v>
      </c>
      <c r="D13" s="5" t="s">
        <v>539</v>
      </c>
      <c r="E13" s="4" t="s">
        <v>543</v>
      </c>
      <c r="F13" s="4" t="s">
        <v>29</v>
      </c>
      <c r="G13" t="str">
        <f t="shared" si="4"/>
        <v xml:space="preserve"> ,tx varchar(50) </v>
      </c>
      <c r="H13" t="s">
        <v>654</v>
      </c>
      <c r="I13" t="str">
        <f t="shared" si="5"/>
        <v xml:space="preserve"> ,tx</v>
      </c>
      <c r="J13" t="str">
        <f t="shared" si="1"/>
        <v>tx: string;</v>
      </c>
      <c r="L13" s="1" t="str">
        <f t="shared" si="6"/>
        <v>if(this.tx!=null &amp;&amp; this.tx!=''){      sq=sq+', tx= ? ';      params.push(this.tx);    }</v>
      </c>
      <c r="M13" t="str">
        <f t="shared" si="2"/>
        <v>params.push(this.tx);</v>
      </c>
      <c r="O13" t="str">
        <f t="shared" si="3"/>
        <v>this.tx = '提醒'</v>
      </c>
    </row>
    <row r="14" spans="1:15" ht="18.75" customHeight="1">
      <c r="A14" s="5" t="s">
        <v>540</v>
      </c>
      <c r="B14" s="5" t="s">
        <v>497</v>
      </c>
      <c r="D14" s="5" t="s">
        <v>540</v>
      </c>
      <c r="E14" s="4" t="s">
        <v>544</v>
      </c>
      <c r="F14" s="4" t="s">
        <v>29</v>
      </c>
      <c r="G14" t="str">
        <f t="shared" si="4"/>
        <v xml:space="preserve"> ,txs varchar(50) </v>
      </c>
      <c r="H14" t="s">
        <v>654</v>
      </c>
      <c r="I14" t="str">
        <f t="shared" si="5"/>
        <v xml:space="preserve"> ,txs</v>
      </c>
      <c r="J14" t="str">
        <f t="shared" si="1"/>
        <v>txs: string;</v>
      </c>
      <c r="L14" s="1" t="str">
        <f t="shared" si="6"/>
        <v>if(this.txs!=null &amp;&amp; this.txs!=''){      sq=sq+', txs= ? ';      params.push(this.txs);    }</v>
      </c>
      <c r="M14" t="str">
        <f t="shared" si="2"/>
        <v>params.push(this.txs);</v>
      </c>
      <c r="O14" t="str">
        <f t="shared" si="3"/>
        <v>this.txs = '提醒显示'</v>
      </c>
    </row>
    <row r="15" spans="1:15" ht="18.75" customHeight="1">
      <c r="A15" s="5" t="s">
        <v>542</v>
      </c>
      <c r="B15" s="5" t="s">
        <v>547</v>
      </c>
      <c r="D15" s="5" t="s">
        <v>542</v>
      </c>
      <c r="E15" s="4" t="s">
        <v>545</v>
      </c>
      <c r="F15" s="4" t="s">
        <v>29</v>
      </c>
      <c r="G15" t="str">
        <f t="shared" si="4"/>
        <v xml:space="preserve"> ,rt varchar(50) </v>
      </c>
      <c r="H15" t="s">
        <v>654</v>
      </c>
      <c r="I15" t="str">
        <f t="shared" si="5"/>
        <v xml:space="preserve"> ,rt</v>
      </c>
      <c r="J15" t="str">
        <f t="shared" si="1"/>
        <v>rt: string;</v>
      </c>
      <c r="L15" s="1" t="str">
        <f t="shared" si="6"/>
        <v>if(this.rt!=null &amp;&amp; this.rt!=''){      sq=sq+', rt= ? ';      params.push(this.rt);    }</v>
      </c>
      <c r="M15" t="str">
        <f t="shared" si="2"/>
        <v>params.push(this.rt);</v>
      </c>
      <c r="O15" t="str">
        <f t="shared" si="3"/>
        <v>this.rt = '重复'</v>
      </c>
    </row>
    <row r="16" spans="1:15" ht="18.75" customHeight="1">
      <c r="A16" s="5" t="s">
        <v>541</v>
      </c>
      <c r="B16" s="5" t="s">
        <v>498</v>
      </c>
      <c r="D16" s="5" t="s">
        <v>541</v>
      </c>
      <c r="E16" s="4" t="s">
        <v>546</v>
      </c>
      <c r="F16" s="4" t="s">
        <v>29</v>
      </c>
      <c r="G16" t="str">
        <f t="shared" si="4"/>
        <v xml:space="preserve"> ,rts varchar(50) </v>
      </c>
      <c r="H16" t="s">
        <v>654</v>
      </c>
      <c r="I16" t="str">
        <f t="shared" si="5"/>
        <v xml:space="preserve"> ,rts</v>
      </c>
      <c r="J16" t="str">
        <f t="shared" si="1"/>
        <v>rts: string;</v>
      </c>
      <c r="L16" s="1" t="str">
        <f t="shared" si="6"/>
        <v>if(this.rts!=null &amp;&amp; this.rts!=''){      sq=sq+', rts= ? ';      params.push(this.rts);    }</v>
      </c>
      <c r="M16" t="str">
        <f t="shared" si="2"/>
        <v>params.push(this.rts);</v>
      </c>
      <c r="O16" t="str">
        <f t="shared" si="3"/>
        <v>this.rts = '重复显示'</v>
      </c>
    </row>
    <row r="17" spans="1:15" ht="18.75" customHeight="1">
      <c r="A17" s="5" t="s">
        <v>523</v>
      </c>
      <c r="B17" s="5" t="s">
        <v>524</v>
      </c>
      <c r="D17" s="5" t="s">
        <v>523</v>
      </c>
      <c r="E17" s="4" t="s">
        <v>507</v>
      </c>
      <c r="F17" s="4" t="s">
        <v>29</v>
      </c>
      <c r="G17" t="str">
        <f t="shared" si="4"/>
        <v xml:space="preserve"> ,fj varchar(50) </v>
      </c>
      <c r="H17" t="s">
        <v>654</v>
      </c>
      <c r="I17" t="str">
        <f t="shared" si="5"/>
        <v xml:space="preserve"> ,fj</v>
      </c>
      <c r="J17" t="str">
        <f t="shared" si="1"/>
        <v>fj: string;</v>
      </c>
      <c r="L17" s="1" t="str">
        <f t="shared" si="6"/>
        <v>if(this.fj!=null &amp;&amp; this.fj!=''){      sq=sq+', fj= ? ';      params.push(this.fj);    }</v>
      </c>
      <c r="M17" t="str">
        <f t="shared" si="2"/>
        <v>params.push(this.fj);</v>
      </c>
      <c r="O17" t="str">
        <f t="shared" si="3"/>
        <v>this.fj = '附件'</v>
      </c>
    </row>
    <row r="18" spans="1:15" ht="18.75" customHeight="1">
      <c r="A18" s="5" t="s">
        <v>534</v>
      </c>
      <c r="B18" s="5" t="s">
        <v>535</v>
      </c>
      <c r="D18" s="5" t="s">
        <v>534</v>
      </c>
      <c r="E18" s="4" t="s">
        <v>536</v>
      </c>
      <c r="F18" s="4" t="s">
        <v>312</v>
      </c>
      <c r="G18" t="str">
        <f t="shared" si="4"/>
        <v xml:space="preserve"> ,pn integer </v>
      </c>
      <c r="H18" t="s">
        <v>654</v>
      </c>
      <c r="I18" t="str">
        <f t="shared" si="5"/>
        <v xml:space="preserve"> ,pn</v>
      </c>
      <c r="J18" t="str">
        <f t="shared" si="1"/>
        <v>pn: string;</v>
      </c>
      <c r="L18" s="1" t="str">
        <f t="shared" si="6"/>
        <v>if(this.pn!=null &amp;&amp; this.pn!=''){      sq=sq+', pn= ? ';      params.push(this.pn);    }</v>
      </c>
      <c r="M18" t="str">
        <f t="shared" si="2"/>
        <v>params.push(this.pn);</v>
      </c>
      <c r="O18" t="str">
        <f>"this."&amp;E18&amp;" = 4 "</f>
        <v xml:space="preserve">this.pn = 4 </v>
      </c>
    </row>
    <row r="19" spans="1:15" s="43" customFormat="1" ht="18.75" customHeight="1">
      <c r="A19" s="42" t="s">
        <v>631</v>
      </c>
      <c r="B19" s="42" t="s">
        <v>633</v>
      </c>
      <c r="D19" s="42" t="s">
        <v>631</v>
      </c>
      <c r="E19" s="44" t="s">
        <v>636</v>
      </c>
      <c r="F19" s="44" t="s">
        <v>637</v>
      </c>
      <c r="G19" t="str">
        <f t="shared" si="4"/>
        <v xml:space="preserve"> ,md varchar(4) </v>
      </c>
      <c r="H19" t="s">
        <v>654</v>
      </c>
      <c r="I19" t="str">
        <f t="shared" si="5"/>
        <v xml:space="preserve"> ,md</v>
      </c>
      <c r="J19" t="str">
        <f t="shared" si="1"/>
        <v>md: string;</v>
      </c>
      <c r="L19" s="1" t="str">
        <f t="shared" si="6"/>
        <v>if(this.md!=null &amp;&amp; this.md!=''){      sq=sq+', md= ? ';      params.push(this.md);    }</v>
      </c>
      <c r="M19" t="str">
        <f t="shared" si="2"/>
        <v>params.push(this.md);</v>
      </c>
      <c r="O19" t="str">
        <f t="shared" si="3"/>
        <v>this.md = '修改'</v>
      </c>
    </row>
    <row r="20" spans="1:15" s="43" customFormat="1" ht="18.75" customHeight="1">
      <c r="A20" s="42" t="s">
        <v>632</v>
      </c>
      <c r="B20" s="42" t="s">
        <v>634</v>
      </c>
      <c r="D20" s="42" t="s">
        <v>632</v>
      </c>
      <c r="E20" s="44" t="s">
        <v>635</v>
      </c>
      <c r="F20" s="44" t="s">
        <v>637</v>
      </c>
      <c r="G20" t="str">
        <f t="shared" si="4"/>
        <v xml:space="preserve"> ,iv varchar(4) </v>
      </c>
      <c r="H20" t="s">
        <v>654</v>
      </c>
      <c r="I20" t="str">
        <f t="shared" si="5"/>
        <v xml:space="preserve"> ,iv</v>
      </c>
      <c r="J20" t="str">
        <f t="shared" si="1"/>
        <v>iv: string;</v>
      </c>
      <c r="L20" s="1" t="str">
        <f t="shared" si="6"/>
        <v>if(this.iv!=null &amp;&amp; this.iv!=''){      sq=sq+', iv= ? ';      params.push(this.iv);    }</v>
      </c>
      <c r="M20" t="str">
        <f t="shared" si="2"/>
        <v>params.push(this.iv);</v>
      </c>
      <c r="O20" t="str">
        <f t="shared" si="3"/>
        <v>this.iv = '再邀请'</v>
      </c>
    </row>
    <row r="21" spans="1:15" ht="18.75" customHeight="1">
      <c r="A21" s="5" t="s">
        <v>223</v>
      </c>
      <c r="B21" s="5" t="s">
        <v>538</v>
      </c>
      <c r="D21" s="5" t="s">
        <v>537</v>
      </c>
      <c r="E21" s="4" t="s">
        <v>224</v>
      </c>
      <c r="F21" s="4" t="s">
        <v>29</v>
      </c>
      <c r="G21" t="str">
        <f t="shared" si="4"/>
        <v xml:space="preserve"> ,sr varchar(50) </v>
      </c>
      <c r="H21" t="s">
        <v>654</v>
      </c>
      <c r="I21" t="str">
        <f t="shared" si="5"/>
        <v xml:space="preserve"> ,sr</v>
      </c>
      <c r="J21" t="str">
        <f t="shared" si="1"/>
        <v>sr: string;</v>
      </c>
      <c r="L21" s="1" t="str">
        <f t="shared" si="6"/>
        <v>if(this.sr!=null &amp;&amp; this.sr!=''){      sq=sq+', sr= ? ';      params.push(this.sr);    }</v>
      </c>
      <c r="M21" t="str">
        <f t="shared" si="2"/>
        <v>params.push(this.sr);</v>
      </c>
      <c r="O21" t="str">
        <f t="shared" si="3"/>
        <v>this.sr = '事件关联ID'</v>
      </c>
    </row>
    <row r="22" spans="1:15" ht="18.75" customHeight="1">
      <c r="A22" s="5" t="s">
        <v>274</v>
      </c>
      <c r="B22" s="5"/>
      <c r="D22" s="5" t="s">
        <v>274</v>
      </c>
      <c r="E22" s="4" t="s">
        <v>278</v>
      </c>
      <c r="F22" s="4" t="s">
        <v>275</v>
      </c>
      <c r="G22" t="str">
        <f t="shared" si="4"/>
        <v xml:space="preserve"> ,wtt integer </v>
      </c>
      <c r="H22" t="s">
        <v>654</v>
      </c>
      <c r="I22" t="str">
        <f t="shared" si="5"/>
        <v xml:space="preserve"> ,wtt</v>
      </c>
      <c r="J22" t="str">
        <f t="shared" si="1"/>
        <v>wtt: string;</v>
      </c>
      <c r="L22" s="1" t="str">
        <f t="shared" si="6"/>
        <v>if(this.wtt!=null &amp;&amp; this.wtt!=''){      sq=sq+', wtt= ? ';      params.push(this.wtt);    }</v>
      </c>
      <c r="M22" t="str">
        <f t="shared" si="2"/>
        <v>params.push(this.wtt);</v>
      </c>
    </row>
    <row r="23" spans="1:15" ht="18.75" customHeight="1">
      <c r="A23" s="5" t="s">
        <v>490</v>
      </c>
      <c r="B23" s="5"/>
      <c r="D23" s="5" t="s">
        <v>490</v>
      </c>
      <c r="E23" s="4" t="s">
        <v>491</v>
      </c>
      <c r="F23" s="4" t="s">
        <v>492</v>
      </c>
      <c r="G23" t="str">
        <f t="shared" si="4"/>
        <v xml:space="preserve"> ,utt integer </v>
      </c>
      <c r="H23" t="s">
        <v>654</v>
      </c>
      <c r="I23" t="str">
        <f t="shared" si="5"/>
        <v xml:space="preserve"> ,utt</v>
      </c>
      <c r="J23" t="str">
        <f t="shared" si="1"/>
        <v>utt: string;</v>
      </c>
      <c r="L23" s="1" t="str">
        <f t="shared" si="6"/>
        <v>if(this.utt!=null &amp;&amp; this.utt!=''){      sq=sq+', utt= ? ';      params.push(this.utt);    }</v>
      </c>
      <c r="M23" t="str">
        <f t="shared" si="2"/>
        <v>params.push(this.utt);</v>
      </c>
    </row>
    <row r="24" spans="1:15" s="43" customFormat="1" ht="18.75" customHeight="1">
      <c r="A24" s="42" t="s">
        <v>495</v>
      </c>
      <c r="B24" s="42" t="s">
        <v>673</v>
      </c>
      <c r="D24" s="42" t="s">
        <v>495</v>
      </c>
      <c r="E24" s="44" t="s">
        <v>496</v>
      </c>
      <c r="F24" s="44" t="s">
        <v>171</v>
      </c>
      <c r="G24" t="str">
        <f t="shared" si="4"/>
        <v xml:space="preserve"> ,gs varchar(4) </v>
      </c>
      <c r="H24" t="s">
        <v>654</v>
      </c>
      <c r="I24" t="str">
        <f t="shared" si="5"/>
        <v xml:space="preserve"> ,gs</v>
      </c>
      <c r="J24" t="str">
        <f t="shared" si="1"/>
        <v>gs: string;</v>
      </c>
      <c r="L24" s="1" t="str">
        <f t="shared" si="6"/>
        <v>if(this.gs!=null &amp;&amp; this.gs!=''){      sq=sq+', gs= ? ';      params.push(this.gs);    }</v>
      </c>
      <c r="M24" t="str">
        <f t="shared" si="2"/>
        <v>params.push(this.gs);</v>
      </c>
      <c r="O24" t="str">
        <f t="shared" si="3"/>
        <v>this.gs = '事件归属'</v>
      </c>
    </row>
    <row r="25" spans="1:15" ht="18.75" customHeight="1">
      <c r="A25" s="10" t="s">
        <v>575</v>
      </c>
      <c r="B25" s="10" t="s">
        <v>576</v>
      </c>
      <c r="D25" s="5" t="s">
        <v>575</v>
      </c>
      <c r="E25" s="4" t="s">
        <v>574</v>
      </c>
      <c r="F25" s="4" t="s">
        <v>570</v>
      </c>
      <c r="G25" t="str">
        <f t="shared" si="4"/>
        <v xml:space="preserve"> ,tb varchar(4) </v>
      </c>
      <c r="H25" t="s">
        <v>654</v>
      </c>
      <c r="I25" t="str">
        <f t="shared" si="5"/>
        <v xml:space="preserve"> ,tb</v>
      </c>
      <c r="J25" t="str">
        <f t="shared" si="1"/>
        <v>tb: string;</v>
      </c>
      <c r="L25" s="1" t="str">
        <f t="shared" si="6"/>
        <v>if(this.tb!=null &amp;&amp; this.tb!=''){      sq=sq+', tb= ? ';      params.push(this.tb);    }</v>
      </c>
      <c r="M25" t="str">
        <f t="shared" si="2"/>
        <v>params.push(this.tb);</v>
      </c>
      <c r="O25" t="str">
        <f t="shared" si="3"/>
        <v>this.tb = '是否同步'</v>
      </c>
    </row>
    <row r="26" spans="1:15" ht="20.25" customHeight="1">
      <c r="A26" s="10" t="s">
        <v>672</v>
      </c>
      <c r="B26" s="10" t="s">
        <v>573</v>
      </c>
      <c r="D26" s="5" t="s">
        <v>572</v>
      </c>
      <c r="E26" s="4" t="s">
        <v>571</v>
      </c>
      <c r="F26" s="4" t="s">
        <v>570</v>
      </c>
      <c r="G26" t="str">
        <f t="shared" si="4"/>
        <v xml:space="preserve"> ,del varchar(4) </v>
      </c>
      <c r="H26" t="s">
        <v>654</v>
      </c>
      <c r="I26" t="str">
        <f t="shared" si="5"/>
        <v xml:space="preserve"> ,del</v>
      </c>
      <c r="J26" t="str">
        <f t="shared" si="1"/>
        <v>del: string;</v>
      </c>
      <c r="L26" s="1" t="str">
        <f t="shared" si="6"/>
        <v>if(this.del!=null &amp;&amp; this.del!=''){      sq=sq+', del= ? ';      params.push(this.del);    }</v>
      </c>
      <c r="M26" t="str">
        <f t="shared" si="2"/>
        <v>params.push(this.del);</v>
      </c>
      <c r="O26" t="str">
        <f t="shared" si="3"/>
        <v>this.del = '是否删除'</v>
      </c>
    </row>
    <row r="27" spans="1:15" ht="14.25" customHeight="1">
      <c r="A27" s="5"/>
      <c r="B27" s="5"/>
      <c r="D27" s="5"/>
      <c r="E27" s="4"/>
      <c r="F27" s="4"/>
      <c r="G27" s="11" t="str">
        <f>CONCATENATE(G4,G5,G6,G7,G8,G9,G10,G11,G12,G13,G14,G15,G16,G17,G18,G19,G20,G21,G22,G23,G24)</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14.25" customHeight="1">
      <c r="A28" s="5"/>
      <c r="B28" s="5"/>
      <c r="D28" s="5"/>
      <c r="E28" s="4"/>
      <c r="F28" s="4"/>
      <c r="G28" s="11" t="str">
        <f>CONCATENATE(I4,I5,I6,I7,I8,I9,I10,I11,I12,I13,I14,I15,I16,I17,I18,I19,I20,I21,I22,I23,I24)</f>
        <v xml:space="preserve"> evi ,evn ,ui ,mi ,evd ,rtevi ,ji ,bz ,type ,tx ,txs ,rt ,rts ,fj ,pn ,md ,iv ,sr ,wtt ,utt ,gs</v>
      </c>
    </row>
    <row r="29" spans="1:15">
      <c r="A29" s="5"/>
      <c r="B29" s="5"/>
      <c r="D29" s="5"/>
      <c r="E29" s="4"/>
      <c r="F29" s="4"/>
      <c r="G29" s="11" t="str">
        <f>CONCATENATE(H4,H5,H6,H7,H8,H9,H10,H11,H12,H13,H14,H15,H16,H17,H18,H19,H20,H21,H22,H23,H24)</f>
        <v>,?,?,?,?,?,?,?,?,?,?,?,?,?,?,?,?,?,?,?,?,?</v>
      </c>
    </row>
    <row r="30" spans="1:15">
      <c r="A30" s="18" t="s">
        <v>60</v>
      </c>
    </row>
  </sheetData>
  <mergeCells count="1">
    <mergeCell ref="E2:F2"/>
  </mergeCells>
  <phoneticPr fontId="1" type="noConversion"/>
  <hyperlinks>
    <hyperlink ref="A30" location="一览!A1" display="返回"/>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sheetPr>
    <tabColor theme="9" tint="-0.249977111117893"/>
  </sheetPr>
  <dimension ref="A2:Q14"/>
  <sheetViews>
    <sheetView workbookViewId="0">
      <selection activeCell="B7" sqref="B7"/>
    </sheetView>
  </sheetViews>
  <sheetFormatPr defaultRowHeight="13.5"/>
  <cols>
    <col min="1" max="1" width="11"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2" t="s">
        <v>660</v>
      </c>
      <c r="F2" s="53"/>
    </row>
    <row r="3" spans="1:17">
      <c r="A3" s="2" t="s">
        <v>5</v>
      </c>
      <c r="B3" s="2" t="s">
        <v>6</v>
      </c>
      <c r="D3" s="2" t="s">
        <v>7</v>
      </c>
      <c r="E3" s="38" t="s">
        <v>8</v>
      </c>
      <c r="F3" s="38" t="s">
        <v>9</v>
      </c>
    </row>
    <row r="4" spans="1:17" ht="20.25" customHeight="1">
      <c r="A4" s="5" t="s">
        <v>610</v>
      </c>
      <c r="B4" s="5"/>
      <c r="D4" s="5" t="s">
        <v>610</v>
      </c>
      <c r="E4" s="4" t="s">
        <v>611</v>
      </c>
      <c r="F4" s="4" t="s">
        <v>29</v>
      </c>
      <c r="G4" t="str">
        <f>" " &amp; E4 &amp; " " &amp; F4 &amp; " PRIMARY KEY"</f>
        <v xml:space="preserve"> evi varchar(50) PRIMARY KEY</v>
      </c>
      <c r="H4" t="s">
        <v>661</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654</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68</v>
      </c>
      <c r="B6" s="10" t="s">
        <v>327</v>
      </c>
      <c r="C6" s="11"/>
      <c r="D6" s="10" t="s">
        <v>68</v>
      </c>
      <c r="E6" s="12" t="s">
        <v>137</v>
      </c>
      <c r="F6" s="4" t="s">
        <v>38</v>
      </c>
      <c r="G6" t="str">
        <f t="shared" ref="G6:G11" si="4">" ," &amp; E6 &amp; " " &amp; F6 &amp; " "</f>
        <v xml:space="preserve"> ,st varchar(20) </v>
      </c>
      <c r="H6" t="s">
        <v>654</v>
      </c>
      <c r="I6" t="str">
        <f t="shared" ref="I6:I11" si="5">" ," &amp; E6</f>
        <v xml:space="preserve"> ,st</v>
      </c>
      <c r="J6" t="str">
        <f t="shared" ref="J6:J11" si="6">E6&amp;": string;"</f>
        <v>st: string;</v>
      </c>
      <c r="L6" s="1" t="str">
        <f t="shared" ref="L6:L11" si="7">"if(this."&amp;E6&amp;"!=null &amp;&amp; this."&amp;E6&amp;"!=''){      sq=sq+', "&amp;E6&amp;"= ? ';      params.push(this."&amp;E6&amp;");    }"</f>
        <v>if(this.st!=null &amp;&amp; this.st!=''){      sq=sq+', st= ? ';      params.push(this.st);    }</v>
      </c>
      <c r="M6" t="str">
        <f t="shared" ref="M6:M11" si="8">"params.push(this."&amp;E6&amp;");"</f>
        <v>params.push(this.st);</v>
      </c>
      <c r="O6" t="str">
        <f t="shared" ref="O6:O11" si="9">"this."&amp;E6&amp;" = '"&amp;D6&amp;"'"</f>
        <v>this.st = '开始时间'</v>
      </c>
    </row>
    <row r="7" spans="1:17" ht="21" customHeight="1">
      <c r="A7" s="10" t="s">
        <v>138</v>
      </c>
      <c r="B7" s="10" t="s">
        <v>328</v>
      </c>
      <c r="C7" s="11"/>
      <c r="D7" s="10" t="s">
        <v>138</v>
      </c>
      <c r="E7" s="12" t="s">
        <v>71</v>
      </c>
      <c r="F7" s="4" t="s">
        <v>38</v>
      </c>
      <c r="G7" t="str">
        <f t="shared" si="4"/>
        <v xml:space="preserve"> ,ed varchar(20) </v>
      </c>
      <c r="H7" t="s">
        <v>654</v>
      </c>
      <c r="I7" t="str">
        <f t="shared" si="5"/>
        <v xml:space="preserve"> ,ed</v>
      </c>
      <c r="J7" t="str">
        <f t="shared" si="6"/>
        <v>ed: string;</v>
      </c>
      <c r="L7" s="1" t="str">
        <f t="shared" si="7"/>
        <v>if(this.ed!=null &amp;&amp; this.ed!=''){      sq=sq+', ed= ? ';      params.push(this.ed);    }</v>
      </c>
      <c r="M7" t="str">
        <f t="shared" si="8"/>
        <v>params.push(this.ed);</v>
      </c>
      <c r="O7" t="str">
        <f t="shared" si="9"/>
        <v>this.ed = '结束日期'</v>
      </c>
    </row>
    <row r="8" spans="1:17" ht="21" customHeight="1">
      <c r="A8" s="10" t="s">
        <v>69</v>
      </c>
      <c r="B8" s="10" t="s">
        <v>327</v>
      </c>
      <c r="C8" s="11"/>
      <c r="D8" s="10" t="s">
        <v>69</v>
      </c>
      <c r="E8" s="12" t="s">
        <v>139</v>
      </c>
      <c r="F8" s="4" t="s">
        <v>38</v>
      </c>
      <c r="G8" t="str">
        <f t="shared" si="4"/>
        <v xml:space="preserve"> ,et varchar(20) </v>
      </c>
      <c r="H8" t="s">
        <v>654</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645</v>
      </c>
      <c r="B9" s="42" t="s">
        <v>648</v>
      </c>
      <c r="D9" s="42" t="s">
        <v>645</v>
      </c>
      <c r="E9" s="44" t="s">
        <v>646</v>
      </c>
      <c r="F9" s="44" t="s">
        <v>647</v>
      </c>
      <c r="G9" t="str">
        <f t="shared" si="4"/>
        <v xml:space="preserve"> ,ct integer </v>
      </c>
      <c r="H9" t="s">
        <v>654</v>
      </c>
      <c r="I9" t="str">
        <f t="shared" si="5"/>
        <v xml:space="preserve"> ,ct</v>
      </c>
      <c r="J9" t="str">
        <f t="shared" si="6"/>
        <v>ct: string;</v>
      </c>
      <c r="K9"/>
      <c r="L9" s="1" t="str">
        <f t="shared" si="7"/>
        <v>if(this.ct!=null &amp;&amp; this.ct!=''){      sq=sq+', ct= ? ';      params.push(this.ct);    }</v>
      </c>
      <c r="M9" t="str">
        <f t="shared" si="8"/>
        <v>params.push(this.ct);</v>
      </c>
      <c r="N9"/>
      <c r="O9" t="str">
        <f t="shared" si="9"/>
        <v>this.ct = '持续时间'</v>
      </c>
      <c r="P9"/>
      <c r="Q9"/>
    </row>
    <row r="10" spans="1:17" ht="24.75" customHeight="1">
      <c r="A10" s="5" t="s">
        <v>274</v>
      </c>
      <c r="B10" s="5"/>
      <c r="D10" s="5" t="s">
        <v>274</v>
      </c>
      <c r="E10" s="4" t="s">
        <v>278</v>
      </c>
      <c r="F10" s="4" t="s">
        <v>275</v>
      </c>
      <c r="G10" t="str">
        <f t="shared" si="4"/>
        <v xml:space="preserve"> ,wtt integer </v>
      </c>
      <c r="H10" t="s">
        <v>654</v>
      </c>
      <c r="I10" t="str">
        <f t="shared" si="5"/>
        <v xml:space="preserve"> ,wtt</v>
      </c>
      <c r="J10" t="str">
        <f t="shared" si="6"/>
        <v>wtt: string;</v>
      </c>
      <c r="L10" s="1" t="str">
        <f t="shared" si="7"/>
        <v>if(this.wtt!=null &amp;&amp; this.wtt!=''){      sq=sq+', wtt= ? ';      params.push(this.wtt);    }</v>
      </c>
      <c r="M10" t="str">
        <f t="shared" si="8"/>
        <v>params.push(this.wtt);</v>
      </c>
      <c r="O10" t="str">
        <f t="shared" si="9"/>
        <v>this.wtt = '创建时间戳'</v>
      </c>
    </row>
    <row r="11" spans="1:17" ht="20.25" customHeight="1">
      <c r="A11" s="5" t="s">
        <v>490</v>
      </c>
      <c r="B11" s="5"/>
      <c r="D11" s="5" t="s">
        <v>490</v>
      </c>
      <c r="E11" s="4" t="s">
        <v>491</v>
      </c>
      <c r="F11" s="4" t="s">
        <v>275</v>
      </c>
      <c r="G11" t="str">
        <f t="shared" si="4"/>
        <v xml:space="preserve"> ,utt integer </v>
      </c>
      <c r="H11" t="s">
        <v>654</v>
      </c>
      <c r="I11" t="str">
        <f t="shared" si="5"/>
        <v xml:space="preserve"> ,utt</v>
      </c>
      <c r="J11" t="str">
        <f t="shared" si="6"/>
        <v>utt: string;</v>
      </c>
      <c r="L11" s="1" t="str">
        <f t="shared" si="7"/>
        <v>if(this.utt!=null &amp;&amp; this.utt!=''){      sq=sq+', utt= ? ';      params.push(this.utt);    }</v>
      </c>
      <c r="M11" t="str">
        <f t="shared" si="8"/>
        <v>params.push(this.utt);</v>
      </c>
      <c r="O11" t="str">
        <f t="shared" si="9"/>
        <v>this.utt = '更新时间戳'</v>
      </c>
    </row>
    <row r="12" spans="1:17">
      <c r="A12" s="18" t="s">
        <v>60</v>
      </c>
      <c r="G12" s="11" t="str">
        <f>CONCATENATE(G4,G5,G6,G7,G8,G9,G10,G11)</f>
        <v xml:space="preserve"> evi varchar(50) PRIMARY KEY ,sd varchar(20)  ,st varchar(20)  ,ed varchar(20)  ,et varchar(20)  ,ct integer  ,wtt integer  ,utt integer </v>
      </c>
    </row>
    <row r="13" spans="1:17">
      <c r="G13" s="11" t="str">
        <f>CONCATENATE(I4,I5,I6,I7,I8,I9,I10,I11)</f>
        <v xml:space="preserve"> evi ,sd ,st ,ed ,et ,ct ,wtt ,utt</v>
      </c>
    </row>
    <row r="14" spans="1:17">
      <c r="G14" s="11" t="str">
        <f>CONCATENATE(H4,H5,H6,H7,H8,H9,H10,H11)</f>
        <v>?,?,?,?,?,?,?,?</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B8" sqref="B8"/>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502</v>
      </c>
      <c r="D2" s="2" t="s">
        <v>0</v>
      </c>
      <c r="E2" s="52" t="s">
        <v>501</v>
      </c>
      <c r="F2" s="53"/>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661</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511</v>
      </c>
      <c r="B5" s="5" t="s">
        <v>517</v>
      </c>
      <c r="D5" s="5" t="s">
        <v>511</v>
      </c>
      <c r="E5" s="4" t="s">
        <v>518</v>
      </c>
      <c r="F5" s="4" t="s">
        <v>519</v>
      </c>
      <c r="G5" t="str">
        <f>" ," &amp; E5 &amp; " " &amp; F5 &amp; " "</f>
        <v xml:space="preserve"> ,cs varchar(4) </v>
      </c>
      <c r="H5" t="s">
        <v>654</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516</v>
      </c>
      <c r="B6" s="5" t="s">
        <v>522</v>
      </c>
      <c r="D6" s="5" t="s">
        <v>516</v>
      </c>
      <c r="E6" s="4" t="s">
        <v>513</v>
      </c>
      <c r="F6" s="4" t="s">
        <v>519</v>
      </c>
      <c r="G6" t="str">
        <f t="shared" ref="G6:G10" si="4">" ," &amp; E6 &amp; " " &amp; F6 &amp; " "</f>
        <v xml:space="preserve"> ,isrt varchar(4) </v>
      </c>
      <c r="H6" t="s">
        <v>654</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512</v>
      </c>
      <c r="B7" s="5" t="s">
        <v>521</v>
      </c>
      <c r="D7" s="5" t="s">
        <v>512</v>
      </c>
      <c r="E7" s="4" t="s">
        <v>514</v>
      </c>
      <c r="F7" s="4" t="s">
        <v>38</v>
      </c>
      <c r="G7" t="str">
        <f t="shared" si="4"/>
        <v xml:space="preserve"> ,cd varchar(20) </v>
      </c>
      <c r="H7" t="s">
        <v>654</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520</v>
      </c>
      <c r="C8" s="11"/>
      <c r="D8" s="10" t="s">
        <v>470</v>
      </c>
      <c r="E8" s="12" t="s">
        <v>515</v>
      </c>
      <c r="F8" s="4" t="s">
        <v>38</v>
      </c>
      <c r="G8" t="str">
        <f t="shared" si="4"/>
        <v xml:space="preserve"> ,fd varchar(20) </v>
      </c>
      <c r="H8" t="s">
        <v>654</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654</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654</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3"/>
  <sheetViews>
    <sheetView workbookViewId="0">
      <selection activeCell="A4" sqref="A4:XFD5"/>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564</v>
      </c>
      <c r="D1" s="2" t="s">
        <v>0</v>
      </c>
      <c r="E1" s="52" t="s">
        <v>565</v>
      </c>
      <c r="F1" s="53"/>
    </row>
    <row r="2" spans="1:15">
      <c r="A2" s="2" t="s">
        <v>5</v>
      </c>
      <c r="B2" s="2" t="s">
        <v>6</v>
      </c>
      <c r="D2" s="2" t="s">
        <v>7</v>
      </c>
      <c r="E2" s="37" t="s">
        <v>8</v>
      </c>
      <c r="F2" s="37" t="s">
        <v>9</v>
      </c>
    </row>
    <row r="3" spans="1:15" ht="23.25" customHeight="1">
      <c r="A3" s="41" t="s">
        <v>563</v>
      </c>
      <c r="B3" s="41"/>
      <c r="D3" s="41" t="s">
        <v>563</v>
      </c>
      <c r="E3" s="40" t="s">
        <v>562</v>
      </c>
      <c r="F3" s="39" t="s">
        <v>30</v>
      </c>
      <c r="G3" t="str">
        <f>" " &amp; E3 &amp; " " &amp; F3 &amp; " PRIMARY KEY"</f>
        <v xml:space="preserve"> fji varchar(50) PRIMARY KEY</v>
      </c>
      <c r="H3" t="s">
        <v>661</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560</v>
      </c>
      <c r="B4" s="5" t="s">
        <v>561</v>
      </c>
      <c r="D4" s="5" t="s">
        <v>560</v>
      </c>
      <c r="E4" s="4" t="s">
        <v>559</v>
      </c>
      <c r="F4" s="4" t="s">
        <v>29</v>
      </c>
      <c r="G4" t="str">
        <f>" ," &amp; E4 &amp; " " &amp; F4 &amp; " "</f>
        <v xml:space="preserve"> ,obt varchar(50) </v>
      </c>
      <c r="H4" t="s">
        <v>654</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558</v>
      </c>
      <c r="B5" s="5"/>
      <c r="D5" s="5" t="s">
        <v>558</v>
      </c>
      <c r="E5" s="4" t="s">
        <v>557</v>
      </c>
      <c r="F5" s="4" t="s">
        <v>30</v>
      </c>
      <c r="G5" t="str">
        <f t="shared" ref="G5:G9" si="4">" ," &amp; E5 &amp; " " &amp; F5 &amp; " "</f>
        <v xml:space="preserve"> ,obi varchar(50) </v>
      </c>
      <c r="H5" t="s">
        <v>654</v>
      </c>
      <c r="I5" t="str">
        <f t="shared" ref="I5:I9" si="5">" ," &amp; E5</f>
        <v xml:space="preserve"> ,obi</v>
      </c>
      <c r="J5" t="str">
        <f t="shared" ref="J5:J9" si="6">E5&amp;": string;"</f>
        <v>obi: string;</v>
      </c>
      <c r="L5" s="1" t="str">
        <f t="shared" ref="L5:L9" si="7">"if(this."&amp;E5&amp;"!=null &amp;&amp; this."&amp;E5&amp;"!=''){      sq=sq+', "&amp;E5&amp;"= ? ';      params.push(this."&amp;E5&amp;");    }"</f>
        <v>if(this.obi!=null &amp;&amp; this.obi!=''){      sq=sq+', obi= ? ';      params.push(this.obi);    }</v>
      </c>
      <c r="M5" t="str">
        <f t="shared" ref="M5:M9" si="8">"params.push(this."&amp;E5&amp;");"</f>
        <v>params.push(this.obi);</v>
      </c>
      <c r="O5" t="str">
        <f t="shared" ref="O5:O9" si="9">"this."&amp;E5&amp;" = '"&amp;D5&amp;"'"</f>
        <v>this.obi = '对象ID'</v>
      </c>
    </row>
    <row r="6" spans="1:15" ht="23.25" customHeight="1">
      <c r="A6" s="5" t="s">
        <v>556</v>
      </c>
      <c r="B6" s="5"/>
      <c r="D6" s="5" t="s">
        <v>556</v>
      </c>
      <c r="E6" s="4" t="s">
        <v>555</v>
      </c>
      <c r="F6" s="4" t="s">
        <v>30</v>
      </c>
      <c r="G6" t="str">
        <f t="shared" si="4"/>
        <v xml:space="preserve"> ,fjn varchar(50) </v>
      </c>
      <c r="H6" t="s">
        <v>654</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554</v>
      </c>
      <c r="B7" s="5"/>
      <c r="D7" s="5" t="s">
        <v>554</v>
      </c>
      <c r="E7" s="4" t="s">
        <v>553</v>
      </c>
      <c r="F7" s="4" t="s">
        <v>30</v>
      </c>
      <c r="G7" t="str">
        <f t="shared" si="4"/>
        <v xml:space="preserve"> ,ext varchar(50) </v>
      </c>
      <c r="H7" t="s">
        <v>654</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552</v>
      </c>
      <c r="B8" s="5"/>
      <c r="D8" s="5" t="s">
        <v>552</v>
      </c>
      <c r="E8" s="4" t="s">
        <v>452</v>
      </c>
      <c r="F8" s="4" t="s">
        <v>30</v>
      </c>
      <c r="G8" t="str">
        <f t="shared" si="4"/>
        <v xml:space="preserve"> ,fj varchar(50) </v>
      </c>
      <c r="H8" t="s">
        <v>654</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23.25" customHeight="1">
      <c r="A9" s="5" t="s">
        <v>551</v>
      </c>
      <c r="B9" s="10"/>
      <c r="C9" s="11"/>
      <c r="D9" s="5" t="s">
        <v>551</v>
      </c>
      <c r="E9" s="4" t="s">
        <v>550</v>
      </c>
      <c r="F9" s="4" t="s">
        <v>549</v>
      </c>
      <c r="G9" t="str">
        <f t="shared" si="4"/>
        <v xml:space="preserve"> ,wtt integer </v>
      </c>
      <c r="H9" t="s">
        <v>654</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3.25" customHeight="1">
      <c r="A10" s="5" t="s">
        <v>490</v>
      </c>
      <c r="B10" s="5"/>
      <c r="D10" s="5" t="s">
        <v>490</v>
      </c>
      <c r="E10" s="4" t="s">
        <v>491</v>
      </c>
      <c r="F10" s="4" t="s">
        <v>312</v>
      </c>
      <c r="G10" t="str">
        <f t="shared" ref="G10" si="10">" ," &amp; E10 &amp; " " &amp; F10 &amp; " "</f>
        <v xml:space="preserve"> ,utt integer </v>
      </c>
      <c r="H10" t="s">
        <v>654</v>
      </c>
      <c r="I10" t="str">
        <f t="shared" ref="I10" si="11">" ," &amp; E10</f>
        <v xml:space="preserve"> ,utt</v>
      </c>
      <c r="J10" t="str">
        <f t="shared" ref="J10" si="12">E10&amp;": string;"</f>
        <v>utt: string;</v>
      </c>
      <c r="L10" s="1" t="str">
        <f t="shared" ref="L10" si="13">"if(this."&amp;E10&amp;"!=null &amp;&amp; this."&amp;E10&amp;"!=''){      sq=sq+', "&amp;E10&amp;"= ? ';      params.push(this."&amp;E10&amp;");    }"</f>
        <v>if(this.utt!=null &amp;&amp; this.utt!=''){      sq=sq+', utt= ? ';      params.push(this.utt);    }</v>
      </c>
      <c r="M10" t="str">
        <f t="shared" ref="M10" si="14">"params.push(this."&amp;E10&amp;");"</f>
        <v>params.push(this.utt);</v>
      </c>
      <c r="O10" t="str">
        <f t="shared" ref="O10" si="15">"this."&amp;E10&amp;" = '"&amp;D10&amp;"'"</f>
        <v>this.utt = '更新时间戳'</v>
      </c>
    </row>
    <row r="11" spans="1:15" ht="23.25" customHeight="1">
      <c r="G11" s="11" t="str">
        <f>CONCATENATE(G3,G4,G5,G6,G7,G8,G9)</f>
        <v xml:space="preserve"> fji varchar(50) PRIMARY KEY ,obt varchar(50)  ,obi varchar(50)  ,fjn varchar(50)  ,ext varchar(50)  ,fj varchar(50)  ,wtt integer </v>
      </c>
    </row>
    <row r="12" spans="1:15" ht="23.25" customHeight="1">
      <c r="G12" s="11" t="str">
        <f>CONCATENATE(I3,I4,I5,I6,I7,I8,I9)</f>
        <v xml:space="preserve"> fji ,obt ,obi ,fjn ,ext ,fj ,wtt</v>
      </c>
    </row>
    <row r="13" spans="1:15">
      <c r="G13" s="11" t="str">
        <f>CONCATENATE(H3,H4,H5,H6,H7,H8,H9)</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21"/>
  <sheetViews>
    <sheetView workbookViewId="0">
      <selection activeCell="A5" sqref="A5:XFD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2" t="s">
        <v>662</v>
      </c>
      <c r="F2" s="53"/>
    </row>
    <row r="3" spans="1:15">
      <c r="A3" s="2" t="s">
        <v>5</v>
      </c>
      <c r="B3" s="2" t="s">
        <v>6</v>
      </c>
      <c r="D3" s="2" t="s">
        <v>7</v>
      </c>
      <c r="E3" s="27" t="s">
        <v>8</v>
      </c>
      <c r="F3" s="27" t="s">
        <v>9</v>
      </c>
    </row>
    <row r="4" spans="1:15" ht="16.5" customHeight="1">
      <c r="A4" s="5" t="s">
        <v>503</v>
      </c>
      <c r="B4" s="5"/>
      <c r="D4" s="5" t="s">
        <v>503</v>
      </c>
      <c r="E4" s="4" t="s">
        <v>446</v>
      </c>
      <c r="F4" s="4" t="s">
        <v>29</v>
      </c>
      <c r="G4" t="str">
        <f>" " &amp; E4 &amp; " " &amp; F4 &amp; " PRIMARY KEY"</f>
        <v xml:space="preserve"> moi varchar(50) PRIMARY KEY</v>
      </c>
      <c r="H4" t="s">
        <v>661</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23.25" customHeight="1">
      <c r="A5" s="5" t="s">
        <v>560</v>
      </c>
      <c r="B5" s="5" t="s">
        <v>561</v>
      </c>
      <c r="D5" s="5" t="s">
        <v>560</v>
      </c>
      <c r="E5" s="4" t="s">
        <v>559</v>
      </c>
      <c r="F5" s="4" t="s">
        <v>29</v>
      </c>
      <c r="G5" t="str">
        <f>" ," &amp; E5 &amp; " " &amp; F5 &amp; " "</f>
        <v xml:space="preserve"> ,obt varchar(50) </v>
      </c>
      <c r="H5" t="s">
        <v>654</v>
      </c>
      <c r="I5" t="str">
        <f>" ," &amp; E5</f>
        <v xml:space="preserve"> ,obt</v>
      </c>
      <c r="J5" t="str">
        <f>E5&amp;": string;"</f>
        <v>obt: string;</v>
      </c>
      <c r="L5" s="1" t="str">
        <f>"if(this."&amp;E5&amp;"!=null &amp;&amp; this."&amp;E5&amp;"!=''){      sq=sq+', "&amp;E5&amp;"= ? ';      params.push(this."&amp;E5&amp;");    }"</f>
        <v>if(this.obt!=null &amp;&amp; this.obt!=''){      sq=sq+', obt= ? ';      params.push(this.obt);    }</v>
      </c>
      <c r="M5" t="str">
        <f>"params.push(this."&amp;E5&amp;");"</f>
        <v>params.push(this.obt);</v>
      </c>
      <c r="O5" t="str">
        <f>"this."&amp;E5&amp;" = '"&amp;D5&amp;"'"</f>
        <v>this.obt = '对象类型'</v>
      </c>
    </row>
    <row r="6" spans="1:15" ht="23.25" customHeight="1">
      <c r="A6" s="5" t="s">
        <v>558</v>
      </c>
      <c r="B6" s="5"/>
      <c r="D6" s="5" t="s">
        <v>558</v>
      </c>
      <c r="E6" s="4" t="s">
        <v>557</v>
      </c>
      <c r="F6" s="4" t="s">
        <v>29</v>
      </c>
      <c r="G6" t="str">
        <f>" ," &amp; E6 &amp; " " &amp; F6 &amp; " "</f>
        <v xml:space="preserve"> ,obi varchar(50) </v>
      </c>
      <c r="H6" t="s">
        <v>654</v>
      </c>
      <c r="I6" t="str">
        <f>" ," &amp; E6</f>
        <v xml:space="preserve"> ,obi</v>
      </c>
      <c r="J6" t="str">
        <f>E6&amp;": string;"</f>
        <v>obi: string;</v>
      </c>
      <c r="L6" s="1" t="str">
        <f>"if(this."&amp;E6&amp;"!=null &amp;&amp; this."&amp;E6&amp;"!=''){      sq=sq+', "&amp;E6&amp;"= ? ';      params.push(this."&amp;E6&amp;");    }"</f>
        <v>if(this.obi!=null &amp;&amp; this.obi!=''){      sq=sq+', obi= ? ';      params.push(this.obi);    }</v>
      </c>
      <c r="M6" t="str">
        <f>"params.push(this."&amp;E6&amp;");"</f>
        <v>params.push(this.obi);</v>
      </c>
      <c r="O6" t="str">
        <f>"this."&amp;E6&amp;" = '"&amp;D6&amp;"'"</f>
        <v>this.obi = '对象ID'</v>
      </c>
    </row>
    <row r="7" spans="1:15" ht="16.5" customHeight="1">
      <c r="A7" s="5" t="s">
        <v>73</v>
      </c>
      <c r="B7" s="5"/>
      <c r="D7" s="5" t="s">
        <v>73</v>
      </c>
      <c r="E7" s="4" t="s">
        <v>75</v>
      </c>
      <c r="F7" s="4" t="s">
        <v>29</v>
      </c>
      <c r="G7" t="str">
        <f>" ," &amp; E7 &amp; " " &amp; F7 &amp; " "</f>
        <v xml:space="preserve"> ,ji varchar(50) </v>
      </c>
      <c r="H7" t="s">
        <v>654</v>
      </c>
      <c r="I7" t="str">
        <f>" ," &amp; E7</f>
        <v xml:space="preserve"> ,ji</v>
      </c>
      <c r="J7" t="str">
        <f>E7&amp;": string;"</f>
        <v>ji: string;</v>
      </c>
      <c r="L7" s="1" t="str">
        <f>"if(this."&amp;E7&amp;"!=null &amp;&amp; this."&amp;E7&amp;"!=''){      sq=sq+', "&amp;E7&amp;"= ? ';      params.push(this."&amp;E7&amp;");    }"</f>
        <v>if(this.ji!=null &amp;&amp; this.ji!=''){      sq=sq+', ji= ? ';      params.push(this.ji);    }</v>
      </c>
      <c r="M7" t="str">
        <f>"params.push(this."&amp;E7&amp;");"</f>
        <v>params.push(this.ji);</v>
      </c>
      <c r="O7" t="str">
        <f>"this."&amp;E7&amp;" = '"&amp;D7&amp;"'"</f>
        <v>this.ji = '计划ID'</v>
      </c>
    </row>
    <row r="8" spans="1:15" ht="18.75" customHeight="1">
      <c r="A8" s="10" t="s">
        <v>671</v>
      </c>
      <c r="B8" s="10"/>
      <c r="C8" s="11"/>
      <c r="D8" s="10" t="s">
        <v>671</v>
      </c>
      <c r="E8" s="12" t="s">
        <v>70</v>
      </c>
      <c r="F8" s="4" t="s">
        <v>508</v>
      </c>
      <c r="G8" t="str">
        <f t="shared" ref="G8" si="0">" ," &amp; E8 &amp; " " &amp; F8 &amp; " "</f>
        <v xml:space="preserve"> ,sd varchar(50) </v>
      </c>
      <c r="H8" t="s">
        <v>654</v>
      </c>
      <c r="I8" t="str">
        <f t="shared" ref="I8" si="1">" ," &amp; E8</f>
        <v xml:space="preserve"> ,sd</v>
      </c>
      <c r="J8" t="str">
        <f>E8&amp;": string;"</f>
        <v>sd: string;</v>
      </c>
      <c r="L8" s="1" t="str">
        <f>"if(this."&amp;E8&amp;"!=null &amp;&amp; this."&amp;E8&amp;"!=''){      sq=sq+', "&amp;E8&amp;"= ? ';      params.push(this."&amp;E8&amp;");    }"</f>
        <v>if(this.sd!=null &amp;&amp; this.sd!=''){      sq=sq+', sd= ? ';      params.push(this.sd);    }</v>
      </c>
      <c r="M8" t="str">
        <f>"params.push(this."&amp;E8&amp;");"</f>
        <v>params.push(this.sd);</v>
      </c>
      <c r="O8" t="str">
        <f>"this."&amp;E8&amp;" = '"&amp;D8&amp;"'"</f>
        <v>this.sd = '备忘时间'</v>
      </c>
    </row>
    <row r="9" spans="1:15" ht="18.75" customHeight="1">
      <c r="A9" s="5" t="s">
        <v>447</v>
      </c>
      <c r="B9" s="5"/>
      <c r="D9" s="5" t="s">
        <v>447</v>
      </c>
      <c r="E9" s="4" t="s">
        <v>448</v>
      </c>
      <c r="F9" s="4" t="s">
        <v>29</v>
      </c>
      <c r="G9" t="str">
        <f t="shared" ref="G9:G14" si="2">" ," &amp; E9 &amp; " " &amp; F9 &amp; " "</f>
        <v xml:space="preserve"> ,mon varchar(50) </v>
      </c>
      <c r="H9" t="s">
        <v>654</v>
      </c>
      <c r="I9" t="str">
        <f t="shared" ref="I9:I14" si="3">" ," &amp; E9</f>
        <v xml:space="preserve"> ,mon</v>
      </c>
      <c r="J9" t="str">
        <f t="shared" ref="J9:J14" si="4">E9&amp;": string;"</f>
        <v>mon: string;</v>
      </c>
      <c r="L9" s="1" t="str">
        <f t="shared" ref="L9:L14" si="5">"if(this."&amp;E9&amp;"!=null &amp;&amp; this."&amp;E9&amp;"!=''){      sq=sq+', "&amp;E9&amp;"= ? ';      params.push(this."&amp;E9&amp;");    }"</f>
        <v>if(this.mon!=null &amp;&amp; this.mon!=''){      sq=sq+', mon= ? ';      params.push(this.mon);    }</v>
      </c>
      <c r="M9" t="str">
        <f t="shared" ref="M9:M14" si="6">"params.push(this."&amp;E9&amp;");"</f>
        <v>params.push(this.mon);</v>
      </c>
      <c r="O9" t="str">
        <f t="shared" ref="O9:O14" si="7">"this."&amp;E9&amp;" = '"&amp;D9&amp;"'"</f>
        <v>this.mon = '备忘内容'</v>
      </c>
    </row>
    <row r="10" spans="1:15" ht="18.75" customHeight="1">
      <c r="A10" s="10" t="s">
        <v>504</v>
      </c>
      <c r="B10" s="10" t="s">
        <v>509</v>
      </c>
      <c r="C10" s="11"/>
      <c r="D10" s="10" t="s">
        <v>504</v>
      </c>
      <c r="E10" s="12" t="s">
        <v>506</v>
      </c>
      <c r="F10" s="4" t="s">
        <v>508</v>
      </c>
      <c r="G10" t="str">
        <f t="shared" si="2"/>
        <v xml:space="preserve"> ,mk varchar(50) </v>
      </c>
      <c r="H10" t="s">
        <v>654</v>
      </c>
      <c r="I10" t="str">
        <f t="shared" si="3"/>
        <v xml:space="preserve"> ,mk</v>
      </c>
      <c r="J10" t="str">
        <f t="shared" si="4"/>
        <v>mk: string;</v>
      </c>
      <c r="L10" s="1" t="str">
        <f t="shared" si="5"/>
        <v>if(this.mk!=null &amp;&amp; this.mk!=''){      sq=sq+', mk= ? ';      params.push(this.mk);    }</v>
      </c>
      <c r="M10" t="str">
        <f t="shared" si="6"/>
        <v>params.push(this.mk);</v>
      </c>
      <c r="O10" t="str">
        <f t="shared" si="7"/>
        <v>this.mk = '标签'</v>
      </c>
    </row>
    <row r="11" spans="1:15" ht="18.75" customHeight="1">
      <c r="A11" s="10" t="s">
        <v>505</v>
      </c>
      <c r="B11" s="10" t="s">
        <v>510</v>
      </c>
      <c r="C11" s="11"/>
      <c r="D11" s="10" t="s">
        <v>505</v>
      </c>
      <c r="E11" s="12" t="s">
        <v>507</v>
      </c>
      <c r="F11" s="4" t="s">
        <v>508</v>
      </c>
      <c r="G11" t="str">
        <f t="shared" si="2"/>
        <v xml:space="preserve"> ,fj varchar(50) </v>
      </c>
      <c r="H11" t="s">
        <v>654</v>
      </c>
      <c r="I11" t="str">
        <f t="shared" si="3"/>
        <v xml:space="preserve"> ,fj</v>
      </c>
      <c r="J11" t="str">
        <f t="shared" si="4"/>
        <v>fj: string;</v>
      </c>
      <c r="L11" s="1" t="str">
        <f t="shared" si="5"/>
        <v>if(this.fj!=null &amp;&amp; this.fj!=''){      sq=sq+', fj= ? ';      params.push(this.fj);    }</v>
      </c>
      <c r="M11" t="str">
        <f t="shared" si="6"/>
        <v>params.push(this.fj);</v>
      </c>
      <c r="O11" t="str">
        <f t="shared" si="7"/>
        <v>this.fj = '附件'</v>
      </c>
    </row>
    <row r="12" spans="1:15" ht="18.75" customHeight="1">
      <c r="A12" s="10" t="s">
        <v>575</v>
      </c>
      <c r="B12" s="10" t="s">
        <v>576</v>
      </c>
      <c r="D12" s="5" t="s">
        <v>575</v>
      </c>
      <c r="E12" s="4" t="s">
        <v>574</v>
      </c>
      <c r="F12" s="4" t="s">
        <v>570</v>
      </c>
      <c r="G12" t="str">
        <f t="shared" ref="G12:G13" si="8">" ," &amp; E12 &amp; " " &amp; F12 &amp; " "</f>
        <v xml:space="preserve"> ,tb varchar(4) </v>
      </c>
      <c r="H12" t="s">
        <v>654</v>
      </c>
      <c r="I12" t="str">
        <f t="shared" ref="I12:I13" si="9">" ," &amp; E12</f>
        <v xml:space="preserve"> ,tb</v>
      </c>
      <c r="J12" t="str">
        <f t="shared" ref="J12:J13" si="10">E12&amp;": string;"</f>
        <v>tb: string;</v>
      </c>
      <c r="L12" s="1" t="str">
        <f t="shared" ref="L12:L13" si="11">"if(this."&amp;E12&amp;"!=null &amp;&amp; this."&amp;E12&amp;"!=''){      sq=sq+', "&amp;E12&amp;"= ? ';      params.push(this."&amp;E12&amp;");    }"</f>
        <v>if(this.tb!=null &amp;&amp; this.tb!=''){      sq=sq+', tb= ? ';      params.push(this.tb);    }</v>
      </c>
      <c r="M12" t="str">
        <f t="shared" ref="M12:M13" si="12">"params.push(this."&amp;E12&amp;");"</f>
        <v>params.push(this.tb);</v>
      </c>
      <c r="O12" t="str">
        <f t="shared" ref="O12:O13" si="13">"this."&amp;E12&amp;" = '"&amp;D12&amp;"'"</f>
        <v>this.tb = '是否同步'</v>
      </c>
    </row>
    <row r="13" spans="1:15" ht="20.25" customHeight="1">
      <c r="A13" s="10" t="s">
        <v>572</v>
      </c>
      <c r="B13" s="10" t="s">
        <v>573</v>
      </c>
      <c r="D13" s="5" t="s">
        <v>572</v>
      </c>
      <c r="E13" s="4" t="s">
        <v>571</v>
      </c>
      <c r="F13" s="4" t="s">
        <v>570</v>
      </c>
      <c r="G13" t="str">
        <f t="shared" si="8"/>
        <v xml:space="preserve"> ,del varchar(4) </v>
      </c>
      <c r="H13" t="s">
        <v>654</v>
      </c>
      <c r="I13" t="str">
        <f t="shared" si="9"/>
        <v xml:space="preserve"> ,del</v>
      </c>
      <c r="J13" t="str">
        <f t="shared" si="10"/>
        <v>del: string;</v>
      </c>
      <c r="L13" s="1" t="str">
        <f t="shared" si="11"/>
        <v>if(this.del!=null &amp;&amp; this.del!=''){      sq=sq+', del= ? ';      params.push(this.del);    }</v>
      </c>
      <c r="M13" t="str">
        <f t="shared" si="12"/>
        <v>params.push(this.del);</v>
      </c>
      <c r="O13" t="str">
        <f t="shared" si="13"/>
        <v>this.del = '是否删除'</v>
      </c>
    </row>
    <row r="14" spans="1:15" ht="18.75" customHeight="1">
      <c r="A14" s="5" t="s">
        <v>274</v>
      </c>
      <c r="B14" s="10"/>
      <c r="C14" s="11"/>
      <c r="D14" s="5" t="s">
        <v>274</v>
      </c>
      <c r="E14" s="4" t="s">
        <v>278</v>
      </c>
      <c r="F14" s="4" t="s">
        <v>275</v>
      </c>
      <c r="G14" t="str">
        <f t="shared" si="2"/>
        <v xml:space="preserve"> ,wtt integer </v>
      </c>
      <c r="H14" t="s">
        <v>654</v>
      </c>
      <c r="I14" t="str">
        <f t="shared" si="3"/>
        <v xml:space="preserve"> ,wtt</v>
      </c>
      <c r="J14" t="str">
        <f t="shared" si="4"/>
        <v>wtt: string;</v>
      </c>
      <c r="L14" s="1" t="str">
        <f t="shared" si="5"/>
        <v>if(this.wtt!=null &amp;&amp; this.wtt!=''){      sq=sq+', wtt= ? ';      params.push(this.wtt);    }</v>
      </c>
      <c r="M14" t="str">
        <f t="shared" si="6"/>
        <v>params.push(this.wtt);</v>
      </c>
      <c r="O14" t="str">
        <f t="shared" si="7"/>
        <v>this.wtt = '创建时间戳'</v>
      </c>
    </row>
    <row r="15" spans="1:15" ht="18.75" customHeight="1">
      <c r="A15" s="5" t="s">
        <v>490</v>
      </c>
      <c r="B15" s="5"/>
      <c r="D15" s="5" t="s">
        <v>490</v>
      </c>
      <c r="E15" s="4" t="s">
        <v>491</v>
      </c>
      <c r="F15" s="4" t="s">
        <v>312</v>
      </c>
      <c r="G15" t="str">
        <f t="shared" ref="G15" si="14">" ," &amp; E15 &amp; " " &amp; F15 &amp; " "</f>
        <v xml:space="preserve"> ,utt integer </v>
      </c>
      <c r="H15" t="s">
        <v>654</v>
      </c>
      <c r="I15" t="str">
        <f t="shared" ref="I15" si="15">" ," &amp; E15</f>
        <v xml:space="preserve"> ,utt</v>
      </c>
      <c r="J15" t="str">
        <f t="shared" ref="J15" si="16">E15&amp;": string;"</f>
        <v>utt: string;</v>
      </c>
      <c r="L15" s="1" t="str">
        <f t="shared" ref="L15" si="17">"if(this."&amp;E15&amp;"!=null &amp;&amp; this."&amp;E15&amp;"!=''){      sq=sq+', "&amp;E15&amp;"= ? ';      params.push(this."&amp;E15&amp;");    }"</f>
        <v>if(this.utt!=null &amp;&amp; this.utt!=''){      sq=sq+', utt= ? ';      params.push(this.utt);    }</v>
      </c>
      <c r="M15" t="str">
        <f t="shared" ref="M15" si="18">"params.push(this."&amp;E15&amp;");"</f>
        <v>params.push(this.utt);</v>
      </c>
      <c r="O15" t="str">
        <f t="shared" ref="O15" si="19">"this."&amp;E15&amp;" = '"&amp;D15&amp;"'"</f>
        <v>this.utt = '更新时间戳'</v>
      </c>
    </row>
    <row r="16" spans="1:15">
      <c r="A16" s="5"/>
      <c r="B16" s="5"/>
      <c r="D16" s="5"/>
      <c r="E16" s="4"/>
      <c r="F16" s="4"/>
      <c r="G16" s="11" t="str">
        <f>CONCATENATE(G4,G7,G9,G10,G11,G14,G15)</f>
        <v xml:space="preserve"> moi varchar(50) PRIMARY KEY ,ji varchar(50)  ,mon varchar(50)  ,mk varchar(50)  ,fj varchar(50)  ,wtt integer  ,utt integer </v>
      </c>
    </row>
    <row r="17" spans="1:7">
      <c r="A17" s="5"/>
      <c r="B17" s="5"/>
      <c r="D17" s="5"/>
      <c r="E17" s="4"/>
      <c r="F17" s="4"/>
      <c r="G17" s="11" t="str">
        <f>CONCATENATE(I4,I7,I9,I10,I11,I14,I15)</f>
        <v xml:space="preserve"> moi ,ji ,mon ,mk ,fj ,wtt ,utt</v>
      </c>
    </row>
    <row r="18" spans="1:7">
      <c r="A18" s="1"/>
      <c r="B18" s="1"/>
      <c r="D18" s="1"/>
      <c r="G18" s="11" t="str">
        <f>CONCATENATE(H4,H7,H9,H10,H11,H14,H15)</f>
        <v>?,?,?,?,?,?,?</v>
      </c>
    </row>
    <row r="21" spans="1:7">
      <c r="A21" s="18" t="s">
        <v>60</v>
      </c>
    </row>
  </sheetData>
  <mergeCells count="1">
    <mergeCell ref="E2:F2"/>
  </mergeCells>
  <phoneticPr fontId="1" type="noConversion"/>
  <hyperlinks>
    <hyperlink ref="A21"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F19" sqref="F19"/>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528</v>
      </c>
      <c r="D2" s="2" t="s">
        <v>0</v>
      </c>
      <c r="E2" s="52" t="s">
        <v>663</v>
      </c>
      <c r="F2" s="53"/>
    </row>
    <row r="3" spans="1:15">
      <c r="A3" s="2" t="s">
        <v>5</v>
      </c>
      <c r="B3" s="2" t="s">
        <v>6</v>
      </c>
      <c r="D3" s="2" t="s">
        <v>7</v>
      </c>
      <c r="E3" s="33" t="s">
        <v>8</v>
      </c>
      <c r="F3" s="33" t="s">
        <v>9</v>
      </c>
    </row>
    <row r="4" spans="1:15" ht="18.75" customHeight="1">
      <c r="A4" s="5" t="s">
        <v>525</v>
      </c>
      <c r="B4" s="5"/>
      <c r="D4" s="5" t="s">
        <v>525</v>
      </c>
      <c r="E4" s="4" t="s">
        <v>667</v>
      </c>
      <c r="F4" s="4" t="s">
        <v>29</v>
      </c>
      <c r="G4" t="str">
        <f>" " &amp; E4 &amp; " " &amp; F4 &amp; " PRIMARY KEY"</f>
        <v xml:space="preserve"> jti varchar(50) PRIMARY KEY</v>
      </c>
      <c r="H4" t="s">
        <v>661</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654</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655</v>
      </c>
      <c r="B6" s="46"/>
      <c r="D6" s="46" t="s">
        <v>655</v>
      </c>
      <c r="E6" s="48" t="s">
        <v>656</v>
      </c>
      <c r="F6" s="48" t="s">
        <v>29</v>
      </c>
      <c r="G6" t="str">
        <f t="shared" ref="G6:G16" si="4">" ," &amp; E6 &amp; " " &amp; F6 &amp; " "</f>
        <v xml:space="preserve"> ,jtn varchar(50) </v>
      </c>
      <c r="H6" t="s">
        <v>654</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529</v>
      </c>
      <c r="C7" s="11"/>
      <c r="D7" s="10" t="s">
        <v>466</v>
      </c>
      <c r="E7" s="12" t="s">
        <v>70</v>
      </c>
      <c r="F7" s="4" t="s">
        <v>38</v>
      </c>
      <c r="G7" t="str">
        <f t="shared" si="4"/>
        <v xml:space="preserve"> ,sd varchar(20) </v>
      </c>
      <c r="H7" t="s">
        <v>654</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657</v>
      </c>
      <c r="B8" s="46" t="s">
        <v>659</v>
      </c>
      <c r="D8" s="46" t="s">
        <v>657</v>
      </c>
      <c r="E8" s="48" t="s">
        <v>658</v>
      </c>
      <c r="F8" s="48" t="s">
        <v>38</v>
      </c>
      <c r="G8" t="str">
        <f t="shared" si="4"/>
        <v xml:space="preserve"> ,st varchar(20) </v>
      </c>
      <c r="H8" t="s">
        <v>654</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526</v>
      </c>
      <c r="B9" s="10" t="s">
        <v>530</v>
      </c>
      <c r="C9" s="11"/>
      <c r="D9" s="10" t="s">
        <v>526</v>
      </c>
      <c r="E9" s="12" t="s">
        <v>527</v>
      </c>
      <c r="F9" s="4" t="s">
        <v>519</v>
      </c>
      <c r="G9" t="str">
        <f t="shared" si="4"/>
        <v xml:space="preserve"> ,jtt varchar(4) </v>
      </c>
      <c r="H9" t="s">
        <v>654</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531</v>
      </c>
      <c r="B10" s="10" t="s">
        <v>532</v>
      </c>
      <c r="C10" s="11"/>
      <c r="D10" s="10" t="s">
        <v>531</v>
      </c>
      <c r="E10" s="12" t="s">
        <v>533</v>
      </c>
      <c r="F10" s="4" t="s">
        <v>519</v>
      </c>
      <c r="G10" t="str">
        <f t="shared" si="4"/>
        <v xml:space="preserve"> ,jtc varchar(4) </v>
      </c>
      <c r="H10" t="s">
        <v>654</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654</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654</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654</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654</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575</v>
      </c>
      <c r="B15" s="10" t="s">
        <v>576</v>
      </c>
      <c r="D15" s="5" t="s">
        <v>575</v>
      </c>
      <c r="E15" s="4" t="s">
        <v>574</v>
      </c>
      <c r="F15" s="4" t="s">
        <v>570</v>
      </c>
      <c r="G15" t="str">
        <f t="shared" si="4"/>
        <v xml:space="preserve"> ,tb varchar(4) </v>
      </c>
      <c r="H15" t="s">
        <v>654</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572</v>
      </c>
      <c r="B16" s="10" t="s">
        <v>573</v>
      </c>
      <c r="D16" s="5" t="s">
        <v>572</v>
      </c>
      <c r="E16" s="4" t="s">
        <v>571</v>
      </c>
      <c r="F16" s="4" t="s">
        <v>570</v>
      </c>
      <c r="G16" t="str">
        <f t="shared" si="4"/>
        <v xml:space="preserve"> ,del varchar(4) </v>
      </c>
      <c r="H16" t="s">
        <v>654</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A12" sqref="A12:XFD12"/>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591</v>
      </c>
      <c r="D2" s="2" t="s">
        <v>0</v>
      </c>
      <c r="E2" s="51" t="s">
        <v>665</v>
      </c>
      <c r="F2" s="51"/>
    </row>
    <row r="3" spans="1:15">
      <c r="A3" s="2" t="s">
        <v>5</v>
      </c>
      <c r="B3" s="2" t="s">
        <v>6</v>
      </c>
      <c r="D3" s="2" t="s">
        <v>7</v>
      </c>
      <c r="E3" s="37" t="s">
        <v>8</v>
      </c>
      <c r="F3" s="37" t="s">
        <v>9</v>
      </c>
    </row>
    <row r="4" spans="1:15" ht="18" customHeight="1">
      <c r="A4" s="41" t="s">
        <v>590</v>
      </c>
      <c r="B4" s="41" t="s">
        <v>590</v>
      </c>
      <c r="D4" s="41" t="s">
        <v>590</v>
      </c>
      <c r="E4" s="39" t="s">
        <v>666</v>
      </c>
      <c r="F4" s="39" t="s">
        <v>668</v>
      </c>
      <c r="G4" t="str">
        <f>" " &amp; E4 &amp; " " &amp; F4 &amp; " PRIMARY KEY"</f>
        <v xml:space="preserve"> pari varchar(50) PRIMARY KEY</v>
      </c>
      <c r="H4" t="s">
        <v>661</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589</v>
      </c>
      <c r="B5" s="5"/>
      <c r="D5" s="5" t="s">
        <v>589</v>
      </c>
      <c r="E5" s="4" t="s">
        <v>249</v>
      </c>
      <c r="F5" s="4" t="s">
        <v>668</v>
      </c>
      <c r="G5" t="str">
        <f>" ," &amp; E5 &amp; " " &amp; F5 &amp; " "</f>
        <v xml:space="preserve"> ,pwi varchar(50) </v>
      </c>
      <c r="H5" t="s">
        <v>654</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654</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587</v>
      </c>
      <c r="B7" s="5" t="s">
        <v>588</v>
      </c>
      <c r="D7" s="5" t="s">
        <v>587</v>
      </c>
      <c r="E7" s="4" t="s">
        <v>586</v>
      </c>
      <c r="F7" s="4" t="s">
        <v>28</v>
      </c>
      <c r="G7" t="str">
        <f t="shared" si="4"/>
        <v xml:space="preserve"> ,obt varchar(50) </v>
      </c>
      <c r="H7" t="s">
        <v>654</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585</v>
      </c>
      <c r="B8" s="5"/>
      <c r="D8" s="5" t="s">
        <v>585</v>
      </c>
      <c r="E8" s="4" t="s">
        <v>584</v>
      </c>
      <c r="F8" s="4" t="s">
        <v>583</v>
      </c>
      <c r="G8" t="str">
        <f t="shared" si="4"/>
        <v xml:space="preserve"> ,obi varchar(50) </v>
      </c>
      <c r="H8" t="s">
        <v>654</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581</v>
      </c>
      <c r="B9" s="10" t="s">
        <v>582</v>
      </c>
      <c r="D9" s="5" t="s">
        <v>581</v>
      </c>
      <c r="E9" s="4" t="s">
        <v>580</v>
      </c>
      <c r="F9" s="4" t="s">
        <v>570</v>
      </c>
      <c r="G9" t="str">
        <f t="shared" si="4"/>
        <v xml:space="preserve"> ,sa varchar(4) </v>
      </c>
      <c r="H9" t="s">
        <v>654</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579</v>
      </c>
      <c r="B10" s="10" t="s">
        <v>578</v>
      </c>
      <c r="D10" s="5" t="s">
        <v>86</v>
      </c>
      <c r="E10" s="4" t="s">
        <v>577</v>
      </c>
      <c r="F10" s="4" t="s">
        <v>570</v>
      </c>
      <c r="G10" t="str">
        <f t="shared" si="4"/>
        <v xml:space="preserve"> ,sdt varchar(4) </v>
      </c>
      <c r="H10" t="s">
        <v>654</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575</v>
      </c>
      <c r="B11" s="10" t="s">
        <v>576</v>
      </c>
      <c r="D11" s="5" t="s">
        <v>575</v>
      </c>
      <c r="E11" s="4" t="s">
        <v>574</v>
      </c>
      <c r="F11" s="4" t="s">
        <v>570</v>
      </c>
      <c r="G11" t="str">
        <f t="shared" si="4"/>
        <v xml:space="preserve"> ,tb varchar(4) </v>
      </c>
      <c r="H11" t="s">
        <v>654</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572</v>
      </c>
      <c r="B12" s="10" t="s">
        <v>573</v>
      </c>
      <c r="D12" s="5" t="s">
        <v>572</v>
      </c>
      <c r="E12" s="4" t="s">
        <v>571</v>
      </c>
      <c r="F12" s="4" t="s">
        <v>570</v>
      </c>
      <c r="G12" t="str">
        <f t="shared" si="4"/>
        <v xml:space="preserve"> ,del varchar(4) </v>
      </c>
      <c r="H12" t="s">
        <v>654</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569</v>
      </c>
      <c r="B13" s="5"/>
      <c r="D13" s="5" t="s">
        <v>569</v>
      </c>
      <c r="E13" s="4" t="s">
        <v>568</v>
      </c>
      <c r="F13" s="4" t="s">
        <v>567</v>
      </c>
      <c r="G13" t="str">
        <f t="shared" si="4"/>
        <v xml:space="preserve"> ,wtt integer </v>
      </c>
      <c r="H13" t="s">
        <v>654</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654</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566</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G11" sqref="G11:G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609</v>
      </c>
      <c r="D2" s="2" t="s">
        <v>0</v>
      </c>
      <c r="E2" s="51" t="s">
        <v>664</v>
      </c>
      <c r="F2" s="51"/>
    </row>
    <row r="3" spans="1:15">
      <c r="A3" s="2" t="s">
        <v>5</v>
      </c>
      <c r="B3" s="2" t="s">
        <v>6</v>
      </c>
      <c r="D3" s="2" t="s">
        <v>7</v>
      </c>
      <c r="E3" s="37" t="s">
        <v>8</v>
      </c>
      <c r="F3" s="37" t="s">
        <v>9</v>
      </c>
    </row>
    <row r="4" spans="1:15" ht="17.25" customHeight="1">
      <c r="A4" s="5" t="s">
        <v>608</v>
      </c>
      <c r="B4" s="5"/>
      <c r="D4" s="5" t="s">
        <v>608</v>
      </c>
      <c r="E4" s="4" t="s">
        <v>669</v>
      </c>
      <c r="F4" s="4" t="s">
        <v>596</v>
      </c>
      <c r="G4" t="str">
        <f>" " &amp; E4 &amp; " " &amp; F4 &amp; " PRIMARY KEY"</f>
        <v xml:space="preserve"> mki varchar(50) PRIMARY KEY</v>
      </c>
      <c r="H4" t="s">
        <v>661</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606</v>
      </c>
      <c r="B5" s="5" t="s">
        <v>607</v>
      </c>
      <c r="D5" s="5" t="s">
        <v>606</v>
      </c>
      <c r="E5" s="4" t="s">
        <v>605</v>
      </c>
      <c r="F5" s="4" t="s">
        <v>596</v>
      </c>
      <c r="G5" t="str">
        <f>" ," &amp; E5 &amp; " " &amp; F5 &amp; " "</f>
        <v xml:space="preserve"> ,mkl varchar(50) </v>
      </c>
      <c r="H5" t="s">
        <v>654</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603</v>
      </c>
      <c r="B6" s="5" t="s">
        <v>604</v>
      </c>
      <c r="D6" s="5" t="s">
        <v>603</v>
      </c>
      <c r="E6" s="4" t="s">
        <v>602</v>
      </c>
      <c r="F6" s="4" t="s">
        <v>29</v>
      </c>
      <c r="G6" t="str">
        <f t="shared" ref="G6:G10" si="4">" ," &amp; E6 &amp; " " &amp; F6 &amp; " "</f>
        <v xml:space="preserve"> ,obt varchar(50) </v>
      </c>
      <c r="H6" t="s">
        <v>654</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601</v>
      </c>
      <c r="B7" s="5"/>
      <c r="D7" s="5" t="s">
        <v>601</v>
      </c>
      <c r="E7" s="4" t="s">
        <v>600</v>
      </c>
      <c r="F7" s="4" t="s">
        <v>596</v>
      </c>
      <c r="G7" t="str">
        <f t="shared" si="4"/>
        <v xml:space="preserve"> ,obi varchar(50) </v>
      </c>
      <c r="H7" t="s">
        <v>654</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598</v>
      </c>
      <c r="B8" s="5" t="s">
        <v>599</v>
      </c>
      <c r="D8" s="5" t="s">
        <v>598</v>
      </c>
      <c r="E8" s="4" t="s">
        <v>597</v>
      </c>
      <c r="F8" s="4" t="s">
        <v>596</v>
      </c>
      <c r="G8" t="str">
        <f t="shared" si="4"/>
        <v xml:space="preserve"> ,mkt varchar(50) </v>
      </c>
      <c r="H8" t="s">
        <v>654</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595</v>
      </c>
      <c r="B9" s="5"/>
      <c r="D9" s="5" t="s">
        <v>595</v>
      </c>
      <c r="E9" s="4" t="s">
        <v>594</v>
      </c>
      <c r="F9" s="4" t="s">
        <v>593</v>
      </c>
      <c r="G9" t="str">
        <f t="shared" si="4"/>
        <v xml:space="preserve"> ,wtt integer </v>
      </c>
      <c r="H9" t="s">
        <v>654</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654</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592</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G13" sqref="G13:G15"/>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1" t="s">
        <v>670</v>
      </c>
      <c r="F1" s="51"/>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661</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654</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654</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654</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654</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654</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654</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654</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575</v>
      </c>
      <c r="B11" s="10" t="s">
        <v>576</v>
      </c>
      <c r="D11" s="5" t="s">
        <v>575</v>
      </c>
      <c r="E11" s="4" t="s">
        <v>574</v>
      </c>
      <c r="F11" s="4" t="s">
        <v>570</v>
      </c>
      <c r="G11" t="str">
        <f t="shared" si="4"/>
        <v xml:space="preserve"> ,tb varchar(4) </v>
      </c>
      <c r="H11" t="s">
        <v>654</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572</v>
      </c>
      <c r="B12" s="10" t="s">
        <v>573</v>
      </c>
      <c r="D12" s="5" t="s">
        <v>572</v>
      </c>
      <c r="E12" s="4" t="s">
        <v>571</v>
      </c>
      <c r="F12" s="4" t="s">
        <v>570</v>
      </c>
      <c r="G12" t="str">
        <f t="shared" si="4"/>
        <v xml:space="preserve"> ,del varchar(4) </v>
      </c>
      <c r="H12" t="s">
        <v>654</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E8" sqref="E8"/>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1" t="s">
        <v>674</v>
      </c>
      <c r="F2" s="51"/>
    </row>
    <row r="3" spans="1:15">
      <c r="A3" s="2" t="s">
        <v>5</v>
      </c>
      <c r="B3" s="2" t="s">
        <v>6</v>
      </c>
      <c r="D3" s="2" t="s">
        <v>7</v>
      </c>
      <c r="E3" s="50" t="s">
        <v>8</v>
      </c>
      <c r="F3" s="50" t="s">
        <v>9</v>
      </c>
    </row>
    <row r="4" spans="1:15" ht="24" customHeight="1">
      <c r="A4" s="5" t="s">
        <v>23</v>
      </c>
      <c r="B4" s="5"/>
      <c r="D4" s="5" t="s">
        <v>20</v>
      </c>
      <c r="E4" s="4" t="s">
        <v>675</v>
      </c>
      <c r="F4" s="4" t="s">
        <v>28</v>
      </c>
      <c r="G4" t="str">
        <f>" " &amp; E4 &amp; " " &amp; F4 &amp; " PRIMARY KEY"</f>
        <v xml:space="preserve"> wai varchar(50) PRIMARY KEY</v>
      </c>
      <c r="H4" t="s">
        <v>661</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560</v>
      </c>
      <c r="B5" s="5" t="s">
        <v>561</v>
      </c>
      <c r="D5" s="5" t="s">
        <v>560</v>
      </c>
      <c r="E5" s="4" t="s">
        <v>559</v>
      </c>
      <c r="F5" s="4" t="s">
        <v>29</v>
      </c>
      <c r="G5" t="str">
        <f>" ," &amp; E5 &amp; " " &amp; F5 &amp; " "</f>
        <v xml:space="preserve"> ,obt varchar(50) </v>
      </c>
      <c r="H5" t="s">
        <v>654</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558</v>
      </c>
      <c r="B6" s="5"/>
      <c r="D6" s="5" t="s">
        <v>558</v>
      </c>
      <c r="E6" s="4" t="s">
        <v>557</v>
      </c>
      <c r="F6" s="4" t="s">
        <v>29</v>
      </c>
      <c r="G6" t="str">
        <f t="shared" ref="G6:G10" si="4">" ," &amp; E6 &amp; " " &amp; F6 &amp; " "</f>
        <v xml:space="preserve"> ,obi varchar(50) </v>
      </c>
      <c r="H6" t="s">
        <v>654</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5:O6" si="9">"this."&amp;E6&amp;" = '"&amp;D6&amp;"'"</f>
        <v>this.obi = '对象ID'</v>
      </c>
    </row>
    <row r="7" spans="1:15" ht="21" customHeight="1">
      <c r="A7" s="5" t="s">
        <v>324</v>
      </c>
      <c r="B7" s="5" t="s">
        <v>324</v>
      </c>
      <c r="D7" s="5" t="s">
        <v>324</v>
      </c>
      <c r="E7" s="4" t="s">
        <v>91</v>
      </c>
      <c r="F7" s="4" t="s">
        <v>29</v>
      </c>
      <c r="G7" t="str">
        <f t="shared" si="4"/>
        <v xml:space="preserve"> ,st varchar(50) </v>
      </c>
      <c r="H7" t="s">
        <v>654</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654</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654</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654</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27">
      <c r="A23" s="45" t="s">
        <v>649</v>
      </c>
      <c r="B23" s="45" t="s">
        <v>650</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2" t="s">
        <v>302</v>
      </c>
      <c r="F2" s="53"/>
    </row>
    <row r="3" spans="1:10">
      <c r="A3" s="2" t="s">
        <v>5</v>
      </c>
      <c r="B3" s="2" t="s">
        <v>6</v>
      </c>
      <c r="D3" s="2" t="s">
        <v>7</v>
      </c>
      <c r="E3" s="38" t="s">
        <v>8</v>
      </c>
      <c r="F3" s="38" t="s">
        <v>9</v>
      </c>
    </row>
    <row r="4" spans="1:10">
      <c r="A4" s="5" t="s">
        <v>612</v>
      </c>
      <c r="B4" s="5"/>
      <c r="D4" s="5" t="s">
        <v>612</v>
      </c>
      <c r="E4" s="4" t="s">
        <v>613</v>
      </c>
      <c r="F4" s="4" t="s">
        <v>614</v>
      </c>
    </row>
    <row r="5" spans="1:10" ht="27">
      <c r="A5" s="5" t="s">
        <v>623</v>
      </c>
      <c r="B5" s="5" t="s">
        <v>626</v>
      </c>
      <c r="D5" s="5" t="s">
        <v>623</v>
      </c>
      <c r="E5" s="4" t="s">
        <v>622</v>
      </c>
      <c r="F5" s="4" t="s">
        <v>625</v>
      </c>
    </row>
    <row r="6" spans="1:10">
      <c r="A6" s="5" t="s">
        <v>297</v>
      </c>
      <c r="B6" s="5"/>
      <c r="D6" s="5" t="s">
        <v>615</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616</v>
      </c>
      <c r="E7" s="4" t="s">
        <v>618</v>
      </c>
      <c r="F7" s="4" t="s">
        <v>614</v>
      </c>
      <c r="G7" t="str">
        <f>" " &amp; E7 &amp; " " &amp; F7</f>
        <v xml:space="preserve"> tl varchar(50)</v>
      </c>
      <c r="I7" t="str">
        <f>" ," &amp; E7</f>
        <v xml:space="preserve"> ,tl</v>
      </c>
      <c r="J7" t="str">
        <f t="shared" ref="J7:J8" si="0">"private _"&amp;E7&amp;": string;"</f>
        <v>private _tl: string;</v>
      </c>
    </row>
    <row r="8" spans="1:10">
      <c r="A8" s="5" t="s">
        <v>293</v>
      </c>
      <c r="B8" s="5"/>
      <c r="D8" s="5" t="s">
        <v>617</v>
      </c>
      <c r="E8" s="4" t="s">
        <v>619</v>
      </c>
      <c r="F8" s="4" t="s">
        <v>614</v>
      </c>
      <c r="G8" t="str">
        <f>" " &amp; E8 &amp; " " &amp; F8</f>
        <v xml:space="preserve"> ctx varchar(50)</v>
      </c>
      <c r="I8" t="str">
        <f t="shared" ref="I8" si="1">" ," &amp; E8</f>
        <v xml:space="preserve"> ,ctx</v>
      </c>
      <c r="J8" t="str">
        <f t="shared" si="0"/>
        <v>private _ctx: string;</v>
      </c>
    </row>
    <row r="9" spans="1:10" ht="27">
      <c r="A9" s="5" t="s">
        <v>627</v>
      </c>
      <c r="B9" s="5" t="s">
        <v>630</v>
      </c>
      <c r="D9" s="5" t="s">
        <v>628</v>
      </c>
      <c r="E9" s="4" t="s">
        <v>629</v>
      </c>
      <c r="F9" s="4" t="s">
        <v>614</v>
      </c>
    </row>
    <row r="10" spans="1:10">
      <c r="A10" s="5" t="s">
        <v>620</v>
      </c>
      <c r="B10" s="5"/>
      <c r="D10" s="5" t="s">
        <v>621</v>
      </c>
      <c r="E10" s="4" t="s">
        <v>624</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1" t="s">
        <v>245</v>
      </c>
      <c r="F2" s="51"/>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1" t="s">
        <v>381</v>
      </c>
      <c r="F2" s="51"/>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1" t="s">
        <v>246</v>
      </c>
      <c r="F2" s="51"/>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649</v>
      </c>
      <c r="B22" s="45" t="s">
        <v>650</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1" t="s">
        <v>329</v>
      </c>
      <c r="F1" s="51"/>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32" sqref="E32"/>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1" t="s">
        <v>315</v>
      </c>
      <c r="F2" s="51"/>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B20" sqref="B20"/>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1" t="s">
        <v>313</v>
      </c>
      <c r="F2" s="51"/>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638</v>
      </c>
      <c r="B13" s="42" t="s">
        <v>640</v>
      </c>
      <c r="D13" s="42" t="s">
        <v>638</v>
      </c>
      <c r="E13" s="44" t="s">
        <v>639</v>
      </c>
      <c r="F13" s="44" t="s">
        <v>637</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1" t="s">
        <v>251</v>
      </c>
      <c r="F2" s="51"/>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1" t="s">
        <v>255</v>
      </c>
      <c r="F2" s="51"/>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1" t="s">
        <v>256</v>
      </c>
      <c r="F2" s="51"/>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1" t="s">
        <v>231</v>
      </c>
      <c r="F2" s="51"/>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1" t="s">
        <v>356</v>
      </c>
      <c r="F2" s="51"/>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1" t="s">
        <v>225</v>
      </c>
      <c r="F2" s="51"/>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1" t="s">
        <v>231</v>
      </c>
      <c r="F2" s="51"/>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2" t="s">
        <v>302</v>
      </c>
      <c r="F2" s="53"/>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2" t="s">
        <v>240</v>
      </c>
      <c r="F2" s="53"/>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2" t="s">
        <v>242</v>
      </c>
      <c r="F2" s="53"/>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2" t="s">
        <v>340</v>
      </c>
      <c r="F2" s="53"/>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2019-08-09T08:32:28Z</dcterms:modified>
</cp:coreProperties>
</file>