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firstSheet="2" activeTab="9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计划日程特殊表" sheetId="49" r:id="rId9"/>
    <sheet name="日历、日历项、事件、备忘设计" sheetId="54" r:id="rId10"/>
    <sheet name="事件表" sheetId="55" r:id="rId11"/>
    <sheet name="任务表" sheetId="57" r:id="rId12"/>
    <sheet name="备忘表" sheetId="53" r:id="rId13"/>
    <sheet name="日历项表" sheetId="58" r:id="rId14"/>
    <sheet name="日程参与人表" sheetId="10" r:id="rId15"/>
    <sheet name="日程语义标签标注表" sheetId="51" r:id="rId16"/>
    <sheet name="提醒时间表" sheetId="11" r:id="rId17"/>
    <sheet name="计划表" sheetId="41" r:id="rId18"/>
    <sheet name="参与人头像" sheetId="48" r:id="rId19"/>
    <sheet name="参与人" sheetId="24" r:id="rId20"/>
    <sheet name="群组" sheetId="43" r:id="rId21"/>
    <sheet name="群组参与人关系" sheetId="8" r:id="rId22"/>
    <sheet name="系統設置表" sheetId="29" r:id="rId23"/>
    <sheet name="用户偏好" sheetId="39" r:id="rId24"/>
    <sheet name="系統設置表数据" sheetId="46" r:id="rId25"/>
    <sheet name="语音表" sheetId="50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5" l="1"/>
  <c r="J14" i="55"/>
  <c r="I12" i="55"/>
  <c r="J12" i="55"/>
  <c r="I17" i="55" l="1"/>
  <c r="J17" i="55"/>
  <c r="I9" i="58" l="1"/>
  <c r="G9" i="58"/>
  <c r="J9" i="58"/>
  <c r="I8" i="58"/>
  <c r="G8" i="58"/>
  <c r="J8" i="58"/>
  <c r="J12" i="58"/>
  <c r="I12" i="58"/>
  <c r="G12" i="58"/>
  <c r="J11" i="58"/>
  <c r="I11" i="58"/>
  <c r="G11" i="58"/>
  <c r="J10" i="58"/>
  <c r="I10" i="58"/>
  <c r="G10" i="58"/>
  <c r="J7" i="58"/>
  <c r="I7" i="58"/>
  <c r="G7" i="58"/>
  <c r="J6" i="58"/>
  <c r="I6" i="58"/>
  <c r="G6" i="58"/>
  <c r="J5" i="58"/>
  <c r="I5" i="58"/>
  <c r="G5" i="58"/>
  <c r="J4" i="58"/>
  <c r="I4" i="58"/>
  <c r="G4" i="58"/>
  <c r="I16" i="55"/>
  <c r="J16" i="55"/>
  <c r="J5" i="57"/>
  <c r="I5" i="57"/>
  <c r="G5" i="57"/>
  <c r="J10" i="57"/>
  <c r="I10" i="57"/>
  <c r="J9" i="57"/>
  <c r="I9" i="57"/>
  <c r="J8" i="57"/>
  <c r="I8" i="57"/>
  <c r="G8" i="57"/>
  <c r="J7" i="57"/>
  <c r="I7" i="57"/>
  <c r="G7" i="57"/>
  <c r="J6" i="57"/>
  <c r="I6" i="57"/>
  <c r="G6" i="57"/>
  <c r="J4" i="57"/>
  <c r="I4" i="57"/>
  <c r="G4" i="57"/>
  <c r="G15" i="58" l="1"/>
  <c r="G16" i="58"/>
  <c r="I21" i="55" l="1"/>
  <c r="J21" i="55"/>
  <c r="I20" i="55"/>
  <c r="J20" i="55"/>
  <c r="I19" i="55"/>
  <c r="J19" i="55"/>
  <c r="J15" i="55"/>
  <c r="I15" i="55"/>
  <c r="J13" i="55"/>
  <c r="I13" i="55"/>
  <c r="G13" i="55"/>
  <c r="J11" i="55"/>
  <c r="I11" i="55"/>
  <c r="G11" i="55"/>
  <c r="J10" i="55"/>
  <c r="I10" i="55"/>
  <c r="G10" i="55"/>
  <c r="J9" i="55"/>
  <c r="I9" i="55"/>
  <c r="G9" i="55"/>
  <c r="J8" i="55"/>
  <c r="I8" i="55"/>
  <c r="G8" i="55"/>
  <c r="J7" i="55"/>
  <c r="I7" i="55"/>
  <c r="G7" i="55"/>
  <c r="J6" i="55"/>
  <c r="I6" i="55"/>
  <c r="G6" i="55"/>
  <c r="J5" i="55"/>
  <c r="I5" i="55"/>
  <c r="G5" i="55"/>
  <c r="J4" i="55"/>
  <c r="I4" i="55"/>
  <c r="G4" i="55"/>
  <c r="G21" i="55" l="1"/>
  <c r="G23" i="55"/>
  <c r="G24" i="55"/>
  <c r="G22" i="55"/>
  <c r="G14" i="49"/>
  <c r="I14" i="49"/>
  <c r="J14" i="49"/>
  <c r="G15" i="49"/>
  <c r="G13" i="49"/>
  <c r="I15" i="49"/>
  <c r="J15" i="49"/>
  <c r="I13" i="49"/>
  <c r="J13" i="49"/>
  <c r="J9" i="53" l="1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4" i="53"/>
  <c r="G12" i="53" l="1"/>
  <c r="G11" i="53"/>
  <c r="J8" i="5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7" i="49"/>
  <c r="I17" i="49"/>
  <c r="J17" i="49"/>
  <c r="G23" i="50" l="1"/>
  <c r="G22" i="50"/>
  <c r="G4" i="49"/>
  <c r="G11" i="49"/>
  <c r="I11" i="49"/>
  <c r="J11" i="49"/>
  <c r="J16" i="49"/>
  <c r="I16" i="49"/>
  <c r="G16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9" i="49" l="1"/>
  <c r="G20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<sst xmlns="http://schemas.openxmlformats.org/spreadsheetml/2006/main" count="1162" uniqueCount="554">
  <si>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</si>
  <si>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</si>
  <si>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</si>
  <si>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</si>
  <si>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</si>
  <si>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</si>
  <si>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</si>
  <si>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</si>
  <si>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</si>
  <si>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</si>
  <si>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</si>
  <si>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</si>
  <si>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</si>
  <si>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</si>
  <si>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</si>
  <si>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</si>
  <si>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</si>
  <si>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</si>
  <si>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</si>
  <si>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</si>
  <si>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</si>
  <si>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</si>
  <si>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</si>
  <si>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</si>
  <si>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</si>
  <si>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</si>
  <si>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</si>
  <si>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</si>
  <si>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</si>
  <si>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</si>
  <si>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</si>
  <si>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</si>
  <si>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</si>
  <si>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</si>
  <si>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</si>
  <si>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</si>
  <si>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</si>
  <si>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</si>
  <si>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</si>
  <si>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</si>
  <si>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</si>
  <si>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</si>
  <si>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</si>
  <si>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</si>
  <si>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</si>
  <si>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</si>
  <si>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</si>
  <si>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</si>
  <si>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</si>
  <si>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</si>
  <si>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</si>
  <si>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</si>
  <si>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</si>
  <si>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</si>
  <si>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</si>
  <si>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</si>
  <si>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</si>
  <si>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</si>
  <si>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</si>
  <si>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</si>
  <si>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</si>
  <si>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</si>
  <si>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</si>
  <si>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</si>
  <si>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</si>
  <si>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</si>
  <si>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</si>
  <si>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</si>
  <si>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</si>
  <si>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</si>
  <si>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</si>
  <si>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</si>
  <si>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</si>
  <si>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</si>
  <si>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</si>
  <si>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</si>
  <si>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</si>
  <si>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</si>
  <si>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</si>
  <si>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</si>
  <si>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</si>
  <si>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</si>
  <si>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</si>
  <si>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</si>
  <si>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</si>
  <si>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</si>
  <si>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</si>
  <si>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</si>
  <si>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</si>
  <si>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</si>
  <si>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</si>
  <si>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</si>
  <si>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</si>
  <si>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</si>
  <si>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</si>
  <si>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</si>
  <si>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</si>
  <si>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</si>
  <si>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</si>
  <si>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</si>
  <si>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</si>
  <si>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</si>
  <si>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</si>
  <si>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</si>
  <si>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</si>
  <si>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</si>
  <si>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</si>
  <si>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</si>
  <si>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</si>
  <si>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</si>
  <si>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</si>
  <si>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</si>
  <si>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</si>
  <si>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</si>
  <si>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</si>
  <si>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</si>
  <si>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</si>
  <si>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</si>
  <si>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</si>
  <si>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</si>
  <si>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</si>
  <si>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</si>
  <si>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</si>
  <si>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</si>
  <si>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</si>
  <si>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</si>
  <si>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</si>
  <si>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</si>
  <si>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</si>
  <si>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</si>
  <si>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</si>
  <si>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</si>
  <si>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</si>
  <si>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</si>
  <si>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</si>
  <si>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</si>
  <si>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</si>
  <si>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</si>
  <si>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</si>
  <si>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</si>
  <si>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</si>
  <si>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</si>
  <si>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</si>
  <si>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</si>
  <si>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</si>
  <si>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</si>
  <si>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</si>
  <si>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</si>
  <si>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</si>
  <si>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</si>
  <si>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</si>
  <si>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</si>
  <si>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</si>
  <si>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</si>
  <si>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</si>
  <si>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</si>
  <si>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</si>
  <si>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</si>
  <si>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</si>
  <si>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</si>
  <si>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</si>
  <si>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</si>
  <si>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</si>
  <si>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</si>
  <si>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</si>
  <si>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</si>
  <si>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</si>
  <si>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</si>
  <si>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</si>
  <si>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</si>
  <si>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</si>
  <si>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</si>
  <si>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</si>
  <si>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</si>
  <si>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</si>
  <si>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</si>
  <si>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</si>
  <si>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</si>
  <si>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</si>
  <si>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</si>
  <si>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</si>
  <si>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</si>
  <si>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</si>
  <si>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</si>
  <si>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</si>
  <si>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</si>
  <si>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</si>
  <si>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</si>
  <si>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</si>
  <si>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</si>
  <si>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</si>
  <si>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</si>
  <si>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</si>
  <si>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</si>
  <si>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</si>
  <si>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</si>
  <si>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</si>
  <si>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</si>
  <si>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</si>
  <si>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</si>
  <si>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</si>
  <si>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</si>
  <si>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</si>
  <si>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</si>
  <si>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</si>
  <si>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</si>
  <si>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</si>
  <si>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</si>
  <si>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</si>
  <si>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</si>
  <si>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</si>
  <si>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</si>
  <si>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</si>
  <si>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</si>
  <si>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</si>
  <si>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</si>
  <si>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</si>
  <si>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</si>
  <si>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</si>
  <si>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</si>
  <si>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</si>
  <si>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</si>
  <si>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</si>
  <si>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</si>
  <si>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</si>
  <si>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</si>
  <si>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</si>
  <si>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</si>
  <si>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</si>
  <si>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</si>
  <si>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</si>
  <si>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</si>
  <si>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</si>
  <si>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</si>
  <si>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</si>
  <si>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</si>
  <si>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</si>
  <si>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</si>
  <si>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</si>
  <si>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</si>
  <si>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</si>
  <si>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</si>
  <si>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</si>
  <si>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</si>
  <si>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</si>
  <si>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</si>
  <si>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</si>
  <si>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</si>
  <si>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</si>
  <si>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</si>
  <si>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</si>
  <si>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</si>
  <si>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</si>
  <si>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</si>
  <si>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</si>
  <si>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</si>
  <si>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</si>
  <si>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</si>
  <si>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</si>
  <si>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</si>
  <si>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</si>
  <si>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</si>
  <si>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</si>
  <si>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</si>
  <si>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</si>
  <si>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</si>
  <si>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</si>
  <si>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</si>
  <si>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</si>
  <si>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</si>
  <si>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</si>
  <si>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</si>
  <si>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</si>
  <si>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</si>
  <si>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</si>
  <si>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</si>
  <si>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</si>
  <si>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</si>
  <si>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</si>
  <si>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</si>
  <si>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</si>
  <si>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</si>
  <si>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</si>
  <si>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</si>
  <si>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</si>
  <si>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</si>
  <si>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</si>
  <si>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</si>
  <si>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</si>
  <si>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</si>
  <si>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</si>
  <si>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</si>
  <si>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</si>
  <si>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</si>
  <si>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</si>
  <si>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</si>
  <si>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</si>
  <si>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</si>
  <si>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</si>
  <si>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</si>
  <si>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</si>
  <si>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</si>
  <si>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</si>
  <si>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</si>
  <si>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</si>
  <si>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</si>
  <si>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</si>
  <si>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</si>
  <si>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</si>
  <si>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</si>
  <si>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</si>
  <si>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</si>
  <si>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</si>
  <si>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</si>
  <si>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</si>
  <si>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</si>
  <si>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</si>
  <si>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</si>
  <si>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</si>
  <si>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</si>
  <si>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</si>
  <si>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</si>
  <si>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</si>
  <si>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</si>
  <si>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</si>
  <si>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</si>
  <si>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</si>
  <si>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</si>
  <si>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</si>
  <si>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</si>
  <si>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</si>
  <si>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</si>
  <si>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</si>
  <si>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</si>
  <si>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</si>
  <si>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</si>
  <si>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</si>
  <si>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</si>
  <si>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</si>
  <si>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</si>
  <si>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</si>
  <si>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</si>
  <si>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</si>
  <si>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</si>
  <si>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</si>
  <si>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</si>
  <si>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</si>
  <si>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</si>
  <si>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</si>
  <si>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</si>
  <si>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</si>
  <si>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</si>
  <si>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</si>
  <si>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</si>
  <si>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</si>
  <si>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</si>
  <si>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</si>
  <si>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</si>
  <si>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</si>
  <si>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</si>
  <si>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</si>
  <si>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</si>
  <si>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</si>
  <si>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</si>
  <si>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</si>
  <si>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</si>
  <si>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</si>
  <si>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</si>
  <si>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</si>
  <si>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</si>
  <si>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</si>
  <si>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</si>
  <si>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</si>
  <si>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</si>
  <si>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</si>
  <si>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</si>
  <si>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</si>
  <si>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</si>
  <si>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</si>
  <si>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</si>
  <si>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</si>
  <si>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</si>
  <si>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</si>
  <si>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</si>
  <si>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</si>
  <si>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</si>
  <si>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</si>
  <si>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</si>
  <si>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</si>
  <si>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</si>
  <si>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</si>
  <si>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</si>
  <si>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</si>
  <si>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</si>
  <si>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</si>
  <si>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</si>
  <si>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</si>
  <si>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</si>
  <si>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</si>
  <si>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</si>
  <si>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</si>
  <si>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</si>
  <si>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</si>
  <si>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</si>
  <si>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</si>
  <si>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</si>
  <si>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</si>
  <si>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</si>
  <si>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</si>
  <si>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</si>
  <si>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</si>
  <si>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</si>
  <si>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</si>
  <si>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</si>
  <si>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</si>
  <si>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</si>
  <si>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</si>
  <si>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</si>
  <si>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</si>
  <si>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</si>
  <si>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</si>
  <si>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</si>
  <si>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</si>
  <si>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</si>
  <si>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</si>
  <si>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</si>
  <si>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</si>
  <si>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</si>
  <si>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</si>
  <si>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</si>
  <si>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</si>
  <si>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</si>
  <si>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</si>
  <si>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</si>
  <si>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</si>
  <si>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</si>
  <si>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</si>
  <si>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</si>
  <si>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</si>
  <si>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</si>
  <si>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</si>
  <si>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</si>
  <si>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</si>
  <si>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</si>
  <si>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</si>
  <si>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</si>
  <si>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</si>
  <si>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</si>
  <si>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</si>
  <si>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</si>
  <si>
    <t>附件类型</t>
    <phoneticPr fontId="1" type="noConversion"/>
  </si>
  <si>
    <t>附件</t>
    <phoneticPr fontId="1" type="noConversion"/>
  </si>
  <si>
    <t>fjt</t>
    <phoneticPr fontId="1" type="noConversion"/>
  </si>
  <si>
    <t>fj</t>
    <phoneticPr fontId="1" type="noConversion"/>
  </si>
  <si>
    <t>2019/6/17 增加</t>
    <phoneticPr fontId="1" type="noConversion"/>
  </si>
  <si>
    <t>fjn</t>
    <phoneticPr fontId="1" type="noConversion"/>
  </si>
  <si>
    <t>附件名称/KEY</t>
    <phoneticPr fontId="1" type="noConversion"/>
  </si>
  <si>
    <t>日历</t>
    <phoneticPr fontId="1" type="noConversion"/>
  </si>
  <si>
    <t>日历项</t>
    <phoneticPr fontId="1" type="noConversion"/>
  </si>
  <si>
    <t>计划</t>
    <phoneticPr fontId="1" type="noConversion"/>
  </si>
  <si>
    <t>事件</t>
    <phoneticPr fontId="1" type="noConversion"/>
  </si>
  <si>
    <t>备忘</t>
    <phoneticPr fontId="1" type="noConversion"/>
  </si>
  <si>
    <t>日程</t>
    <phoneticPr fontId="1" type="noConversion"/>
  </si>
  <si>
    <t>任务</t>
    <phoneticPr fontId="1" type="noConversion"/>
  </si>
  <si>
    <t>小任务</t>
    <phoneticPr fontId="1" type="noConversion"/>
  </si>
  <si>
    <t>按日查询</t>
    <phoneticPr fontId="1" type="noConversion"/>
  </si>
  <si>
    <t>备忘</t>
    <phoneticPr fontId="1" type="noConversion"/>
  </si>
  <si>
    <t>所属日期</t>
    <phoneticPr fontId="1" type="noConversion"/>
  </si>
  <si>
    <t>更新日期</t>
    <phoneticPr fontId="1" type="noConversion"/>
  </si>
  <si>
    <t>日程/事件</t>
    <phoneticPr fontId="1" type="noConversion"/>
  </si>
  <si>
    <t>任务/事件</t>
    <phoneticPr fontId="1" type="noConversion"/>
  </si>
  <si>
    <t>完成日期</t>
    <phoneticPr fontId="1" type="noConversion"/>
  </si>
  <si>
    <t>创建日期/完成日期</t>
    <phoneticPr fontId="1" type="noConversion"/>
  </si>
  <si>
    <t>小任务/事件</t>
    <phoneticPr fontId="1" type="noConversion"/>
  </si>
  <si>
    <t>提醒日期</t>
    <phoneticPr fontId="1" type="noConversion"/>
  </si>
  <si>
    <t>按月查询</t>
    <phoneticPr fontId="1" type="noConversion"/>
  </si>
  <si>
    <t>无</t>
    <phoneticPr fontId="1" type="noConversion"/>
  </si>
  <si>
    <t>所属日期/重复日期/截止日期</t>
    <phoneticPr fontId="1" type="noConversion"/>
  </si>
  <si>
    <t>按唯一识别符查询</t>
    <phoneticPr fontId="1" type="noConversion"/>
  </si>
  <si>
    <t>重复事件</t>
    <phoneticPr fontId="1" type="noConversion"/>
  </si>
  <si>
    <t>日程/事件</t>
    <phoneticPr fontId="1" type="noConversion"/>
  </si>
  <si>
    <t>无, 可以设置完成后自动创建一个新的任务</t>
    <phoneticPr fontId="1" type="noConversion"/>
  </si>
  <si>
    <t>查询/修改/删除</t>
    <phoneticPr fontId="1" type="noConversion"/>
  </si>
  <si>
    <t>事件表</t>
    <phoneticPr fontId="1" type="noConversion"/>
  </si>
  <si>
    <t>gtd_ev</t>
    <phoneticPr fontId="1" type="noConversion"/>
  </si>
  <si>
    <t>事件ID</t>
    <phoneticPr fontId="1" type="noConversion"/>
  </si>
  <si>
    <t>事件主题</t>
    <phoneticPr fontId="1" type="noConversion"/>
  </si>
  <si>
    <t>evi</t>
    <phoneticPr fontId="1" type="noConversion"/>
  </si>
  <si>
    <t>evn</t>
    <phoneticPr fontId="1" type="noConversion"/>
  </si>
  <si>
    <t>事件日期</t>
    <phoneticPr fontId="1" type="noConversion"/>
  </si>
  <si>
    <t>evd</t>
    <phoneticPr fontId="1" type="noConversion"/>
  </si>
  <si>
    <t>重复事件ID</t>
    <phoneticPr fontId="1" type="noConversion"/>
  </si>
  <si>
    <t>rtevi</t>
    <phoneticPr fontId="1" type="noConversion"/>
  </si>
  <si>
    <t>更新时间戳</t>
    <phoneticPr fontId="1" type="noConversion"/>
  </si>
  <si>
    <t>utt</t>
    <phoneticPr fontId="1" type="noConversion"/>
  </si>
  <si>
    <t>integer</t>
    <phoneticPr fontId="1" type="noConversion"/>
  </si>
  <si>
    <t>事件类型</t>
    <phoneticPr fontId="1" type="noConversion"/>
  </si>
  <si>
    <t>type</t>
    <phoneticPr fontId="1" type="noConversion"/>
  </si>
  <si>
    <t>事件归属</t>
    <phoneticPr fontId="1" type="noConversion"/>
  </si>
  <si>
    <t>gs</t>
    <phoneticPr fontId="1" type="noConversion"/>
  </si>
  <si>
    <t>0：本人创建，1：他人创建，2：系统本地日历</t>
    <phoneticPr fontId="1" type="noConversion"/>
  </si>
  <si>
    <t>提醒设置文字表示（一览显示冗余）</t>
    <phoneticPr fontId="1" type="noConversion"/>
  </si>
  <si>
    <t>重复设置文字表示（一览显示冗余）</t>
    <phoneticPr fontId="1" type="noConversion"/>
  </si>
  <si>
    <t>1: 日程，2：任务，3：小任务</t>
    <phoneticPr fontId="1" type="noConversion"/>
  </si>
  <si>
    <t>重复事件创建第一个事件ID,用于重复日程修改/删除操作</t>
    <phoneticPr fontId="1" type="noConversion"/>
  </si>
  <si>
    <t>日程：所属日期，任务：创建/完成日期，小任务：创建日期</t>
    <phoneticPr fontId="1" type="noConversion"/>
  </si>
  <si>
    <t>gtd_t</t>
    <phoneticPr fontId="1" type="noConversion"/>
  </si>
  <si>
    <t>任务表</t>
    <phoneticPr fontId="1" type="noConversion"/>
  </si>
  <si>
    <t>备忘ID</t>
    <phoneticPr fontId="1" type="noConversion"/>
  </si>
  <si>
    <t>标签</t>
    <phoneticPr fontId="1" type="noConversion"/>
  </si>
  <si>
    <t>附件</t>
    <phoneticPr fontId="1" type="noConversion"/>
  </si>
  <si>
    <t>mk</t>
    <phoneticPr fontId="1" type="noConversion"/>
  </si>
  <si>
    <t>fj</t>
    <phoneticPr fontId="1" type="noConversion"/>
  </si>
  <si>
    <t>varchar(50)</t>
    <phoneticPr fontId="1" type="noConversion"/>
  </si>
  <si>
    <t>逗号分隔的标签名称
(冗余字段, 方便一览显示)</t>
    <phoneticPr fontId="1" type="noConversion"/>
  </si>
  <si>
    <t>附件数量
(冗余字段, 方便一览显示)</t>
    <phoneticPr fontId="1" type="noConversion"/>
  </si>
  <si>
    <t>完成状态</t>
    <phoneticPr fontId="1" type="noConversion"/>
  </si>
  <si>
    <t>创建日期</t>
    <phoneticPr fontId="1" type="noConversion"/>
  </si>
  <si>
    <t>isrt</t>
    <phoneticPr fontId="1" type="noConversion"/>
  </si>
  <si>
    <t>cd</t>
    <phoneticPr fontId="1" type="noConversion"/>
  </si>
  <si>
    <t>fd</t>
    <phoneticPr fontId="1" type="noConversion"/>
  </si>
  <si>
    <t>完成后创建</t>
    <phoneticPr fontId="1" type="noConversion"/>
  </si>
  <si>
    <t>0：未完成，1：已完成</t>
    <phoneticPr fontId="1" type="noConversion"/>
  </si>
  <si>
    <t>cs</t>
    <phoneticPr fontId="1" type="noConversion"/>
  </si>
  <si>
    <t>varchar(4)</t>
    <phoneticPr fontId="1" type="noConversion"/>
  </si>
  <si>
    <t>完成后填入</t>
    <phoneticPr fontId="1" type="noConversion"/>
  </si>
  <si>
    <t>创建时填入</t>
    <phoneticPr fontId="1" type="noConversion"/>
  </si>
  <si>
    <t>完成后是否自动创建任务</t>
    <phoneticPr fontId="1" type="noConversion"/>
  </si>
  <si>
    <t>附件</t>
    <phoneticPr fontId="1" type="noConversion"/>
  </si>
  <si>
    <t>附件数量（一览显示冗余）</t>
    <phoneticPr fontId="1" type="noConversion"/>
  </si>
  <si>
    <t>日历项ID</t>
    <phoneticPr fontId="1" type="noConversion"/>
  </si>
  <si>
    <t>日历项类型</t>
    <phoneticPr fontId="1" type="noConversion"/>
  </si>
  <si>
    <t>jtt</t>
    <phoneticPr fontId="1" type="noConversion"/>
  </si>
  <si>
    <t>日历项表</t>
    <phoneticPr fontId="1" type="noConversion"/>
  </si>
  <si>
    <t>具体的日期，10月1日国庆节通过插入多条记录解决</t>
    <phoneticPr fontId="1" type="noConversion"/>
  </si>
  <si>
    <t>0：节日，1：活动</t>
    <phoneticPr fontId="1" type="noConversion"/>
  </si>
  <si>
    <t>自定义</t>
    <phoneticPr fontId="1" type="noConversion"/>
  </si>
  <si>
    <t>0：下载，1：自定义</t>
    <phoneticPr fontId="1" type="noConversion"/>
  </si>
  <si>
    <t>jtc</t>
    <phoneticPr fontId="1" type="noConversion"/>
  </si>
  <si>
    <t>参与人</t>
    <phoneticPr fontId="1" type="noConversion"/>
  </si>
  <si>
    <t>参与人数量(一览显示冗余)</t>
    <phoneticPr fontId="1" type="noConversion"/>
  </si>
  <si>
    <t>pn</t>
    <phoneticPr fontId="1" type="noConversion"/>
  </si>
  <si>
    <t>事件关联ID</t>
    <phoneticPr fontId="1" type="noConversion"/>
  </si>
  <si>
    <t>共享人原事件ID</t>
    <phoneticPr fontId="1" type="noConversion"/>
  </si>
  <si>
    <t>提醒</t>
    <phoneticPr fontId="1" type="noConversion"/>
  </si>
  <si>
    <t>提醒显示</t>
    <phoneticPr fontId="1" type="noConversion"/>
  </si>
  <si>
    <t>重复显示</t>
    <phoneticPr fontId="1" type="noConversion"/>
  </si>
  <si>
    <t>重复</t>
    <phoneticPr fontId="1" type="noConversion"/>
  </si>
  <si>
    <t>tx</t>
    <phoneticPr fontId="1" type="noConversion"/>
  </si>
  <si>
    <t>txs</t>
    <phoneticPr fontId="1" type="noConversion"/>
  </si>
  <si>
    <t>rt</t>
    <phoneticPr fontId="1" type="noConversion"/>
  </si>
  <si>
    <t>rts</t>
    <phoneticPr fontId="1" type="noConversion"/>
  </si>
  <si>
    <t>重复设置参数JSON格式</t>
    <phoneticPr fontId="1" type="noConversion"/>
  </si>
  <si>
    <t>提醒设置参数JSON格式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</si>
</sst>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123825</xdr:rowOff>
    </xdr:from>
    <xdr:to>
      <xdr:col>12</xdr:col>
      <xdr:colOff>0</xdr:colOff>
      <xdr:row>9</xdr:row>
      <xdr:rowOff>0</xdr:rowOff>
    </xdr:to>
    <xdr:sp macro="" textlink="">
      <xdr:nvSpPr>
        <xdr:cNvPr id="2" name="圆角矩形 1"/>
        <xdr:cNvSpPr/>
      </xdr:nvSpPr>
      <xdr:spPr>
        <a:xfrm>
          <a:off x="6858000" y="9810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10</xdr:col>
      <xdr:colOff>0</xdr:colOff>
      <xdr:row>13</xdr:row>
      <xdr:rowOff>123825</xdr:rowOff>
    </xdr:from>
    <xdr:to>
      <xdr:col>12</xdr:col>
      <xdr:colOff>0</xdr:colOff>
      <xdr:row>17</xdr:row>
      <xdr:rowOff>0</xdr:rowOff>
    </xdr:to>
    <xdr:sp macro="" textlink="">
      <xdr:nvSpPr>
        <xdr:cNvPr id="3" name="圆角矩形 2"/>
        <xdr:cNvSpPr/>
      </xdr:nvSpPr>
      <xdr:spPr>
        <a:xfrm>
          <a:off x="68580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日历项表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13</xdr:row>
      <xdr:rowOff>123825</xdr:rowOff>
    </xdr:from>
    <xdr:to>
      <xdr:col>15</xdr:col>
      <xdr:colOff>347662</xdr:colOff>
      <xdr:row>17</xdr:row>
      <xdr:rowOff>0</xdr:rowOff>
    </xdr:to>
    <xdr:sp macro="" textlink="">
      <xdr:nvSpPr>
        <xdr:cNvPr id="4" name="圆角矩形 3"/>
        <xdr:cNvSpPr/>
      </xdr:nvSpPr>
      <xdr:spPr>
        <a:xfrm>
          <a:off x="9263062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事件表</a:t>
          </a:r>
          <a:endParaRPr lang="en-US" altLang="zh-CN" sz="1100"/>
        </a:p>
        <a:p>
          <a:pPr algn="ctr"/>
          <a:r>
            <a:rPr lang="en-US" altLang="zh-CN" sz="1100"/>
            <a:t>gtd_ev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13</xdr:row>
      <xdr:rowOff>123825</xdr:rowOff>
    </xdr:from>
    <xdr:to>
      <xdr:col>19</xdr:col>
      <xdr:colOff>0</xdr:colOff>
      <xdr:row>17</xdr:row>
      <xdr:rowOff>0</xdr:rowOff>
    </xdr:to>
    <xdr:sp macro="" textlink="">
      <xdr:nvSpPr>
        <xdr:cNvPr id="5" name="圆角矩形 4"/>
        <xdr:cNvSpPr/>
      </xdr:nvSpPr>
      <xdr:spPr>
        <a:xfrm>
          <a:off x="116586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备忘表</a:t>
          </a:r>
          <a:endParaRPr lang="en-US" altLang="zh-CN" sz="1100"/>
        </a:p>
        <a:p>
          <a:pPr algn="ctr"/>
          <a:r>
            <a:rPr lang="en-US" altLang="zh-CN" sz="1100"/>
            <a:t>gtd_mo</a:t>
          </a:r>
          <a:endParaRPr lang="zh-CN" altLang="en-US" sz="1100"/>
        </a:p>
      </xdr:txBody>
    </xdr:sp>
    <xdr:clientData/>
  </xdr:twoCellAnchor>
  <xdr:twoCellAnchor>
    <xdr:from>
      <xdr:col>11</xdr:col>
      <xdr:colOff>4762</xdr:colOff>
      <xdr:row>23</xdr:row>
      <xdr:rowOff>0</xdr:rowOff>
    </xdr:from>
    <xdr:to>
      <xdr:col>13</xdr:col>
      <xdr:colOff>4762</xdr:colOff>
      <xdr:row>26</xdr:row>
      <xdr:rowOff>47625</xdr:rowOff>
    </xdr:to>
    <xdr:sp macro="" textlink="">
      <xdr:nvSpPr>
        <xdr:cNvPr id="6" name="圆角矩形 5"/>
        <xdr:cNvSpPr/>
      </xdr:nvSpPr>
      <xdr:spPr>
        <a:xfrm>
          <a:off x="68627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23</xdr:row>
      <xdr:rowOff>0</xdr:rowOff>
    </xdr:from>
    <xdr:to>
      <xdr:col>15</xdr:col>
      <xdr:colOff>347662</xdr:colOff>
      <xdr:row>26</xdr:row>
      <xdr:rowOff>47625</xdr:rowOff>
    </xdr:to>
    <xdr:sp macro="" textlink="">
      <xdr:nvSpPr>
        <xdr:cNvPr id="7" name="圆角矩形 6"/>
        <xdr:cNvSpPr/>
      </xdr:nvSpPr>
      <xdr:spPr>
        <a:xfrm>
          <a:off x="92630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任务表</a:t>
          </a:r>
          <a:endParaRPr lang="en-US" altLang="zh-CN" sz="1100"/>
        </a:p>
        <a:p>
          <a:pPr algn="ctr"/>
          <a:r>
            <a:rPr lang="en-US" altLang="zh-CN" sz="1100"/>
            <a:t>gtd_t</a:t>
          </a:r>
          <a:endParaRPr lang="zh-CN" altLang="en-US" sz="1100"/>
        </a:p>
      </xdr:txBody>
    </xdr:sp>
    <xdr:clientData/>
  </xdr:twoCellAnchor>
  <xdr:twoCellAnchor>
    <xdr:from>
      <xdr:col>16</xdr:col>
      <xdr:colOff>4762</xdr:colOff>
      <xdr:row>23</xdr:row>
      <xdr:rowOff>0</xdr:rowOff>
    </xdr:from>
    <xdr:to>
      <xdr:col>18</xdr:col>
      <xdr:colOff>4762</xdr:colOff>
      <xdr:row>26</xdr:row>
      <xdr:rowOff>47625</xdr:rowOff>
    </xdr:to>
    <xdr:sp macro="" textlink="">
      <xdr:nvSpPr>
        <xdr:cNvPr id="8" name="圆角矩形 7"/>
        <xdr:cNvSpPr/>
      </xdr:nvSpPr>
      <xdr:spPr>
        <a:xfrm>
          <a:off x="109775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小任务表</a:t>
          </a:r>
          <a:endParaRPr lang="en-US" altLang="zh-CN" sz="1100"/>
        </a:p>
        <a:p>
          <a:pPr algn="ctr"/>
          <a:r>
            <a:rPr lang="en-US" altLang="zh-CN" sz="1100"/>
            <a:t>gtd_mt</a:t>
          </a:r>
          <a:endParaRPr lang="zh-CN" altLang="en-US" sz="1100"/>
        </a:p>
      </xdr:txBody>
    </xdr:sp>
    <xdr:clientData/>
  </xdr:twoCellAnchor>
  <xdr:twoCellAnchor>
    <xdr:from>
      <xdr:col>12</xdr:col>
      <xdr:colOff>4762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0" name="肘形连接符 9"/>
        <xdr:cNvCxnSpPr>
          <a:stCxn id="4" idx="2"/>
          <a:endCxn id="6" idx="0"/>
        </xdr:cNvCxnSpPr>
      </xdr:nvCxnSpPr>
      <xdr:spPr>
        <a:xfrm rot="5400000">
          <a:off x="85772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17</xdr:col>
      <xdr:colOff>4762</xdr:colOff>
      <xdr:row>23</xdr:row>
      <xdr:rowOff>0</xdr:rowOff>
    </xdr:to>
    <xdr:cxnSp macro="">
      <xdr:nvCxnSpPr>
        <xdr:cNvPr id="12" name="肘形连接符 11"/>
        <xdr:cNvCxnSpPr>
          <a:stCxn id="4" idx="2"/>
          <a:endCxn id="8" idx="0"/>
        </xdr:cNvCxnSpPr>
      </xdr:nvCxnSpPr>
      <xdr:spPr>
        <a:xfrm rot="16200000" flipH="1">
          <a:off x="102917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4" name="直接箭头连接符 13"/>
        <xdr:cNvCxnSpPr>
          <a:stCxn id="4" idx="2"/>
          <a:endCxn id="7" idx="0"/>
        </xdr:cNvCxnSpPr>
      </xdr:nvCxnSpPr>
      <xdr:spPr>
        <a:xfrm>
          <a:off x="9948862" y="291465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347662</xdr:colOff>
      <xdr:row>5</xdr:row>
      <xdr:rowOff>123825</xdr:rowOff>
    </xdr:from>
    <xdr:to>
      <xdr:col>15</xdr:col>
      <xdr:colOff>347662</xdr:colOff>
      <xdr:row>9</xdr:row>
      <xdr:rowOff>0</xdr:rowOff>
    </xdr:to>
    <xdr:sp macro="" textlink="">
      <xdr:nvSpPr>
        <xdr:cNvPr id="15" name="圆角矩形 14"/>
        <xdr:cNvSpPr/>
      </xdr:nvSpPr>
      <xdr:spPr>
        <a:xfrm>
          <a:off x="9263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0</xdr:colOff>
      <xdr:row>13</xdr:row>
      <xdr:rowOff>123825</xdr:rowOff>
    </xdr:to>
    <xdr:cxnSp macro="">
      <xdr:nvCxnSpPr>
        <xdr:cNvPr id="19" name="直接箭头连接符 18"/>
        <xdr:cNvCxnSpPr>
          <a:stCxn id="2" idx="2"/>
          <a:endCxn id="3" idx="0"/>
        </xdr:cNvCxnSpPr>
      </xdr:nvCxnSpPr>
      <xdr:spPr>
        <a:xfrm>
          <a:off x="7543800" y="1543050"/>
          <a:ext cx="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61913</xdr:rowOff>
    </xdr:from>
    <xdr:to>
      <xdr:col>13</xdr:col>
      <xdr:colOff>347662</xdr:colOff>
      <xdr:row>15</xdr:row>
      <xdr:rowOff>61913</xdr:rowOff>
    </xdr:to>
    <xdr:cxnSp macro="">
      <xdr:nvCxnSpPr>
        <xdr:cNvPr id="21" name="肘形连接符 20"/>
        <xdr:cNvCxnSpPr>
          <a:stCxn id="2" idx="3"/>
          <a:endCxn id="4" idx="1"/>
        </xdr:cNvCxnSpPr>
      </xdr:nvCxnSpPr>
      <xdr:spPr>
        <a:xfrm>
          <a:off x="8229600" y="1262063"/>
          <a:ext cx="1033462" cy="1371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5</xdr:row>
      <xdr:rowOff>123825</xdr:rowOff>
    </xdr:from>
    <xdr:to>
      <xdr:col>18</xdr:col>
      <xdr:colOff>4762</xdr:colOff>
      <xdr:row>9</xdr:row>
      <xdr:rowOff>0</xdr:rowOff>
    </xdr:to>
    <xdr:sp macro="" textlink="">
      <xdr:nvSpPr>
        <xdr:cNvPr id="23" name="圆角矩形 22"/>
        <xdr:cNvSpPr/>
      </xdr:nvSpPr>
      <xdr:spPr>
        <a:xfrm>
          <a:off x="10977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18</xdr:col>
      <xdr:colOff>347662</xdr:colOff>
      <xdr:row>5</xdr:row>
      <xdr:rowOff>123825</xdr:rowOff>
    </xdr:from>
    <xdr:to>
      <xdr:col>20</xdr:col>
      <xdr:colOff>347662</xdr:colOff>
      <xdr:row>9</xdr:row>
      <xdr:rowOff>0</xdr:rowOff>
    </xdr:to>
    <xdr:sp macro="" textlink="">
      <xdr:nvSpPr>
        <xdr:cNvPr id="26" name="圆角矩形 25"/>
        <xdr:cNvSpPr/>
      </xdr:nvSpPr>
      <xdr:spPr>
        <a:xfrm>
          <a:off x="12692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附件表</a:t>
          </a:r>
          <a:endParaRPr lang="en-US" altLang="zh-CN" sz="1100"/>
        </a:p>
        <a:p>
          <a:pPr algn="ctr"/>
          <a:r>
            <a:rPr lang="en-US" altLang="zh-CN" sz="1100"/>
            <a:t>gtd_fj</a:t>
          </a:r>
          <a:endParaRPr lang="zh-CN" altLang="en-US" sz="1100"/>
        </a:p>
      </xdr:txBody>
    </xdr:sp>
    <xdr:clientData/>
  </xdr:twoCellAnchor>
  <xdr:twoCellAnchor>
    <xdr:from>
      <xdr:col>21</xdr:col>
      <xdr:colOff>4762</xdr:colOff>
      <xdr:row>5</xdr:row>
      <xdr:rowOff>123825</xdr:rowOff>
    </xdr:from>
    <xdr:to>
      <xdr:col>23</xdr:col>
      <xdr:colOff>4762</xdr:colOff>
      <xdr:row>9</xdr:row>
      <xdr:rowOff>0</xdr:rowOff>
    </xdr:to>
    <xdr:sp macro="" textlink="">
      <xdr:nvSpPr>
        <xdr:cNvPr id="28" name="圆角矩形 27"/>
        <xdr:cNvSpPr/>
      </xdr:nvSpPr>
      <xdr:spPr>
        <a:xfrm>
          <a:off x="14406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参与人表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gtd_d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14287</xdr:colOff>
      <xdr:row>31</xdr:row>
      <xdr:rowOff>0</xdr:rowOff>
    </xdr:from>
    <xdr:to>
      <xdr:col>12</xdr:col>
      <xdr:colOff>14287</xdr:colOff>
      <xdr:row>34</xdr:row>
      <xdr:rowOff>47625</xdr:rowOff>
    </xdr:to>
    <xdr:sp macro="" textlink="">
      <xdr:nvSpPr>
        <xdr:cNvPr id="34" name="圆角矩形 33"/>
        <xdr:cNvSpPr/>
      </xdr:nvSpPr>
      <xdr:spPr>
        <a:xfrm>
          <a:off x="687228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账户表</a:t>
          </a:r>
          <a:endParaRPr lang="en-US" altLang="zh-CN" sz="1100"/>
        </a:p>
        <a:p>
          <a:pPr algn="ctr"/>
          <a:r>
            <a:rPr lang="en-US" altLang="zh-CN" sz="1100"/>
            <a:t>gtd_a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31</xdr:row>
      <xdr:rowOff>0</xdr:rowOff>
    </xdr:from>
    <xdr:to>
      <xdr:col>14</xdr:col>
      <xdr:colOff>332422</xdr:colOff>
      <xdr:row>34</xdr:row>
      <xdr:rowOff>47625</xdr:rowOff>
    </xdr:to>
    <xdr:sp macro="" textlink="">
      <xdr:nvSpPr>
        <xdr:cNvPr id="35" name="圆角矩形 34"/>
        <xdr:cNvSpPr/>
      </xdr:nvSpPr>
      <xdr:spPr>
        <a:xfrm>
          <a:off x="856202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用户信息表</a:t>
          </a:r>
          <a:endParaRPr lang="en-US" altLang="zh-CN" sz="1100"/>
        </a:p>
        <a:p>
          <a:pPr algn="ctr"/>
          <a:r>
            <a:rPr lang="en-US" altLang="zh-CN" sz="1100"/>
            <a:t>gtd_u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31</xdr:row>
      <xdr:rowOff>0</xdr:rowOff>
    </xdr:from>
    <xdr:to>
      <xdr:col>16</xdr:col>
      <xdr:colOff>650557</xdr:colOff>
      <xdr:row>34</xdr:row>
      <xdr:rowOff>47625</xdr:rowOff>
    </xdr:to>
    <xdr:sp macro="" textlink="">
      <xdr:nvSpPr>
        <xdr:cNvPr id="36" name="圆角矩形 35"/>
        <xdr:cNvSpPr/>
      </xdr:nvSpPr>
      <xdr:spPr>
        <a:xfrm>
          <a:off x="1025175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联系人头像表</a:t>
          </a:r>
          <a:endParaRPr lang="en-US" altLang="zh-CN" sz="1100"/>
        </a:p>
        <a:p>
          <a:pPr algn="ctr"/>
          <a:r>
            <a:rPr lang="en-US" altLang="zh-CN" sz="1100"/>
            <a:t>gtd_bh</a:t>
          </a:r>
          <a:endParaRPr lang="zh-CN" altLang="en-US" sz="1100"/>
        </a:p>
      </xdr:txBody>
    </xdr:sp>
    <xdr:clientData/>
  </xdr:twoCellAnchor>
  <xdr:twoCellAnchor>
    <xdr:from>
      <xdr:col>17</xdr:col>
      <xdr:colOff>282892</xdr:colOff>
      <xdr:row>31</xdr:row>
      <xdr:rowOff>0</xdr:rowOff>
    </xdr:from>
    <xdr:to>
      <xdr:col>19</xdr:col>
      <xdr:colOff>282892</xdr:colOff>
      <xdr:row>34</xdr:row>
      <xdr:rowOff>47625</xdr:rowOff>
    </xdr:to>
    <xdr:sp macro="" textlink="">
      <xdr:nvSpPr>
        <xdr:cNvPr id="37" name="圆角矩形 36"/>
        <xdr:cNvSpPr/>
      </xdr:nvSpPr>
      <xdr:spPr>
        <a:xfrm>
          <a:off x="1194149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联系人表</a:t>
          </a:r>
          <a:endParaRPr lang="en-US" altLang="zh-CN" sz="1100"/>
        </a:p>
        <a:p>
          <a:pPr algn="ctr"/>
          <a:r>
            <a:rPr lang="en-US" altLang="zh-CN" sz="1100"/>
            <a:t>gtd_b</a:t>
          </a:r>
          <a:endParaRPr lang="zh-CN" altLang="en-US" sz="1100"/>
        </a:p>
      </xdr:txBody>
    </xdr:sp>
    <xdr:clientData/>
  </xdr:twoCellAnchor>
  <xdr:twoCellAnchor>
    <xdr:from>
      <xdr:col>19</xdr:col>
      <xdr:colOff>601027</xdr:colOff>
      <xdr:row>31</xdr:row>
      <xdr:rowOff>0</xdr:rowOff>
    </xdr:from>
    <xdr:to>
      <xdr:col>21</xdr:col>
      <xdr:colOff>601027</xdr:colOff>
      <xdr:row>34</xdr:row>
      <xdr:rowOff>47625</xdr:rowOff>
    </xdr:to>
    <xdr:sp macro="" textlink="">
      <xdr:nvSpPr>
        <xdr:cNvPr id="38" name="圆角矩形 37"/>
        <xdr:cNvSpPr/>
      </xdr:nvSpPr>
      <xdr:spPr>
        <a:xfrm>
          <a:off x="1363122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群组表</a:t>
          </a:r>
          <a:endParaRPr lang="en-US" altLang="zh-CN" sz="1100"/>
        </a:p>
        <a:p>
          <a:pPr algn="ctr"/>
          <a:r>
            <a:rPr lang="en-US" altLang="zh-CN" sz="1100"/>
            <a:t>gtd_g</a:t>
          </a:r>
          <a:endParaRPr lang="zh-CN" altLang="en-US" sz="1100"/>
        </a:p>
      </xdr:txBody>
    </xdr:sp>
    <xdr:clientData/>
  </xdr:twoCellAnchor>
  <xdr:twoCellAnchor>
    <xdr:from>
      <xdr:col>22</xdr:col>
      <xdr:colOff>233362</xdr:colOff>
      <xdr:row>31</xdr:row>
      <xdr:rowOff>0</xdr:rowOff>
    </xdr:from>
    <xdr:to>
      <xdr:col>24</xdr:col>
      <xdr:colOff>233362</xdr:colOff>
      <xdr:row>34</xdr:row>
      <xdr:rowOff>47625</xdr:rowOff>
    </xdr:to>
    <xdr:sp macro="" textlink="">
      <xdr:nvSpPr>
        <xdr:cNvPr id="39" name="圆角矩形 38"/>
        <xdr:cNvSpPr/>
      </xdr:nvSpPr>
      <xdr:spPr>
        <a:xfrm>
          <a:off x="1532096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群成员表</a:t>
          </a:r>
          <a:endParaRPr lang="en-US" altLang="zh-CN" sz="1100"/>
        </a:p>
        <a:p>
          <a:pPr algn="ctr"/>
          <a:r>
            <a:rPr lang="en-US" altLang="zh-CN" sz="1100"/>
            <a:t>gtd_b_x</a:t>
          </a:r>
          <a:endParaRPr lang="zh-CN" altLang="en-US" sz="1100"/>
        </a:p>
      </xdr:txBody>
    </xdr:sp>
    <xdr:clientData/>
  </xdr:twoCellAnchor>
  <xdr:twoCellAnchor>
    <xdr:from>
      <xdr:col>10</xdr:col>
      <xdr:colOff>4762</xdr:colOff>
      <xdr:row>36</xdr:row>
      <xdr:rowOff>0</xdr:rowOff>
    </xdr:from>
    <xdr:to>
      <xdr:col>12</xdr:col>
      <xdr:colOff>4762</xdr:colOff>
      <xdr:row>39</xdr:row>
      <xdr:rowOff>47625</xdr:rowOff>
    </xdr:to>
    <xdr:sp macro="" textlink="">
      <xdr:nvSpPr>
        <xdr:cNvPr id="40" name="圆角矩形 39"/>
        <xdr:cNvSpPr/>
      </xdr:nvSpPr>
      <xdr:spPr>
        <a:xfrm>
          <a:off x="686276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系统设置表</a:t>
          </a:r>
          <a:endParaRPr lang="en-US" altLang="zh-CN" sz="1100"/>
        </a:p>
        <a:p>
          <a:pPr algn="ctr"/>
          <a:r>
            <a:rPr lang="en-US" altLang="zh-CN" sz="1100"/>
            <a:t>gtd_s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36</xdr:row>
      <xdr:rowOff>0</xdr:rowOff>
    </xdr:from>
    <xdr:to>
      <xdr:col>14</xdr:col>
      <xdr:colOff>332422</xdr:colOff>
      <xdr:row>39</xdr:row>
      <xdr:rowOff>47625</xdr:rowOff>
    </xdr:to>
    <xdr:sp macro="" textlink="">
      <xdr:nvSpPr>
        <xdr:cNvPr id="41" name="圆角矩形 40"/>
        <xdr:cNvSpPr/>
      </xdr:nvSpPr>
      <xdr:spPr>
        <a:xfrm>
          <a:off x="856202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用户偏好表</a:t>
          </a:r>
          <a:endParaRPr lang="en-US" altLang="zh-CN" sz="1100"/>
        </a:p>
        <a:p>
          <a:pPr algn="ctr"/>
          <a:r>
            <a:rPr lang="en-US" altLang="zh-CN" sz="1100"/>
            <a:t>gtd_y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36</xdr:row>
      <xdr:rowOff>0</xdr:rowOff>
    </xdr:from>
    <xdr:to>
      <xdr:col>16</xdr:col>
      <xdr:colOff>650557</xdr:colOff>
      <xdr:row>39</xdr:row>
      <xdr:rowOff>47625</xdr:rowOff>
    </xdr:to>
    <xdr:sp macro="" textlink="">
      <xdr:nvSpPr>
        <xdr:cNvPr id="42" name="圆角矩形 41"/>
        <xdr:cNvSpPr/>
      </xdr:nvSpPr>
      <xdr:spPr>
        <a:xfrm>
          <a:off x="10251757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语音参数表</a:t>
          </a:r>
          <a:endParaRPr lang="en-US" altLang="zh-CN" sz="1100"/>
        </a:p>
        <a:p>
          <a:pPr algn="ctr"/>
          <a:r>
            <a:rPr lang="en-US" altLang="zh-CN" sz="1100"/>
            <a:t>gtd_su</a:t>
          </a:r>
          <a:endParaRPr lang="zh-CN" altLang="en-US" sz="1100"/>
        </a:p>
      </xdr:txBody>
    </xdr:sp>
    <xdr:clientData/>
  </xdr:twoCellAnchor>
  <xdr:twoCellAnchor>
    <xdr:from>
      <xdr:col>14</xdr:col>
      <xdr:colOff>571499</xdr:colOff>
      <xdr:row>9</xdr:row>
      <xdr:rowOff>142876</xdr:rowOff>
    </xdr:from>
    <xdr:to>
      <xdr:col>17</xdr:col>
      <xdr:colOff>447674</xdr:colOff>
      <xdr:row>12</xdr:row>
      <xdr:rowOff>161926</xdr:rowOff>
    </xdr:to>
    <xdr:sp macro="" textlink="">
      <xdr:nvSpPr>
        <xdr:cNvPr id="43" name="圆角矩形标注 42"/>
        <xdr:cNvSpPr/>
      </xdr:nvSpPr>
      <xdr:spPr>
        <a:xfrm>
          <a:off x="10172699" y="1685926"/>
          <a:ext cx="1933575" cy="533400"/>
        </a:xfrm>
        <a:prstGeom prst="wedgeRoundRectCallout">
          <a:avLst>
            <a:gd name="adj1" fmla="val -38333"/>
            <a:gd name="adj2" fmla="val 722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一览</a:t>
          </a:r>
          <a:r>
            <a:rPr lang="en-US" altLang="zh-CN" sz="1100"/>
            <a:t>/</a:t>
          </a:r>
          <a:r>
            <a:rPr lang="zh-CN" altLang="en-US" sz="1100"/>
            <a:t>日历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查询</a:t>
          </a:r>
          <a:r>
            <a:rPr lang="zh-CN" altLang="en-US" sz="1100"/>
            <a:t>显示使用</a:t>
          </a:r>
          <a:r>
            <a:rPr lang="en-US" altLang="zh-CN" sz="1100"/>
            <a:t>, </a:t>
          </a:r>
          <a:r>
            <a:rPr lang="zh-CN" altLang="en-US" sz="1100"/>
            <a:t>精准查询需要配合子表</a:t>
          </a:r>
        </a:p>
      </xdr:txBody>
    </xdr:sp>
    <xdr:clientData/>
  </xdr:twoCellAnchor>
  <xdr:twoCellAnchor>
    <xdr:from>
      <xdr:col>17</xdr:col>
      <xdr:colOff>282892</xdr:colOff>
      <xdr:row>36</xdr:row>
      <xdr:rowOff>0</xdr:rowOff>
    </xdr:from>
    <xdr:to>
      <xdr:col>19</xdr:col>
      <xdr:colOff>282892</xdr:colOff>
      <xdr:row>39</xdr:row>
      <xdr:rowOff>47625</xdr:rowOff>
    </xdr:to>
    <xdr:sp macro="" textlink="">
      <xdr:nvSpPr>
        <xdr:cNvPr id="44" name="圆角矩形 43"/>
        <xdr:cNvSpPr/>
      </xdr:nvSpPr>
      <xdr:spPr>
        <a:xfrm>
          <a:off x="11941492" y="6172200"/>
          <a:ext cx="1371600" cy="561975"/>
        </a:xfrm>
        <a:prstGeom prst="roundRect">
          <a:avLst>
            <a:gd name="adj" fmla="val 9887"/>
          </a:avLst>
        </a:prstGeom>
        <a:solidFill>
          <a:sysClr val="window" lastClr="FFFFFF"/>
        </a:solidFill>
        <a:ln>
          <a:prstDash val="dash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新消息表</a:t>
          </a:r>
          <a:endParaRPr lang="en-US" altLang="zh-CN" sz="1100"/>
        </a:p>
        <a:p>
          <a:pPr algn="ctr"/>
          <a:r>
            <a:rPr lang="en-US" altLang="zh-CN" sz="1100"/>
            <a:t>gtd_st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5:E31"/>
  <sheetViews>
    <sheetView tabSelected="1" workbookViewId="0">
      <selection activeCell="K29" sqref="K29"/>
    </sheetView>
  </sheetViews>
  <sheetFormatPr defaultRowHeight="13.5"/>
  <sheetData>
    <row r="5" spans="2:3">
      <c r="B5" t="s">
        <v>457</v>
      </c>
    </row>
    <row r="6" spans="2:3">
      <c r="B6" t="s">
        <v>458</v>
      </c>
    </row>
    <row r="8" spans="2:3">
      <c r="B8" t="s">
        <v>459</v>
      </c>
    </row>
    <row r="10" spans="2:3">
      <c r="B10" t="s">
        <v>460</v>
      </c>
      <c r="C10" t="s">
        <v>462</v>
      </c>
    </row>
    <row r="11" spans="2:3">
      <c r="C11" t="s">
        <v>463</v>
      </c>
    </row>
    <row r="12" spans="2:3">
      <c r="C12" t="s">
        <v>464</v>
      </c>
    </row>
    <row r="15" spans="2:3">
      <c r="B15" t="s">
        <v>461</v>
      </c>
    </row>
    <row r="19" spans="2:5">
      <c r="B19" t="s">
        <v>465</v>
      </c>
      <c r="C19" t="s">
        <v>458</v>
      </c>
      <c r="E19" t="s">
        <v>467</v>
      </c>
    </row>
    <row r="20" spans="2:5">
      <c r="C20" t="s">
        <v>469</v>
      </c>
      <c r="E20" t="s">
        <v>477</v>
      </c>
    </row>
    <row r="21" spans="2:5">
      <c r="C21" t="s">
        <v>470</v>
      </c>
      <c r="E21" t="s">
        <v>472</v>
      </c>
    </row>
    <row r="22" spans="2:5">
      <c r="C22" t="s">
        <v>473</v>
      </c>
      <c r="E22" t="s">
        <v>474</v>
      </c>
    </row>
    <row r="23" spans="2:5">
      <c r="C23" t="s">
        <v>466</v>
      </c>
      <c r="E23" t="s">
        <v>468</v>
      </c>
    </row>
    <row r="24" spans="2:5">
      <c r="B24" t="s">
        <v>475</v>
      </c>
      <c r="C24" t="s">
        <v>458</v>
      </c>
      <c r="E24" t="s">
        <v>467</v>
      </c>
    </row>
    <row r="25" spans="2:5">
      <c r="C25" t="s">
        <v>469</v>
      </c>
      <c r="E25" t="s">
        <v>477</v>
      </c>
    </row>
    <row r="26" spans="2:5">
      <c r="C26" t="s">
        <v>470</v>
      </c>
      <c r="E26" t="s">
        <v>472</v>
      </c>
    </row>
    <row r="27" spans="2:5">
      <c r="C27" t="s">
        <v>473</v>
      </c>
      <c r="E27" t="s">
        <v>476</v>
      </c>
    </row>
    <row r="28" spans="2:5">
      <c r="C28" t="s">
        <v>466</v>
      </c>
      <c r="E28" t="s">
        <v>468</v>
      </c>
    </row>
    <row r="29" spans="2:5">
      <c r="B29" t="s">
        <v>478</v>
      </c>
    </row>
    <row r="30" spans="2:5">
      <c r="B30" t="s">
        <v>479</v>
      </c>
      <c r="C30" t="s">
        <v>480</v>
      </c>
      <c r="E30" t="s">
        <v>482</v>
      </c>
    </row>
    <row r="31" spans="2:5">
      <c r="C31" t="s">
        <v>470</v>
      </c>
      <c r="E31" t="s">
        <v>481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5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483</v>
      </c>
      <c r="D2" s="2" t="s">
        <v>0</v>
      </c>
      <c r="E2" s="38" t="s">
        <v>484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486</v>
      </c>
      <c r="B5" s="5"/>
      <c r="D5" s="5" t="s">
        <v>486</v>
      </c>
      <c r="E5" s="4" t="s">
        <v>488</v>
      </c>
      <c r="F5" s="4" t="s">
        <v>29</v>
      </c>
      <c r="G5" t="str">
        <f>" ," &amp; E5 &amp; " " &amp; F5 &amp; " "</f>
        <v xml:space="preserve"> ,evn varchar(50) </v>
      </c>
      <c r="I5" t="str">
        <f>" ," &amp; E5</f>
        <v xml:space="preserve"> ,evn</v>
      </c>
      <c r="J5" t="str">
        <f t="shared" ref="J5:J21" si="0">"private _"&amp;E5&amp;": string;"</f>
        <v>private _evn: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3" si="1">" ," &amp; E6 &amp; " " &amp; F6 &amp; " "</f>
        <v xml:space="preserve"> ,ui varchar(50) </v>
      </c>
      <c r="I6" t="str">
        <f t="shared" ref="I6:I21" si="2">" ," &amp; E6</f>
        <v xml:space="preserve"> ,ui</v>
      </c>
      <c r="J6" t="str">
        <f t="shared" si="0"/>
        <v>private _ui: string;</v>
      </c>
    </row>
    <row r="7" spans="1:10" ht="27">
      <c r="A7" s="10" t="s">
        <v>489</v>
      </c>
      <c r="B7" s="10" t="s">
        <v>505</v>
      </c>
      <c r="C7" s="11"/>
      <c r="D7" s="10" t="s">
        <v>489</v>
      </c>
      <c r="E7" s="12" t="s">
        <v>490</v>
      </c>
      <c r="F7" s="4" t="s">
        <v>38</v>
      </c>
      <c r="G7" t="str">
        <f t="shared" si="1"/>
        <v xml:space="preserve"> ,evd varchar(20) </v>
      </c>
      <c r="I7" t="str">
        <f t="shared" si="2"/>
        <v xml:space="preserve"> ,evd</v>
      </c>
      <c r="J7" t="str">
        <f t="shared" si="0"/>
        <v>private _evd: string;</v>
      </c>
    </row>
    <row r="8" spans="1:10" ht="27">
      <c r="A8" s="10" t="s">
        <v>491</v>
      </c>
      <c r="B8" s="10" t="s">
        <v>504</v>
      </c>
      <c r="C8" s="11"/>
      <c r="D8" s="10" t="s">
        <v>491</v>
      </c>
      <c r="E8" s="12" t="s">
        <v>492</v>
      </c>
      <c r="F8" s="4" t="s">
        <v>29</v>
      </c>
      <c r="G8" t="str">
        <f t="shared" si="1"/>
        <v xml:space="preserve"> ,rtevi varchar(50) </v>
      </c>
      <c r="I8" t="str">
        <f t="shared" si="2"/>
        <v xml:space="preserve"> ,rtevi</v>
      </c>
      <c r="J8" t="str">
        <f t="shared" si="0"/>
        <v>private _rtevi: string;</v>
      </c>
    </row>
    <row r="9" spans="1:10">
      <c r="A9" s="5" t="s">
        <v>72</v>
      </c>
      <c r="B9" s="10"/>
      <c r="C9" s="11"/>
      <c r="D9" s="5" t="s">
        <v>72</v>
      </c>
      <c r="E9" s="4" t="s">
        <v>75</v>
      </c>
      <c r="F9" s="4" t="s">
        <v>29</v>
      </c>
      <c r="G9" t="str">
        <f t="shared" si="1"/>
        <v xml:space="preserve"> ,ji varchar(50) </v>
      </c>
      <c r="I9" t="str">
        <f t="shared" si="2"/>
        <v xml:space="preserve"> ,ji</v>
      </c>
      <c r="J9" t="str">
        <f t="shared" si="0"/>
        <v>private _ji: string;</v>
      </c>
    </row>
    <row r="10" spans="1:10">
      <c r="A10" s="5" t="s">
        <v>124</v>
      </c>
      <c r="B10" s="10"/>
      <c r="C10" s="11"/>
      <c r="D10" s="5" t="s">
        <v>124</v>
      </c>
      <c r="E10" s="4" t="s">
        <v>125</v>
      </c>
      <c r="F10" s="4" t="s">
        <v>29</v>
      </c>
      <c r="G10" t="str">
        <f t="shared" si="1"/>
        <v xml:space="preserve"> ,bz varchar(50) </v>
      </c>
      <c r="I10" t="str">
        <f t="shared" si="2"/>
        <v xml:space="preserve"> ,bz</v>
      </c>
      <c r="J10" t="str">
        <f t="shared" si="0"/>
        <v>private _bz: string;</v>
      </c>
    </row>
    <row r="11" spans="1:10">
      <c r="A11" s="5" t="s">
        <v>496</v>
      </c>
      <c r="B11" s="5" t="s">
        <v>503</v>
      </c>
      <c r="D11" s="5" t="s">
        <v>496</v>
      </c>
      <c r="E11" s="4" t="s">
        <v>497</v>
      </c>
      <c r="F11" s="4" t="s">
        <v>171</v>
      </c>
      <c r="G11" t="str">
        <f t="shared" si="1"/>
        <v xml:space="preserve"> ,type varchar(4) </v>
      </c>
      <c r="I11" t="str">
        <f t="shared" si="2"/>
        <v xml:space="preserve"> ,type</v>
      </c>
      <c r="J11" t="str">
        <f t="shared" si="0"/>
        <v>private _type: string;</v>
      </c>
    </row>
    <row r="12" spans="1:10">
      <c r="A12" s="5" t="s">
        <v>544</v>
      </c>
      <c r="B12" s="5" t="s">
        <v>553</v>
      </c>
      <c r="D12" s="5" t="s">
        <v>544</v>
      </c>
      <c r="E12" s="4" t="s">
        <v>548</v>
      </c>
      <c r="F12" s="4" t="s">
        <v>29</v>
      </c>
      <c r="I12" t="str">
        <f t="shared" si="2"/>
        <v xml:space="preserve"> ,tx</v>
      </c>
      <c r="J12" t="str">
        <f t="shared" si="0"/>
        <v>private _tx: string;</v>
      </c>
    </row>
    <row r="13" spans="1:10">
      <c r="A13" s="5" t="s">
        <v>545</v>
      </c>
      <c r="B13" s="5" t="s">
        <v>501</v>
      </c>
      <c r="D13" s="5" t="s">
        <v>545</v>
      </c>
      <c r="E13" s="4" t="s">
        <v>549</v>
      </c>
      <c r="F13" s="4" t="s">
        <v>29</v>
      </c>
      <c r="G13" t="str">
        <f t="shared" si="1"/>
        <v xml:space="preserve"> ,txs varchar(50) </v>
      </c>
      <c r="I13" t="str">
        <f t="shared" si="2"/>
        <v xml:space="preserve"> ,txs</v>
      </c>
      <c r="J13" t="str">
        <f t="shared" si="0"/>
        <v>private _txs: string;</v>
      </c>
    </row>
    <row r="14" spans="1:10">
      <c r="A14" s="5" t="s">
        <v>547</v>
      </c>
      <c r="B14" s="5" t="s">
        <v>552</v>
      </c>
      <c r="D14" s="5" t="s">
        <v>547</v>
      </c>
      <c r="E14" s="4" t="s">
        <v>550</v>
      </c>
      <c r="F14" s="4" t="s">
        <v>29</v>
      </c>
      <c r="I14" t="str">
        <f t="shared" si="2"/>
        <v xml:space="preserve"> ,rt</v>
      </c>
      <c r="J14" t="str">
        <f t="shared" si="0"/>
        <v>private _rt: string;</v>
      </c>
    </row>
    <row r="15" spans="1:10">
      <c r="A15" s="5" t="s">
        <v>546</v>
      </c>
      <c r="B15" s="5" t="s">
        <v>502</v>
      </c>
      <c r="D15" s="5" t="s">
        <v>546</v>
      </c>
      <c r="E15" s="4" t="s">
        <v>551</v>
      </c>
      <c r="F15" s="4" t="s">
        <v>29</v>
      </c>
      <c r="I15" t="str">
        <f t="shared" si="2"/>
        <v xml:space="preserve"> ,rts</v>
      </c>
      <c r="J15" t="str">
        <f t="shared" si="0"/>
        <v>private _rts: string;</v>
      </c>
    </row>
    <row r="16" spans="1:10">
      <c r="A16" s="5" t="s">
        <v>528</v>
      </c>
      <c r="B16" s="5" t="s">
        <v>529</v>
      </c>
      <c r="D16" s="5" t="s">
        <v>528</v>
      </c>
      <c r="E16" s="4" t="s">
        <v>512</v>
      </c>
      <c r="F16" s="4" t="s">
        <v>29</v>
      </c>
      <c r="I16" t="str">
        <f t="shared" si="2"/>
        <v xml:space="preserve"> ,fj</v>
      </c>
      <c r="J16" t="str">
        <f t="shared" si="0"/>
        <v>private _fj: string;</v>
      </c>
    </row>
    <row r="17" spans="1:10">
      <c r="A17" s="5" t="s">
        <v>539</v>
      </c>
      <c r="B17" s="5" t="s">
        <v>540</v>
      </c>
      <c r="D17" s="5" t="s">
        <v>539</v>
      </c>
      <c r="E17" s="4" t="s">
        <v>541</v>
      </c>
      <c r="F17" s="4" t="s">
        <v>275</v>
      </c>
      <c r="I17" t="str">
        <f t="shared" si="2"/>
        <v xml:space="preserve"> ,pn</v>
      </c>
      <c r="J17" t="str">
        <f t="shared" si="0"/>
        <v>private _pn: string;</v>
      </c>
    </row>
    <row r="18" spans="1:10">
      <c r="A18" s="5" t="s">
        <v>223</v>
      </c>
      <c r="B18" s="5" t="s">
        <v>543</v>
      </c>
      <c r="D18" s="5" t="s">
        <v>542</v>
      </c>
      <c r="E18" s="4" t="s">
        <v>224</v>
      </c>
      <c r="F18" s="4" t="s">
        <v>29</v>
      </c>
    </row>
    <row r="19" spans="1:10">
      <c r="A19" s="5" t="s">
        <v>274</v>
      </c>
      <c r="B19" s="5"/>
      <c r="D19" s="5" t="s">
        <v>274</v>
      </c>
      <c r="E19" s="4" t="s">
        <v>278</v>
      </c>
      <c r="F19" s="4" t="s">
        <v>275</v>
      </c>
      <c r="I19" t="str">
        <f t="shared" si="2"/>
        <v xml:space="preserve"> ,wtt</v>
      </c>
      <c r="J19" t="str">
        <f t="shared" si="0"/>
        <v>private _wtt: string;</v>
      </c>
    </row>
    <row r="20" spans="1:10">
      <c r="A20" s="5" t="s">
        <v>493</v>
      </c>
      <c r="B20" s="5"/>
      <c r="D20" s="5" t="s">
        <v>493</v>
      </c>
      <c r="E20" s="4" t="s">
        <v>494</v>
      </c>
      <c r="F20" s="4" t="s">
        <v>495</v>
      </c>
      <c r="I20" t="str">
        <f t="shared" si="2"/>
        <v xml:space="preserve"> ,utt</v>
      </c>
      <c r="J20" t="str">
        <f t="shared" si="0"/>
        <v>private _utt: string;</v>
      </c>
    </row>
    <row r="21" spans="1:10">
      <c r="A21" s="5" t="s">
        <v>498</v>
      </c>
      <c r="B21" s="5" t="s">
        <v>500</v>
      </c>
      <c r="D21" s="5" t="s">
        <v>498</v>
      </c>
      <c r="E21" s="4" t="s">
        <v>499</v>
      </c>
      <c r="F21" s="4" t="s">
        <v>171</v>
      </c>
      <c r="G21" t="str">
        <f>CONCATENATE(G4,G5,G6,G7,G8,G9,G10,G11,G13,)</f>
        <v xml:space="preserve"> evi varchar(50) PRIMARY KEY ,evn varchar(50)  ,ui varchar(50)  ,evd varchar(20)  ,rtevi varchar(50)  ,ji varchar(50)  ,bz varchar(50)  ,type varchar(4)  ,txs varchar(50) </v>
      </c>
      <c r="I21" t="str">
        <f t="shared" si="2"/>
        <v xml:space="preserve"> ,gs</v>
      </c>
      <c r="J21" t="str">
        <f t="shared" si="0"/>
        <v>private _gs: string;</v>
      </c>
    </row>
    <row r="22" spans="1:10" ht="14.25" customHeight="1">
      <c r="A22" s="5"/>
      <c r="B22" s="5"/>
      <c r="D22" s="5"/>
      <c r="E22" s="4"/>
      <c r="F22" s="4"/>
      <c r="G22" t="str">
        <f>CONCATENATE(I4,I5,I6,I7,I8,I9,I10,I11,I13,)</f>
        <v xml:space="preserve"> evi ,evn ,ui ,evd ,rtevi ,ji ,bz ,type ,txs</v>
      </c>
    </row>
    <row r="23" spans="1:10" ht="14.25" customHeight="1">
      <c r="A23" s="5"/>
      <c r="B23" s="5"/>
      <c r="D23" s="5"/>
      <c r="E23" s="4"/>
      <c r="F23" s="4"/>
      <c r="G23" t="str">
        <f>CONCATENATE(I5,I6,I7,I8,I9,I10,I11,I13,I15,)</f>
        <v xml:space="preserve"> ,evn ,ui ,evd ,rtevi ,ji ,bz ,type ,txs ,rts</v>
      </c>
    </row>
    <row r="24" spans="1:10">
      <c r="A24" s="5"/>
      <c r="B24" s="5"/>
      <c r="D24" s="5"/>
      <c r="E24" s="4"/>
      <c r="F24" s="4"/>
      <c r="G24" t="str">
        <f>CONCATENATE(I6,I7,I8,I9,I10,I11,I13,I15,I19,)</f>
        <v xml:space="preserve"> ,ui ,evd ,rtevi ,ji ,bz ,type ,txs ,rts ,wtt</v>
      </c>
    </row>
    <row r="25" spans="1:10">
      <c r="A25" s="18" t="s">
        <v>60</v>
      </c>
    </row>
  </sheetData>
  <mergeCells count="1">
    <mergeCell ref="E2:F2"/>
  </mergeCells>
  <phoneticPr fontId="1" type="noConversion"/>
  <hyperlinks>
    <hyperlink ref="A2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E34" sqref="E3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507</v>
      </c>
      <c r="D2" s="2" t="s">
        <v>0</v>
      </c>
      <c r="E2" s="38" t="s">
        <v>506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516</v>
      </c>
      <c r="B5" s="5" t="s">
        <v>522</v>
      </c>
      <c r="D5" s="5" t="s">
        <v>516</v>
      </c>
      <c r="E5" s="4" t="s">
        <v>523</v>
      </c>
      <c r="F5" s="4" t="s">
        <v>524</v>
      </c>
      <c r="G5" t="str">
        <f>" ," &amp; E5 &amp; " " &amp; F5 &amp; " "</f>
        <v xml:space="preserve"> ,cs varchar(4) </v>
      </c>
      <c r="I5" t="str">
        <f>" ," &amp; E5</f>
        <v xml:space="preserve"> ,cs</v>
      </c>
      <c r="J5" t="str">
        <f t="shared" ref="J5:J10" si="0">"private _"&amp;E5&amp;": string;"</f>
        <v>private _cs: string;</v>
      </c>
    </row>
    <row r="6" spans="1:10">
      <c r="A6" s="5" t="s">
        <v>521</v>
      </c>
      <c r="B6" s="5" t="s">
        <v>527</v>
      </c>
      <c r="D6" s="5" t="s">
        <v>521</v>
      </c>
      <c r="E6" s="4" t="s">
        <v>518</v>
      </c>
      <c r="F6" s="4" t="s">
        <v>524</v>
      </c>
      <c r="G6" t="str">
        <f>" ," &amp; E6 &amp; " " &amp; F6 &amp; " "</f>
        <v xml:space="preserve"> ,isrt varchar(4) </v>
      </c>
      <c r="I6" t="str">
        <f>" ," &amp; E6</f>
        <v xml:space="preserve"> ,isrt</v>
      </c>
      <c r="J6" t="str">
        <f t="shared" si="0"/>
        <v>private _isrt: string;</v>
      </c>
    </row>
    <row r="7" spans="1:10">
      <c r="A7" s="5" t="s">
        <v>517</v>
      </c>
      <c r="B7" s="5" t="s">
        <v>526</v>
      </c>
      <c r="D7" s="5" t="s">
        <v>517</v>
      </c>
      <c r="E7" s="4" t="s">
        <v>519</v>
      </c>
      <c r="F7" s="4" t="s">
        <v>38</v>
      </c>
      <c r="G7" t="str">
        <f t="shared" ref="G7:G8" si="1">" ," &amp; E7 &amp; " " &amp; F7 &amp; " "</f>
        <v xml:space="preserve"> ,cd varchar(20) </v>
      </c>
      <c r="I7" t="str">
        <f t="shared" ref="I7:I10" si="2">" ," &amp; E7</f>
        <v xml:space="preserve"> ,cd</v>
      </c>
      <c r="J7" t="str">
        <f t="shared" si="0"/>
        <v>private _cd: string;</v>
      </c>
    </row>
    <row r="8" spans="1:10">
      <c r="A8" s="10" t="s">
        <v>471</v>
      </c>
      <c r="B8" s="10" t="s">
        <v>525</v>
      </c>
      <c r="C8" s="11"/>
      <c r="D8" s="10" t="s">
        <v>471</v>
      </c>
      <c r="E8" s="12" t="s">
        <v>520</v>
      </c>
      <c r="F8" s="4" t="s">
        <v>38</v>
      </c>
      <c r="G8" t="str">
        <f t="shared" si="1"/>
        <v xml:space="preserve"> ,fd varchar(20) </v>
      </c>
      <c r="I8" t="str">
        <f t="shared" si="2"/>
        <v xml:space="preserve"> ,fd</v>
      </c>
      <c r="J8" t="str">
        <f t="shared" si="0"/>
        <v>private _fd: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495</v>
      </c>
      <c r="I10" t="str">
        <f t="shared" si="2"/>
        <v xml:space="preserve"> ,utt</v>
      </c>
      <c r="J10" t="str">
        <f t="shared" si="0"/>
        <v>private _utt: string;</v>
      </c>
    </row>
    <row r="11" spans="1:10">
      <c r="A11" s="5"/>
      <c r="B11" s="5"/>
      <c r="D11" s="5"/>
      <c r="E11" s="4"/>
      <c r="F11" s="4"/>
    </row>
    <row r="12" spans="1:10" ht="14.25" customHeight="1">
      <c r="A12" s="5"/>
      <c r="B12" s="5"/>
      <c r="D12" s="5"/>
      <c r="E12" s="4"/>
      <c r="F12" s="4"/>
    </row>
    <row r="13" spans="1:10" ht="14.25" customHeight="1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F19" sqref="F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38" t="s">
        <v>445</v>
      </c>
      <c r="F2" s="39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508</v>
      </c>
      <c r="B4" s="5"/>
      <c r="D4" s="5" t="s">
        <v>508</v>
      </c>
      <c r="E4" s="4" t="s">
        <v>447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9" si="0">"private _"&amp;E5&amp;": string;"</f>
        <v>private _ji: string;</v>
      </c>
    </row>
    <row r="6" spans="1:10">
      <c r="A6" s="5" t="s">
        <v>448</v>
      </c>
      <c r="B6" s="5"/>
      <c r="D6" s="5" t="s">
        <v>448</v>
      </c>
      <c r="E6" s="4" t="s">
        <v>449</v>
      </c>
      <c r="F6" s="4" t="s">
        <v>29</v>
      </c>
      <c r="G6" t="str">
        <f t="shared" ref="G6:G9" si="1">" ," &amp; E6 &amp; " " &amp; F6 &amp; " "</f>
        <v xml:space="preserve"> ,mon varchar(50) </v>
      </c>
      <c r="I6" t="str">
        <f t="shared" ref="I6:I9" si="2">" ," &amp; E6</f>
        <v xml:space="preserve"> ,mon</v>
      </c>
      <c r="J6" t="str">
        <f t="shared" si="0"/>
        <v>private _mon: string;</v>
      </c>
    </row>
    <row r="7" spans="1:10" ht="40.5">
      <c r="A7" s="10" t="s">
        <v>509</v>
      </c>
      <c r="B7" s="10" t="s">
        <v>514</v>
      </c>
      <c r="C7" s="11"/>
      <c r="D7" s="10" t="s">
        <v>509</v>
      </c>
      <c r="E7" s="12" t="s">
        <v>511</v>
      </c>
      <c r="F7" s="4" t="s">
        <v>513</v>
      </c>
      <c r="G7" t="str">
        <f t="shared" si="1"/>
        <v xml:space="preserve"> ,mk varchar(50) </v>
      </c>
      <c r="I7" t="str">
        <f t="shared" si="2"/>
        <v xml:space="preserve"> ,mk</v>
      </c>
      <c r="J7" t="str">
        <f t="shared" si="0"/>
        <v>private _mk: string;</v>
      </c>
    </row>
    <row r="8" spans="1:10" ht="40.5">
      <c r="A8" s="10" t="s">
        <v>510</v>
      </c>
      <c r="B8" s="10" t="s">
        <v>515</v>
      </c>
      <c r="C8" s="11"/>
      <c r="D8" s="10" t="s">
        <v>510</v>
      </c>
      <c r="E8" s="12" t="s">
        <v>512</v>
      </c>
      <c r="F8" s="4" t="s">
        <v>513</v>
      </c>
      <c r="G8" t="str">
        <f t="shared" si="1"/>
        <v xml:space="preserve"> ,fj varchar(50) </v>
      </c>
      <c r="I8" t="str">
        <f t="shared" si="2"/>
        <v xml:space="preserve"> ,fj</v>
      </c>
      <c r="J8" t="str">
        <f t="shared" si="0"/>
        <v>private _fj: string;</v>
      </c>
    </row>
    <row r="9" spans="1:10">
      <c r="A9" s="5" t="s">
        <v>274</v>
      </c>
      <c r="B9" s="10"/>
      <c r="C9" s="11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  <c r="G11" t="e">
        <f>CONCATENATE(G4,G5,G6,G7,G8,G9,#REF!,#REF!)</f>
        <v>#REF!</v>
      </c>
    </row>
    <row r="12" spans="1:10">
      <c r="A12" s="1"/>
      <c r="B12" s="1"/>
      <c r="D12" s="1"/>
      <c r="G12" t="e">
        <f>CONCATENATE(I4,I5,I6,I7,I8,I9,#REF!,#REF!)</f>
        <v>#REF!</v>
      </c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9"/>
  <sheetViews>
    <sheetView workbookViewId="0">
      <selection activeCell="E19" sqref="E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533</v>
      </c>
      <c r="D2" s="2" t="s">
        <v>0</v>
      </c>
      <c r="E2" s="38" t="s">
        <v>340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530</v>
      </c>
      <c r="B4" s="5"/>
      <c r="D4" s="5" t="s">
        <v>530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73</v>
      </c>
      <c r="B5" s="5"/>
      <c r="D5" s="5" t="s">
        <v>73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336</v>
      </c>
      <c r="B6" s="5"/>
      <c r="D6" s="5" t="s">
        <v>336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 ht="27">
      <c r="A7" s="10" t="s">
        <v>467</v>
      </c>
      <c r="B7" s="10" t="s">
        <v>534</v>
      </c>
      <c r="C7" s="11"/>
      <c r="D7" s="10" t="s">
        <v>467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531</v>
      </c>
      <c r="B8" s="10" t="s">
        <v>535</v>
      </c>
      <c r="C8" s="11"/>
      <c r="D8" s="10" t="s">
        <v>531</v>
      </c>
      <c r="E8" s="12" t="s">
        <v>532</v>
      </c>
      <c r="F8" s="4" t="s">
        <v>524</v>
      </c>
      <c r="G8" t="str">
        <f t="shared" ref="G8" si="3">" ," &amp; E8 &amp; " " &amp; F8 &amp; " "</f>
        <v xml:space="preserve"> ,jtt varchar(4) </v>
      </c>
      <c r="I8" t="str">
        <f t="shared" ref="I8" si="4">" ," &amp; E8</f>
        <v xml:space="preserve"> ,jtt</v>
      </c>
      <c r="J8" t="str">
        <f t="shared" si="0"/>
        <v>private _jtt: string;</v>
      </c>
    </row>
    <row r="9" spans="1:10">
      <c r="A9" s="10" t="s">
        <v>536</v>
      </c>
      <c r="B9" s="10" t="s">
        <v>537</v>
      </c>
      <c r="C9" s="11"/>
      <c r="D9" s="10" t="s">
        <v>536</v>
      </c>
      <c r="E9" s="12" t="s">
        <v>538</v>
      </c>
      <c r="F9" s="4" t="s">
        <v>524</v>
      </c>
      <c r="G9" t="str">
        <f t="shared" ref="G9" si="5">" ," &amp; E9 &amp; " " &amp; F9 &amp; " "</f>
        <v xml:space="preserve"> ,jtc varchar(4) </v>
      </c>
      <c r="I9" t="str">
        <f t="shared" ref="I9" si="6">" ," &amp; E9</f>
        <v xml:space="preserve"> ,jtc</v>
      </c>
      <c r="J9" t="str">
        <f t="shared" si="0"/>
        <v>private _jtc: string;</v>
      </c>
    </row>
    <row r="10" spans="1:10">
      <c r="A10" s="5" t="s">
        <v>337</v>
      </c>
      <c r="B10" s="5"/>
      <c r="D10" s="5" t="s">
        <v>337</v>
      </c>
      <c r="E10" s="4" t="s">
        <v>345</v>
      </c>
      <c r="F10" s="4" t="s">
        <v>275</v>
      </c>
      <c r="G10" t="str">
        <f t="shared" si="1"/>
        <v xml:space="preserve"> ,px integer </v>
      </c>
      <c r="I10" t="str">
        <f t="shared" si="2"/>
        <v xml:space="preserve"> ,px</v>
      </c>
      <c r="J10" t="str">
        <f t="shared" si="0"/>
        <v>private _px: string;</v>
      </c>
    </row>
    <row r="11" spans="1:10">
      <c r="A11" s="5" t="s">
        <v>124</v>
      </c>
      <c r="B11" s="5"/>
      <c r="D11" s="5" t="s">
        <v>124</v>
      </c>
      <c r="E11" s="4" t="s">
        <v>125</v>
      </c>
      <c r="F11" s="4" t="s">
        <v>29</v>
      </c>
      <c r="G11" t="str">
        <f t="shared" si="1"/>
        <v xml:space="preserve"> ,bz varchar(50) </v>
      </c>
      <c r="I11" t="str">
        <f t="shared" si="2"/>
        <v xml:space="preserve"> ,bz</v>
      </c>
      <c r="J11" t="str">
        <f t="shared" si="0"/>
        <v>private _bz: string;</v>
      </c>
    </row>
    <row r="12" spans="1:10">
      <c r="A12" s="5" t="s">
        <v>274</v>
      </c>
      <c r="B12" s="5"/>
      <c r="D12" s="5" t="s">
        <v>274</v>
      </c>
      <c r="E12" s="4" t="s">
        <v>278</v>
      </c>
      <c r="F12" s="4" t="s">
        <v>275</v>
      </c>
      <c r="G12" t="str">
        <f t="shared" si="1"/>
        <v xml:space="preserve"> ,wtt integer </v>
      </c>
      <c r="I12" t="str">
        <f t="shared" si="2"/>
        <v xml:space="preserve"> ,wtt</v>
      </c>
      <c r="J12" t="str">
        <f t="shared" si="0"/>
        <v>private _wtt: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  <c r="G15" t="e">
        <f>CONCATENATE(G4,G5,G6,G7,#REF!,#REF!,#REF!,G10,G11,G12)</f>
        <v>#REF!</v>
      </c>
    </row>
    <row r="16" spans="1:10">
      <c r="A16" s="1"/>
      <c r="B16" s="1"/>
      <c r="D16" s="1"/>
      <c r="G16" t="e">
        <f>CONCATENATE(I4,I5,I6,I7,#REF!,#REF!,#REF!,I10,I11,I12)</f>
        <v>#REF!</v>
      </c>
    </row>
    <row r="19" spans="1:1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6" sqref="E2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37" t="s">
        <v>245</v>
      </c>
      <c r="F2" s="3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25" sqref="D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37" t="s">
        <v>381</v>
      </c>
      <c r="F2" s="37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1" sqref="E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37" t="s">
        <v>246</v>
      </c>
      <c r="F2" s="3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31" sqref="G31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37" t="s">
        <v>329</v>
      </c>
      <c r="F1" s="37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2" sqref="E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37" t="s">
        <v>315</v>
      </c>
      <c r="F2" s="37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37" t="s">
        <v>313</v>
      </c>
      <c r="F2" s="37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E23" sqref="E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37" t="s">
        <v>251</v>
      </c>
      <c r="F2" s="37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31" sqref="F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37" t="s">
        <v>255</v>
      </c>
      <c r="F2" s="37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F35" sqref="F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37" t="s">
        <v>256</v>
      </c>
      <c r="F2" s="3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37" t="s">
        <v>231</v>
      </c>
      <c r="F2" s="37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37" t="s">
        <v>356</v>
      </c>
      <c r="F2" s="37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M37" sqref="M37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35" sqref="D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37" t="s">
        <v>225</v>
      </c>
      <c r="F2" s="37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37" t="s">
        <v>231</v>
      </c>
      <c r="F2" s="37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3" sqref="C33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38" t="s">
        <v>302</v>
      </c>
      <c r="F2" s="39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23" sqref="B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38" t="s">
        <v>240</v>
      </c>
      <c r="F2" s="39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3" sqref="D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38" t="s">
        <v>242</v>
      </c>
      <c r="F2" s="39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F31" sqref="F3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38" t="s">
        <v>340</v>
      </c>
      <c r="F2" s="39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7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7" si="1">" ," &amp; E6 &amp; " " &amp; F6 &amp; " "</f>
        <v xml:space="preserve"> ,spn varchar(50) </v>
      </c>
      <c r="I6" t="str">
        <f t="shared" ref="I6:I17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 s="35" customFormat="1">
      <c r="A13" s="34" t="s">
        <v>450</v>
      </c>
      <c r="B13" s="34" t="s">
        <v>454</v>
      </c>
      <c r="D13" s="34" t="s">
        <v>450</v>
      </c>
      <c r="E13" s="36" t="s">
        <v>452</v>
      </c>
      <c r="F13" s="36" t="s">
        <v>38</v>
      </c>
      <c r="G13" s="35" t="str">
        <f t="shared" si="1"/>
        <v xml:space="preserve"> ,fjt varchar(20) </v>
      </c>
      <c r="I13" s="35" t="str">
        <f t="shared" si="2"/>
        <v xml:space="preserve"> ,fjt</v>
      </c>
      <c r="J13" s="35" t="str">
        <f t="shared" si="0"/>
        <v>private _fjt: string;</v>
      </c>
    </row>
    <row r="14" spans="1:10" s="35" customFormat="1">
      <c r="A14" s="34" t="s">
        <v>456</v>
      </c>
      <c r="B14" s="34" t="s">
        <v>454</v>
      </c>
      <c r="D14" s="34" t="s">
        <v>456</v>
      </c>
      <c r="E14" s="36" t="s">
        <v>455</v>
      </c>
      <c r="F14" s="36" t="s">
        <v>38</v>
      </c>
      <c r="G14" s="35" t="str">
        <f t="shared" si="1"/>
        <v xml:space="preserve"> ,fjn varchar(20) </v>
      </c>
      <c r="I14" s="35" t="str">
        <f t="shared" si="2"/>
        <v xml:space="preserve"> ,fjn</v>
      </c>
      <c r="J14" s="35" t="str">
        <f t="shared" si="0"/>
        <v>private _fjn: string;</v>
      </c>
    </row>
    <row r="15" spans="1:10" s="35" customFormat="1">
      <c r="A15" s="34" t="s">
        <v>451</v>
      </c>
      <c r="B15" s="34" t="s">
        <v>454</v>
      </c>
      <c r="D15" s="34" t="s">
        <v>451</v>
      </c>
      <c r="E15" s="36" t="s">
        <v>453</v>
      </c>
      <c r="F15" s="36" t="s">
        <v>29</v>
      </c>
      <c r="G15" s="35" t="str">
        <f t="shared" si="1"/>
        <v xml:space="preserve"> ,fj varchar(50) </v>
      </c>
      <c r="I15" s="35" t="str">
        <f t="shared" si="2"/>
        <v xml:space="preserve"> ,fj</v>
      </c>
      <c r="J15" s="35" t="str">
        <f t="shared" si="0"/>
        <v>private _fj: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G16" t="str">
        <f t="shared" si="1"/>
        <v xml:space="preserve"> ,wtt integer 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350</v>
      </c>
      <c r="B17" s="5"/>
      <c r="D17" s="5" t="s">
        <v>18</v>
      </c>
      <c r="E17" s="4" t="s">
        <v>351</v>
      </c>
      <c r="F17" s="4" t="s">
        <v>352</v>
      </c>
      <c r="G17" t="str">
        <f t="shared" si="1"/>
        <v xml:space="preserve"> ,si varchar(50) </v>
      </c>
      <c r="I17" t="str">
        <f t="shared" si="2"/>
        <v xml:space="preserve"> ,si</v>
      </c>
      <c r="J17" t="str">
        <f t="shared" si="0"/>
        <v>private _si: string;</v>
      </c>
    </row>
    <row r="18" spans="1:10">
      <c r="A18" s="5"/>
      <c r="B18" s="5"/>
      <c r="D18" s="5"/>
      <c r="E18" s="4"/>
      <c r="F18" s="4"/>
    </row>
    <row r="19" spans="1:10">
      <c r="A19" s="5"/>
      <c r="B19" s="5"/>
      <c r="D19" s="5"/>
      <c r="E19" s="4"/>
      <c r="F19" s="4"/>
      <c r="G19" t="str">
        <f>CONCATENATE(G4,G5,G6,G7,G8,G9,G10,G11,G12,G16)</f>
        <v xml:space="preserve"> jti varchar(50) PRIMARY KEY ,ji varchar(50)  ,spn varchar(50)  ,sd varchar(20)  ,st varchar(20)  ,ed varchar(20)  ,et varchar(20)  ,px integer  ,bz varchar(50)  ,wtt integer </v>
      </c>
    </row>
    <row r="20" spans="1:10">
      <c r="A20" s="1"/>
      <c r="B20" s="1"/>
      <c r="D20" s="1"/>
      <c r="G20" t="str">
        <f>CONCATENATE(I4,I5,I6,I7,I8,I9,I10,I11,I12,I16)</f>
        <v xml:space="preserve"> jti ,ji ,spn ,sd ,st ,ed ,et ,px ,bz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计划日程特殊表</vt:lpstr>
      <vt:lpstr>日历、日历项、事件、备忘设计</vt:lpstr>
      <vt:lpstr>事件表</vt:lpstr>
      <vt:lpstr>任务表</vt:lpstr>
      <vt:lpstr>备忘表</vt:lpstr>
      <vt:lpstr>日历项表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2019-08-02T09:47:54Z</dcterms:modified>
</cp:coreProperties>
</file>