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nisalerno-my.sharepoint.com/personal/d_mazza6_studenti_unisa_it/Documents/GPS/Documenti/Documentation/3 - Execution/Reports/"/>
    </mc:Choice>
  </mc:AlternateContent>
  <xr:revisionPtr revIDLastSave="161" documentId="8_{C2EF2A2F-B1EE-4540-9595-E3CC2BC60CE3}" xr6:coauthVersionLast="47" xr6:coauthVersionMax="47" xr10:uidLastSave="{D945E670-40DD-4F8D-A075-F150DDBA0D18}"/>
  <bookViews>
    <workbookView xWindow="-17388" yWindow="-7068" windowWidth="17496" windowHeight="30216" tabRatio="515" activeTab="1" xr2:uid="{00000000-000D-0000-FFFF-FFFF00000000}"/>
  </bookViews>
  <sheets>
    <sheet name="tabella" sheetId="1" r:id="rId1"/>
    <sheet name="grafici" sheetId="2" r:id="rId2"/>
  </sheets>
  <definedNames>
    <definedName name="_xlchart.v1.0" hidden="1">tabella!$A$5</definedName>
    <definedName name="_xlchart.v1.1" hidden="1">tabella!$A$6</definedName>
    <definedName name="_xlchart.v1.2" hidden="1">tabella!$A$7</definedName>
    <definedName name="_xlchart.v1.3" hidden="1">tabella!$A$8</definedName>
    <definedName name="_xlchart.v1.4" hidden="1">tabella!$B$4:$E$4</definedName>
    <definedName name="_xlchart.v1.5" hidden="1">tabella!$B$5:$D$5</definedName>
    <definedName name="_xlchart.v1.6" hidden="1">tabella!$B$6:$D$6</definedName>
    <definedName name="_xlchart.v1.7" hidden="1">tabella!$B$7:$D$7</definedName>
    <definedName name="_xlchart.v1.8" hidden="1">tabella!$B$8:$D$8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E6" i="1"/>
  <c r="C6" i="1"/>
  <c r="C13" i="1" s="1"/>
  <c r="E10" i="1" l="1"/>
  <c r="E11" i="1"/>
  <c r="E13" i="1"/>
  <c r="E17" i="1" s="1"/>
  <c r="E18" i="1" s="1"/>
  <c r="E15" i="1"/>
  <c r="E14" i="1" s="1"/>
  <c r="B6" i="1"/>
  <c r="E16" i="1" l="1"/>
  <c r="D6" i="1" l="1"/>
  <c r="D10" i="1" l="1"/>
  <c r="D13" i="1"/>
  <c r="D11" i="1"/>
  <c r="D12" i="1"/>
  <c r="D15" i="1" s="1"/>
  <c r="C11" i="1"/>
  <c r="D16" i="1" l="1"/>
  <c r="D14" i="1"/>
  <c r="D17" i="1"/>
  <c r="D18" i="1" s="1"/>
  <c r="B10" i="1"/>
  <c r="B12" i="1"/>
  <c r="B15" i="1" l="1"/>
  <c r="B14" i="1" s="1"/>
  <c r="C12" i="1"/>
  <c r="C15" i="1" s="1"/>
  <c r="C14" i="1" s="1"/>
  <c r="C10" i="1"/>
  <c r="B16" i="1" l="1"/>
  <c r="C16" i="1"/>
  <c r="C17" i="1"/>
  <c r="C18" i="1" s="1"/>
  <c r="B13" i="1"/>
  <c r="B17" i="1" s="1"/>
  <c r="B18" i="1" s="1"/>
  <c r="B11" i="1"/>
</calcChain>
</file>

<file path=xl/sharedStrings.xml><?xml version="1.0" encoding="utf-8"?>
<sst xmlns="http://schemas.openxmlformats.org/spreadsheetml/2006/main" count="34" uniqueCount="34">
  <si>
    <t>Metric</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</si>
  <si>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</si>
  <si>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</si>
  <si>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</si>
  <si>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</si>
  <si>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</si>
  <si>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</si>
  <si>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</si>
  <si>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</si>
  <si>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</si>
  <si>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</si>
  <si>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</si>
  <si>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</si>
  <si>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</si>
  <si>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</si>
  <si>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Nota</t>
  </si>
  <si>
    <t>Progetto beehAIve</t>
  </si>
  <si>
    <t>Project Manager: Nicolò Delogu, Dario Mazza</t>
  </si>
  <si>
    <t>05/12/2023</t>
  </si>
  <si>
    <t>19/12/2023</t>
  </si>
  <si>
    <t>03/01/2024</t>
  </si>
  <si>
    <t xml:space="preserve">RAD,SDD, TP e Meeting da 1 a 8 </t>
  </si>
  <si>
    <t>Status Report 01</t>
  </si>
  <si>
    <t>Status Report 02</t>
  </si>
  <si>
    <t>Status Report 03</t>
  </si>
  <si>
    <t>Il progetto si sta attualmente comportando bene in termini di schedule, con uno schedule Performance Index (SPI) del 100%, indicando che siamo in linea con il programma previsto. Il Cost Performance Index (CPI) è leggermente al di sotto dell'ottimale a 99,03%, suggerendo che il progetto sta spendendo leggermente più del previsto fino a questo punto; tuttavia, questa variazione è minima e potrebbe essere considerata all'interno di una normale variazione di costo.</t>
  </si>
  <si>
    <t>Meeting 9 e 10, TCS</t>
  </si>
  <si>
    <t>Lo SPI è sceso al 97,05%, indicando un lieve ritardo nello schedule a causa dell'avvio posticipato della stesura dell'Object Design Document (ODD), iniziato un giorno dopo il previsto per impegni concomitanti del team. Il CPI al 97,97% riflette una spesa leggermente superiore al budget. Sebbene le varianze siano contenute, è in corso un'analisi per mitigare i ritardi e contenere i costi.</t>
  </si>
  <si>
    <t>ODD e Inizio Implementazione</t>
  </si>
  <si>
    <t>Il progresso del progetto ha subito un rallentamento, come evidenziato da una riduzione dello SPI al 89,98%, a causa di un ritardo nell'avvio dello sviluppo dovuto alla difficoltà di reperire dataset adeguati all'addestramento del modello. La sfida nell'ottenere dati validi ha richiesto un ripensamento delle nostre strategie di ricerca dati e potenzialmente generazione di dati sintetici. Le attività di sviluppo sono iniziate con qualche giorno di ritardo, ma sono ora in corso. Stiamo attivamente lavorando per mitigare l'impatto di questo ritardo e ridurre ulteriori ritardi.</t>
  </si>
  <si>
    <t>Status Report 04 - Final Status Report</t>
  </si>
  <si>
    <t>Implementazione, Testing e Manuali</t>
  </si>
  <si>
    <t>Il progetto ha raggiunto il primo rilascio con successo. Tutti i problemi precedentemente incontrati sono stati risolti, permettendo uno sviluppo finale del progetto senza intoppi significativi. Sebbene si sia verificata una lieve sottostima del tempo necessario per lo sviluppo, ciò è stato efficacemente bilanciato da una maggiore efficienza nel testing, dove i tempi sono stati sovrastimati. Questo ha portato a un Cost Performance Index (CPI) ottimale del 105,03% e a un Schedule Performance Index (SPI) del 100%, indicando che il progetto è stato completato entro il budget e in linea con la pianificazione temporale. L'attenta gestione del progetto e la rapida risoluzione dei problemi hanno contribuito a raggiungere questi risultati positivi.</t>
  </si>
  <si>
    <t>23/01/2024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</si>
</sst>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0_);[Red]\(0\)"/>
    <numFmt numFmtId="173" formatCode="0.000"/>
  </numFmts>
  <fonts count="15" x14ac:knownFonts="1">
    <font>
      <sz val="11"/>
      <color theme="1"/>
      <name val="Calibri"/>
      <family val="2"/>
      <scheme val="minor"/>
    </font>
    <font>
      <b/>
      <sz val="11"/>
      <color theme="3"/>
      <name val="Calibri"/>
      <family val="2"/>
      <scheme val="minor"/>
    </font>
    <font>
      <b/>
      <sz val="11"/>
      <color rgb="FF3F3F3F"/>
      <name val="Calibri"/>
      <family val="2"/>
      <scheme val="minor"/>
    </font>
    <font>
      <sz val="8"/>
      <name val="Calibri"/>
      <family val="2"/>
      <scheme val="minor"/>
    </font>
    <font>
      <sz val="11"/>
      <color theme="0"/>
      <name val="Calibri"/>
      <family val="2"/>
      <scheme val="minor"/>
    </font>
    <font>
      <u/>
      <sz val="11"/>
      <color theme="1"/>
      <name val="Calibri"/>
      <family val="2"/>
      <scheme val="minor"/>
    </font>
    <font>
      <b/>
      <sz val="20"/>
      <color rgb="FFDB5D02"/>
      <name val="Helvetica"/>
      <family val="2"/>
    </font>
    <font>
      <b/>
      <sz val="12"/>
      <color theme="1"/>
      <name val="Helvetica"/>
      <family val="2"/>
    </font>
    <font>
      <sz val="11"/>
      <color theme="1"/>
      <name val="Helvetica"/>
      <family val="2"/>
    </font>
    <font>
      <b/>
      <sz val="12"/>
      <color rgb="FFDB5D02"/>
      <name val="Helvetica"/>
      <family val="2"/>
    </font>
    <font>
      <b/>
      <sz val="14"/>
      <color theme="1"/>
      <name val="Helvetica"/>
      <family val="2"/>
    </font>
    <font>
      <b/>
      <sz val="11"/>
      <color theme="1"/>
      <name val="Helvetica"/>
      <family val="2"/>
    </font>
    <font>
      <sz val="11"/>
      <color theme="0"/>
      <name val="Helvetica"/>
      <family val="2"/>
    </font>
    <font>
      <b/>
      <sz val="11"/>
      <color theme="3"/>
      <name val="Helvetica"/>
      <family val="2"/>
    </font>
    <font>
      <b/>
      <sz val="11"/>
      <color rgb="FF3F3F3F"/>
      <name val="Helvetica"/>
      <family val="2"/>
    </font>
  </fonts>
  <fills count="8">
    <fill>
      <patternFill patternType="none"/>
    </fill>
    <fill>
      <patternFill patternType="gray125"/>
    </fill>
    <fill>
      <patternFill patternType="solid">
        <fgColor rgb="FFF2F2F2"/>
      </patternFill>
    </fill>
    <fill>
      <patternFill patternType="solid">
        <fgColor indexed="42"/>
        <bgColor indexed="64"/>
      </patternFill>
    </fill>
    <fill>
      <patternFill patternType="solid">
        <fgColor rgb="FF00B050"/>
        <bgColor indexed="64"/>
      </patternFill>
    </fill>
    <fill>
      <patternFill patternType="solid">
        <fgColor rgb="FFF2B03B"/>
        <bgColor indexed="64"/>
      </patternFill>
    </fill>
    <fill>
      <patternFill patternType="solid">
        <fgColor rgb="FFFFF0B3"/>
        <bgColor indexed="64"/>
      </patternFill>
    </fill>
    <fill>
      <patternFill patternType="solid">
        <fgColor rgb="FFFFF2CC"/>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1" applyNumberFormat="0" applyAlignment="0" applyProtection="0"/>
  </cellStyleXfs>
  <cellXfs count="34">
    <xf numFmtId="0" fontId="0" fillId="0" borderId="0" xfId="0"/>
    <xf numFmtId="0" fontId="0" fillId="0" borderId="0" xfId="0" applyAlignment="1">
      <alignment wrapText="1"/>
    </xf>
    <xf numFmtId="0" fontId="4" fillId="0" borderId="0" xfId="0" applyFont="1"/>
    <xf numFmtId="0" fontId="5" fillId="0" borderId="0" xfId="0" applyFont="1"/>
    <xf numFmtId="0" fontId="6" fillId="0" borderId="0" xfId="0" applyFont="1" applyBorder="1" applyAlignment="1">
      <alignment horizontal="center" vertical="center" wrapText="1"/>
    </xf>
    <xf numFmtId="0" fontId="7" fillId="0" borderId="6" xfId="0" applyFont="1" applyBorder="1" applyAlignment="1">
      <alignment horizontal="left" vertical="center" wrapText="1"/>
    </xf>
    <xf numFmtId="0" fontId="8" fillId="0" borderId="0" xfId="0" applyFont="1"/>
    <xf numFmtId="0" fontId="9" fillId="0" borderId="7" xfId="0" applyFont="1" applyBorder="1" applyAlignment="1">
      <alignment horizontal="center" vertical="center" wrapText="1"/>
    </xf>
    <xf numFmtId="0" fontId="8" fillId="0" borderId="0" xfId="0" applyFont="1" applyAlignment="1">
      <alignment wrapText="1"/>
    </xf>
    <xf numFmtId="0" fontId="6" fillId="0" borderId="8" xfId="0" applyFont="1" applyBorder="1" applyAlignment="1">
      <alignment horizontal="center" vertical="center" wrapText="1"/>
    </xf>
    <xf numFmtId="0" fontId="8" fillId="0" borderId="7" xfId="0" applyFont="1" applyBorder="1" applyAlignment="1">
      <alignment horizontal="center" vertical="center" wrapText="1"/>
    </xf>
    <xf numFmtId="0" fontId="10" fillId="5" borderId="2" xfId="1" applyFont="1" applyFill="1" applyBorder="1" applyAlignment="1" applyProtection="1">
      <alignment horizontal="center" wrapText="1"/>
      <protection locked="0"/>
    </xf>
    <xf numFmtId="14" fontId="11" fillId="5" borderId="3" xfId="1" applyNumberFormat="1" applyFont="1" applyFill="1" applyBorder="1" applyAlignment="1" applyProtection="1">
      <alignment horizontal="center"/>
      <protection locked="0"/>
    </xf>
    <xf numFmtId="0" fontId="12" fillId="0" borderId="0" xfId="0" applyFont="1"/>
    <xf numFmtId="0" fontId="11" fillId="6" borderId="4" xfId="1" applyFont="1" applyFill="1" applyBorder="1" applyAlignment="1" applyProtection="1">
      <alignment horizontal="left" wrapText="1"/>
      <protection locked="0"/>
    </xf>
    <xf numFmtId="164" fontId="13" fillId="7" borderId="7" xfId="1" applyNumberFormat="1" applyFont="1" applyFill="1" applyBorder="1" applyAlignment="1" applyProtection="1">
      <alignment horizontal="right"/>
      <protection locked="0"/>
    </xf>
    <xf numFmtId="164" fontId="13" fillId="7" borderId="7" xfId="1" applyNumberFormat="1" applyFont="1" applyFill="1" applyBorder="1" applyAlignment="1" applyProtection="1">
      <alignment horizontal="right"/>
    </xf>
    <xf numFmtId="164" fontId="13" fillId="7" borderId="0" xfId="1" applyNumberFormat="1" applyFont="1" applyFill="1" applyBorder="1" applyAlignment="1" applyProtection="1">
      <alignment horizontal="right"/>
    </xf>
    <xf numFmtId="9" fontId="14" fillId="7" borderId="7" xfId="2" applyNumberFormat="1" applyFont="1" applyFill="1" applyBorder="1" applyAlignment="1" applyProtection="1">
      <alignment horizontal="right"/>
      <protection locked="0"/>
    </xf>
    <xf numFmtId="9" fontId="13" fillId="7" borderId="0" xfId="1" applyNumberFormat="1" applyFont="1" applyFill="1" applyBorder="1" applyAlignment="1" applyProtection="1">
      <alignment horizontal="right"/>
    </xf>
    <xf numFmtId="165" fontId="11" fillId="6" borderId="4" xfId="1" applyNumberFormat="1" applyFont="1" applyFill="1" applyBorder="1" applyAlignment="1" applyProtection="1">
      <alignment horizontal="left" wrapText="1"/>
      <protection locked="0"/>
    </xf>
    <xf numFmtId="164" fontId="14" fillId="7" borderId="7" xfId="2" applyNumberFormat="1" applyFont="1" applyFill="1" applyBorder="1" applyAlignment="1" applyProtection="1">
      <alignment horizontal="right"/>
    </xf>
    <xf numFmtId="2" fontId="11" fillId="6" borderId="4" xfId="1" applyNumberFormat="1" applyFont="1" applyFill="1" applyBorder="1" applyAlignment="1" applyProtection="1">
      <alignment horizontal="left" wrapText="1"/>
      <protection locked="0"/>
    </xf>
    <xf numFmtId="10" fontId="14" fillId="7" borderId="7" xfId="2" applyNumberFormat="1" applyFont="1" applyFill="1" applyBorder="1" applyAlignment="1" applyProtection="1">
      <alignment horizontal="right"/>
    </xf>
    <xf numFmtId="2" fontId="11" fillId="5" borderId="4" xfId="1" applyNumberFormat="1" applyFont="1" applyFill="1" applyBorder="1" applyAlignment="1" applyProtection="1">
      <alignment horizontal="left" wrapText="1"/>
      <protection locked="0"/>
    </xf>
    <xf numFmtId="173" fontId="13" fillId="3" borderId="7" xfId="1" applyNumberFormat="1" applyFont="1" applyFill="1" applyBorder="1" applyAlignment="1" applyProtection="1">
      <alignment horizontal="center"/>
    </xf>
    <xf numFmtId="165" fontId="11" fillId="5" borderId="5" xfId="1" applyNumberFormat="1" applyFont="1" applyFill="1" applyBorder="1" applyAlignment="1" applyProtection="1">
      <alignment horizontal="left" vertical="center" wrapText="1"/>
      <protection locked="0"/>
    </xf>
    <xf numFmtId="165" fontId="13" fillId="4" borderId="6" xfId="1" applyNumberFormat="1" applyFont="1" applyFill="1" applyBorder="1" applyAlignment="1" applyProtection="1">
      <alignment horizontal="center" vertical="center"/>
    </xf>
    <xf numFmtId="0" fontId="11" fillId="5" borderId="7" xfId="0" applyFont="1" applyFill="1" applyBorder="1" applyAlignment="1">
      <alignment horizontal="left" vertical="center"/>
    </xf>
    <xf numFmtId="164" fontId="13" fillId="7" borderId="9" xfId="1" applyNumberFormat="1" applyFont="1" applyFill="1" applyBorder="1" applyAlignment="1" applyProtection="1">
      <alignment horizontal="right"/>
      <protection locked="0"/>
    </xf>
    <xf numFmtId="164" fontId="13" fillId="7" borderId="9" xfId="1" applyNumberFormat="1" applyFont="1" applyFill="1" applyBorder="1" applyAlignment="1" applyProtection="1">
      <alignment horizontal="right"/>
    </xf>
    <xf numFmtId="164" fontId="14" fillId="7" borderId="9" xfId="2" applyNumberFormat="1" applyFont="1" applyFill="1" applyBorder="1" applyAlignment="1" applyProtection="1">
      <alignment horizontal="right"/>
    </xf>
    <xf numFmtId="10" fontId="14" fillId="7" borderId="9" xfId="2" applyNumberFormat="1" applyFont="1" applyFill="1" applyBorder="1" applyAlignment="1" applyProtection="1">
      <alignment horizontal="right"/>
    </xf>
    <xf numFmtId="9" fontId="13" fillId="7" borderId="7" xfId="1" applyNumberFormat="1" applyFont="1" applyFill="1" applyBorder="1" applyAlignment="1" applyProtection="1">
      <alignment horizontal="right"/>
    </xf>
  </cellXfs>
  <cellStyles count="3">
    <cellStyle name="Heading 4" xfId="1" builtinId="19"/>
    <cellStyle name="Normal" xfId="0" builtinId="0"/>
    <cellStyle name="Output" xfId="2" builtinId="21"/>
  </cellStyles>
  <dxfs count="17">
    <dxf>
      <font>
        <color theme="0"/>
      </font>
      <fill>
        <patternFill>
          <bgColor theme="1"/>
        </patternFill>
      </fill>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
      <font>
        <b/>
        <strike val="0"/>
        <outline val="0"/>
        <shadow val="0"/>
        <u val="none"/>
        <vertAlign val="baseline"/>
        <sz val="11"/>
        <color rgb="FF3F3F3F"/>
        <name val="Helvetica"/>
        <family val="2"/>
        <scheme val="none"/>
      </font>
      <numFmt numFmtId="164" formatCode="&quot;€&quot;\ #,##0.00"/>
      <fill>
        <patternFill patternType="solid">
          <fgColor indexed="64"/>
          <bgColor rgb="FFFFF2CC"/>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strike val="0"/>
        <outline val="0"/>
        <shadow val="0"/>
        <u val="none"/>
        <vertAlign val="baseline"/>
        <sz val="11"/>
        <color theme="3"/>
        <name val="Helvetica"/>
        <family val="2"/>
        <scheme val="none"/>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color theme="1"/>
        <name val="Helvetica"/>
        <family val="2"/>
        <scheme val="none"/>
      </font>
      <fill>
        <patternFill patternType="solid">
          <fgColor indexed="64"/>
          <bgColor rgb="FFF2B03B"/>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strike val="0"/>
        <outline val="0"/>
        <shadow val="0"/>
        <u val="none"/>
        <vertAlign val="baseline"/>
        <sz val="11"/>
        <color theme="3"/>
        <name val="Helvetica"/>
        <family val="2"/>
        <scheme val="none"/>
      </font>
      <fill>
        <patternFill patternType="solid">
          <fgColor indexed="64"/>
          <bgColor indexed="47"/>
        </patternFill>
      </fill>
      <alignment horizontal="right" vertical="bottom" textRotation="0" wrapText="0" relativeIndent="0" justifyLastLine="0" shrinkToFit="0" readingOrder="0"/>
      <protection locked="1" hidden="0"/>
    </dxf>
    <dxf>
      <font>
        <strike val="0"/>
        <outline val="0"/>
        <shadow val="0"/>
        <u val="none"/>
        <vertAlign val="baseline"/>
        <sz val="11"/>
        <color theme="3"/>
        <name val="Helvetica"/>
        <family val="2"/>
        <scheme val="none"/>
      </font>
      <numFmt numFmtId="165"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Helvetica"/>
        <family val="2"/>
        <scheme val="none"/>
      </font>
      <numFmt numFmtId="164"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Helvetica"/>
        <family val="2"/>
        <scheme val="none"/>
      </font>
      <numFmt numFmtId="165" formatCode="0_);[Red]\(0\)"/>
      <fill>
        <patternFill patternType="solid">
          <fgColor indexed="64"/>
          <bgColor theme="4" tint="0.59999389629810485"/>
        </patternFill>
      </fill>
      <alignment horizontal="left" vertical="bottom" textRotation="0" wrapText="1" relative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s>
  <tableStyles count="0" defaultTableStyle="TableStyleMedium2" defaultPivotStyle="PivotStyleLight16"/>
  <colors>
    <mruColors>
      <color rgb="FFDB5D02"/>
      <color rgb="FFFFF2CC"/>
      <color rgb="FFF2B03B"/>
      <color rgb="FFFFF0B3"/>
      <color rgb="FFDB69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a:t>Performance Index</a:t>
            </a:r>
          </a:p>
        </c:rich>
      </c:tx>
      <c:overlay val="0"/>
      <c:spPr>
        <a:noFill/>
        <a:ln>
          <a:noFill/>
        </a:ln>
        <a:effectLst/>
      </c:spPr>
    </c:title>
    <c:autoTitleDeleted val="0"/>
    <c:plotArea>
      <c:layout/>
      <c:lineChart>
        <c:grouping val="standard"/>
        <c:varyColors val="0"/>
        <c:ser>
          <c:idx val="2"/>
          <c:order val="0"/>
          <c:tx>
            <c:strRef>
              <c:f>tabella!$A$5</c:f>
              <c:strCache>
                <c:ptCount val="1"/>
                <c:pt idx="0">
                  <c:v>Budget at Completion (BAC)</c:v>
                </c:pt>
              </c:strCache>
            </c:strRef>
          </c:tx>
          <c:cat>
            <c:strRef>
              <c:f>tabella!$B$4:$E$4</c:f>
              <c:strCache>
                <c:ptCount val="4"/>
                <c:pt idx="0">
                  <c:v>05/12/2023</c:v>
                </c:pt>
                <c:pt idx="1">
                  <c:v>19/12/2023</c:v>
                </c:pt>
                <c:pt idx="2">
                  <c:v>03/01/2024</c:v>
                </c:pt>
                <c:pt idx="3">
                  <c:v>23/01/2024</c:v>
                </c:pt>
              </c:strCache>
            </c:strRef>
          </c:cat>
          <c:val>
            <c:numRef>
              <c:f>tabella!$B$5:$E$5</c:f>
              <c:numCache>
                <c:formatCode>"€"\ #,##0.00</c:formatCode>
                <c:ptCount val="4"/>
                <c:pt idx="0">
                  <c:v>3000.34</c:v>
                </c:pt>
                <c:pt idx="1">
                  <c:v>3492.34</c:v>
                </c:pt>
                <c:pt idx="2">
                  <c:v>6107.51</c:v>
                </c:pt>
                <c:pt idx="3">
                  <c:v>8139.51</c:v>
                </c:pt>
              </c:numCache>
            </c:numRef>
          </c:val>
          <c:smooth val="0"/>
          <c:extLst>
            <c:ext xmlns:c16="http://schemas.microsoft.com/office/drawing/2014/chart" uri="{C3380CC4-5D6E-409C-BE32-E72D297353CC}">
              <c16:uniqueId val="{00000004-73B0-4E5F-A409-383EEF5DFADD}"/>
            </c:ext>
          </c:extLst>
        </c:ser>
        <c:ser>
          <c:idx val="3"/>
          <c:order val="1"/>
          <c:tx>
            <c:strRef>
              <c:f>tabella!$A$6</c:f>
              <c:strCache>
                <c:ptCount val="1"/>
                <c:pt idx="0">
                  <c:v>Earned Value (EV)</c:v>
                </c:pt>
              </c:strCache>
            </c:strRef>
          </c:tx>
          <c:cat>
            <c:strRef>
              <c:f>tabella!$B$4:$E$4</c:f>
              <c:strCache>
                <c:ptCount val="4"/>
                <c:pt idx="0">
                  <c:v>05/12/2023</c:v>
                </c:pt>
                <c:pt idx="1">
                  <c:v>19/12/2023</c:v>
                </c:pt>
                <c:pt idx="2">
                  <c:v>03/01/2024</c:v>
                </c:pt>
                <c:pt idx="3">
                  <c:v>23/01/2024</c:v>
                </c:pt>
              </c:strCache>
            </c:strRef>
          </c:cat>
          <c:val>
            <c:numRef>
              <c:f>tabella!$B$6:$E$6</c:f>
              <c:numCache>
                <c:formatCode>"€"\ #,##0.00</c:formatCode>
                <c:ptCount val="4"/>
                <c:pt idx="0">
                  <c:v>3000.34</c:v>
                </c:pt>
                <c:pt idx="1">
                  <c:v>3492.34</c:v>
                </c:pt>
                <c:pt idx="2">
                  <c:v>4324.2331226899996</c:v>
                </c:pt>
                <c:pt idx="3">
                  <c:v>8139.51</c:v>
                </c:pt>
              </c:numCache>
            </c:numRef>
          </c:val>
          <c:smooth val="0"/>
          <c:extLst>
            <c:ext xmlns:c16="http://schemas.microsoft.com/office/drawing/2014/chart" uri="{C3380CC4-5D6E-409C-BE32-E72D297353CC}">
              <c16:uniqueId val="{00000005-73B0-4E5F-A409-383EEF5DFADD}"/>
            </c:ext>
          </c:extLst>
        </c:ser>
        <c:ser>
          <c:idx val="0"/>
          <c:order val="2"/>
          <c:tx>
            <c:strRef>
              <c:f>tabella!$A$7</c:f>
              <c:strCache>
                <c:ptCount val="1"/>
                <c:pt idx="0">
                  <c:v>Actual Cost (AC)</c:v>
                </c:pt>
              </c:strCache>
            </c:strRef>
          </c:tx>
          <c:marker>
            <c:symbol val="circle"/>
            <c:size val="5"/>
            <c:spPr>
              <a:solidFill>
                <a:schemeClr val="accent1"/>
              </a:solidFill>
              <a:ln w="9525">
                <a:solidFill>
                  <a:schemeClr val="accent1"/>
                </a:solidFill>
              </a:ln>
              <a:effectLst/>
            </c:spPr>
          </c:marker>
          <c:cat>
            <c:strRef>
              <c:f>tabella!$B$4:$E$4</c:f>
              <c:strCache>
                <c:ptCount val="4"/>
                <c:pt idx="0">
                  <c:v>05/12/2023</c:v>
                </c:pt>
                <c:pt idx="1">
                  <c:v>19/12/2023</c:v>
                </c:pt>
                <c:pt idx="2">
                  <c:v>03/01/2024</c:v>
                </c:pt>
                <c:pt idx="3">
                  <c:v>23/01/2024</c:v>
                </c:pt>
              </c:strCache>
            </c:strRef>
          </c:cat>
          <c:val>
            <c:numRef>
              <c:f>tabella!$B$7:$E$7</c:f>
              <c:numCache>
                <c:formatCode>"€"\ #,##0.00</c:formatCode>
                <c:ptCount val="4"/>
                <c:pt idx="0">
                  <c:v>3029.68</c:v>
                </c:pt>
                <c:pt idx="1">
                  <c:v>3564.68</c:v>
                </c:pt>
                <c:pt idx="2">
                  <c:v>4452.4799999999996</c:v>
                </c:pt>
                <c:pt idx="3">
                  <c:v>7749.88</c:v>
                </c:pt>
              </c:numCache>
            </c:numRef>
          </c:val>
          <c:smooth val="0"/>
          <c:extLst>
            <c:ext xmlns:c16="http://schemas.microsoft.com/office/drawing/2014/chart" uri="{C3380CC4-5D6E-409C-BE32-E72D297353CC}">
              <c16:uniqueId val="{00000001-73B0-4E5F-A409-383EEF5DFADD}"/>
            </c:ext>
          </c:extLst>
        </c:ser>
        <c:ser>
          <c:idx val="1"/>
          <c:order val="3"/>
          <c:tx>
            <c:strRef>
              <c:f>tabella!$A$8</c:f>
              <c:strCache>
                <c:ptCount val="1"/>
                <c:pt idx="0">
                  <c:v>Planned Value (PV)</c:v>
                </c:pt>
              </c:strCache>
            </c:strRef>
          </c:tx>
          <c:marker>
            <c:symbol val="circle"/>
            <c:size val="5"/>
            <c:spPr>
              <a:solidFill>
                <a:schemeClr val="accent2"/>
              </a:solidFill>
              <a:ln w="9525">
                <a:solidFill>
                  <a:schemeClr val="accent2"/>
                </a:solidFill>
              </a:ln>
              <a:effectLst/>
            </c:spPr>
          </c:marker>
          <c:cat>
            <c:strRef>
              <c:f>tabella!$B$4:$E$4</c:f>
              <c:strCache>
                <c:ptCount val="4"/>
                <c:pt idx="0">
                  <c:v>05/12/2023</c:v>
                </c:pt>
                <c:pt idx="1">
                  <c:v>19/12/2023</c:v>
                </c:pt>
                <c:pt idx="2">
                  <c:v>03/01/2024</c:v>
                </c:pt>
                <c:pt idx="3">
                  <c:v>23/01/2024</c:v>
                </c:pt>
              </c:strCache>
            </c:strRef>
          </c:cat>
          <c:val>
            <c:numRef>
              <c:f>tabella!$B$8:$E$8</c:f>
              <c:numCache>
                <c:formatCode>"$"\ #.##000</c:formatCode>
                <c:ptCount val="4"/>
                <c:pt idx="0">
                  <c:v>3000.35</c:v>
                </c:pt>
                <c:pt idx="1">
                  <c:v>3598.35</c:v>
                </c:pt>
                <c:pt idx="2">
                  <c:v>4805.97</c:v>
                </c:pt>
                <c:pt idx="3">
                  <c:v>8139.51</c:v>
                </c:pt>
              </c:numCache>
            </c:numRef>
          </c:val>
          <c:smooth val="0"/>
          <c:extLst>
            <c:ext xmlns:c16="http://schemas.microsoft.com/office/drawing/2014/chart" uri="{C3380CC4-5D6E-409C-BE32-E72D297353CC}">
              <c16:uniqueId val="{00000003-73B0-4E5F-A409-383EEF5DFADD}"/>
            </c:ext>
          </c:extLst>
        </c:ser>
        <c:dLbls>
          <c:showLegendKey val="0"/>
          <c:showVal val="0"/>
          <c:showCatName val="0"/>
          <c:showSerName val="0"/>
          <c:showPercent val="0"/>
          <c:showBubbleSize val="0"/>
        </c:dLbls>
        <c:marker val="1"/>
        <c:smooth val="0"/>
        <c:axId val="1761404335"/>
        <c:axId val="1761403503"/>
      </c:lineChart>
      <c:catAx>
        <c:axId val="176140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3503"/>
        <c:crosses val="autoZero"/>
        <c:auto val="1"/>
        <c:lblAlgn val="ctr"/>
        <c:lblOffset val="100"/>
        <c:noMultiLvlLbl val="0"/>
      </c:catAx>
      <c:valAx>
        <c:axId val="176140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Percentuali</a:t>
                </a:r>
              </a:p>
            </c:rich>
          </c:tx>
          <c:overlay val="0"/>
          <c:spPr>
            <a:noFill/>
            <a:ln>
              <a:noFill/>
            </a:ln>
            <a:effectLst/>
          </c:sp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a:t>Variance Analysis</a:t>
            </a:r>
          </a:p>
        </c:rich>
      </c:tx>
      <c:overlay val="0"/>
      <c:spPr>
        <a:noFill/>
        <a:ln>
          <a:noFill/>
        </a:ln>
        <a:effectLst/>
      </c:spPr>
    </c:title>
    <c:autoTitleDeleted val="0"/>
    <c:plotArea>
      <c:layout/>
      <c:lineChart>
        <c:grouping val="standard"/>
        <c:varyColors val="0"/>
        <c:ser>
          <c:idx val="3"/>
          <c:order val="0"/>
          <c:tx>
            <c:strRef>
              <c:f>tabella!$A$5</c:f>
              <c:strCache>
                <c:ptCount val="1"/>
                <c:pt idx="0">
                  <c:v>Budget at Completion (BAC)</c:v>
                </c:pt>
              </c:strCache>
            </c:strRef>
          </c:tx>
          <c:cat>
            <c:strRef>
              <c:f>tabella!$B$4:$E$4</c:f>
              <c:strCache>
                <c:ptCount val="4"/>
                <c:pt idx="0">
                  <c:v>05/12/2023</c:v>
                </c:pt>
                <c:pt idx="1">
                  <c:v>19/12/2023</c:v>
                </c:pt>
                <c:pt idx="2">
                  <c:v>03/01/2024</c:v>
                </c:pt>
                <c:pt idx="3">
                  <c:v>23/01/2024</c:v>
                </c:pt>
              </c:strCache>
            </c:strRef>
          </c:cat>
          <c:val>
            <c:numRef>
              <c:f>tabella!$B$5:$E$5</c:f>
              <c:numCache>
                <c:formatCode>"€"\ #,##0.00</c:formatCode>
                <c:ptCount val="4"/>
                <c:pt idx="0">
                  <c:v>3000.34</c:v>
                </c:pt>
                <c:pt idx="1">
                  <c:v>3492.34</c:v>
                </c:pt>
                <c:pt idx="2">
                  <c:v>6107.51</c:v>
                </c:pt>
                <c:pt idx="3">
                  <c:v>8139.51</c:v>
                </c:pt>
              </c:numCache>
            </c:numRef>
          </c:val>
          <c:smooth val="0"/>
          <c:extLst>
            <c:ext xmlns:c16="http://schemas.microsoft.com/office/drawing/2014/chart" uri="{C3380CC4-5D6E-409C-BE32-E72D297353CC}">
              <c16:uniqueId val="{00000006-9118-4270-AA58-2146727A5613}"/>
            </c:ext>
          </c:extLst>
        </c:ser>
        <c:ser>
          <c:idx val="4"/>
          <c:order val="1"/>
          <c:tx>
            <c:strRef>
              <c:f>tabella!$A$6</c:f>
              <c:strCache>
                <c:ptCount val="1"/>
                <c:pt idx="0">
                  <c:v>Earned Value (EV)</c:v>
                </c:pt>
              </c:strCache>
            </c:strRef>
          </c:tx>
          <c:cat>
            <c:strRef>
              <c:f>tabella!$B$4:$E$4</c:f>
              <c:strCache>
                <c:ptCount val="4"/>
                <c:pt idx="0">
                  <c:v>05/12/2023</c:v>
                </c:pt>
                <c:pt idx="1">
                  <c:v>19/12/2023</c:v>
                </c:pt>
                <c:pt idx="2">
                  <c:v>03/01/2024</c:v>
                </c:pt>
                <c:pt idx="3">
                  <c:v>23/01/2024</c:v>
                </c:pt>
              </c:strCache>
            </c:strRef>
          </c:cat>
          <c:val>
            <c:numRef>
              <c:f>tabella!$B$6:$E$6</c:f>
              <c:numCache>
                <c:formatCode>"€"\ #,##0.00</c:formatCode>
                <c:ptCount val="4"/>
                <c:pt idx="0">
                  <c:v>3000.34</c:v>
                </c:pt>
                <c:pt idx="1">
                  <c:v>3492.34</c:v>
                </c:pt>
                <c:pt idx="2">
                  <c:v>4324.2331226899996</c:v>
                </c:pt>
                <c:pt idx="3">
                  <c:v>8139.51</c:v>
                </c:pt>
              </c:numCache>
            </c:numRef>
          </c:val>
          <c:smooth val="0"/>
          <c:extLst>
            <c:ext xmlns:c16="http://schemas.microsoft.com/office/drawing/2014/chart" uri="{C3380CC4-5D6E-409C-BE32-E72D297353CC}">
              <c16:uniqueId val="{00000007-9118-4270-AA58-2146727A5613}"/>
            </c:ext>
          </c:extLst>
        </c:ser>
        <c:ser>
          <c:idx val="5"/>
          <c:order val="2"/>
          <c:tx>
            <c:strRef>
              <c:f>tabella!$A$7</c:f>
              <c:strCache>
                <c:ptCount val="1"/>
                <c:pt idx="0">
                  <c:v>Actual Cost (AC)</c:v>
                </c:pt>
              </c:strCache>
            </c:strRef>
          </c:tx>
          <c:cat>
            <c:strRef>
              <c:f>tabella!$B$4:$E$4</c:f>
              <c:strCache>
                <c:ptCount val="4"/>
                <c:pt idx="0">
                  <c:v>05/12/2023</c:v>
                </c:pt>
                <c:pt idx="1">
                  <c:v>19/12/2023</c:v>
                </c:pt>
                <c:pt idx="2">
                  <c:v>03/01/2024</c:v>
                </c:pt>
                <c:pt idx="3">
                  <c:v>23/01/2024</c:v>
                </c:pt>
              </c:strCache>
            </c:strRef>
          </c:cat>
          <c:val>
            <c:numRef>
              <c:f>tabella!$B$7:$E$7</c:f>
              <c:numCache>
                <c:formatCode>"€"\ #,##0.00</c:formatCode>
                <c:ptCount val="4"/>
                <c:pt idx="0">
                  <c:v>3029.68</c:v>
                </c:pt>
                <c:pt idx="1">
                  <c:v>3564.68</c:v>
                </c:pt>
                <c:pt idx="2">
                  <c:v>4452.4799999999996</c:v>
                </c:pt>
                <c:pt idx="3">
                  <c:v>7749.88</c:v>
                </c:pt>
              </c:numCache>
            </c:numRef>
          </c:val>
          <c:smooth val="0"/>
          <c:extLst>
            <c:ext xmlns:c16="http://schemas.microsoft.com/office/drawing/2014/chart" uri="{C3380CC4-5D6E-409C-BE32-E72D297353CC}">
              <c16:uniqueId val="{00000008-9118-4270-AA58-2146727A5613}"/>
            </c:ext>
          </c:extLst>
        </c:ser>
        <c:ser>
          <c:idx val="0"/>
          <c:order val="3"/>
          <c:tx>
            <c:strRef>
              <c:f>tabella!$A$8</c:f>
              <c:strCache>
                <c:ptCount val="1"/>
                <c:pt idx="0">
                  <c:v>Planned Value (PV)</c:v>
                </c:pt>
              </c:strCache>
            </c:strRef>
          </c:tx>
          <c:marker>
            <c:symbol val="circle"/>
            <c:size val="5"/>
            <c:spPr>
              <a:solidFill>
                <a:schemeClr val="accent1"/>
              </a:solidFill>
              <a:ln w="9525">
                <a:solidFill>
                  <a:schemeClr val="accent1"/>
                </a:solidFill>
              </a:ln>
              <a:effectLst/>
            </c:spPr>
          </c:marker>
          <c:cat>
            <c:strRef>
              <c:f>tabella!$B$4:$E$4</c:f>
              <c:strCache>
                <c:ptCount val="4"/>
                <c:pt idx="0">
                  <c:v>05/12/2023</c:v>
                </c:pt>
                <c:pt idx="1">
                  <c:v>19/12/2023</c:v>
                </c:pt>
                <c:pt idx="2">
                  <c:v>03/01/2024</c:v>
                </c:pt>
                <c:pt idx="3">
                  <c:v>23/01/2024</c:v>
                </c:pt>
              </c:strCache>
            </c:strRef>
          </c:cat>
          <c:val>
            <c:numRef>
              <c:f>tabella!$B$8:$E$8</c:f>
              <c:numCache>
                <c:formatCode>"$"\ #.##000</c:formatCode>
                <c:ptCount val="4"/>
                <c:pt idx="0">
                  <c:v>3000.35</c:v>
                </c:pt>
                <c:pt idx="1">
                  <c:v>3598.35</c:v>
                </c:pt>
                <c:pt idx="2">
                  <c:v>4805.97</c:v>
                </c:pt>
                <c:pt idx="3">
                  <c:v>8139.51</c:v>
                </c:pt>
              </c:numCache>
            </c:numRef>
          </c:val>
          <c:smooth val="0"/>
          <c:extLst>
            <c:ext xmlns:c16="http://schemas.microsoft.com/office/drawing/2014/chart" uri="{C3380CC4-5D6E-409C-BE32-E72D297353CC}">
              <c16:uniqueId val="{00000001-9118-4270-AA58-2146727A5613}"/>
            </c:ext>
          </c:extLst>
        </c:ser>
        <c:dLbls>
          <c:showLegendKey val="0"/>
          <c:showVal val="0"/>
          <c:showCatName val="0"/>
          <c:showSerName val="0"/>
          <c:showPercent val="0"/>
          <c:showBubbleSize val="0"/>
        </c:dLbls>
        <c:marker val="1"/>
        <c:smooth val="0"/>
        <c:axId val="1761404335"/>
        <c:axId val="1761403503"/>
      </c:lineChart>
      <c:catAx>
        <c:axId val="176140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3503"/>
        <c:crosses val="autoZero"/>
        <c:auto val="1"/>
        <c:lblAlgn val="ctr"/>
        <c:lblOffset val="100"/>
        <c:noMultiLvlLbl val="0"/>
      </c:catAx>
      <c:valAx>
        <c:axId val="176140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Costo</a:t>
                </a:r>
              </a:p>
            </c:rich>
          </c:tx>
          <c:overlay val="0"/>
          <c:spPr>
            <a:noFill/>
            <a:ln>
              <a:noFill/>
            </a:ln>
            <a:effectLst/>
          </c:sp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800" b="1"/>
              <a:t>Earned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tabella!$A$5</c:f>
              <c:strCache>
                <c:ptCount val="1"/>
                <c:pt idx="0">
                  <c:v>Budget at Completion (BAC)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tabella!$B$4:$E$4</c:f>
              <c:strCache>
                <c:ptCount val="4"/>
                <c:pt idx="0">
                  <c:v>05/12/2023</c:v>
                </c:pt>
                <c:pt idx="1">
                  <c:v>19/12/2023</c:v>
                </c:pt>
                <c:pt idx="2">
                  <c:v>03/01/2024</c:v>
                </c:pt>
                <c:pt idx="3">
                  <c:v>23/01/2024</c:v>
                </c:pt>
              </c:strCache>
            </c:strRef>
          </c:cat>
          <c:val>
            <c:numRef>
              <c:f>tabella!$B$5:$E$5</c:f>
              <c:numCache>
                <c:formatCode>"€"\ #,##0.00</c:formatCode>
                <c:ptCount val="4"/>
                <c:pt idx="0">
                  <c:v>3000.34</c:v>
                </c:pt>
                <c:pt idx="1">
                  <c:v>3492.34</c:v>
                </c:pt>
                <c:pt idx="2">
                  <c:v>6107.51</c:v>
                </c:pt>
                <c:pt idx="3">
                  <c:v>8139.51</c:v>
                </c:pt>
              </c:numCache>
            </c:numRef>
          </c:val>
          <c:smooth val="0"/>
          <c:extLst>
            <c:ext xmlns:c16="http://schemas.microsoft.com/office/drawing/2014/chart" uri="{C3380CC4-5D6E-409C-BE32-E72D297353CC}">
              <c16:uniqueId val="{00000000-F70E-45EA-9F55-8FFDD7B30C23}"/>
            </c:ext>
          </c:extLst>
        </c:ser>
        <c:ser>
          <c:idx val="1"/>
          <c:order val="1"/>
          <c:tx>
            <c:strRef>
              <c:f>tabella!$A$6</c:f>
              <c:strCache>
                <c:ptCount val="1"/>
                <c:pt idx="0">
                  <c:v>Earned Value (EV)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tabella!$B$4:$E$4</c:f>
              <c:strCache>
                <c:ptCount val="4"/>
                <c:pt idx="0">
                  <c:v>05/12/2023</c:v>
                </c:pt>
                <c:pt idx="1">
                  <c:v>19/12/2023</c:v>
                </c:pt>
                <c:pt idx="2">
                  <c:v>03/01/2024</c:v>
                </c:pt>
                <c:pt idx="3">
                  <c:v>23/01/2024</c:v>
                </c:pt>
              </c:strCache>
            </c:strRef>
          </c:cat>
          <c:val>
            <c:numRef>
              <c:f>tabella!$B$6:$E$6</c:f>
              <c:numCache>
                <c:formatCode>"€"\ #,##0.00</c:formatCode>
                <c:ptCount val="4"/>
                <c:pt idx="0">
                  <c:v>3000.34</c:v>
                </c:pt>
                <c:pt idx="1">
                  <c:v>3492.34</c:v>
                </c:pt>
                <c:pt idx="2">
                  <c:v>4324.2331226899996</c:v>
                </c:pt>
                <c:pt idx="3">
                  <c:v>8139.51</c:v>
                </c:pt>
              </c:numCache>
            </c:numRef>
          </c:val>
          <c:smooth val="0"/>
          <c:extLst>
            <c:ext xmlns:c16="http://schemas.microsoft.com/office/drawing/2014/chart" uri="{C3380CC4-5D6E-409C-BE32-E72D297353CC}">
              <c16:uniqueId val="{00000001-F70E-45EA-9F55-8FFDD7B30C23}"/>
            </c:ext>
          </c:extLst>
        </c:ser>
        <c:ser>
          <c:idx val="2"/>
          <c:order val="2"/>
          <c:tx>
            <c:strRef>
              <c:f>tabella!$A$7</c:f>
              <c:strCache>
                <c:ptCount val="1"/>
                <c:pt idx="0">
                  <c:v>Actual Cost (AC)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tabella!$B$4:$E$4</c:f>
              <c:strCache>
                <c:ptCount val="4"/>
                <c:pt idx="0">
                  <c:v>05/12/2023</c:v>
                </c:pt>
                <c:pt idx="1">
                  <c:v>19/12/2023</c:v>
                </c:pt>
                <c:pt idx="2">
                  <c:v>03/01/2024</c:v>
                </c:pt>
                <c:pt idx="3">
                  <c:v>23/01/2024</c:v>
                </c:pt>
              </c:strCache>
            </c:strRef>
          </c:cat>
          <c:val>
            <c:numRef>
              <c:f>tabella!$B$7:$E$7</c:f>
              <c:numCache>
                <c:formatCode>"€"\ #,##0.00</c:formatCode>
                <c:ptCount val="4"/>
                <c:pt idx="0">
                  <c:v>3029.68</c:v>
                </c:pt>
                <c:pt idx="1">
                  <c:v>3564.68</c:v>
                </c:pt>
                <c:pt idx="2">
                  <c:v>4452.4799999999996</c:v>
                </c:pt>
                <c:pt idx="3">
                  <c:v>7749.88</c:v>
                </c:pt>
              </c:numCache>
            </c:numRef>
          </c:val>
          <c:smooth val="0"/>
          <c:extLst>
            <c:ext xmlns:c16="http://schemas.microsoft.com/office/drawing/2014/chart" uri="{C3380CC4-5D6E-409C-BE32-E72D297353CC}">
              <c16:uniqueId val="{00000003-F70E-45EA-9F55-8FFDD7B30C23}"/>
            </c:ext>
          </c:extLst>
        </c:ser>
        <c:ser>
          <c:idx val="3"/>
          <c:order val="3"/>
          <c:tx>
            <c:strRef>
              <c:f>tabella!$A$8</c:f>
              <c:strCache>
                <c:ptCount val="1"/>
                <c:pt idx="0">
                  <c:v>Planned Value (PV)</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tabella!$B$4:$E$4</c:f>
              <c:strCache>
                <c:ptCount val="4"/>
                <c:pt idx="0">
                  <c:v>05/12/2023</c:v>
                </c:pt>
                <c:pt idx="1">
                  <c:v>19/12/2023</c:v>
                </c:pt>
                <c:pt idx="2">
                  <c:v>03/01/2024</c:v>
                </c:pt>
                <c:pt idx="3">
                  <c:v>23/01/2024</c:v>
                </c:pt>
              </c:strCache>
            </c:strRef>
          </c:cat>
          <c:val>
            <c:numRef>
              <c:f>tabella!$B$8:$E$8</c:f>
              <c:numCache>
                <c:formatCode>"$"\ #.##000</c:formatCode>
                <c:ptCount val="4"/>
                <c:pt idx="0">
                  <c:v>3000.35</c:v>
                </c:pt>
                <c:pt idx="1">
                  <c:v>3598.35</c:v>
                </c:pt>
                <c:pt idx="2">
                  <c:v>4805.97</c:v>
                </c:pt>
                <c:pt idx="3">
                  <c:v>8139.51</c:v>
                </c:pt>
              </c:numCache>
            </c:numRef>
          </c:val>
          <c:smooth val="0"/>
          <c:extLst>
            <c:ext xmlns:c16="http://schemas.microsoft.com/office/drawing/2014/chart" uri="{C3380CC4-5D6E-409C-BE32-E72D297353CC}">
              <c16:uniqueId val="{00000004-F70E-45EA-9F55-8FFDD7B30C23}"/>
            </c:ext>
          </c:extLst>
        </c:ser>
        <c:dLbls>
          <c:showLegendKey val="0"/>
          <c:showVal val="0"/>
          <c:showCatName val="0"/>
          <c:showSerName val="0"/>
          <c:showPercent val="0"/>
          <c:showBubbleSize val="0"/>
        </c:dLbls>
        <c:marker val="1"/>
        <c:smooth val="0"/>
        <c:axId val="1761404335"/>
        <c:axId val="1761403503"/>
      </c:lineChart>
      <c:catAx>
        <c:axId val="176140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3503"/>
        <c:crosses val="autoZero"/>
        <c:auto val="1"/>
        <c:lblAlgn val="ctr"/>
        <c:lblOffset val="100"/>
        <c:noMultiLvlLbl val="0"/>
      </c:catAx>
      <c:valAx>
        <c:axId val="176140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Costo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6140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t-IT"/>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352424</xdr:colOff>
      <xdr:row>28</xdr:row>
      <xdr:rowOff>31750</xdr:rowOff>
    </xdr:from>
    <xdr:to>
      <xdr:col>17</xdr:col>
      <xdr:colOff>546100</xdr:colOff>
      <xdr:row>54</xdr:row>
      <xdr:rowOff>19050</xdr:rowOff>
    </xdr:to>
    <xdr:graphicFrame macro="">
      <xdr:nvGraphicFramePr>
        <xdr:cNvPr id="7" name="Grafico 6">
          <a:extLst>
            <a:ext uri="{FF2B5EF4-FFF2-40B4-BE49-F238E27FC236}">
              <a16:creationId xmlns:a16="http://schemas.microsoft.com/office/drawing/2014/main" id="{FCAF9E0F-5B9C-4323-810B-F50726583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355600</xdr:colOff>
      <xdr:row>55</xdr:row>
      <xdr:rowOff>69850</xdr:rowOff>
    </xdr:from>
    <xdr:to>
      <xdr:col>17</xdr:col>
      <xdr:colOff>549276</xdr:colOff>
      <xdr:row>81</xdr:row>
      <xdr:rowOff>57150</xdr:rowOff>
    </xdr:to>
    <xdr:graphicFrame macro="">
      <xdr:nvGraphicFramePr>
        <xdr:cNvPr id="8" name="Grafico 7">
          <a:extLst>
            <a:ext uri="{FF2B5EF4-FFF2-40B4-BE49-F238E27FC236}">
              <a16:creationId xmlns:a16="http://schemas.microsoft.com/office/drawing/2014/main" id="{F122046D-7DC6-40CC-93A7-21C3D9DA5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342900</xdr:colOff>
      <xdr:row>0</xdr:row>
      <xdr:rowOff>127000</xdr:rowOff>
    </xdr:from>
    <xdr:to>
      <xdr:col>17</xdr:col>
      <xdr:colOff>536576</xdr:colOff>
      <xdr:row>26</xdr:row>
      <xdr:rowOff>114300</xdr:rowOff>
    </xdr:to>
    <xdr:graphicFrame macro="">
      <xdr:nvGraphicFramePr>
        <xdr:cNvPr id="9" name="Grafico 8">
          <a:extLst>
            <a:ext uri="{FF2B5EF4-FFF2-40B4-BE49-F238E27FC236}">
              <a16:creationId xmlns:a16="http://schemas.microsoft.com/office/drawing/2014/main" id="{6544CE23-75EB-4695-A1D5-F01F1F826140}"/>
            </a:ext>
            <a:ext uri="{147F2762-F138-4A5C-976F-8EAC2B608ADB}">
              <a16:predDERef xmlns:a16="http://schemas.microsoft.com/office/drawing/2014/main" pred="{F122046D-7DC6-40CC-93A7-21C3D9DA5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B9D13F-29DD-4FCE-95F8-FB1E49CC33B3}" name="Tabella1" displayName="Tabella1" ref="A4:E18" totalsRowShown="0" headerRowDxfId="9" dataDxfId="8" headerRowBorderDxfId="16" tableBorderDxfId="15" totalsRowBorderDxfId="14">
  <autoFilter ref="A4:E18" xr:uid="{88FA255E-6AEF-4B13-B2F6-AC8CB5175056}"/>
  <tableColumns count="5">
    <tableColumn id="1" xr3:uid="{F69B326F-4B8C-4C09-895F-6F3D12F6FC49}" name="Metric" dataDxfId="13"/>
    <tableColumn id="3" xr3:uid="{0174E2D3-011A-4812-80CE-9A5C54E765BD}" name="05/12/2023" dataDxfId="12"/>
    <tableColumn id="4" xr3:uid="{CFE92BBC-C966-4C7D-9389-82CBD79E3248}" name="19/12/2023" dataDxfId="11"/>
    <tableColumn id="2" xr3:uid="{E5DDF1E3-1791-4571-AC7A-2D5EDFB72CF8}" name="03/01/2024" dataDxfId="10"/>
    <tableColumn id="5" xr3:uid="{36439C40-054F-4A3B-94A2-09495EF496B4}" name="23/01/2024" dataDxfId="7" dataCellStyle="Outpu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zoomScale="85" zoomScaleNormal="85" workbookViewId="0">
      <pane xSplit="1" topLeftCell="B1" activePane="topRight" state="frozen"/>
      <selection pane="topRight" activeCell="D29" sqref="D29"/>
    </sheetView>
  </sheetViews>
  <sheetFormatPr defaultRowHeight="14.4" x14ac:dyDescent="0.3"/>
  <cols>
    <col min="1" max="1" width="38.77734375" customWidth="1"/>
    <col min="2" max="2" width="27.109375" customWidth="1"/>
    <col min="3" max="3" width="27.5546875" customWidth="1"/>
    <col min="4" max="4" width="35.21875" customWidth="1"/>
    <col min="5" max="5" width="43.5546875" customWidth="1"/>
    <col min="6" max="6" width="48" customWidth="1"/>
  </cols>
  <sheetData>
    <row r="1" spans="1:10" ht="15.6" x14ac:dyDescent="0.3">
      <c r="A1" s="4" t="s">
        <v>16</v>
      </c>
      <c r="B1" s="5" t="s">
        <v>17</v>
      </c>
      <c r="C1" s="5"/>
      <c r="D1" s="6"/>
      <c r="E1" s="6"/>
      <c r="F1" s="6"/>
      <c r="G1" s="6"/>
      <c r="H1" s="6"/>
      <c r="I1" s="6"/>
      <c r="J1" s="6"/>
    </row>
    <row r="2" spans="1:10" s="1" customFormat="1" ht="25.5" customHeight="1" x14ac:dyDescent="0.3">
      <c r="A2" s="4"/>
      <c r="B2" s="7" t="s">
        <v>22</v>
      </c>
      <c r="C2" s="7" t="s">
        <v>23</v>
      </c>
      <c r="D2" s="7" t="s">
        <v>24</v>
      </c>
      <c r="E2" s="7" t="s">
        <v>30</v>
      </c>
      <c r="F2" s="8"/>
      <c r="G2" s="8"/>
      <c r="H2" s="8"/>
      <c r="I2" s="8"/>
      <c r="J2" s="8"/>
    </row>
    <row r="3" spans="1:10" s="1" customFormat="1" ht="39.6" customHeight="1" x14ac:dyDescent="0.3">
      <c r="A3" s="9"/>
      <c r="B3" s="10" t="s">
        <v>21</v>
      </c>
      <c r="C3" s="10" t="s">
        <v>26</v>
      </c>
      <c r="D3" s="10" t="s">
        <v>28</v>
      </c>
      <c r="E3" s="10" t="s">
        <v>31</v>
      </c>
      <c r="F3" s="8"/>
      <c r="G3" s="8"/>
      <c r="H3" s="8"/>
      <c r="I3" s="8"/>
      <c r="J3" s="8"/>
    </row>
    <row r="4" spans="1:10" s="2" customFormat="1" ht="17.399999999999999" x14ac:dyDescent="0.3">
      <c r="A4" s="11" t="s">
        <v>0</v>
      </c>
      <c r="B4" s="12" t="s">
        <v>18</v>
      </c>
      <c r="C4" s="12" t="s">
        <v>19</v>
      </c>
      <c r="D4" s="12" t="s">
        <v>20</v>
      </c>
      <c r="E4" s="12" t="s">
        <v>33</v>
      </c>
      <c r="F4" s="13"/>
      <c r="G4" s="13"/>
      <c r="H4" s="13"/>
      <c r="I4" s="13"/>
      <c r="J4" s="13"/>
    </row>
    <row r="5" spans="1:10" x14ac:dyDescent="0.3">
      <c r="A5" s="14" t="s">
        <v>1</v>
      </c>
      <c r="B5" s="15">
        <v>3000.34</v>
      </c>
      <c r="C5" s="15">
        <v>3492.34</v>
      </c>
      <c r="D5" s="29">
        <v>6107.51</v>
      </c>
      <c r="E5" s="15">
        <v>8139.51</v>
      </c>
      <c r="F5" s="6"/>
      <c r="G5" s="6"/>
      <c r="H5" s="6"/>
      <c r="I5" s="6"/>
      <c r="J5" s="6"/>
    </row>
    <row r="6" spans="1:10" x14ac:dyDescent="0.3">
      <c r="A6" s="14" t="s">
        <v>2</v>
      </c>
      <c r="B6" s="15">
        <f>B9*B5</f>
        <v>3000.34</v>
      </c>
      <c r="C6" s="15">
        <f>C9*C5</f>
        <v>3492.34</v>
      </c>
      <c r="D6" s="30">
        <f>D9*D5</f>
        <v>4324.2331226899996</v>
      </c>
      <c r="E6" s="16">
        <f>E9*E5</f>
        <v>8139.51</v>
      </c>
      <c r="F6" s="6"/>
      <c r="G6" s="6"/>
      <c r="H6" s="6"/>
      <c r="I6" s="6"/>
      <c r="J6" s="6"/>
    </row>
    <row r="7" spans="1:10" x14ac:dyDescent="0.3">
      <c r="A7" s="14" t="s">
        <v>3</v>
      </c>
      <c r="B7" s="15">
        <v>3029.68</v>
      </c>
      <c r="C7" s="15">
        <v>3564.68</v>
      </c>
      <c r="D7" s="17">
        <v>4452.4799999999996</v>
      </c>
      <c r="E7" s="16">
        <v>7749.88</v>
      </c>
      <c r="F7" s="6"/>
      <c r="G7" s="6"/>
      <c r="H7" s="6"/>
      <c r="I7" s="6"/>
      <c r="J7" s="6"/>
    </row>
    <row r="8" spans="1:10" x14ac:dyDescent="0.3">
      <c r="A8" s="14" t="s">
        <v>4</v>
      </c>
      <c r="B8" s="15">
        <v>3000.35</v>
      </c>
      <c r="C8" s="15">
        <v>3598.35</v>
      </c>
      <c r="D8" s="17">
        <v>4805.97</v>
      </c>
      <c r="E8" s="16">
        <v>8139.51</v>
      </c>
      <c r="F8" s="6"/>
      <c r="G8" s="6"/>
      <c r="H8" s="6"/>
      <c r="I8" s="6"/>
      <c r="J8" s="6"/>
    </row>
    <row r="9" spans="1:10" x14ac:dyDescent="0.3">
      <c r="A9" s="14" t="s">
        <v>5</v>
      </c>
      <c r="B9" s="18">
        <v>1</v>
      </c>
      <c r="C9" s="18">
        <v>1</v>
      </c>
      <c r="D9" s="19">
        <v>0.70801899999999995</v>
      </c>
      <c r="E9" s="33">
        <v>1</v>
      </c>
      <c r="F9" s="6"/>
      <c r="G9" s="6"/>
      <c r="H9" s="6"/>
      <c r="I9" s="6"/>
      <c r="J9" s="6"/>
    </row>
    <row r="10" spans="1:10" x14ac:dyDescent="0.3">
      <c r="A10" s="20" t="s">
        <v>6</v>
      </c>
      <c r="B10" s="21">
        <f t="shared" ref="B10:D10" si="0">B6-B7</f>
        <v>-29.339999999999691</v>
      </c>
      <c r="C10" s="21">
        <f t="shared" si="0"/>
        <v>-72.339999999999691</v>
      </c>
      <c r="D10" s="31">
        <f t="shared" si="0"/>
        <v>-128.24687730999995</v>
      </c>
      <c r="E10" s="21">
        <f t="shared" ref="E10" si="1">E6-E7</f>
        <v>389.63000000000011</v>
      </c>
      <c r="F10" s="6"/>
      <c r="G10" s="6"/>
      <c r="H10" s="6"/>
      <c r="I10" s="6"/>
      <c r="J10" s="6"/>
    </row>
    <row r="11" spans="1:10" x14ac:dyDescent="0.3">
      <c r="A11" s="20" t="s">
        <v>7</v>
      </c>
      <c r="B11" s="21">
        <f t="shared" ref="B11:C11" si="2">B6-B8</f>
        <v>-9.9999999997635314E-3</v>
      </c>
      <c r="C11" s="21">
        <f t="shared" si="2"/>
        <v>-106.00999999999976</v>
      </c>
      <c r="D11" s="31">
        <f t="shared" ref="D11" si="3">D6-D8</f>
        <v>-481.73687731000064</v>
      </c>
      <c r="E11" s="21">
        <f t="shared" ref="E11" si="4">E6-E8</f>
        <v>0</v>
      </c>
      <c r="F11" s="6"/>
      <c r="G11" s="6"/>
      <c r="H11" s="6"/>
      <c r="I11" s="6"/>
      <c r="J11" s="6"/>
    </row>
    <row r="12" spans="1:10" x14ac:dyDescent="0.3">
      <c r="A12" s="22" t="s">
        <v>8</v>
      </c>
      <c r="B12" s="23">
        <f t="shared" ref="B12:C12" si="5">IF(B7,B6/B7,"")</f>
        <v>0.99031580893031612</v>
      </c>
      <c r="C12" s="23">
        <f t="shared" si="5"/>
        <v>0.9797064533141826</v>
      </c>
      <c r="D12" s="32">
        <f t="shared" ref="D12" si="6">IF(D7,D6/D7,"")</f>
        <v>0.97119652928031119</v>
      </c>
      <c r="E12" s="23">
        <f>IF(E7,E6/E7,"")</f>
        <v>1.0502756171708465</v>
      </c>
      <c r="F12" s="6"/>
      <c r="G12" s="6"/>
      <c r="H12" s="6"/>
      <c r="I12" s="6"/>
      <c r="J12" s="6"/>
    </row>
    <row r="13" spans="1:10" x14ac:dyDescent="0.3">
      <c r="A13" s="22" t="s">
        <v>9</v>
      </c>
      <c r="B13" s="23">
        <f t="shared" ref="B13" si="7">IF(B8,B6/B8,"")</f>
        <v>0.99999666705551027</v>
      </c>
      <c r="C13" s="23">
        <f>IF(C8,C6/C8,"")</f>
        <v>0.97053927494546122</v>
      </c>
      <c r="D13" s="32">
        <f>IF(D8,D6/D8,"")</f>
        <v>0.89976282055235457</v>
      </c>
      <c r="E13" s="23">
        <f>IF(E8,E6/E8,"")</f>
        <v>1</v>
      </c>
      <c r="F13" s="6"/>
      <c r="G13" s="6"/>
      <c r="H13" s="6"/>
      <c r="I13" s="6"/>
      <c r="J13" s="6"/>
    </row>
    <row r="14" spans="1:10" x14ac:dyDescent="0.3">
      <c r="A14" s="20" t="s">
        <v>10</v>
      </c>
      <c r="B14" s="21">
        <f>IF(B6,IF(B7,B15-B7,""),"")</f>
        <v>0</v>
      </c>
      <c r="C14" s="21">
        <f t="shared" ref="C14" si="8">IF(C6,IF(C7,C15-C7,""),"")</f>
        <v>0</v>
      </c>
      <c r="D14" s="31">
        <f t="shared" ref="D14" si="9">IF(D6,IF(D7,D15-D7,""),"")</f>
        <v>1836.164796255468</v>
      </c>
      <c r="E14" s="21">
        <f t="shared" ref="E14" si="10">IF(E6,IF(E7,E15-E7,""),"")</f>
        <v>0</v>
      </c>
      <c r="F14" s="6"/>
      <c r="G14" s="6"/>
      <c r="H14" s="6"/>
      <c r="I14" s="6"/>
      <c r="J14" s="6"/>
    </row>
    <row r="15" spans="1:10" x14ac:dyDescent="0.3">
      <c r="A15" s="20" t="s">
        <v>11</v>
      </c>
      <c r="B15" s="21">
        <f>IF(B6,IF(B7,B5/B12,""),"")</f>
        <v>3029.68</v>
      </c>
      <c r="C15" s="21">
        <f t="shared" ref="C15" si="11">IF(C6,IF(C7,C5/C12,""),"")</f>
        <v>3564.68</v>
      </c>
      <c r="D15" s="31">
        <f t="shared" ref="D15" si="12">IF(D6,IF(D7,D5/D12,""),"")</f>
        <v>6288.6447962554676</v>
      </c>
      <c r="E15" s="21">
        <f t="shared" ref="E15" si="13">IF(E6,IF(E7,E5/E12,""),"")</f>
        <v>7749.88</v>
      </c>
      <c r="F15" s="6"/>
      <c r="G15" s="6"/>
      <c r="H15" s="6"/>
      <c r="I15" s="6"/>
      <c r="J15" s="6"/>
    </row>
    <row r="16" spans="1:10" x14ac:dyDescent="0.3">
      <c r="A16" s="20" t="s">
        <v>12</v>
      </c>
      <c r="B16" s="21">
        <f t="shared" ref="B16:C16" si="14">IF(B6,IF(B7,B5-B15,""),"")</f>
        <v>-29.339999999999691</v>
      </c>
      <c r="C16" s="21">
        <f t="shared" si="14"/>
        <v>-72.339999999999691</v>
      </c>
      <c r="D16" s="31">
        <f t="shared" ref="D16" si="15">IF(D6,IF(D7,D5-D15,""),"")</f>
        <v>-181.13479625546734</v>
      </c>
      <c r="E16" s="21">
        <f t="shared" ref="E16" si="16">IF(E6,IF(E7,E5-E15,""),"")</f>
        <v>389.63000000000011</v>
      </c>
      <c r="F16" s="6"/>
      <c r="G16" s="6"/>
      <c r="H16" s="6"/>
      <c r="I16" s="6"/>
      <c r="J16" s="6"/>
    </row>
    <row r="17" spans="1:10" ht="16.2" customHeight="1" x14ac:dyDescent="0.3">
      <c r="A17" s="24" t="s">
        <v>13</v>
      </c>
      <c r="B17" s="25">
        <f>(B13+B12)/2</f>
        <v>0.9951562379929132</v>
      </c>
      <c r="C17" s="25">
        <f t="shared" ref="C17:D17" si="17">(C13+C12)/2</f>
        <v>0.97512286412982196</v>
      </c>
      <c r="D17" s="25">
        <f t="shared" si="17"/>
        <v>0.93547967491633288</v>
      </c>
      <c r="E17" s="25">
        <f t="shared" ref="E17" si="18">(E13+E12)/2</f>
        <v>1.0251378085854232</v>
      </c>
      <c r="F17" s="6"/>
      <c r="G17" s="6"/>
      <c r="H17" s="6"/>
      <c r="I17" s="6"/>
      <c r="J17" s="6"/>
    </row>
    <row r="18" spans="1:10" ht="20.55" customHeight="1" x14ac:dyDescent="0.3">
      <c r="A18" s="26" t="s">
        <v>14</v>
      </c>
      <c r="B18" s="27" t="str">
        <f>IF(B8,IF(B7,IF(B17&lt;0.65,"BLACK",IF(B17&lt;0.85,"RED",IF(B17&lt;1,"YELLOW","GREEN"))),""),"")</f>
        <v>YELLOW</v>
      </c>
      <c r="C18" s="27" t="str">
        <f t="shared" ref="C18:D18" si="19">IF(C8,IF(C7,IF(C17&lt;0.65,"BLACK",IF(C17&lt;0.85,"RED",IF(C17&lt;1,"YELLOW","GREEN"))),""),"")</f>
        <v>YELLOW</v>
      </c>
      <c r="D18" s="27" t="str">
        <f t="shared" si="19"/>
        <v>YELLOW</v>
      </c>
      <c r="E18" s="27" t="str">
        <f t="shared" ref="E18" si="20">IF(E8,IF(E7,IF(E17&lt;0.65,"BLACK",IF(E17&lt;0.85,"RED",IF(E17&lt;1,"YELLOW","GREEN"))),""),"")</f>
        <v>GREEN</v>
      </c>
      <c r="F18" s="6"/>
      <c r="G18" s="6"/>
      <c r="H18" s="6"/>
      <c r="I18" s="6"/>
      <c r="J18" s="6"/>
    </row>
    <row r="19" spans="1:10" ht="275.39999999999998" customHeight="1" x14ac:dyDescent="0.3">
      <c r="A19" s="28" t="s">
        <v>15</v>
      </c>
      <c r="B19" s="10" t="s">
        <v>25</v>
      </c>
      <c r="C19" s="10" t="s">
        <v>27</v>
      </c>
      <c r="D19" s="10" t="s">
        <v>29</v>
      </c>
      <c r="E19" s="10" t="s">
        <v>32</v>
      </c>
      <c r="F19" s="6"/>
      <c r="G19" s="6"/>
      <c r="H19" s="6"/>
      <c r="I19" s="6"/>
      <c r="J19" s="6"/>
    </row>
    <row r="20" spans="1:10" x14ac:dyDescent="0.3">
      <c r="A20" s="6"/>
      <c r="B20" s="6"/>
      <c r="C20" s="6"/>
      <c r="D20" s="6"/>
      <c r="E20" s="6"/>
      <c r="F20" s="6"/>
      <c r="G20" s="6"/>
      <c r="H20" s="6"/>
      <c r="I20" s="6"/>
      <c r="J20" s="6"/>
    </row>
    <row r="21" spans="1:10" x14ac:dyDescent="0.3">
      <c r="A21" s="6"/>
      <c r="B21" s="6"/>
      <c r="C21" s="6"/>
      <c r="D21" s="6"/>
      <c r="E21" s="6"/>
      <c r="F21" s="6"/>
      <c r="G21" s="6"/>
      <c r="H21" s="6"/>
      <c r="I21" s="6"/>
      <c r="J21" s="6"/>
    </row>
    <row r="22" spans="1:10" x14ac:dyDescent="0.3">
      <c r="A22" s="6"/>
      <c r="B22" s="6"/>
      <c r="C22" s="6"/>
      <c r="D22" s="6"/>
      <c r="E22" s="6"/>
      <c r="F22" s="6"/>
      <c r="G22" s="6"/>
      <c r="H22" s="6"/>
      <c r="I22" s="6"/>
      <c r="J22" s="6"/>
    </row>
    <row r="23" spans="1:10" x14ac:dyDescent="0.3">
      <c r="A23" s="6"/>
      <c r="B23" s="6"/>
      <c r="C23" s="6"/>
      <c r="D23" s="6"/>
      <c r="E23" s="6"/>
      <c r="F23" s="6"/>
      <c r="G23" s="6"/>
      <c r="H23" s="6"/>
      <c r="I23" s="6"/>
      <c r="J23" s="6"/>
    </row>
    <row r="24" spans="1:10" x14ac:dyDescent="0.3">
      <c r="A24" s="6"/>
      <c r="B24" s="6"/>
      <c r="C24" s="6"/>
      <c r="D24" s="6"/>
      <c r="E24" s="6"/>
      <c r="F24" s="6"/>
      <c r="G24" s="6"/>
      <c r="H24" s="6"/>
      <c r="I24" s="6"/>
      <c r="J24" s="6"/>
    </row>
    <row r="25" spans="1:10" x14ac:dyDescent="0.3">
      <c r="A25" s="6"/>
      <c r="B25" s="6"/>
      <c r="C25" s="6"/>
      <c r="D25" s="6"/>
      <c r="E25" s="6"/>
      <c r="F25" s="6"/>
      <c r="G25" s="6"/>
      <c r="H25" s="6"/>
      <c r="I25" s="6"/>
      <c r="J25" s="6"/>
    </row>
    <row r="26" spans="1:10" x14ac:dyDescent="0.3">
      <c r="A26" s="6"/>
      <c r="B26" s="6"/>
      <c r="C26" s="6"/>
      <c r="D26" s="6"/>
      <c r="E26" s="6"/>
      <c r="F26" s="6"/>
      <c r="G26" s="6"/>
      <c r="H26" s="6"/>
      <c r="I26" s="6"/>
      <c r="J26" s="6"/>
    </row>
    <row r="27" spans="1:10" x14ac:dyDescent="0.3">
      <c r="A27" s="6"/>
      <c r="B27" s="6"/>
      <c r="C27" s="6"/>
      <c r="D27" s="6"/>
      <c r="E27" s="6"/>
      <c r="F27" s="6"/>
      <c r="G27" s="6"/>
      <c r="H27" s="6"/>
      <c r="I27" s="6"/>
      <c r="J27" s="6"/>
    </row>
  </sheetData>
  <mergeCells count="2">
    <mergeCell ref="B1:C1"/>
    <mergeCell ref="A1:A3"/>
  </mergeCells>
  <phoneticPr fontId="3" type="noConversion"/>
  <conditionalFormatting sqref="A18">
    <cfRule type="cellIs" dxfId="6" priority="2" stopIfTrue="1" operator="equal">
      <formula>"GREEN"</formula>
    </cfRule>
    <cfRule type="cellIs" dxfId="5" priority="3" stopIfTrue="1" operator="equal">
      <formula>"YELLOW"</formula>
    </cfRule>
    <cfRule type="cellIs" dxfId="4" priority="4" stopIfTrue="1" operator="equal">
      <formula>"RED"</formula>
    </cfRule>
  </conditionalFormatting>
  <conditionalFormatting sqref="M18 B18:K18">
    <cfRule type="cellIs" dxfId="3" priority="5" stopIfTrue="1" operator="equal">
      <formula>"GREEN"</formula>
    </cfRule>
    <cfRule type="cellIs" dxfId="2" priority="6" stopIfTrue="1" operator="equal">
      <formula>"YELLOW"</formula>
    </cfRule>
    <cfRule type="cellIs" dxfId="1" priority="7" stopIfTrue="1" operator="equal">
      <formula>"RED"</formula>
    </cfRule>
  </conditionalFormatting>
  <conditionalFormatting sqref="B18">
    <cfRule type="expression" dxfId="0" priority="1">
      <formula>"b17&lt;0,65"</formula>
    </cfRule>
  </conditionalFormatting>
  <dataValidations count="1">
    <dataValidation type="decimal" allowBlank="1" showInputMessage="1" showErrorMessage="1" error="Please enter a valid number." sqref="B5:C9 D5:E6" xr:uid="{2C0C4A18-AA81-4C29-8FAA-E3A132E9ACEC}">
      <formula1>-100000000</formula1>
      <formula2>100000000</formula2>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497E-A7DE-4F22-95E3-5F381E8B8BF1}">
  <dimension ref="V25"/>
  <sheetViews>
    <sheetView tabSelected="1" topLeftCell="A7" zoomScale="85" zoomScaleNormal="85" workbookViewId="0">
      <selection activeCell="U19" sqref="U19"/>
    </sheetView>
  </sheetViews>
  <sheetFormatPr defaultRowHeight="14.4" x14ac:dyDescent="0.3"/>
  <sheetData>
    <row r="25" spans="22:22" x14ac:dyDescent="0.3">
      <c r="V25" s="3"/>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8A34E01316F8439D0AE3BCFE2030F9" ma:contentTypeVersion="16" ma:contentTypeDescription="Creare un nuovo documento." ma:contentTypeScope="" ma:versionID="b1f7f859887a576099417fc5e54e3dcc">
  <xsd:schema xmlns:xsd="http://www.w3.org/2001/XMLSchema" xmlns:xs="http://www.w3.org/2001/XMLSchema" xmlns:p="http://schemas.microsoft.com/office/2006/metadata/properties" xmlns:ns3="c1651439-6e46-4f78-9acb-4a905f92618b" xmlns:ns4="25379ffa-1be3-456e-9b5c-56d073d73bb0" targetNamespace="http://schemas.microsoft.com/office/2006/metadata/properties" ma:root="true" ma:fieldsID="73c609e8a9a9f77cd2bc46b773ca697c" ns3:_="" ns4:_="">
    <xsd:import namespace="c1651439-6e46-4f78-9acb-4a905f92618b"/>
    <xsd:import namespace="25379ffa-1be3-456e-9b5c-56d073d73bb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LengthInSeconds" minOccurs="0"/>
                <xsd:element ref="ns3:_activity" minOccurs="0"/>
                <xsd:element ref="ns3:MediaServiceOCR"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651439-6e46-4f78-9acb-4a905f9261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379ffa-1be3-456e-9b5c-56d073d73bb0"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SharingHintHash" ma:index="14"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1651439-6e46-4f78-9acb-4a905f92618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2BCC10-4B38-4B28-A5F1-B1D718484B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651439-6e46-4f78-9acb-4a905f92618b"/>
    <ds:schemaRef ds:uri="25379ffa-1be3-456e-9b5c-56d073d73b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EB2FD3-B74F-49DF-B3EF-4C4FABD9BA23}">
  <ds:schemaRefs>
    <ds:schemaRef ds:uri="http://schemas.microsoft.com/office/2006/metadata/properties"/>
    <ds:schemaRef ds:uri="25379ffa-1be3-456e-9b5c-56d073d73bb0"/>
    <ds:schemaRef ds:uri="http://schemas.microsoft.com/office/2006/documentManagement/types"/>
    <ds:schemaRef ds:uri="http://purl.org/dc/dcmitype/"/>
    <ds:schemaRef ds:uri="c1651439-6e46-4f78-9acb-4a905f92618b"/>
    <ds:schemaRef ds:uri="http://purl.org/dc/terms/"/>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EC678088-12E6-44B2-B167-A731833CC9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tabella</vt:lpstr>
      <vt:lpstr>grafici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Lambiase</dc:creator>
  <cp:keywords/>
  <dc:description/>
  <cp:lastModifiedBy>DARIO MAZZA</cp:lastModifiedBy>
  <cp:revision/>
  <dcterms:created xsi:type="dcterms:W3CDTF">2015-06-05T18:17:20Z</dcterms:created>
  <dcterms:modified xsi:type="dcterms:W3CDTF">2024-01-23T19:48:20Z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87f9d695-3d0e-426c-9fef-66db9afad7a5</vt:lpwstr>
  </property>
  <property fmtid="{D5CDD505-2E9C-101B-9397-08002B2CF9AE}" pid="3" name="ContentTypeId">
    <vt:lpwstr>0x010100958A34E01316F8439D0AE3BCFE2030F9</vt:lpwstr>
  </property>
</Properties>
</file>