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BC1" sheetId="2" r:id="rId5"/>
    <sheet state="visible" name="Sprint2" sheetId="3" r:id="rId6"/>
    <sheet state="visible" name="BC2" sheetId="4" r:id="rId7"/>
    <sheet state="visible" name="Sprint3" sheetId="5" r:id="rId8"/>
    <sheet state="visible" name="BC3" sheetId="6" r:id="rId9"/>
    <sheet state="visible" name="SPB" sheetId="7" r:id="rId10"/>
  </sheets>
  <definedNames/>
  <calcPr/>
</workbook>
</file>

<file path=xl/sharedStrings.xml><?xml version="1.0" encoding="utf-8"?>
<sst xmlns="http://schemas.openxmlformats.org/spreadsheetml/2006/main" count="419" uniqueCount="153">
  <si>
    <t>Obiettivo</t>
  </si>
  <si>
    <t>Realizzazione del modello di IA e del Front-End</t>
  </si>
  <si>
    <t>SP Totali</t>
  </si>
  <si>
    <t>Ore Totali</t>
  </si>
  <si>
    <t>N Task</t>
  </si>
  <si>
    <t>Item ID</t>
  </si>
  <si>
    <t>User Story/Criteri di accettazione</t>
  </si>
  <si>
    <t>Dettagli/Task</t>
  </si>
  <si>
    <t>SP</t>
  </si>
  <si>
    <t>Accountable</t>
  </si>
  <si>
    <t>Responsabile</t>
  </si>
  <si>
    <t>Ore Pianificate</t>
  </si>
  <si>
    <t>Ven</t>
  </si>
  <si>
    <t>Mar</t>
  </si>
  <si>
    <t>Mer</t>
  </si>
  <si>
    <t>Gio</t>
  </si>
  <si>
    <t>US_18</t>
  </si>
  <si>
    <t>Come Apicoltore, voglio che i sensori rilevino accuratamente le condizioni delle mie arnie con un tasso di errore inferiore al 10%, per prendere decisioni informate sulla cura delle mie arnie.</t>
  </si>
  <si>
    <t>Sviluppo CNN</t>
  </si>
  <si>
    <t>FF</t>
  </si>
  <si>
    <t>FF, NG, SV, CB, AP</t>
  </si>
  <si>
    <t>Definizione Euristica di Labeling</t>
  </si>
  <si>
    <t>NG</t>
  </si>
  <si>
    <t>Dataset Cleaning</t>
  </si>
  <si>
    <t>AP</t>
  </si>
  <si>
    <t>Sviluppo Modello</t>
  </si>
  <si>
    <t>SV</t>
  </si>
  <si>
    <t>US_01</t>
  </si>
  <si>
    <t>Come utente non registrato, voglio registrarmi al sistema per accedere alle funzionalità per gli utenti.</t>
  </si>
  <si>
    <t>Pagina Registrazione</t>
  </si>
  <si>
    <t>LM</t>
  </si>
  <si>
    <t>Css Pagina Registrazione</t>
  </si>
  <si>
    <t>US_02</t>
  </si>
  <si>
    <t>Come utente registrato, voglio accedere al mio profilo per gestire le mie informazioni.</t>
  </si>
  <si>
    <t>Index</t>
  </si>
  <si>
    <t>Css Index</t>
  </si>
  <si>
    <t>Pagina Login</t>
  </si>
  <si>
    <t>Css Pagina Login</t>
  </si>
  <si>
    <t>US_03</t>
  </si>
  <si>
    <t>Come utente, voglio sottoscrivere un abbonamento per accedere ai servizi di monitoraggio arnie.</t>
  </si>
  <si>
    <t>Pagina Abbonamenti</t>
  </si>
  <si>
    <t>Css Pagina Abbonamenti</t>
  </si>
  <si>
    <t>US_05</t>
  </si>
  <si>
    <t>Come apicoltore, voglio visualizzare lo stato di salute delle arnie per intervenire se necessario.</t>
  </si>
  <si>
    <t>Header Arnie</t>
  </si>
  <si>
    <t>Css Header Arnie</t>
  </si>
  <si>
    <t>US_07</t>
  </si>
  <si>
    <t>Come apicoltore, voglio aggiungere nuove arnie al sistema per monitorarle</t>
  </si>
  <si>
    <t>Pagina Creazione Arnia</t>
  </si>
  <si>
    <t>Css Pagina Creazione Arnia</t>
  </si>
  <si>
    <t>Giorno 0</t>
  </si>
  <si>
    <t>Giorno 1</t>
  </si>
  <si>
    <t>Giorno 2</t>
  </si>
  <si>
    <t>Giorno 3</t>
  </si>
  <si>
    <t>Giorno 4</t>
  </si>
  <si>
    <t>Giorno 5</t>
  </si>
  <si>
    <t>Effort effettivo</t>
  </si>
  <si>
    <t>Effort stimato</t>
  </si>
  <si>
    <t>Realizzazione del Back-End e Front-End</t>
  </si>
  <si>
    <t>Lun</t>
  </si>
  <si>
    <t>Profile Service</t>
  </si>
  <si>
    <t>US_04</t>
  </si>
  <si>
    <t>Come apicoltore, voglio vedere una dashboard delle mie arnie per monitorarne la salute.</t>
  </si>
  <si>
    <t>Pagina Dashboard Arnie</t>
  </si>
  <si>
    <t>Css Dashboard Arnie</t>
  </si>
  <si>
    <t>Dashboard Serivce</t>
  </si>
  <si>
    <t>CB</t>
  </si>
  <si>
    <t>Pagina Operazioni Arnia</t>
  </si>
  <si>
    <t>Css Operazioni Arnia</t>
  </si>
  <si>
    <t>Pagina Stato Arnia</t>
  </si>
  <si>
    <t>US_06</t>
  </si>
  <si>
    <t>Come apicoltore, voglio generare report dettagliati per ciascuna delle mie arnie.</t>
  </si>
  <si>
    <t>Pagina Parametri Arnia</t>
  </si>
  <si>
    <t>Css Parametri Arnia</t>
  </si>
  <si>
    <t>Pagina Statistiche Arnia</t>
  </si>
  <si>
    <t>Css Statistiche Arnia</t>
  </si>
  <si>
    <t>US_15</t>
  </si>
  <si>
    <t>Come apicoltore, voglio ricevere notifiche in caso di anomalie nelle arnie.</t>
  </si>
  <si>
    <t>US_16</t>
  </si>
  <si>
    <t>Come apicoltore, voglio che il sistema riconosca automaticamente eventuali anomalie nelle arnie.</t>
  </si>
  <si>
    <t>Persistence Classes</t>
  </si>
  <si>
    <t>Simulate Sensor Service</t>
  </si>
  <si>
    <t>Anomaly Service</t>
  </si>
  <si>
    <t>US_24</t>
  </si>
  <si>
    <t>Come Apicoltore, voglio accedere alla piattaforma da vari dispositivi e browser, per una flessibilità massima nel monitoraggio delle mie arnie.</t>
  </si>
  <si>
    <t>US_26</t>
  </si>
  <si>
    <t>Come Apicoltore, voglio che il sistema sia accessibile da tutti i dispositivi che supportano HTML5, CSS e Javascript, per un uso senza barriere.</t>
  </si>
  <si>
    <t>Microservizi Flask</t>
  </si>
  <si>
    <t>Sviluppo Flask Adapter</t>
  </si>
  <si>
    <t>US_23</t>
  </si>
  <si>
    <t>Come Sensore, devo operare con energia solare per assicurare sostenibilità e ridurre l'interruzione del monitoraggio.</t>
  </si>
  <si>
    <t>US_27</t>
  </si>
  <si>
    <t>Come team di sviluppo, vogliamo utilizzare il framework Java Spring per lo sviluppo del software, per mantenere coerenza e efficienza</t>
  </si>
  <si>
    <t>Pagina About Us</t>
  </si>
  <si>
    <t>Css About Us</t>
  </si>
  <si>
    <t>Redirect Controller</t>
  </si>
  <si>
    <t>US_28</t>
  </si>
  <si>
    <t>Come Apicoltore, desidero che il sistema tratti i miei dati nel rispetto della privacy e delle leggi vigenti, per la sicurezza delle mie informazioni.</t>
  </si>
  <si>
    <t>Pagina Contact Us</t>
  </si>
  <si>
    <t>Css Contact Us</t>
  </si>
  <si>
    <t>PayPalConfig</t>
  </si>
  <si>
    <t>US_25</t>
  </si>
  <si>
    <t>Come team di sviluppo, desideriamo che il sistema sia facile da mantenere e aggiornare, per ridurre i costi a lungo termine.</t>
  </si>
  <si>
    <t>Definizione DB e Stato 0</t>
  </si>
  <si>
    <t>US_12</t>
  </si>
  <si>
    <t>Come apicoltore, voglio pianificare interventi sulle arnie.</t>
  </si>
  <si>
    <t>US_14</t>
  </si>
  <si>
    <t>Come apicoltore, voglio cancellare un intervento pianificato.</t>
  </si>
  <si>
    <t>Pagina Calendario Arnie</t>
  </si>
  <si>
    <t>Css Pagina Calendario</t>
  </si>
  <si>
    <t>US_08</t>
  </si>
  <si>
    <t>Come apicoltore, voglio rimuovere arnie non più in uso dal sistema.</t>
  </si>
  <si>
    <t>US_09</t>
  </si>
  <si>
    <t>Come apicoltore, voglio modificare i dettagli di un'arnia registrata.</t>
  </si>
  <si>
    <t>US_13</t>
  </si>
  <si>
    <t>Come apicoltore, voglio visualizzare i log degli interventi sulle arnie.</t>
  </si>
  <si>
    <t>c</t>
  </si>
  <si>
    <t>Profile Controller</t>
  </si>
  <si>
    <t>Subscription Service</t>
  </si>
  <si>
    <t>Subscription Controller</t>
  </si>
  <si>
    <t>Css Pagina Utente</t>
  </si>
  <si>
    <t>Access Controller</t>
  </si>
  <si>
    <t>US_21</t>
  </si>
  <si>
    <t>Come Apicoltore, desidero che la creazione di una nuova arnia nel sistema sia veloce, in meno di 3 secondi dall'operazione, per efficienza</t>
  </si>
  <si>
    <t>Hive Controller</t>
  </si>
  <si>
    <t>Dashboard Service</t>
  </si>
  <si>
    <t>Dashboard Controller</t>
  </si>
  <si>
    <t>Status Service</t>
  </si>
  <si>
    <t>Operation Service</t>
  </si>
  <si>
    <t>Operation Controller</t>
  </si>
  <si>
    <t>Operation History Controller</t>
  </si>
  <si>
    <t>US_20</t>
  </si>
  <si>
    <t>Come Apicoltore, voglio ricevere notifiche entro 30 secondi da un rilevamento di problema dai sensori, per intervenire prontamente</t>
  </si>
  <si>
    <t>US_19</t>
  </si>
  <si>
    <t>Come Apicoltore, desidero che i sensori siano sempre attivi, per monitorare costantemente lo stato delle mie arnie.</t>
  </si>
  <si>
    <t>US_22</t>
  </si>
  <si>
    <t>Come Sensore, devo fornire misurazioni ogni ora, per garantire un tracciamento dettagliato delle condizioni delle arnie.</t>
  </si>
  <si>
    <t>Simulate Sensor Controller</t>
  </si>
  <si>
    <t>Anomaly Controller</t>
  </si>
  <si>
    <t>CB, FF</t>
  </si>
  <si>
    <t>US_17</t>
  </si>
  <si>
    <t>Come Apicoltore, voglio interagire con una piattaforma user-friendly che non richieda l'uso di manuali, per gestire le mie arnie in modo efficace.</t>
  </si>
  <si>
    <t>Scrittura Script JavaScript</t>
  </si>
  <si>
    <t>Pagine Pagamenti</t>
  </si>
  <si>
    <t>Pagine Errore</t>
  </si>
  <si>
    <t>Css Pagine Errore &amp; Pagamenti</t>
  </si>
  <si>
    <t>WebSecurityConfig</t>
  </si>
  <si>
    <t>FF, NG, SV, CB, AP, LM</t>
  </si>
  <si>
    <t>BC</t>
  </si>
  <si>
    <t>US_10</t>
  </si>
  <si>
    <t>Come apicoltore, voglio visualizzare la produzione delle mie arnie.</t>
  </si>
  <si>
    <t>US_11</t>
  </si>
  <si>
    <t>Come apicoltore, voglio segnalare la produzione delle arnie al sistema.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</si>
</sst>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2.0"/>
      <color rgb="FF0C2626"/>
      <name val="Helvetica Neue"/>
    </font>
    <font>
      <b/>
      <sz val="12.0"/>
      <color rgb="FF805711"/>
      <name val="Helvetica Neue"/>
    </font>
    <font>
      <b/>
      <sz val="11.0"/>
      <color rgb="FF805711"/>
      <name val="Helvetica Neue"/>
    </font>
    <font/>
    <font>
      <sz val="12.0"/>
      <color theme="1"/>
      <name val="Helvetica Neue"/>
    </font>
    <font>
      <sz val="11.0"/>
      <color theme="1"/>
      <name val="Helvetica Neue"/>
    </font>
    <font>
      <sz val="11.0"/>
      <color rgb="FF0C2626"/>
      <name val="Helvetica Neue"/>
    </font>
    <font>
      <sz val="12.0"/>
      <color rgb="FF0C2626"/>
      <name val="Helvetica Neue"/>
    </font>
    <font>
      <sz val="11.0"/>
      <color rgb="FF002060"/>
      <name val="Helvetica Neue"/>
    </font>
    <font>
      <sz val="10.0"/>
      <color theme="1"/>
      <name val="Arial"/>
    </font>
    <font>
      <sz val="11.0"/>
      <color rgb="FF000000"/>
      <name val="Helvetica Neue"/>
    </font>
    <font>
      <b/>
      <sz val="11.0"/>
      <color rgb="FF000000"/>
      <name val="Helvetica Neue"/>
    </font>
    <font>
      <sz val="11.0"/>
      <color theme="1"/>
      <name val="Calibri"/>
    </font>
    <font>
      <sz val="12.0"/>
      <color rgb="FF000000"/>
      <name val="Helvetica Neue"/>
    </font>
    <font>
      <b/>
      <sz val="12.0"/>
      <color rgb="FF000000"/>
      <name val="Helvetica Neue"/>
    </font>
    <font>
      <sz val="10.0"/>
      <color theme="1"/>
      <name val="Calibri"/>
    </font>
    <font>
      <b/>
      <sz val="11.0"/>
      <color rgb="FF002060"/>
      <name val="Helvetica Neue"/>
    </font>
    <font>
      <color theme="1"/>
      <name val="Calibri"/>
      <scheme val="minor"/>
    </font>
    <font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E087"/>
        <bgColor rgb="FFFFE087"/>
      </patternFill>
    </fill>
    <fill>
      <patternFill patternType="solid">
        <fgColor rgb="FFFFF2CC"/>
        <bgColor rgb="FFFFF2CC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4" numFmtId="0" xfId="0" applyBorder="1" applyFont="1"/>
    <xf borderId="1" fillId="3" fontId="3" numFmtId="2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Font="1"/>
    <xf borderId="1" fillId="0" fontId="2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3" fontId="8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0" fillId="0" fontId="10" numFmtId="0" xfId="0" applyFont="1"/>
    <xf borderId="5" fillId="2" fontId="11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7" fillId="2" fontId="1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0" fillId="0" fontId="13" numFmtId="2" xfId="0" applyFont="1" applyNumberFormat="1"/>
    <xf borderId="9" fillId="2" fontId="11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" fillId="3" fontId="11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shrinkToFit="0" vertical="center" wrapText="1"/>
    </xf>
    <xf borderId="2" fillId="2" fontId="15" numFmtId="0" xfId="0" applyAlignment="1" applyBorder="1" applyFont="1">
      <alignment horizontal="center" shrinkToFit="0" vertical="center" wrapText="1"/>
    </xf>
    <xf borderId="9" fillId="2" fontId="15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shrinkToFit="0" vertical="center" wrapText="1"/>
    </xf>
    <xf borderId="13" fillId="2" fontId="11" numFmtId="0" xfId="0" applyAlignment="1" applyBorder="1" applyFont="1">
      <alignment horizontal="center" shrinkToFit="0" vertical="center" wrapText="1"/>
    </xf>
    <xf borderId="0" fillId="0" fontId="16" numFmtId="0" xfId="0" applyFont="1"/>
    <xf borderId="1" fillId="3" fontId="17" numFmtId="0" xfId="0" applyAlignment="1" applyBorder="1" applyFont="1">
      <alignment horizontal="center" shrinkToFit="0" vertical="center" wrapText="1"/>
    </xf>
    <xf borderId="1" fillId="3" fontId="17" numFmtId="2" xfId="0" applyAlignment="1" applyBorder="1" applyFont="1" applyNumberFormat="1">
      <alignment horizontal="center" shrinkToFit="0" vertical="center" wrapText="1"/>
    </xf>
    <xf borderId="14" fillId="3" fontId="8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5" fillId="3" fontId="8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" fillId="3" fontId="8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15" fillId="2" fontId="11" numFmtId="0" xfId="0" applyAlignment="1" applyBorder="1" applyFont="1">
      <alignment horizontal="center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26" fillId="3" fontId="11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5" fillId="3" fontId="14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3" fontId="8" numFmtId="0" xfId="0" applyAlignment="1" applyBorder="1" applyFont="1">
      <alignment shrinkToFit="0" vertical="center" wrapText="1"/>
    </xf>
    <xf borderId="32" fillId="3" fontId="8" numFmtId="0" xfId="0" applyAlignment="1" applyBorder="1" applyFont="1">
      <alignment shrinkToFit="0" vertical="center" wrapText="1"/>
    </xf>
    <xf borderId="33" fillId="3" fontId="8" numFmtId="0" xfId="0" applyAlignment="1" applyBorder="1" applyFont="1">
      <alignment shrinkToFit="0" vertical="center" wrapText="1"/>
    </xf>
    <xf borderId="12" fillId="3" fontId="8" numFmtId="0" xfId="0" applyAlignment="1" applyBorder="1" applyFont="1">
      <alignment shrinkToFit="0" vertical="center" wrapText="1"/>
    </xf>
    <xf borderId="34" fillId="3" fontId="8" numFmtId="0" xfId="0" applyAlignment="1" applyBorder="1" applyFont="1">
      <alignment shrinkToFit="0" vertical="center" wrapText="1"/>
    </xf>
    <xf borderId="13" fillId="3" fontId="8" numFmtId="0" xfId="0" applyAlignment="1" applyBorder="1" applyFont="1">
      <alignment shrinkToFit="0" vertical="center" wrapText="1"/>
    </xf>
    <xf borderId="35" fillId="3" fontId="8" numFmtId="0" xfId="0" applyAlignment="1" applyBorder="1" applyFont="1">
      <alignment shrinkToFit="0" vertical="center" wrapText="1"/>
    </xf>
    <xf borderId="36" fillId="3" fontId="8" numFmtId="0" xfId="0" applyAlignment="1" applyBorder="1" applyFont="1">
      <alignment shrinkToFit="0" vertical="center" wrapText="1"/>
    </xf>
    <xf borderId="37" fillId="3" fontId="8" numFmtId="0" xfId="0" applyAlignment="1" applyBorder="1" applyFont="1">
      <alignment shrinkToFit="0" vertical="center" wrapText="1"/>
    </xf>
    <xf borderId="14" fillId="3" fontId="11" numFmtId="0" xfId="0" applyAlignment="1" applyBorder="1" applyFont="1">
      <alignment horizontal="center" shrinkToFit="0" vertical="center" wrapText="1"/>
    </xf>
    <xf borderId="26" fillId="3" fontId="3" numFmtId="0" xfId="0" applyAlignment="1" applyBorder="1" applyFont="1">
      <alignment horizontal="center" shrinkToFit="0" vertical="center" wrapText="1"/>
    </xf>
    <xf borderId="15" fillId="3" fontId="11" numFmtId="0" xfId="0" applyAlignment="1" applyBorder="1" applyFont="1">
      <alignment horizontal="center" shrinkToFit="0" vertical="center" wrapText="1"/>
    </xf>
    <xf borderId="2" fillId="3" fontId="11" numFmtId="0" xfId="0" applyAlignment="1" applyBorder="1" applyFont="1">
      <alignment horizontal="center" shrinkToFit="0" vertical="center" wrapText="1"/>
    </xf>
    <xf borderId="0" fillId="0" fontId="18" numFmtId="0" xfId="0" applyFont="1"/>
    <xf borderId="1" fillId="2" fontId="11" numFmtId="0" xfId="0" applyAlignment="1" applyBorder="1" applyFont="1">
      <alignment horizontal="center" shrinkToFit="0" vertical="center" wrapText="1"/>
    </xf>
    <xf borderId="11" fillId="2" fontId="1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33" fillId="2" fontId="14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26" fillId="2" fontId="11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Burn-Down Chart Sprint #1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Effort effettivo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'BC1'!$C$21:$H$21</c:f>
            </c:strRef>
          </c:cat>
          <c:val>
            <c:numRef>
              <c:f>'BC1'!$C$22:$H$22</c:f>
              <c:numCache/>
            </c:numRef>
          </c:val>
          <c:smooth val="0"/>
        </c:ser>
        <c:ser>
          <c:idx val="1"/>
          <c:order val="1"/>
          <c:tx>
            <c:v>Effort stimato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'BC1'!$C$21:$H$21</c:f>
            </c:strRef>
          </c:cat>
          <c:val>
            <c:numRef>
              <c:f>'BC1'!$C$23:$H$23</c:f>
              <c:numCache/>
            </c:numRef>
          </c:val>
          <c:smooth val="0"/>
        </c:ser>
        <c:axId val="2111515996"/>
        <c:axId val="148369407"/>
      </c:lineChart>
      <c:catAx>
        <c:axId val="2111515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369407"/>
      </c:catAx>
      <c:valAx>
        <c:axId val="14836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1515996"/>
      </c:valAx>
    </c:plotArea>
    <c:legend>
      <c:legendPos val="b"/>
      <c:layout>
        <c:manualLayout>
          <c:xMode val="edge"/>
          <c:yMode val="edge"/>
          <c:x val="0.2859075920737563"/>
          <c:y val="0.905931137306061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Burn-Down Chart Sprint #2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Effort effettivo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'BC2'!$C$21:$H$21</c:f>
            </c:strRef>
          </c:cat>
          <c:val>
            <c:numRef>
              <c:f>'BC2'!$C$22:$H$22</c:f>
              <c:numCache/>
            </c:numRef>
          </c:val>
          <c:smooth val="0"/>
        </c:ser>
        <c:ser>
          <c:idx val="1"/>
          <c:order val="1"/>
          <c:tx>
            <c:v>Effort stimato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'BC2'!$C$21:$H$21</c:f>
            </c:strRef>
          </c:cat>
          <c:val>
            <c:numRef>
              <c:f>'BC2'!$C$23:$H$23</c:f>
              <c:numCache/>
            </c:numRef>
          </c:val>
          <c:smooth val="0"/>
        </c:ser>
        <c:axId val="2039805187"/>
        <c:axId val="335294075"/>
      </c:lineChart>
      <c:catAx>
        <c:axId val="203980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5294075"/>
      </c:catAx>
      <c:valAx>
        <c:axId val="33529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98051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Burn-Down Chart Sprint #3</a:t>
            </a:r>
          </a:p>
        </c:rich>
      </c:tx>
      <c:overlay val="0"/>
    </c:title>
    <c:plotArea>
      <c:layout/>
      <c:lineChart>
        <c:ser>
          <c:idx val="0"/>
          <c:order val="0"/>
          <c:tx>
            <c:v>Effort effettivo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'BC3'!$C$21:$H$21</c:f>
            </c:strRef>
          </c:cat>
          <c:val>
            <c:numRef>
              <c:f>'BC3'!$C$22:$H$22</c:f>
              <c:numCache/>
            </c:numRef>
          </c:val>
          <c:smooth val="0"/>
        </c:ser>
        <c:ser>
          <c:idx val="1"/>
          <c:order val="1"/>
          <c:tx>
            <c:v>Effort stimato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'BC3'!$C$21:$H$21</c:f>
            </c:strRef>
          </c:cat>
          <c:val>
            <c:numRef>
              <c:f>'BC3'!$C$23:$H$23</c:f>
              <c:numCache/>
            </c:numRef>
          </c:val>
          <c:smooth val="0"/>
        </c:ser>
        <c:axId val="1457767098"/>
        <c:axId val="82392672"/>
      </c:lineChart>
      <c:catAx>
        <c:axId val="145776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392672"/>
      </c:catAx>
      <c:valAx>
        <c:axId val="82392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77670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2</xdr:row>
      <xdr:rowOff>47625</xdr:rowOff>
    </xdr:from>
    <xdr:ext cx="5619750" cy="3381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133350</xdr:rowOff>
    </xdr:from>
    <xdr:ext cx="5867400" cy="36861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</xdr:row>
      <xdr:rowOff>0</xdr:rowOff>
    </xdr:from>
    <xdr:ext cx="5810250" cy="3619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6.86"/>
    <col customWidth="1" min="3" max="3" width="38.57"/>
    <col customWidth="1" min="4" max="4" width="5.14"/>
    <col customWidth="1" min="5" max="5" width="14.29"/>
    <col customWidth="1" min="6" max="6" width="15.57"/>
    <col customWidth="1" min="7" max="7" width="17.14"/>
    <col customWidth="1" min="8" max="8" width="8.71"/>
    <col customWidth="1" min="9" max="9" width="6.0"/>
    <col customWidth="1" min="10" max="11" width="7.14"/>
    <col customWidth="1" min="12" max="12" width="6.0"/>
    <col customWidth="1" min="13" max="26" width="8.71"/>
  </cols>
  <sheetData>
    <row r="1">
      <c r="A1" s="1" t="s">
        <v>0</v>
      </c>
      <c r="B1" s="2" t="s">
        <v>1</v>
      </c>
      <c r="C1" s="1" t="s">
        <v>2</v>
      </c>
      <c r="D1" s="3">
        <f>SUM(D3,D8,D11,D16,D19,D22)</f>
        <v>35</v>
      </c>
      <c r="E1" s="4" t="s">
        <v>3</v>
      </c>
      <c r="F1" s="5"/>
      <c r="G1" s="6">
        <v>52.5</v>
      </c>
      <c r="H1" s="1" t="s">
        <v>4</v>
      </c>
      <c r="I1" s="3">
        <v>16.0</v>
      </c>
      <c r="J1" s="7"/>
      <c r="K1" s="7"/>
      <c r="L1" s="7"/>
      <c r="M1" s="8"/>
      <c r="N1" s="8"/>
      <c r="O1" s="8"/>
      <c r="P1" s="9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5</v>
      </c>
      <c r="B2" s="11" t="s">
        <v>6</v>
      </c>
      <c r="C2" s="12" t="s">
        <v>7</v>
      </c>
      <c r="D2" s="10" t="s">
        <v>8</v>
      </c>
      <c r="E2" s="10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12</v>
      </c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16</v>
      </c>
      <c r="B3" s="14" t="s">
        <v>17</v>
      </c>
      <c r="C3" s="15"/>
      <c r="D3" s="3">
        <v>13.0</v>
      </c>
      <c r="E3" s="15"/>
      <c r="F3" s="15"/>
      <c r="G3" s="15"/>
      <c r="H3" s="15"/>
      <c r="I3" s="15"/>
      <c r="J3" s="15"/>
      <c r="K3" s="15"/>
      <c r="L3" s="15"/>
      <c r="O3" s="16"/>
    </row>
    <row r="4">
      <c r="A4" s="17"/>
      <c r="B4" s="18"/>
      <c r="C4" s="19" t="s">
        <v>18</v>
      </c>
      <c r="D4" s="5"/>
      <c r="E4" s="20" t="s">
        <v>19</v>
      </c>
      <c r="F4" s="12" t="s">
        <v>20</v>
      </c>
      <c r="G4" s="21">
        <v>20.0</v>
      </c>
      <c r="H4" s="21"/>
      <c r="I4" s="21"/>
      <c r="J4" s="21">
        <v>10.0</v>
      </c>
      <c r="K4" s="21">
        <v>10.0</v>
      </c>
      <c r="L4" s="21"/>
    </row>
    <row r="5">
      <c r="A5" s="22"/>
      <c r="B5" s="23"/>
      <c r="C5" s="19" t="s">
        <v>21</v>
      </c>
      <c r="D5" s="5"/>
      <c r="E5" s="20" t="s">
        <v>22</v>
      </c>
      <c r="F5" s="12" t="s">
        <v>20</v>
      </c>
      <c r="G5" s="21">
        <v>5.0</v>
      </c>
      <c r="H5" s="21"/>
      <c r="I5" s="21"/>
      <c r="J5" s="21">
        <v>5.0</v>
      </c>
      <c r="K5" s="21"/>
      <c r="L5" s="21"/>
      <c r="N5" s="24"/>
      <c r="O5" s="24"/>
    </row>
    <row r="6" ht="40.5" customHeight="1">
      <c r="A6" s="22"/>
      <c r="B6" s="23"/>
      <c r="C6" s="19" t="s">
        <v>23</v>
      </c>
      <c r="D6" s="5"/>
      <c r="E6" s="20" t="s">
        <v>24</v>
      </c>
      <c r="F6" s="12" t="s">
        <v>20</v>
      </c>
      <c r="G6" s="21">
        <v>5.0</v>
      </c>
      <c r="H6" s="21"/>
      <c r="I6" s="21">
        <v>5.0</v>
      </c>
      <c r="J6" s="21"/>
      <c r="K6" s="21"/>
      <c r="L6" s="21"/>
    </row>
    <row r="7">
      <c r="A7" s="25"/>
      <c r="B7" s="26"/>
      <c r="C7" s="19" t="s">
        <v>25</v>
      </c>
      <c r="D7" s="5"/>
      <c r="E7" s="20" t="s">
        <v>26</v>
      </c>
      <c r="F7" s="12" t="s">
        <v>20</v>
      </c>
      <c r="G7" s="21">
        <v>15.0</v>
      </c>
      <c r="H7" s="21"/>
      <c r="I7" s="21"/>
      <c r="J7" s="21"/>
      <c r="K7" s="21">
        <v>10.0</v>
      </c>
      <c r="L7" s="21">
        <v>5.0</v>
      </c>
      <c r="N7" s="24"/>
    </row>
    <row r="8">
      <c r="A8" s="27" t="s">
        <v>27</v>
      </c>
      <c r="B8" s="28" t="s">
        <v>28</v>
      </c>
      <c r="C8" s="15"/>
      <c r="D8" s="3">
        <v>5.0</v>
      </c>
      <c r="E8" s="15"/>
      <c r="F8" s="15"/>
      <c r="G8" s="15"/>
      <c r="H8" s="15"/>
      <c r="I8" s="15"/>
      <c r="J8" s="15"/>
      <c r="K8" s="15"/>
      <c r="L8" s="15"/>
    </row>
    <row r="9">
      <c r="A9" s="17"/>
      <c r="B9" s="18"/>
      <c r="C9" s="29" t="s">
        <v>29</v>
      </c>
      <c r="D9" s="5"/>
      <c r="E9" s="20" t="s">
        <v>30</v>
      </c>
      <c r="F9" s="20" t="s">
        <v>30</v>
      </c>
      <c r="G9" s="21">
        <v>1.0</v>
      </c>
      <c r="H9" s="21"/>
      <c r="I9" s="21"/>
      <c r="J9" s="21">
        <v>1.0</v>
      </c>
      <c r="K9" s="21"/>
      <c r="L9" s="21"/>
    </row>
    <row r="10">
      <c r="A10" s="25"/>
      <c r="B10" s="26"/>
      <c r="C10" s="30" t="s">
        <v>31</v>
      </c>
      <c r="D10" s="26"/>
      <c r="E10" s="20" t="s">
        <v>30</v>
      </c>
      <c r="F10" s="20" t="s">
        <v>30</v>
      </c>
      <c r="G10" s="21">
        <v>0.25</v>
      </c>
      <c r="H10" s="21"/>
      <c r="I10" s="21"/>
      <c r="J10" s="21">
        <v>0.25</v>
      </c>
      <c r="K10" s="21"/>
      <c r="L10" s="21"/>
    </row>
    <row r="11">
      <c r="A11" s="27" t="s">
        <v>32</v>
      </c>
      <c r="B11" s="28" t="s">
        <v>33</v>
      </c>
      <c r="C11" s="15"/>
      <c r="D11" s="3">
        <v>3.0</v>
      </c>
      <c r="E11" s="15"/>
      <c r="F11" s="15"/>
      <c r="G11" s="15"/>
      <c r="H11" s="15"/>
      <c r="I11" s="15"/>
      <c r="J11" s="15"/>
      <c r="K11" s="15"/>
      <c r="L11" s="15"/>
    </row>
    <row r="12">
      <c r="A12" s="17"/>
      <c r="B12" s="18"/>
      <c r="C12" s="29" t="s">
        <v>34</v>
      </c>
      <c r="D12" s="5"/>
      <c r="E12" s="20" t="s">
        <v>30</v>
      </c>
      <c r="F12" s="20" t="s">
        <v>30</v>
      </c>
      <c r="G12" s="21">
        <v>1.0</v>
      </c>
      <c r="H12" s="12">
        <v>1.0</v>
      </c>
      <c r="I12" s="21"/>
      <c r="J12" s="21"/>
      <c r="K12" s="21"/>
      <c r="L12" s="12"/>
    </row>
    <row r="13">
      <c r="A13" s="31"/>
      <c r="B13" s="32"/>
      <c r="C13" s="29" t="s">
        <v>35</v>
      </c>
      <c r="D13" s="5"/>
      <c r="E13" s="20" t="s">
        <v>30</v>
      </c>
      <c r="F13" s="20" t="s">
        <v>30</v>
      </c>
      <c r="G13" s="21">
        <v>0.25</v>
      </c>
      <c r="H13" s="21">
        <v>0.25</v>
      </c>
      <c r="I13" s="21"/>
      <c r="J13" s="21"/>
      <c r="K13" s="21"/>
      <c r="L13" s="21"/>
    </row>
    <row r="14">
      <c r="A14" s="31"/>
      <c r="B14" s="32"/>
      <c r="C14" s="29" t="s">
        <v>36</v>
      </c>
      <c r="D14" s="5"/>
      <c r="E14" s="20" t="s">
        <v>30</v>
      </c>
      <c r="F14" s="20" t="s">
        <v>30</v>
      </c>
      <c r="G14" s="21">
        <v>1.0</v>
      </c>
      <c r="H14" s="21"/>
      <c r="I14" s="21">
        <v>1.0</v>
      </c>
      <c r="J14" s="21"/>
      <c r="K14" s="21"/>
      <c r="L14" s="21"/>
    </row>
    <row r="15">
      <c r="A15" s="25"/>
      <c r="B15" s="26"/>
      <c r="C15" s="30" t="s">
        <v>37</v>
      </c>
      <c r="D15" s="26"/>
      <c r="E15" s="20" t="s">
        <v>30</v>
      </c>
      <c r="F15" s="20" t="s">
        <v>30</v>
      </c>
      <c r="G15" s="21">
        <v>0.25</v>
      </c>
      <c r="H15" s="21"/>
      <c r="I15" s="21">
        <v>0.25</v>
      </c>
      <c r="J15" s="21"/>
      <c r="K15" s="21"/>
      <c r="L15" s="21"/>
    </row>
    <row r="16">
      <c r="A16" s="27" t="s">
        <v>38</v>
      </c>
      <c r="B16" s="28" t="s">
        <v>39</v>
      </c>
      <c r="C16" s="15"/>
      <c r="D16" s="3">
        <v>8.0</v>
      </c>
      <c r="E16" s="15"/>
      <c r="F16" s="15"/>
      <c r="G16" s="15"/>
      <c r="H16" s="15"/>
      <c r="I16" s="15"/>
      <c r="J16" s="15"/>
      <c r="K16" s="15"/>
      <c r="L16" s="15"/>
    </row>
    <row r="17">
      <c r="A17" s="17"/>
      <c r="B17" s="18"/>
      <c r="C17" s="29" t="s">
        <v>40</v>
      </c>
      <c r="D17" s="5"/>
      <c r="E17" s="20" t="s">
        <v>30</v>
      </c>
      <c r="F17" s="20" t="s">
        <v>30</v>
      </c>
      <c r="G17" s="21">
        <v>1.0</v>
      </c>
      <c r="H17" s="21"/>
      <c r="I17" s="21"/>
      <c r="J17" s="21"/>
      <c r="K17" s="21">
        <v>1.0</v>
      </c>
      <c r="L17" s="21"/>
    </row>
    <row r="18">
      <c r="A18" s="25"/>
      <c r="B18" s="26"/>
      <c r="C18" s="30" t="s">
        <v>41</v>
      </c>
      <c r="D18" s="26"/>
      <c r="E18" s="20" t="s">
        <v>30</v>
      </c>
      <c r="F18" s="20" t="s">
        <v>30</v>
      </c>
      <c r="G18" s="21">
        <v>0.25</v>
      </c>
      <c r="H18" s="21"/>
      <c r="I18" s="21"/>
      <c r="J18" s="21"/>
      <c r="K18" s="21">
        <v>0.25</v>
      </c>
      <c r="L18" s="21"/>
    </row>
    <row r="19">
      <c r="A19" s="14" t="s">
        <v>42</v>
      </c>
      <c r="B19" s="14" t="s">
        <v>43</v>
      </c>
      <c r="C19" s="15"/>
      <c r="D19" s="3">
        <v>3.0</v>
      </c>
      <c r="E19" s="15"/>
      <c r="F19" s="15"/>
      <c r="G19" s="15"/>
      <c r="H19" s="15"/>
      <c r="I19" s="15"/>
      <c r="J19" s="15"/>
      <c r="K19" s="15"/>
      <c r="L19" s="15"/>
    </row>
    <row r="20">
      <c r="A20" s="17"/>
      <c r="B20" s="18"/>
      <c r="C20" s="29" t="s">
        <v>44</v>
      </c>
      <c r="D20" s="5"/>
      <c r="E20" s="20" t="s">
        <v>30</v>
      </c>
      <c r="F20" s="20" t="s">
        <v>30</v>
      </c>
      <c r="G20" s="21">
        <v>1.0</v>
      </c>
      <c r="H20" s="21"/>
      <c r="I20" s="21">
        <v>1.0</v>
      </c>
      <c r="J20" s="21"/>
      <c r="K20" s="21"/>
      <c r="L20" s="21"/>
    </row>
    <row r="21" ht="15.75" customHeight="1">
      <c r="A21" s="25"/>
      <c r="B21" s="26"/>
      <c r="C21" s="30" t="s">
        <v>45</v>
      </c>
      <c r="D21" s="26"/>
      <c r="E21" s="20" t="s">
        <v>30</v>
      </c>
      <c r="F21" s="20" t="s">
        <v>30</v>
      </c>
      <c r="G21" s="21">
        <v>0.25</v>
      </c>
      <c r="H21" s="21"/>
      <c r="I21" s="21">
        <v>0.25</v>
      </c>
      <c r="J21" s="21"/>
      <c r="K21" s="21"/>
      <c r="L21" s="21"/>
    </row>
    <row r="22" ht="15.75" customHeight="1">
      <c r="A22" s="27" t="s">
        <v>46</v>
      </c>
      <c r="B22" s="28" t="s">
        <v>47</v>
      </c>
      <c r="C22" s="15"/>
      <c r="D22" s="3">
        <v>3.0</v>
      </c>
      <c r="E22" s="15"/>
      <c r="F22" s="15"/>
      <c r="G22" s="15"/>
      <c r="H22" s="15"/>
      <c r="I22" s="15"/>
      <c r="J22" s="15"/>
      <c r="K22" s="15"/>
      <c r="L22" s="15"/>
    </row>
    <row r="23" ht="15.75" customHeight="1">
      <c r="A23" s="17"/>
      <c r="B23" s="18"/>
      <c r="C23" s="29" t="s">
        <v>48</v>
      </c>
      <c r="D23" s="5"/>
      <c r="E23" s="20" t="s">
        <v>30</v>
      </c>
      <c r="F23" s="20" t="s">
        <v>30</v>
      </c>
      <c r="G23" s="21">
        <v>1.0</v>
      </c>
      <c r="H23" s="21"/>
      <c r="I23" s="21"/>
      <c r="J23" s="21"/>
      <c r="K23" s="21">
        <v>1.0</v>
      </c>
      <c r="L23" s="21"/>
    </row>
    <row r="24" ht="15.75" customHeight="1">
      <c r="A24" s="25"/>
      <c r="B24" s="26"/>
      <c r="C24" s="30" t="s">
        <v>49</v>
      </c>
      <c r="D24" s="26"/>
      <c r="E24" s="20" t="s">
        <v>30</v>
      </c>
      <c r="F24" s="20" t="s">
        <v>30</v>
      </c>
      <c r="G24" s="21">
        <v>0.25</v>
      </c>
      <c r="H24" s="21"/>
      <c r="I24" s="21"/>
      <c r="J24" s="21"/>
      <c r="K24" s="21">
        <v>0.25</v>
      </c>
      <c r="L24" s="2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B31" s="33"/>
    </row>
    <row r="32" ht="15.75" customHeight="1"/>
    <row r="33" ht="15.75" customHeight="1"/>
    <row r="34" ht="15.75" customHeight="1"/>
    <row r="35" ht="15.75" customHeight="1"/>
    <row r="36" ht="15.75" customHeight="1">
      <c r="A36" s="7"/>
      <c r="B36" s="8"/>
      <c r="C36" s="8"/>
      <c r="D36" s="8"/>
      <c r="E36" s="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E1:F1"/>
    <mergeCell ref="A4:B4"/>
    <mergeCell ref="C4:D4"/>
    <mergeCell ref="A5:B5"/>
    <mergeCell ref="C5:D5"/>
    <mergeCell ref="A6:B6"/>
    <mergeCell ref="C6:D6"/>
    <mergeCell ref="A7:B7"/>
    <mergeCell ref="C7:D7"/>
    <mergeCell ref="A9:B9"/>
    <mergeCell ref="C9:D9"/>
    <mergeCell ref="A10:B10"/>
    <mergeCell ref="C10:D10"/>
    <mergeCell ref="A12:B12"/>
    <mergeCell ref="C12:D12"/>
    <mergeCell ref="C13:D13"/>
    <mergeCell ref="C14:D14"/>
    <mergeCell ref="A15:B15"/>
    <mergeCell ref="C15:D15"/>
    <mergeCell ref="A17:B17"/>
    <mergeCell ref="C17:D17"/>
    <mergeCell ref="A23:B23"/>
    <mergeCell ref="A24:B24"/>
    <mergeCell ref="A18:B18"/>
    <mergeCell ref="C18:D18"/>
    <mergeCell ref="A20:B20"/>
    <mergeCell ref="C20:D20"/>
    <mergeCell ref="A21:B21"/>
    <mergeCell ref="C21:D21"/>
    <mergeCell ref="C23:D23"/>
    <mergeCell ref="C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43"/>
    <col customWidth="1" min="3" max="8" width="10.14"/>
    <col customWidth="1" min="9" max="26" width="8.71"/>
  </cols>
  <sheetData>
    <row r="21" ht="15.75" customHeight="1">
      <c r="C21" s="34" t="s">
        <v>50</v>
      </c>
      <c r="D21" s="34" t="s">
        <v>51</v>
      </c>
      <c r="E21" s="34" t="s">
        <v>52</v>
      </c>
      <c r="F21" s="34" t="s">
        <v>53</v>
      </c>
      <c r="G21" s="34" t="s">
        <v>54</v>
      </c>
      <c r="H21" s="34" t="s">
        <v>55</v>
      </c>
    </row>
    <row r="22" ht="15.75" customHeight="1">
      <c r="B22" s="12" t="s">
        <v>56</v>
      </c>
      <c r="C22" s="21">
        <v>52.5</v>
      </c>
      <c r="D22" s="21">
        <f>SUM(C22, -Sprint1!H12, -Sprint1!H13)</f>
        <v>51.25</v>
      </c>
      <c r="E22" s="21">
        <f>SUM(D22, -Sprint1!I6, -Sprint1!I14, -Sprint1!I15, -Sprint1!I20, -Sprint1!I21)</f>
        <v>43.75</v>
      </c>
      <c r="F22" s="21">
        <f>SUM(E22, -Sprint1!J4, -Sprint1!J5, -Sprint1!J9, -Sprint1!J10)</f>
        <v>27.5</v>
      </c>
      <c r="G22" s="21">
        <f>SUM(F22, -Sprint1!K4, -Sprint1!K7, -Sprint1!K23, -Sprint1!K24, -Sprint1!K17, -Sprint1!K18)</f>
        <v>5</v>
      </c>
      <c r="H22" s="21">
        <f>SUM(G22, -Sprint1!L7)</f>
        <v>0</v>
      </c>
    </row>
    <row r="23" ht="15.75" customHeight="1">
      <c r="B23" s="34" t="s">
        <v>57</v>
      </c>
      <c r="C23" s="35">
        <v>52.5</v>
      </c>
      <c r="D23" s="35">
        <f t="shared" ref="D23:H23" si="1">C23-10.5</f>
        <v>42</v>
      </c>
      <c r="E23" s="35">
        <f t="shared" si="1"/>
        <v>31.5</v>
      </c>
      <c r="F23" s="35">
        <f t="shared" si="1"/>
        <v>21</v>
      </c>
      <c r="G23" s="35">
        <f t="shared" si="1"/>
        <v>10.5</v>
      </c>
      <c r="H23" s="35">
        <f t="shared" si="1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56.43"/>
    <col customWidth="1" min="3" max="3" width="15.29"/>
    <col customWidth="1" min="4" max="4" width="8.0"/>
    <col customWidth="1" min="5" max="5" width="14.29"/>
    <col customWidth="1" min="6" max="6" width="15.57"/>
    <col customWidth="1" min="7" max="7" width="17.14"/>
    <col customWidth="1" min="8" max="26" width="8.71"/>
  </cols>
  <sheetData>
    <row r="1">
      <c r="A1" s="1" t="s">
        <v>0</v>
      </c>
      <c r="B1" s="2" t="s">
        <v>58</v>
      </c>
      <c r="C1" s="1" t="s">
        <v>2</v>
      </c>
      <c r="D1" s="3">
        <f>SUM(D3:D5,D7,D11,D15,D20:D21,D25:D26,D29:D30,D34,D40,D38,D42:D43,D47:D48, D50)</f>
        <v>97</v>
      </c>
      <c r="E1" s="4" t="s">
        <v>3</v>
      </c>
      <c r="F1" s="5"/>
      <c r="G1" s="3">
        <v>33.5</v>
      </c>
      <c r="H1" s="1" t="s">
        <v>4</v>
      </c>
      <c r="I1" s="3">
        <v>26.0</v>
      </c>
      <c r="J1" s="7"/>
      <c r="K1" s="7"/>
      <c r="L1" s="7"/>
    </row>
    <row r="2">
      <c r="A2" s="10" t="s">
        <v>5</v>
      </c>
      <c r="B2" s="11" t="s">
        <v>6</v>
      </c>
      <c r="C2" s="12" t="s">
        <v>7</v>
      </c>
      <c r="D2" s="10" t="s">
        <v>8</v>
      </c>
      <c r="E2" s="10" t="s">
        <v>9</v>
      </c>
      <c r="F2" s="1" t="s">
        <v>10</v>
      </c>
      <c r="G2" s="1" t="s">
        <v>11</v>
      </c>
      <c r="H2" s="1" t="s">
        <v>59</v>
      </c>
      <c r="I2" s="1" t="s">
        <v>13</v>
      </c>
      <c r="J2" s="1" t="s">
        <v>14</v>
      </c>
      <c r="K2" s="1" t="s">
        <v>15</v>
      </c>
      <c r="L2" s="1" t="s">
        <v>12</v>
      </c>
    </row>
    <row r="3">
      <c r="A3" s="14" t="s">
        <v>27</v>
      </c>
      <c r="B3" s="14" t="s">
        <v>28</v>
      </c>
      <c r="C3" s="36"/>
      <c r="D3" s="2">
        <v>5.0</v>
      </c>
      <c r="E3" s="36"/>
      <c r="F3" s="36"/>
      <c r="G3" s="37"/>
      <c r="H3" s="38"/>
      <c r="I3" s="39"/>
      <c r="J3" s="39"/>
      <c r="K3" s="39"/>
      <c r="L3" s="40"/>
    </row>
    <row r="4">
      <c r="A4" s="14" t="s">
        <v>32</v>
      </c>
      <c r="B4" s="14" t="s">
        <v>33</v>
      </c>
      <c r="C4" s="41"/>
      <c r="D4" s="2">
        <v>3.0</v>
      </c>
      <c r="E4" s="41"/>
      <c r="F4" s="41"/>
      <c r="G4" s="41"/>
      <c r="H4" s="42"/>
      <c r="L4" s="43"/>
    </row>
    <row r="5">
      <c r="A5" s="14" t="s">
        <v>38</v>
      </c>
      <c r="B5" s="14" t="s">
        <v>39</v>
      </c>
      <c r="C5" s="44"/>
      <c r="D5" s="2">
        <v>8.0</v>
      </c>
      <c r="E5" s="44"/>
      <c r="F5" s="44"/>
      <c r="G5" s="44"/>
      <c r="H5" s="45"/>
      <c r="I5" s="46"/>
      <c r="J5" s="46"/>
      <c r="K5" s="46"/>
      <c r="L5" s="47"/>
      <c r="N5" s="24"/>
    </row>
    <row r="6">
      <c r="A6" s="17"/>
      <c r="B6" s="18"/>
      <c r="C6" s="29" t="s">
        <v>60</v>
      </c>
      <c r="D6" s="5"/>
      <c r="E6" s="20" t="s">
        <v>26</v>
      </c>
      <c r="F6" s="20" t="s">
        <v>24</v>
      </c>
      <c r="G6" s="21">
        <v>1.5</v>
      </c>
      <c r="H6" s="21"/>
      <c r="I6" s="21"/>
      <c r="J6" s="21"/>
      <c r="K6" s="21"/>
      <c r="L6" s="21">
        <v>1.5</v>
      </c>
      <c r="O6" s="24"/>
    </row>
    <row r="7">
      <c r="A7" s="14" t="s">
        <v>61</v>
      </c>
      <c r="B7" s="14" t="s">
        <v>62</v>
      </c>
      <c r="C7" s="14"/>
      <c r="D7" s="2">
        <v>5.0</v>
      </c>
      <c r="E7" s="14"/>
      <c r="F7" s="14"/>
      <c r="G7" s="2"/>
      <c r="H7" s="48"/>
      <c r="I7" s="49"/>
      <c r="J7" s="49"/>
      <c r="K7" s="49"/>
      <c r="L7" s="5"/>
    </row>
    <row r="8" ht="15.75" customHeight="1">
      <c r="A8" s="50"/>
      <c r="B8" s="40"/>
      <c r="C8" s="29" t="s">
        <v>63</v>
      </c>
      <c r="D8" s="5"/>
      <c r="E8" s="20" t="s">
        <v>30</v>
      </c>
      <c r="F8" s="20" t="s">
        <v>30</v>
      </c>
      <c r="G8" s="21">
        <v>1.0</v>
      </c>
      <c r="H8" s="21"/>
      <c r="I8" s="21"/>
      <c r="J8" s="21">
        <v>1.0</v>
      </c>
      <c r="K8" s="21"/>
      <c r="L8" s="21"/>
    </row>
    <row r="9">
      <c r="A9" s="42"/>
      <c r="B9" s="43"/>
      <c r="C9" s="29" t="s">
        <v>64</v>
      </c>
      <c r="D9" s="5"/>
      <c r="E9" s="20" t="s">
        <v>30</v>
      </c>
      <c r="F9" s="20" t="s">
        <v>30</v>
      </c>
      <c r="G9" s="21">
        <v>0.25</v>
      </c>
      <c r="H9" s="21"/>
      <c r="I9" s="21"/>
      <c r="J9" s="21">
        <v>1.0</v>
      </c>
      <c r="K9" s="21"/>
      <c r="L9" s="21"/>
    </row>
    <row r="10">
      <c r="A10" s="45"/>
      <c r="B10" s="47"/>
      <c r="C10" s="29" t="s">
        <v>65</v>
      </c>
      <c r="D10" s="5"/>
      <c r="E10" s="20" t="s">
        <v>19</v>
      </c>
      <c r="F10" s="20" t="s">
        <v>66</v>
      </c>
      <c r="G10" s="21">
        <v>1.5</v>
      </c>
      <c r="H10" s="21"/>
      <c r="I10" s="21"/>
      <c r="J10" s="21"/>
      <c r="K10" s="21"/>
      <c r="L10" s="21">
        <v>1.5</v>
      </c>
    </row>
    <row r="11">
      <c r="A11" s="14" t="s">
        <v>42</v>
      </c>
      <c r="B11" s="14" t="s">
        <v>43</v>
      </c>
      <c r="C11" s="14"/>
      <c r="D11" s="2">
        <v>3.0</v>
      </c>
      <c r="E11" s="14"/>
      <c r="F11" s="14"/>
      <c r="G11" s="2"/>
      <c r="H11" s="48"/>
      <c r="I11" s="49"/>
      <c r="J11" s="49"/>
      <c r="K11" s="49"/>
      <c r="L11" s="5"/>
    </row>
    <row r="12" ht="15.75" customHeight="1">
      <c r="A12" s="50"/>
      <c r="B12" s="40"/>
      <c r="C12" s="29" t="s">
        <v>67</v>
      </c>
      <c r="D12" s="5"/>
      <c r="E12" s="20" t="s">
        <v>30</v>
      </c>
      <c r="F12" s="20" t="s">
        <v>30</v>
      </c>
      <c r="G12" s="21">
        <v>1.0</v>
      </c>
      <c r="H12" s="21">
        <v>1.0</v>
      </c>
      <c r="I12" s="21"/>
      <c r="J12" s="21"/>
      <c r="K12" s="21"/>
      <c r="L12" s="21"/>
    </row>
    <row r="13" ht="15.75" customHeight="1">
      <c r="A13" s="42"/>
      <c r="B13" s="43"/>
      <c r="C13" s="29" t="s">
        <v>68</v>
      </c>
      <c r="D13" s="5"/>
      <c r="E13" s="20" t="s">
        <v>30</v>
      </c>
      <c r="F13" s="20" t="s">
        <v>30</v>
      </c>
      <c r="G13" s="21">
        <v>0.25</v>
      </c>
      <c r="H13" s="21">
        <v>0.25</v>
      </c>
      <c r="I13" s="21"/>
      <c r="J13" s="21"/>
      <c r="K13" s="21"/>
      <c r="L13" s="21"/>
    </row>
    <row r="14" ht="15.75" customHeight="1">
      <c r="A14" s="45"/>
      <c r="B14" s="47"/>
      <c r="C14" s="29" t="s">
        <v>69</v>
      </c>
      <c r="D14" s="5"/>
      <c r="E14" s="20" t="s">
        <v>30</v>
      </c>
      <c r="F14" s="20" t="s">
        <v>30</v>
      </c>
      <c r="G14" s="21">
        <v>1.0</v>
      </c>
      <c r="H14" s="21"/>
      <c r="I14" s="21"/>
      <c r="J14" s="21">
        <v>1.0</v>
      </c>
      <c r="K14" s="21"/>
      <c r="L14" s="21"/>
    </row>
    <row r="15">
      <c r="A15" s="14" t="s">
        <v>70</v>
      </c>
      <c r="B15" s="14" t="s">
        <v>71</v>
      </c>
      <c r="C15" s="14"/>
      <c r="D15" s="2">
        <v>2.0</v>
      </c>
      <c r="E15" s="14"/>
      <c r="F15" s="14"/>
      <c r="G15" s="14"/>
      <c r="H15" s="48"/>
      <c r="I15" s="49"/>
      <c r="J15" s="49"/>
      <c r="K15" s="49"/>
      <c r="L15" s="5"/>
    </row>
    <row r="16" ht="15.75" customHeight="1">
      <c r="A16" s="50"/>
      <c r="B16" s="40"/>
      <c r="C16" s="29" t="s">
        <v>72</v>
      </c>
      <c r="D16" s="5"/>
      <c r="E16" s="20" t="s">
        <v>30</v>
      </c>
      <c r="F16" s="20" t="s">
        <v>30</v>
      </c>
      <c r="G16" s="21">
        <v>1.0</v>
      </c>
      <c r="H16" s="21"/>
      <c r="I16" s="21">
        <v>1.0</v>
      </c>
      <c r="J16" s="21"/>
      <c r="K16" s="21"/>
      <c r="L16" s="21"/>
    </row>
    <row r="17" ht="15.75" customHeight="1">
      <c r="A17" s="42"/>
      <c r="B17" s="43"/>
      <c r="C17" s="29" t="s">
        <v>73</v>
      </c>
      <c r="D17" s="5"/>
      <c r="E17" s="20" t="s">
        <v>30</v>
      </c>
      <c r="F17" s="20" t="s">
        <v>30</v>
      </c>
      <c r="G17" s="21">
        <v>0.25</v>
      </c>
      <c r="H17" s="21">
        <v>0.25</v>
      </c>
      <c r="I17" s="21"/>
      <c r="J17" s="21"/>
      <c r="K17" s="21"/>
      <c r="L17" s="21"/>
    </row>
    <row r="18" ht="15.75" customHeight="1">
      <c r="A18" s="42"/>
      <c r="B18" s="43"/>
      <c r="C18" s="29" t="s">
        <v>74</v>
      </c>
      <c r="D18" s="5"/>
      <c r="E18" s="20" t="s">
        <v>30</v>
      </c>
      <c r="F18" s="20" t="s">
        <v>30</v>
      </c>
      <c r="G18" s="21">
        <v>1.0</v>
      </c>
      <c r="H18" s="21"/>
      <c r="I18" s="21"/>
      <c r="J18" s="21">
        <v>1.0</v>
      </c>
      <c r="K18" s="21"/>
      <c r="L18" s="21"/>
    </row>
    <row r="19" ht="15.75" customHeight="1">
      <c r="A19" s="45"/>
      <c r="B19" s="47"/>
      <c r="C19" s="29" t="s">
        <v>75</v>
      </c>
      <c r="D19" s="5"/>
      <c r="E19" s="20" t="s">
        <v>30</v>
      </c>
      <c r="F19" s="20" t="s">
        <v>30</v>
      </c>
      <c r="G19" s="21">
        <v>0.25</v>
      </c>
      <c r="H19" s="21"/>
      <c r="I19" s="21"/>
      <c r="J19" s="21">
        <v>1.0</v>
      </c>
      <c r="K19" s="21"/>
      <c r="L19" s="21"/>
    </row>
    <row r="20">
      <c r="A20" s="14" t="s">
        <v>76</v>
      </c>
      <c r="B20" s="14" t="s">
        <v>77</v>
      </c>
      <c r="C20" s="14"/>
      <c r="D20" s="2">
        <v>5.0</v>
      </c>
      <c r="E20" s="36"/>
      <c r="F20" s="36"/>
      <c r="G20" s="36"/>
      <c r="H20" s="38"/>
      <c r="I20" s="39"/>
      <c r="J20" s="39"/>
      <c r="K20" s="39"/>
      <c r="L20" s="40"/>
    </row>
    <row r="21" ht="15.75" customHeight="1">
      <c r="A21" s="14" t="s">
        <v>78</v>
      </c>
      <c r="B21" s="14" t="s">
        <v>79</v>
      </c>
      <c r="C21" s="14"/>
      <c r="D21" s="2">
        <v>8.0</v>
      </c>
      <c r="E21" s="44"/>
      <c r="F21" s="44"/>
      <c r="G21" s="44"/>
      <c r="H21" s="45"/>
      <c r="I21" s="46"/>
      <c r="J21" s="46"/>
      <c r="K21" s="46"/>
      <c r="L21" s="47"/>
    </row>
    <row r="22" ht="15.75" customHeight="1">
      <c r="A22" s="50"/>
      <c r="B22" s="40"/>
      <c r="C22" s="29" t="s">
        <v>80</v>
      </c>
      <c r="D22" s="5"/>
      <c r="E22" s="20" t="s">
        <v>22</v>
      </c>
      <c r="F22" s="20" t="s">
        <v>26</v>
      </c>
      <c r="G22" s="21">
        <v>1.0</v>
      </c>
      <c r="H22" s="21"/>
      <c r="I22" s="21"/>
      <c r="J22" s="21"/>
      <c r="K22" s="21"/>
      <c r="L22" s="21">
        <v>1.0</v>
      </c>
    </row>
    <row r="23" ht="15.75" customHeight="1">
      <c r="A23" s="42"/>
      <c r="B23" s="43"/>
      <c r="C23" s="29" t="s">
        <v>81</v>
      </c>
      <c r="D23" s="5"/>
      <c r="E23" s="20" t="s">
        <v>24</v>
      </c>
      <c r="F23" s="20" t="s">
        <v>19</v>
      </c>
      <c r="G23" s="21">
        <v>1.0</v>
      </c>
      <c r="H23" s="21"/>
      <c r="I23" s="21">
        <v>1.0</v>
      </c>
      <c r="J23" s="21"/>
      <c r="K23" s="21"/>
      <c r="L23" s="21"/>
    </row>
    <row r="24" ht="15.75" customHeight="1">
      <c r="A24" s="45"/>
      <c r="B24" s="47"/>
      <c r="C24" s="29" t="s">
        <v>82</v>
      </c>
      <c r="D24" s="5"/>
      <c r="E24" s="20" t="s">
        <v>26</v>
      </c>
      <c r="F24" s="20" t="s">
        <v>19</v>
      </c>
      <c r="G24" s="21">
        <v>1.0</v>
      </c>
      <c r="H24" s="21"/>
      <c r="I24" s="21"/>
      <c r="J24" s="21">
        <v>1.0</v>
      </c>
      <c r="K24" s="21"/>
      <c r="L24" s="21"/>
    </row>
    <row r="25" ht="15.75" customHeight="1">
      <c r="A25" s="14" t="s">
        <v>83</v>
      </c>
      <c r="B25" s="14" t="s">
        <v>84</v>
      </c>
      <c r="C25" s="36"/>
      <c r="D25" s="2">
        <v>8.0</v>
      </c>
      <c r="E25" s="36"/>
      <c r="F25" s="36"/>
      <c r="G25" s="36"/>
      <c r="H25" s="38"/>
      <c r="I25" s="39"/>
      <c r="J25" s="39"/>
      <c r="K25" s="39"/>
      <c r="L25" s="40"/>
    </row>
    <row r="26" ht="15.75" customHeight="1">
      <c r="A26" s="14" t="s">
        <v>85</v>
      </c>
      <c r="B26" s="14" t="s">
        <v>86</v>
      </c>
      <c r="C26" s="44"/>
      <c r="D26" s="2">
        <v>5.0</v>
      </c>
      <c r="E26" s="44"/>
      <c r="F26" s="44"/>
      <c r="G26" s="44"/>
      <c r="H26" s="45"/>
      <c r="I26" s="46"/>
      <c r="J26" s="46"/>
      <c r="K26" s="46"/>
      <c r="L26" s="47"/>
    </row>
    <row r="27" ht="15.75" customHeight="1">
      <c r="A27" s="50"/>
      <c r="B27" s="40"/>
      <c r="C27" s="29" t="s">
        <v>87</v>
      </c>
      <c r="D27" s="5"/>
      <c r="E27" s="20" t="s">
        <v>19</v>
      </c>
      <c r="F27" s="12" t="s">
        <v>20</v>
      </c>
      <c r="G27" s="21">
        <v>5.0</v>
      </c>
      <c r="H27" s="21">
        <v>5.0</v>
      </c>
      <c r="I27" s="21"/>
      <c r="J27" s="21"/>
      <c r="K27" s="21"/>
      <c r="L27" s="21"/>
    </row>
    <row r="28" ht="15.75" customHeight="1">
      <c r="A28" s="45"/>
      <c r="B28" s="47"/>
      <c r="C28" s="29" t="s">
        <v>88</v>
      </c>
      <c r="D28" s="5"/>
      <c r="E28" s="20" t="s">
        <v>22</v>
      </c>
      <c r="F28" s="12" t="s">
        <v>20</v>
      </c>
      <c r="G28" s="21">
        <v>5.0</v>
      </c>
      <c r="H28" s="21"/>
      <c r="I28" s="21">
        <v>5.0</v>
      </c>
      <c r="J28" s="21"/>
      <c r="K28" s="21"/>
      <c r="L28" s="21"/>
    </row>
    <row r="29" ht="15.75" customHeight="1">
      <c r="A29" s="14" t="s">
        <v>89</v>
      </c>
      <c r="B29" s="14" t="s">
        <v>90</v>
      </c>
      <c r="C29" s="14"/>
      <c r="D29" s="2">
        <v>5.0</v>
      </c>
      <c r="E29" s="14"/>
      <c r="F29" s="14"/>
      <c r="G29" s="14"/>
      <c r="H29" s="48"/>
      <c r="I29" s="49"/>
      <c r="J29" s="49"/>
      <c r="K29" s="49"/>
      <c r="L29" s="5"/>
    </row>
    <row r="30" ht="15.75" customHeight="1">
      <c r="A30" s="14" t="s">
        <v>91</v>
      </c>
      <c r="B30" s="14" t="s">
        <v>92</v>
      </c>
      <c r="C30" s="14"/>
      <c r="D30" s="2">
        <v>8.0</v>
      </c>
      <c r="E30" s="14"/>
      <c r="F30" s="14"/>
      <c r="G30" s="14"/>
      <c r="H30" s="48"/>
      <c r="I30" s="49"/>
      <c r="J30" s="49"/>
      <c r="K30" s="49"/>
      <c r="L30" s="5"/>
    </row>
    <row r="31" ht="15.75" customHeight="1">
      <c r="A31" s="50"/>
      <c r="B31" s="40"/>
      <c r="C31" s="29" t="s">
        <v>93</v>
      </c>
      <c r="D31" s="5"/>
      <c r="E31" s="20" t="s">
        <v>30</v>
      </c>
      <c r="F31" s="20" t="s">
        <v>30</v>
      </c>
      <c r="G31" s="21">
        <v>1.0</v>
      </c>
      <c r="H31" s="21"/>
      <c r="I31" s="21"/>
      <c r="J31" s="21"/>
      <c r="K31" s="21"/>
      <c r="L31" s="21">
        <v>1.0</v>
      </c>
    </row>
    <row r="32" ht="15.75" customHeight="1">
      <c r="A32" s="42"/>
      <c r="B32" s="43"/>
      <c r="C32" s="29" t="s">
        <v>94</v>
      </c>
      <c r="D32" s="5"/>
      <c r="E32" s="20" t="s">
        <v>30</v>
      </c>
      <c r="F32" s="20" t="s">
        <v>30</v>
      </c>
      <c r="G32" s="21">
        <v>0.25</v>
      </c>
      <c r="H32" s="21"/>
      <c r="I32" s="21"/>
      <c r="J32" s="21"/>
      <c r="K32" s="21"/>
      <c r="L32" s="21">
        <v>0.25</v>
      </c>
    </row>
    <row r="33" ht="15.75" customHeight="1">
      <c r="A33" s="45"/>
      <c r="B33" s="47"/>
      <c r="C33" s="29" t="s">
        <v>95</v>
      </c>
      <c r="D33" s="5"/>
      <c r="E33" s="20" t="s">
        <v>30</v>
      </c>
      <c r="F33" s="20" t="s">
        <v>30</v>
      </c>
      <c r="G33" s="21">
        <v>0.25</v>
      </c>
      <c r="H33" s="21">
        <v>0.25</v>
      </c>
      <c r="I33" s="21"/>
      <c r="J33" s="21"/>
      <c r="K33" s="21"/>
      <c r="L33" s="21"/>
    </row>
    <row r="34" ht="15.75" customHeight="1">
      <c r="A34" s="14" t="s">
        <v>96</v>
      </c>
      <c r="B34" s="14" t="s">
        <v>97</v>
      </c>
      <c r="C34" s="14"/>
      <c r="D34" s="2">
        <v>5.0</v>
      </c>
      <c r="E34" s="14"/>
      <c r="F34" s="14"/>
      <c r="G34" s="14"/>
      <c r="H34" s="48"/>
      <c r="I34" s="49"/>
      <c r="J34" s="49"/>
      <c r="K34" s="49"/>
      <c r="L34" s="5"/>
    </row>
    <row r="35" ht="15.75" customHeight="1">
      <c r="A35" s="50"/>
      <c r="B35" s="40"/>
      <c r="C35" s="29" t="s">
        <v>98</v>
      </c>
      <c r="D35" s="5"/>
      <c r="E35" s="20" t="s">
        <v>30</v>
      </c>
      <c r="F35" s="20" t="s">
        <v>30</v>
      </c>
      <c r="G35" s="21">
        <v>1.0</v>
      </c>
      <c r="H35" s="21"/>
      <c r="I35" s="21"/>
      <c r="J35" s="21"/>
      <c r="K35" s="21"/>
      <c r="L35" s="21">
        <v>1.0</v>
      </c>
    </row>
    <row r="36" ht="15.75" customHeight="1">
      <c r="A36" s="42"/>
      <c r="B36" s="43"/>
      <c r="C36" s="29" t="s">
        <v>99</v>
      </c>
      <c r="D36" s="5"/>
      <c r="E36" s="20" t="s">
        <v>30</v>
      </c>
      <c r="F36" s="20" t="s">
        <v>30</v>
      </c>
      <c r="G36" s="21">
        <v>0.25</v>
      </c>
      <c r="H36" s="21"/>
      <c r="I36" s="21"/>
      <c r="J36" s="21"/>
      <c r="K36" s="21"/>
      <c r="L36" s="21">
        <v>0.25</v>
      </c>
    </row>
    <row r="37" ht="15.75" customHeight="1">
      <c r="A37" s="45"/>
      <c r="B37" s="47"/>
      <c r="C37" s="29" t="s">
        <v>100</v>
      </c>
      <c r="D37" s="5"/>
      <c r="E37" s="20" t="s">
        <v>24</v>
      </c>
      <c r="F37" s="20" t="s">
        <v>22</v>
      </c>
      <c r="G37" s="21">
        <v>1.0</v>
      </c>
      <c r="H37" s="21"/>
      <c r="I37" s="21"/>
      <c r="J37" s="21"/>
      <c r="K37" s="21"/>
      <c r="L37" s="21">
        <v>1.0</v>
      </c>
    </row>
    <row r="38" ht="15.75" customHeight="1">
      <c r="A38" s="27" t="s">
        <v>46</v>
      </c>
      <c r="B38" s="28" t="s">
        <v>47</v>
      </c>
      <c r="C38" s="15"/>
      <c r="D38" s="3">
        <v>3.0</v>
      </c>
      <c r="E38" s="15"/>
      <c r="F38" s="15"/>
      <c r="G38" s="15"/>
      <c r="H38" s="51"/>
      <c r="I38" s="49"/>
      <c r="J38" s="49"/>
      <c r="K38" s="49"/>
      <c r="L38" s="5"/>
    </row>
    <row r="39" ht="15.75" customHeight="1">
      <c r="A39" s="52"/>
      <c r="B39" s="5"/>
      <c r="C39" s="29" t="s">
        <v>48</v>
      </c>
      <c r="D39" s="5"/>
      <c r="E39" s="20" t="s">
        <v>30</v>
      </c>
      <c r="F39" s="20" t="s">
        <v>30</v>
      </c>
      <c r="G39" s="21">
        <v>1.0</v>
      </c>
      <c r="H39" s="21">
        <v>1.0</v>
      </c>
      <c r="I39" s="21"/>
      <c r="J39" s="21"/>
      <c r="K39" s="21"/>
      <c r="L39" s="21"/>
    </row>
    <row r="40" ht="15.75" customHeight="1">
      <c r="A40" s="53" t="s">
        <v>101</v>
      </c>
      <c r="B40" s="27" t="s">
        <v>102</v>
      </c>
      <c r="C40" s="15"/>
      <c r="D40" s="3">
        <v>13.0</v>
      </c>
      <c r="E40" s="27"/>
      <c r="F40" s="15"/>
      <c r="G40" s="15"/>
      <c r="H40" s="51"/>
      <c r="I40" s="49"/>
      <c r="J40" s="49"/>
      <c r="K40" s="49"/>
      <c r="L40" s="5"/>
    </row>
    <row r="41" ht="15.75" customHeight="1">
      <c r="A41" s="52"/>
      <c r="B41" s="5"/>
      <c r="C41" s="29" t="s">
        <v>103</v>
      </c>
      <c r="D41" s="5"/>
      <c r="E41" s="20" t="s">
        <v>66</v>
      </c>
      <c r="F41" s="20" t="s">
        <v>22</v>
      </c>
      <c r="G41" s="21">
        <v>1.0</v>
      </c>
      <c r="H41" s="21"/>
      <c r="I41" s="21"/>
      <c r="J41" s="21">
        <v>1.0</v>
      </c>
      <c r="K41" s="21"/>
      <c r="L41" s="21"/>
    </row>
    <row r="42" ht="15.75" customHeight="1">
      <c r="A42" s="28" t="s">
        <v>104</v>
      </c>
      <c r="B42" s="28" t="s">
        <v>105</v>
      </c>
      <c r="C42" s="54"/>
      <c r="D42" s="55">
        <v>3.0</v>
      </c>
      <c r="E42" s="54"/>
      <c r="F42" s="54"/>
      <c r="G42" s="54"/>
      <c r="H42" s="56"/>
      <c r="I42" s="39"/>
      <c r="J42" s="39"/>
      <c r="K42" s="39"/>
      <c r="L42" s="40"/>
    </row>
    <row r="43" ht="15.75" customHeight="1">
      <c r="A43" s="28" t="s">
        <v>106</v>
      </c>
      <c r="B43" s="28" t="s">
        <v>107</v>
      </c>
      <c r="C43" s="44"/>
      <c r="D43" s="55">
        <v>2.0</v>
      </c>
      <c r="E43" s="44"/>
      <c r="F43" s="44"/>
      <c r="G43" s="44"/>
      <c r="H43" s="45"/>
      <c r="I43" s="46"/>
      <c r="J43" s="46"/>
      <c r="K43" s="46"/>
      <c r="L43" s="47"/>
    </row>
    <row r="44" ht="15.75" customHeight="1">
      <c r="A44" s="50"/>
      <c r="B44" s="40"/>
      <c r="C44" s="29" t="s">
        <v>108</v>
      </c>
      <c r="D44" s="5"/>
      <c r="E44" s="20" t="s">
        <v>30</v>
      </c>
      <c r="F44" s="20" t="s">
        <v>30</v>
      </c>
      <c r="G44" s="21">
        <v>1.0</v>
      </c>
      <c r="H44" s="21"/>
      <c r="I44" s="21"/>
      <c r="J44" s="21"/>
      <c r="K44" s="21">
        <v>1.0</v>
      </c>
      <c r="L44" s="21"/>
    </row>
    <row r="45" ht="15.75" customHeight="1">
      <c r="A45" s="45"/>
      <c r="B45" s="47"/>
      <c r="C45" s="29" t="s">
        <v>109</v>
      </c>
      <c r="D45" s="5"/>
      <c r="E45" s="20" t="s">
        <v>30</v>
      </c>
      <c r="F45" s="20" t="s">
        <v>30</v>
      </c>
      <c r="G45" s="21">
        <v>0.25</v>
      </c>
      <c r="H45" s="21"/>
      <c r="I45" s="21"/>
      <c r="J45" s="21"/>
      <c r="K45" s="21">
        <v>0.25</v>
      </c>
      <c r="L45" s="21"/>
    </row>
    <row r="46" ht="15.75" customHeight="1">
      <c r="A46" s="28" t="s">
        <v>46</v>
      </c>
      <c r="B46" s="28" t="s">
        <v>47</v>
      </c>
      <c r="C46" s="54"/>
      <c r="D46" s="3">
        <v>3.0</v>
      </c>
      <c r="E46" s="54"/>
      <c r="F46" s="54"/>
      <c r="G46" s="54"/>
      <c r="H46" s="56"/>
      <c r="I46" s="39"/>
      <c r="J46" s="39"/>
      <c r="K46" s="39"/>
      <c r="L46" s="40"/>
    </row>
    <row r="47" ht="15.75" customHeight="1">
      <c r="A47" s="28" t="s">
        <v>110</v>
      </c>
      <c r="B47" s="28" t="s">
        <v>111</v>
      </c>
      <c r="C47" s="41"/>
      <c r="D47" s="3">
        <v>2.0</v>
      </c>
      <c r="E47" s="41"/>
      <c r="F47" s="41"/>
      <c r="G47" s="41"/>
      <c r="H47" s="42"/>
      <c r="L47" s="43"/>
    </row>
    <row r="48" ht="15.75" customHeight="1">
      <c r="A48" s="28" t="s">
        <v>112</v>
      </c>
      <c r="B48" s="28" t="s">
        <v>113</v>
      </c>
      <c r="C48" s="41"/>
      <c r="D48" s="3">
        <v>2.0</v>
      </c>
      <c r="E48" s="41"/>
      <c r="F48" s="41"/>
      <c r="G48" s="41"/>
      <c r="H48" s="42"/>
      <c r="L48" s="43"/>
    </row>
    <row r="49" ht="15.75" customHeight="1">
      <c r="A49" s="28" t="s">
        <v>104</v>
      </c>
      <c r="B49" s="28" t="s">
        <v>105</v>
      </c>
      <c r="C49" s="41"/>
      <c r="D49" s="3">
        <v>3.0</v>
      </c>
      <c r="E49" s="41"/>
      <c r="F49" s="41"/>
      <c r="G49" s="41"/>
      <c r="H49" s="42"/>
      <c r="L49" s="43"/>
    </row>
    <row r="50" ht="15.75" customHeight="1">
      <c r="A50" s="28" t="s">
        <v>114</v>
      </c>
      <c r="B50" s="28" t="s">
        <v>115</v>
      </c>
      <c r="C50" s="57"/>
      <c r="D50" s="3">
        <v>2.0</v>
      </c>
      <c r="E50" s="57"/>
      <c r="F50" s="57"/>
      <c r="G50" s="57"/>
      <c r="H50" s="58"/>
      <c r="I50" s="59"/>
      <c r="J50" s="59"/>
      <c r="K50" s="59"/>
      <c r="L50" s="60"/>
    </row>
    <row r="51" ht="15.75" customHeight="1">
      <c r="A51" s="52"/>
      <c r="B51" s="5"/>
      <c r="C51" s="29" t="s">
        <v>80</v>
      </c>
      <c r="D51" s="5"/>
      <c r="E51" s="20" t="s">
        <v>22</v>
      </c>
      <c r="F51" s="20" t="s">
        <v>26</v>
      </c>
      <c r="G51" s="21">
        <v>3.0</v>
      </c>
      <c r="H51" s="21"/>
      <c r="I51" s="21"/>
      <c r="J51" s="21"/>
      <c r="K51" s="21"/>
      <c r="L51" s="21">
        <v>3.0</v>
      </c>
    </row>
    <row r="52" ht="15.75" customHeight="1">
      <c r="B52" s="33"/>
      <c r="C52" s="33"/>
    </row>
    <row r="53" ht="15.75" customHeight="1">
      <c r="B53" s="33"/>
      <c r="C53" s="33"/>
    </row>
    <row r="54" ht="15.75" customHeight="1"/>
    <row r="55" ht="15.75" customHeight="1">
      <c r="C55" s="33"/>
    </row>
    <row r="56" ht="15.75" customHeight="1"/>
    <row r="57" ht="15.75" customHeight="1">
      <c r="C57" s="3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22:B24"/>
    <mergeCell ref="C22:D22"/>
    <mergeCell ref="C23:D23"/>
    <mergeCell ref="C24:D24"/>
    <mergeCell ref="C25:C26"/>
    <mergeCell ref="E25:E26"/>
    <mergeCell ref="F25:F26"/>
    <mergeCell ref="C33:D33"/>
    <mergeCell ref="C35:D35"/>
    <mergeCell ref="C36:D36"/>
    <mergeCell ref="C37:D37"/>
    <mergeCell ref="A27:B28"/>
    <mergeCell ref="C27:D27"/>
    <mergeCell ref="C28:D28"/>
    <mergeCell ref="A31:B33"/>
    <mergeCell ref="C31:D31"/>
    <mergeCell ref="C32:D32"/>
    <mergeCell ref="A35:B37"/>
    <mergeCell ref="A41:B41"/>
    <mergeCell ref="A44:B45"/>
    <mergeCell ref="A51:B51"/>
    <mergeCell ref="C44:D44"/>
    <mergeCell ref="C45:D45"/>
    <mergeCell ref="C46:C50"/>
    <mergeCell ref="E46:E50"/>
    <mergeCell ref="F46:F50"/>
    <mergeCell ref="G46:G50"/>
    <mergeCell ref="H46:L50"/>
    <mergeCell ref="C51:D51"/>
    <mergeCell ref="A39:B39"/>
    <mergeCell ref="C39:D39"/>
    <mergeCell ref="C41:D41"/>
    <mergeCell ref="C42:C43"/>
    <mergeCell ref="E42:E43"/>
    <mergeCell ref="F42:F43"/>
    <mergeCell ref="G42:G43"/>
    <mergeCell ref="H3:L5"/>
    <mergeCell ref="H7:L7"/>
    <mergeCell ref="H11:L11"/>
    <mergeCell ref="H15:L15"/>
    <mergeCell ref="C6:D6"/>
    <mergeCell ref="C8:D8"/>
    <mergeCell ref="E1:F1"/>
    <mergeCell ref="C3:C5"/>
    <mergeCell ref="E3:E5"/>
    <mergeCell ref="F3:F5"/>
    <mergeCell ref="G3:G5"/>
    <mergeCell ref="A6:B6"/>
    <mergeCell ref="A8:B10"/>
    <mergeCell ref="C16:D16"/>
    <mergeCell ref="C17:D17"/>
    <mergeCell ref="C18:D18"/>
    <mergeCell ref="C19:D19"/>
    <mergeCell ref="E20:E21"/>
    <mergeCell ref="F20:F21"/>
    <mergeCell ref="G20:G21"/>
    <mergeCell ref="H20:L21"/>
    <mergeCell ref="G25:G26"/>
    <mergeCell ref="H25:L26"/>
    <mergeCell ref="H29:L29"/>
    <mergeCell ref="H30:L30"/>
    <mergeCell ref="H34:L34"/>
    <mergeCell ref="H38:L38"/>
    <mergeCell ref="H40:L40"/>
    <mergeCell ref="H42:L43"/>
    <mergeCell ref="C9:D9"/>
    <mergeCell ref="C10:D10"/>
    <mergeCell ref="A12:B14"/>
    <mergeCell ref="C12:D12"/>
    <mergeCell ref="C13:D13"/>
    <mergeCell ref="C14:D14"/>
    <mergeCell ref="A16:B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9.86"/>
    <col customWidth="1" min="4" max="4" width="10.0"/>
    <col customWidth="1" min="5" max="5" width="11.29"/>
    <col customWidth="1" min="6" max="7" width="10.14"/>
    <col customWidth="1" min="8" max="8" width="10.71"/>
    <col customWidth="1" min="9" max="26" width="8.71"/>
  </cols>
  <sheetData>
    <row r="21" ht="15.75" customHeight="1">
      <c r="C21" s="34" t="s">
        <v>50</v>
      </c>
      <c r="D21" s="34" t="s">
        <v>51</v>
      </c>
      <c r="E21" s="34" t="s">
        <v>52</v>
      </c>
      <c r="F21" s="34" t="s">
        <v>53</v>
      </c>
      <c r="G21" s="34" t="s">
        <v>54</v>
      </c>
      <c r="H21" s="34" t="s">
        <v>55</v>
      </c>
    </row>
    <row r="22" ht="15.75" customHeight="1">
      <c r="B22" s="12" t="s">
        <v>56</v>
      </c>
      <c r="C22" s="12">
        <v>33.5</v>
      </c>
      <c r="D22" s="21">
        <f>SUM(C22, -Sprint2!H12, -Sprint2!H13, -Sprint2!H17, -Sprint2!H27, -Sprint2!H33, -Sprint2!H39)</f>
        <v>25.75</v>
      </c>
      <c r="E22" s="21">
        <f>SUM(D22, -Sprint2!I16, -Sprint2!I28, -Sprint2!I23)</f>
        <v>18.75</v>
      </c>
      <c r="F22" s="21">
        <f>SUM(E22, -Sprint2!J8, -Sprint2!J9, -Sprint2!J14, -Sprint2!J18, -Sprint2!J19, -Sprint2!J41, -Sprint2!J24)</f>
        <v>11.75</v>
      </c>
      <c r="G22" s="21">
        <f>SUM(F22, -Sprint2!K44, -Sprint2!K45)</f>
        <v>10.5</v>
      </c>
      <c r="H22" s="21">
        <f>SUM(G22, -Sprint2!L6, -Sprint2!L10, -Sprint2!L22, -Sprint2!L31, -Sprint2!L32, -Sprint2!L35, -Sprint2!L36, -Sprint2!L37, -Sprint2!L51)</f>
        <v>0</v>
      </c>
    </row>
    <row r="23" ht="15.75" customHeight="1">
      <c r="B23" s="34" t="s">
        <v>57</v>
      </c>
      <c r="C23" s="34">
        <v>33.5</v>
      </c>
      <c r="D23" s="34">
        <f t="shared" ref="D23:H23" si="1">C23-6.7</f>
        <v>26.8</v>
      </c>
      <c r="E23" s="34">
        <f t="shared" si="1"/>
        <v>20.1</v>
      </c>
      <c r="F23" s="34">
        <f t="shared" si="1"/>
        <v>13.4</v>
      </c>
      <c r="G23" s="34">
        <f t="shared" si="1"/>
        <v>6.7</v>
      </c>
      <c r="H23" s="34">
        <f t="shared" si="1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54.57"/>
    <col customWidth="1" min="3" max="3" width="18.43"/>
    <col customWidth="1" min="4" max="4" width="17.0"/>
    <col customWidth="1" min="5" max="5" width="14.29"/>
    <col customWidth="1" min="6" max="6" width="15.57"/>
    <col customWidth="1" min="7" max="7" width="17.14"/>
    <col customWidth="1" min="8" max="14" width="8.71"/>
    <col customWidth="1" min="15" max="15" width="19.29"/>
    <col customWidth="1" min="16" max="26" width="8.71"/>
  </cols>
  <sheetData>
    <row r="1">
      <c r="A1" s="1" t="s">
        <v>0</v>
      </c>
      <c r="B1" s="2" t="s">
        <v>58</v>
      </c>
      <c r="C1" s="1" t="s">
        <v>2</v>
      </c>
      <c r="D1" s="3">
        <f>SUM(D11:D14,D3:D5,D16:D18,D22:D24,D28:D29,D35:D36,D41, D30:D32)</f>
        <v>84</v>
      </c>
      <c r="E1" s="4" t="s">
        <v>3</v>
      </c>
      <c r="F1" s="5"/>
      <c r="G1" s="3">
        <v>21.58</v>
      </c>
      <c r="H1" s="1" t="s">
        <v>4</v>
      </c>
      <c r="I1" s="3">
        <v>19.0</v>
      </c>
    </row>
    <row r="2">
      <c r="A2" s="10" t="s">
        <v>5</v>
      </c>
      <c r="B2" s="11" t="s">
        <v>6</v>
      </c>
      <c r="C2" s="12" t="s">
        <v>7</v>
      </c>
      <c r="D2" s="10" t="s">
        <v>116</v>
      </c>
      <c r="E2" s="10" t="s">
        <v>9</v>
      </c>
      <c r="F2" s="1" t="s">
        <v>10</v>
      </c>
      <c r="G2" s="1" t="s">
        <v>11</v>
      </c>
      <c r="H2" s="1" t="s">
        <v>59</v>
      </c>
      <c r="I2" s="1" t="s">
        <v>13</v>
      </c>
      <c r="J2" s="1" t="s">
        <v>14</v>
      </c>
      <c r="K2" s="1" t="s">
        <v>15</v>
      </c>
      <c r="L2" s="1" t="s">
        <v>12</v>
      </c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27</v>
      </c>
      <c r="B3" s="14" t="s">
        <v>28</v>
      </c>
      <c r="C3" s="36"/>
      <c r="D3" s="2">
        <v>5.0</v>
      </c>
      <c r="E3" s="36"/>
      <c r="F3" s="36"/>
      <c r="G3" s="37"/>
      <c r="H3" s="38"/>
      <c r="I3" s="39"/>
      <c r="J3" s="39"/>
      <c r="K3" s="39"/>
      <c r="L3" s="40"/>
    </row>
    <row r="4">
      <c r="A4" s="14" t="s">
        <v>32</v>
      </c>
      <c r="B4" s="14" t="s">
        <v>33</v>
      </c>
      <c r="C4" s="41"/>
      <c r="D4" s="2">
        <v>3.0</v>
      </c>
      <c r="E4" s="41"/>
      <c r="F4" s="41"/>
      <c r="G4" s="41"/>
      <c r="H4" s="42"/>
      <c r="L4" s="43"/>
    </row>
    <row r="5">
      <c r="A5" s="14" t="s">
        <v>38</v>
      </c>
      <c r="B5" s="14" t="s">
        <v>39</v>
      </c>
      <c r="C5" s="44"/>
      <c r="D5" s="2">
        <v>8.0</v>
      </c>
      <c r="E5" s="44"/>
      <c r="F5" s="44"/>
      <c r="G5" s="44"/>
      <c r="H5" s="45"/>
      <c r="I5" s="46"/>
      <c r="J5" s="46"/>
      <c r="K5" s="46"/>
      <c r="L5" s="47"/>
      <c r="N5" s="24"/>
      <c r="O5" s="24"/>
    </row>
    <row r="6">
      <c r="A6" s="50"/>
      <c r="B6" s="40"/>
      <c r="C6" s="29" t="s">
        <v>117</v>
      </c>
      <c r="D6" s="5"/>
      <c r="E6" s="20" t="s">
        <v>26</v>
      </c>
      <c r="F6" s="20" t="s">
        <v>24</v>
      </c>
      <c r="G6" s="21">
        <v>2.0</v>
      </c>
      <c r="H6" s="21"/>
      <c r="I6" s="21">
        <v>2.0</v>
      </c>
      <c r="J6" s="21"/>
      <c r="K6" s="21"/>
      <c r="L6" s="21"/>
      <c r="N6" s="24"/>
      <c r="O6" s="24"/>
    </row>
    <row r="7">
      <c r="A7" s="42"/>
      <c r="B7" s="43"/>
      <c r="C7" s="29" t="s">
        <v>118</v>
      </c>
      <c r="D7" s="5"/>
      <c r="E7" s="20" t="s">
        <v>19</v>
      </c>
      <c r="F7" s="20" t="s">
        <v>22</v>
      </c>
      <c r="G7" s="21">
        <v>1.0</v>
      </c>
      <c r="H7" s="21"/>
      <c r="I7" s="21"/>
      <c r="J7" s="21">
        <v>1.0</v>
      </c>
      <c r="K7" s="21"/>
      <c r="L7" s="21"/>
      <c r="O7" s="24"/>
    </row>
    <row r="8">
      <c r="A8" s="42"/>
      <c r="B8" s="43"/>
      <c r="C8" s="29" t="s">
        <v>119</v>
      </c>
      <c r="D8" s="5"/>
      <c r="E8" s="20" t="s">
        <v>66</v>
      </c>
      <c r="F8" s="20" t="s">
        <v>22</v>
      </c>
      <c r="G8" s="21">
        <v>1.0</v>
      </c>
      <c r="H8" s="21"/>
      <c r="I8" s="21"/>
      <c r="J8" s="21"/>
      <c r="K8" s="21">
        <v>1.0</v>
      </c>
      <c r="L8" s="21"/>
      <c r="O8" s="24"/>
    </row>
    <row r="9">
      <c r="A9" s="42"/>
      <c r="B9" s="43"/>
      <c r="C9" s="29" t="s">
        <v>120</v>
      </c>
      <c r="D9" s="5"/>
      <c r="E9" s="20" t="s">
        <v>24</v>
      </c>
      <c r="F9" s="20" t="s">
        <v>30</v>
      </c>
      <c r="G9" s="21">
        <v>0.25</v>
      </c>
      <c r="H9" s="21"/>
      <c r="I9" s="21"/>
      <c r="J9" s="21"/>
      <c r="K9" s="21">
        <v>0.25</v>
      </c>
      <c r="L9" s="21"/>
      <c r="O9" s="24"/>
    </row>
    <row r="10">
      <c r="A10" s="45"/>
      <c r="B10" s="47"/>
      <c r="C10" s="29" t="s">
        <v>121</v>
      </c>
      <c r="D10" s="5"/>
      <c r="E10" s="20" t="s">
        <v>22</v>
      </c>
      <c r="F10" s="20" t="s">
        <v>24</v>
      </c>
      <c r="G10" s="21">
        <v>2.0</v>
      </c>
      <c r="H10" s="21"/>
      <c r="I10" s="21"/>
      <c r="J10" s="21">
        <v>2.0</v>
      </c>
      <c r="K10" s="21"/>
      <c r="L10" s="21"/>
      <c r="O10" s="24"/>
    </row>
    <row r="11">
      <c r="A11" s="27" t="s">
        <v>46</v>
      </c>
      <c r="B11" s="14" t="s">
        <v>47</v>
      </c>
      <c r="C11" s="36"/>
      <c r="D11" s="2">
        <v>3.0</v>
      </c>
      <c r="E11" s="36"/>
      <c r="F11" s="36"/>
      <c r="G11" s="36"/>
      <c r="H11" s="38"/>
      <c r="I11" s="39"/>
      <c r="J11" s="39"/>
      <c r="K11" s="39"/>
      <c r="L11" s="40"/>
    </row>
    <row r="12">
      <c r="A12" s="27" t="s">
        <v>110</v>
      </c>
      <c r="B12" s="14" t="s">
        <v>111</v>
      </c>
      <c r="C12" s="41"/>
      <c r="D12" s="2">
        <v>2.0</v>
      </c>
      <c r="E12" s="41"/>
      <c r="F12" s="41"/>
      <c r="G12" s="41"/>
      <c r="H12" s="42"/>
      <c r="L12" s="43"/>
    </row>
    <row r="13">
      <c r="A13" s="27" t="s">
        <v>112</v>
      </c>
      <c r="B13" s="14" t="s">
        <v>113</v>
      </c>
      <c r="C13" s="41"/>
      <c r="D13" s="2">
        <v>2.0</v>
      </c>
      <c r="E13" s="41"/>
      <c r="F13" s="41"/>
      <c r="G13" s="41"/>
      <c r="H13" s="42"/>
      <c r="L13" s="43"/>
    </row>
    <row r="14">
      <c r="A14" s="53" t="s">
        <v>122</v>
      </c>
      <c r="B14" s="27" t="s">
        <v>123</v>
      </c>
      <c r="C14" s="44"/>
      <c r="D14" s="3">
        <v>2.0</v>
      </c>
      <c r="E14" s="44"/>
      <c r="F14" s="44"/>
      <c r="G14" s="44"/>
      <c r="H14" s="45"/>
      <c r="I14" s="46"/>
      <c r="J14" s="46"/>
      <c r="K14" s="46"/>
      <c r="L14" s="47"/>
    </row>
    <row r="15">
      <c r="A15" s="52"/>
      <c r="B15" s="5"/>
      <c r="C15" s="29" t="s">
        <v>124</v>
      </c>
      <c r="D15" s="5"/>
      <c r="E15" s="20" t="s">
        <v>19</v>
      </c>
      <c r="F15" s="20" t="s">
        <v>66</v>
      </c>
      <c r="G15" s="21">
        <v>1.5</v>
      </c>
      <c r="H15" s="21"/>
      <c r="I15" s="21"/>
      <c r="J15" s="21"/>
      <c r="K15" s="21">
        <v>1.5</v>
      </c>
      <c r="L15" s="21"/>
      <c r="O15" s="24"/>
    </row>
    <row r="16">
      <c r="A16" s="14" t="s">
        <v>61</v>
      </c>
      <c r="B16" s="14" t="s">
        <v>62</v>
      </c>
      <c r="C16" s="36"/>
      <c r="D16" s="2">
        <v>5.0</v>
      </c>
      <c r="E16" s="36"/>
      <c r="F16" s="36"/>
      <c r="G16" s="36"/>
      <c r="H16" s="38"/>
      <c r="I16" s="39"/>
      <c r="J16" s="39"/>
      <c r="K16" s="39"/>
      <c r="L16" s="40"/>
    </row>
    <row r="17">
      <c r="A17" s="14" t="s">
        <v>42</v>
      </c>
      <c r="B17" s="14" t="s">
        <v>43</v>
      </c>
      <c r="C17" s="41"/>
      <c r="D17" s="2">
        <v>3.0</v>
      </c>
      <c r="E17" s="41"/>
      <c r="F17" s="41"/>
      <c r="G17" s="41"/>
      <c r="H17" s="42"/>
      <c r="L17" s="43"/>
    </row>
    <row r="18">
      <c r="A18" s="14" t="s">
        <v>70</v>
      </c>
      <c r="B18" s="14" t="s">
        <v>71</v>
      </c>
      <c r="C18" s="44"/>
      <c r="D18" s="2">
        <v>2.0</v>
      </c>
      <c r="E18" s="44"/>
      <c r="F18" s="44"/>
      <c r="G18" s="44"/>
      <c r="H18" s="45"/>
      <c r="I18" s="46"/>
      <c r="J18" s="46"/>
      <c r="K18" s="46"/>
      <c r="L18" s="47"/>
    </row>
    <row r="19">
      <c r="A19" s="50"/>
      <c r="B19" s="40"/>
      <c r="C19" s="29" t="s">
        <v>125</v>
      </c>
      <c r="D19" s="5"/>
      <c r="E19" s="20" t="s">
        <v>26</v>
      </c>
      <c r="F19" s="21" t="s">
        <v>22</v>
      </c>
      <c r="G19" s="21">
        <v>1.0</v>
      </c>
      <c r="H19" s="21"/>
      <c r="I19" s="21">
        <v>1.0</v>
      </c>
      <c r="J19" s="21"/>
      <c r="K19" s="21"/>
      <c r="L19" s="21"/>
      <c r="O19" s="24"/>
    </row>
    <row r="20">
      <c r="A20" s="42"/>
      <c r="B20" s="43"/>
      <c r="C20" s="29" t="s">
        <v>126</v>
      </c>
      <c r="D20" s="5"/>
      <c r="E20" s="20" t="s">
        <v>66</v>
      </c>
      <c r="F20" s="21" t="s">
        <v>22</v>
      </c>
      <c r="G20" s="21">
        <v>1.0</v>
      </c>
      <c r="H20" s="21"/>
      <c r="I20" s="21"/>
      <c r="J20" s="21"/>
      <c r="K20" s="21"/>
      <c r="L20" s="21">
        <v>1.0</v>
      </c>
      <c r="O20" s="24"/>
    </row>
    <row r="21" ht="15.75" customHeight="1">
      <c r="A21" s="45"/>
      <c r="B21" s="47"/>
      <c r="C21" s="29" t="s">
        <v>127</v>
      </c>
      <c r="D21" s="5"/>
      <c r="E21" s="20" t="s">
        <v>24</v>
      </c>
      <c r="F21" s="20" t="s">
        <v>19</v>
      </c>
      <c r="G21" s="21">
        <v>1.0</v>
      </c>
      <c r="H21" s="21"/>
      <c r="I21" s="21">
        <v>1.0</v>
      </c>
      <c r="J21" s="21"/>
      <c r="K21" s="21"/>
      <c r="L21" s="21"/>
      <c r="O21" s="24"/>
    </row>
    <row r="22" ht="15.75" customHeight="1">
      <c r="A22" s="14" t="s">
        <v>104</v>
      </c>
      <c r="B22" s="14" t="s">
        <v>105</v>
      </c>
      <c r="C22" s="36"/>
      <c r="D22" s="2">
        <v>3.0</v>
      </c>
      <c r="E22" s="36"/>
      <c r="F22" s="36"/>
      <c r="G22" s="36"/>
      <c r="H22" s="38"/>
      <c r="I22" s="39"/>
      <c r="J22" s="39"/>
      <c r="K22" s="39"/>
      <c r="L22" s="40"/>
    </row>
    <row r="23" ht="15.75" customHeight="1">
      <c r="A23" s="14" t="s">
        <v>114</v>
      </c>
      <c r="B23" s="14" t="s">
        <v>115</v>
      </c>
      <c r="C23" s="41"/>
      <c r="D23" s="2">
        <v>2.0</v>
      </c>
      <c r="E23" s="41"/>
      <c r="F23" s="41"/>
      <c r="G23" s="41"/>
      <c r="H23" s="42"/>
      <c r="L23" s="43"/>
    </row>
    <row r="24" ht="15.75" customHeight="1">
      <c r="A24" s="14" t="s">
        <v>106</v>
      </c>
      <c r="B24" s="14" t="s">
        <v>107</v>
      </c>
      <c r="C24" s="44"/>
      <c r="D24" s="2">
        <v>2.0</v>
      </c>
      <c r="E24" s="44"/>
      <c r="F24" s="44"/>
      <c r="G24" s="44"/>
      <c r="H24" s="45"/>
      <c r="I24" s="46"/>
      <c r="J24" s="46"/>
      <c r="K24" s="46"/>
      <c r="L24" s="47"/>
    </row>
    <row r="25" ht="15.75" customHeight="1">
      <c r="A25" s="50"/>
      <c r="B25" s="40"/>
      <c r="C25" s="29" t="s">
        <v>128</v>
      </c>
      <c r="D25" s="5"/>
      <c r="E25" s="20" t="s">
        <v>66</v>
      </c>
      <c r="F25" s="20" t="s">
        <v>26</v>
      </c>
      <c r="G25" s="21">
        <v>1.0</v>
      </c>
      <c r="H25" s="21"/>
      <c r="I25" s="21"/>
      <c r="J25" s="21">
        <v>1.0</v>
      </c>
      <c r="K25" s="21"/>
      <c r="L25" s="21"/>
      <c r="O25" s="24"/>
    </row>
    <row r="26" ht="15.75" customHeight="1">
      <c r="A26" s="42"/>
      <c r="B26" s="43"/>
      <c r="C26" s="29" t="s">
        <v>129</v>
      </c>
      <c r="D26" s="5"/>
      <c r="E26" s="20" t="s">
        <v>22</v>
      </c>
      <c r="F26" s="20" t="s">
        <v>26</v>
      </c>
      <c r="G26" s="21">
        <v>1.0</v>
      </c>
      <c r="H26" s="21"/>
      <c r="I26" s="21"/>
      <c r="J26" s="21"/>
      <c r="K26" s="21">
        <v>1.0</v>
      </c>
      <c r="L26" s="21"/>
    </row>
    <row r="27" ht="15.75" customHeight="1">
      <c r="A27" s="45"/>
      <c r="B27" s="47"/>
      <c r="C27" s="29" t="s">
        <v>130</v>
      </c>
      <c r="D27" s="5"/>
      <c r="E27" s="20" t="s">
        <v>24</v>
      </c>
      <c r="F27" s="20" t="s">
        <v>19</v>
      </c>
      <c r="G27" s="21">
        <v>1.0</v>
      </c>
      <c r="H27" s="21"/>
      <c r="I27" s="21"/>
      <c r="J27" s="21"/>
      <c r="K27" s="21">
        <v>1.0</v>
      </c>
      <c r="L27" s="21"/>
    </row>
    <row r="28" ht="15.75" customHeight="1">
      <c r="A28" s="14" t="s">
        <v>76</v>
      </c>
      <c r="B28" s="14" t="s">
        <v>77</v>
      </c>
      <c r="C28" s="36"/>
      <c r="D28" s="2">
        <v>5.0</v>
      </c>
      <c r="E28" s="36"/>
      <c r="F28" s="36"/>
      <c r="G28" s="36"/>
      <c r="H28" s="61"/>
      <c r="I28" s="62"/>
      <c r="J28" s="62"/>
      <c r="K28" s="62"/>
      <c r="L28" s="63"/>
    </row>
    <row r="29" ht="15.75" customHeight="1">
      <c r="A29" s="14" t="s">
        <v>78</v>
      </c>
      <c r="B29" s="14" t="s">
        <v>79</v>
      </c>
      <c r="C29" s="41"/>
      <c r="D29" s="2">
        <v>8.0</v>
      </c>
      <c r="E29" s="41"/>
      <c r="F29" s="41"/>
      <c r="G29" s="41"/>
      <c r="H29" s="64"/>
      <c r="I29" s="65"/>
      <c r="J29" s="65"/>
      <c r="K29" s="65"/>
      <c r="L29" s="66"/>
    </row>
    <row r="30" ht="15.75" customHeight="1">
      <c r="A30" s="14" t="s">
        <v>131</v>
      </c>
      <c r="B30" s="14" t="s">
        <v>132</v>
      </c>
      <c r="C30" s="41"/>
      <c r="D30" s="2">
        <v>3.0</v>
      </c>
      <c r="E30" s="41"/>
      <c r="F30" s="41"/>
      <c r="G30" s="41"/>
      <c r="H30" s="64"/>
      <c r="I30" s="65"/>
      <c r="J30" s="65"/>
      <c r="K30" s="65"/>
      <c r="L30" s="66"/>
    </row>
    <row r="31" ht="15.75" customHeight="1">
      <c r="A31" s="53" t="s">
        <v>133</v>
      </c>
      <c r="B31" s="27" t="s">
        <v>134</v>
      </c>
      <c r="C31" s="41"/>
      <c r="D31" s="2">
        <v>5.0</v>
      </c>
      <c r="E31" s="41"/>
      <c r="F31" s="41"/>
      <c r="G31" s="41"/>
      <c r="H31" s="64"/>
      <c r="I31" s="65"/>
      <c r="J31" s="65"/>
      <c r="K31" s="65"/>
      <c r="L31" s="66"/>
    </row>
    <row r="32" ht="15.75" customHeight="1">
      <c r="A32" s="14" t="s">
        <v>135</v>
      </c>
      <c r="B32" s="14" t="s">
        <v>136</v>
      </c>
      <c r="C32" s="44"/>
      <c r="D32" s="2">
        <v>3.0</v>
      </c>
      <c r="E32" s="44"/>
      <c r="F32" s="44"/>
      <c r="G32" s="44"/>
      <c r="H32" s="67"/>
      <c r="I32" s="68"/>
      <c r="J32" s="68"/>
      <c r="K32" s="68"/>
      <c r="L32" s="69"/>
    </row>
    <row r="33" ht="15.75" customHeight="1">
      <c r="A33" s="50"/>
      <c r="B33" s="40"/>
      <c r="C33" s="29" t="s">
        <v>137</v>
      </c>
      <c r="D33" s="5"/>
      <c r="E33" s="20" t="s">
        <v>26</v>
      </c>
      <c r="F33" s="20" t="s">
        <v>19</v>
      </c>
      <c r="G33" s="21">
        <v>0.25</v>
      </c>
      <c r="H33" s="21"/>
      <c r="I33" s="21">
        <v>0.25</v>
      </c>
      <c r="J33" s="21"/>
      <c r="K33" s="21"/>
      <c r="L33" s="21"/>
      <c r="O33" s="24"/>
    </row>
    <row r="34" ht="15.75" customHeight="1">
      <c r="A34" s="45"/>
      <c r="B34" s="47"/>
      <c r="C34" s="29" t="s">
        <v>138</v>
      </c>
      <c r="D34" s="5"/>
      <c r="E34" s="20" t="s">
        <v>22</v>
      </c>
      <c r="F34" s="20" t="s">
        <v>139</v>
      </c>
      <c r="G34" s="21">
        <v>2.5</v>
      </c>
      <c r="H34" s="21">
        <v>1.5</v>
      </c>
      <c r="I34" s="21"/>
      <c r="J34" s="21">
        <v>1.0</v>
      </c>
      <c r="K34" s="21"/>
      <c r="L34" s="21"/>
      <c r="O34" s="24"/>
    </row>
    <row r="35" ht="15.75" customHeight="1">
      <c r="A35" s="53" t="s">
        <v>140</v>
      </c>
      <c r="B35" s="53" t="s">
        <v>141</v>
      </c>
      <c r="C35" s="70"/>
      <c r="D35" s="71">
        <v>8.0</v>
      </c>
      <c r="E35" s="70"/>
      <c r="F35" s="70"/>
      <c r="G35" s="70"/>
      <c r="H35" s="72"/>
      <c r="I35" s="39"/>
      <c r="J35" s="39"/>
      <c r="K35" s="39"/>
      <c r="L35" s="40"/>
    </row>
    <row r="36" ht="15.75" customHeight="1">
      <c r="A36" s="53" t="s">
        <v>85</v>
      </c>
      <c r="B36" s="53" t="s">
        <v>86</v>
      </c>
      <c r="C36" s="44"/>
      <c r="D36" s="71">
        <v>5.0</v>
      </c>
      <c r="E36" s="44"/>
      <c r="F36" s="44"/>
      <c r="G36" s="44"/>
      <c r="H36" s="45"/>
      <c r="I36" s="46"/>
      <c r="J36" s="46"/>
      <c r="K36" s="46"/>
      <c r="L36" s="47"/>
    </row>
    <row r="37" ht="15.75" customHeight="1">
      <c r="A37" s="50"/>
      <c r="B37" s="40"/>
      <c r="C37" s="29" t="s">
        <v>142</v>
      </c>
      <c r="D37" s="5"/>
      <c r="E37" s="20" t="s">
        <v>24</v>
      </c>
      <c r="F37" s="20" t="s">
        <v>66</v>
      </c>
      <c r="G37" s="21">
        <v>1.5</v>
      </c>
      <c r="H37" s="21"/>
      <c r="I37" s="21">
        <v>1.5</v>
      </c>
      <c r="J37" s="21"/>
      <c r="K37" s="21"/>
      <c r="L37" s="21"/>
      <c r="O37" s="24"/>
    </row>
    <row r="38" ht="15.75" customHeight="1">
      <c r="A38" s="42"/>
      <c r="B38" s="43"/>
      <c r="C38" s="29" t="s">
        <v>143</v>
      </c>
      <c r="D38" s="5"/>
      <c r="E38" s="20" t="s">
        <v>30</v>
      </c>
      <c r="F38" s="20" t="s">
        <v>30</v>
      </c>
      <c r="G38" s="21">
        <v>0.25</v>
      </c>
      <c r="H38" s="21"/>
      <c r="I38" s="21">
        <v>0.25</v>
      </c>
      <c r="J38" s="21"/>
      <c r="K38" s="21"/>
      <c r="L38" s="21"/>
      <c r="O38" s="24"/>
    </row>
    <row r="39" ht="15.75" customHeight="1">
      <c r="A39" s="42"/>
      <c r="B39" s="43"/>
      <c r="C39" s="29" t="s">
        <v>144</v>
      </c>
      <c r="D39" s="5"/>
      <c r="E39" s="20" t="s">
        <v>30</v>
      </c>
      <c r="F39" s="20" t="s">
        <v>30</v>
      </c>
      <c r="G39" s="21">
        <v>0.25</v>
      </c>
      <c r="H39" s="21"/>
      <c r="I39" s="21"/>
      <c r="J39" s="21">
        <v>0.25</v>
      </c>
      <c r="K39" s="21"/>
      <c r="L39" s="21"/>
      <c r="O39" s="24"/>
    </row>
    <row r="40" ht="15.75" customHeight="1">
      <c r="A40" s="45"/>
      <c r="B40" s="47"/>
      <c r="C40" s="29" t="s">
        <v>145</v>
      </c>
      <c r="D40" s="5"/>
      <c r="E40" s="20" t="s">
        <v>30</v>
      </c>
      <c r="F40" s="20" t="s">
        <v>30</v>
      </c>
      <c r="G40" s="21">
        <v>0.08</v>
      </c>
      <c r="H40" s="21"/>
      <c r="I40" s="21"/>
      <c r="J40" s="21"/>
      <c r="K40" s="21">
        <v>0.08</v>
      </c>
      <c r="L40" s="21"/>
      <c r="O40" s="24"/>
    </row>
    <row r="41" ht="15.75" customHeight="1">
      <c r="A41" s="53" t="s">
        <v>96</v>
      </c>
      <c r="B41" s="53" t="s">
        <v>97</v>
      </c>
      <c r="C41" s="53"/>
      <c r="D41" s="71">
        <v>5.0</v>
      </c>
      <c r="E41" s="53"/>
      <c r="F41" s="53"/>
      <c r="G41" s="53"/>
      <c r="H41" s="73"/>
      <c r="I41" s="49"/>
      <c r="J41" s="49"/>
      <c r="K41" s="49"/>
      <c r="L41" s="5"/>
    </row>
    <row r="42" ht="15.75" customHeight="1">
      <c r="A42" s="52"/>
      <c r="B42" s="5"/>
      <c r="C42" s="29" t="s">
        <v>146</v>
      </c>
      <c r="D42" s="5"/>
      <c r="E42" s="20" t="s">
        <v>19</v>
      </c>
      <c r="F42" s="12" t="s">
        <v>147</v>
      </c>
      <c r="G42" s="21">
        <v>3.0</v>
      </c>
      <c r="H42" s="21"/>
      <c r="I42" s="21"/>
      <c r="J42" s="21"/>
      <c r="K42" s="21"/>
      <c r="L42" s="21">
        <v>3.0</v>
      </c>
      <c r="O42" s="2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G52" s="24"/>
    </row>
    <row r="53" ht="15.75" customHeight="1">
      <c r="G53" s="24"/>
    </row>
    <row r="54" ht="15.75" customHeight="1">
      <c r="I54" s="33"/>
    </row>
    <row r="55" ht="15.75" customHeight="1">
      <c r="G55" s="33"/>
      <c r="I55" s="33"/>
    </row>
    <row r="56" ht="15.75" customHeight="1">
      <c r="G56" s="33"/>
      <c r="I56" s="33"/>
    </row>
    <row r="57" ht="15.75" customHeight="1">
      <c r="I57" s="33"/>
    </row>
    <row r="58" ht="15.75" customHeight="1">
      <c r="G58" s="33"/>
      <c r="I58" s="33"/>
    </row>
    <row r="59" ht="15.75" customHeight="1">
      <c r="G59" s="33"/>
      <c r="I59" s="33"/>
    </row>
    <row r="60" ht="15.75" customHeight="1">
      <c r="G60" s="33"/>
      <c r="I60" s="33"/>
    </row>
    <row r="61" ht="15.75" customHeight="1">
      <c r="I61" s="33"/>
    </row>
    <row r="62" ht="15.75" customHeight="1">
      <c r="I62" s="3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A37:B40"/>
    <mergeCell ref="C37:D37"/>
    <mergeCell ref="C38:D38"/>
    <mergeCell ref="C39:D39"/>
    <mergeCell ref="C40:D40"/>
    <mergeCell ref="A42:B42"/>
    <mergeCell ref="C42:D42"/>
    <mergeCell ref="C16:C18"/>
    <mergeCell ref="C19:D19"/>
    <mergeCell ref="A25:B27"/>
    <mergeCell ref="C25:D25"/>
    <mergeCell ref="C26:D26"/>
    <mergeCell ref="C27:D27"/>
    <mergeCell ref="C28:C32"/>
    <mergeCell ref="C6:D6"/>
    <mergeCell ref="C7:D7"/>
    <mergeCell ref="E1:F1"/>
    <mergeCell ref="C3:C5"/>
    <mergeCell ref="E3:E5"/>
    <mergeCell ref="F3:F5"/>
    <mergeCell ref="G3:G5"/>
    <mergeCell ref="H3:L5"/>
    <mergeCell ref="A6:B10"/>
    <mergeCell ref="C10:D10"/>
    <mergeCell ref="C8:D8"/>
    <mergeCell ref="C9:D9"/>
    <mergeCell ref="C11:C14"/>
    <mergeCell ref="E11:E14"/>
    <mergeCell ref="F11:F14"/>
    <mergeCell ref="G11:G14"/>
    <mergeCell ref="H11:L14"/>
    <mergeCell ref="C20:D20"/>
    <mergeCell ref="C21:D21"/>
    <mergeCell ref="C22:C24"/>
    <mergeCell ref="E22:E24"/>
    <mergeCell ref="F22:F24"/>
    <mergeCell ref="G22:G24"/>
    <mergeCell ref="H22:L24"/>
    <mergeCell ref="A15:B15"/>
    <mergeCell ref="C15:D15"/>
    <mergeCell ref="E16:E18"/>
    <mergeCell ref="F16:F18"/>
    <mergeCell ref="G16:G18"/>
    <mergeCell ref="H16:L18"/>
    <mergeCell ref="A19:B21"/>
    <mergeCell ref="E28:E32"/>
    <mergeCell ref="F28:F32"/>
    <mergeCell ref="G28:G32"/>
    <mergeCell ref="H35:L36"/>
    <mergeCell ref="H41:L41"/>
    <mergeCell ref="A33:B34"/>
    <mergeCell ref="C33:D33"/>
    <mergeCell ref="C34:D34"/>
    <mergeCell ref="C35:C36"/>
    <mergeCell ref="E35:E36"/>
    <mergeCell ref="F35:F36"/>
    <mergeCell ref="G35:G3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86"/>
    <col customWidth="1" min="3" max="4" width="10.43"/>
    <col customWidth="1" min="5" max="5" width="10.14"/>
    <col customWidth="1" min="6" max="6" width="9.86"/>
    <col customWidth="1" min="7" max="8" width="10.14"/>
    <col customWidth="1" min="9" max="26" width="8.71"/>
  </cols>
  <sheetData>
    <row r="1">
      <c r="A1" s="74" t="s">
        <v>148</v>
      </c>
    </row>
    <row r="21" ht="15.75" customHeight="1">
      <c r="C21" s="34" t="s">
        <v>50</v>
      </c>
      <c r="D21" s="34" t="s">
        <v>51</v>
      </c>
      <c r="E21" s="34" t="s">
        <v>52</v>
      </c>
      <c r="F21" s="34" t="s">
        <v>53</v>
      </c>
      <c r="G21" s="34" t="s">
        <v>54</v>
      </c>
      <c r="H21" s="34" t="s">
        <v>55</v>
      </c>
    </row>
    <row r="22" ht="15.75" customHeight="1">
      <c r="B22" s="12" t="s">
        <v>56</v>
      </c>
      <c r="C22" s="12">
        <v>21.58</v>
      </c>
      <c r="D22" s="21">
        <f>SUM(C22, -Sprint3!H34)</f>
        <v>20.08</v>
      </c>
      <c r="E22" s="21">
        <f>SUM(D22, -Sprint3!I6, -Sprint3!I19, -Sprint3!I21, -Sprint3!I33, -Sprint3!I37, -Sprint3!I38)</f>
        <v>14.08</v>
      </c>
      <c r="F22" s="21">
        <f>SUM(E22, -Sprint3!J7, -Sprint3!J10, -Sprint3!J25, -Sprint3!J34, -Sprint3!J39)</f>
        <v>8.83</v>
      </c>
      <c r="G22" s="21">
        <f>SUM(F22, -Sprint3!K8, -Sprint3!K9, -Sprint3!K15, -Sprint3!K26, -Sprint3!K27, -Sprint3!K40)</f>
        <v>4</v>
      </c>
      <c r="H22" s="21">
        <f>SUM(G22, -Sprint3!L42, -Sprint3!L20)</f>
        <v>0</v>
      </c>
    </row>
    <row r="23" ht="15.75" customHeight="1">
      <c r="B23" s="34" t="s">
        <v>57</v>
      </c>
      <c r="C23" s="35">
        <v>21.58</v>
      </c>
      <c r="D23" s="35">
        <f t="shared" ref="D23:H23" si="1">C23-4.316</f>
        <v>17.264</v>
      </c>
      <c r="E23" s="35">
        <f t="shared" si="1"/>
        <v>12.948</v>
      </c>
      <c r="F23" s="35">
        <f t="shared" si="1"/>
        <v>8.632</v>
      </c>
      <c r="G23" s="35">
        <f t="shared" si="1"/>
        <v>4.316</v>
      </c>
      <c r="H23" s="35">
        <f t="shared" si="1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91.14"/>
    <col customWidth="1" min="3" max="26" width="8.71"/>
  </cols>
  <sheetData>
    <row r="1">
      <c r="A1" s="10" t="s">
        <v>5</v>
      </c>
      <c r="B1" s="11" t="s">
        <v>6</v>
      </c>
      <c r="C1" s="10" t="s">
        <v>8</v>
      </c>
    </row>
    <row r="2">
      <c r="A2" s="27" t="s">
        <v>27</v>
      </c>
      <c r="B2" s="28" t="s">
        <v>28</v>
      </c>
      <c r="C2" s="3">
        <v>5.0</v>
      </c>
    </row>
    <row r="3">
      <c r="A3" s="75" t="s">
        <v>32</v>
      </c>
      <c r="B3" s="76" t="s">
        <v>33</v>
      </c>
      <c r="C3" s="77">
        <v>3.0</v>
      </c>
    </row>
    <row r="4">
      <c r="A4" s="27" t="s">
        <v>38</v>
      </c>
      <c r="B4" s="28" t="s">
        <v>39</v>
      </c>
      <c r="C4" s="3">
        <v>8.0</v>
      </c>
    </row>
    <row r="5">
      <c r="A5" s="75" t="s">
        <v>61</v>
      </c>
      <c r="B5" s="76" t="s">
        <v>62</v>
      </c>
      <c r="C5" s="77">
        <v>5.0</v>
      </c>
    </row>
    <row r="6">
      <c r="A6" s="27" t="s">
        <v>42</v>
      </c>
      <c r="B6" s="28" t="s">
        <v>43</v>
      </c>
      <c r="C6" s="3">
        <v>3.0</v>
      </c>
    </row>
    <row r="7">
      <c r="A7" s="75" t="s">
        <v>70</v>
      </c>
      <c r="B7" s="76" t="s">
        <v>71</v>
      </c>
      <c r="C7" s="77">
        <v>2.0</v>
      </c>
    </row>
    <row r="8">
      <c r="A8" s="27" t="s">
        <v>46</v>
      </c>
      <c r="B8" s="28" t="s">
        <v>47</v>
      </c>
      <c r="C8" s="3">
        <v>3.0</v>
      </c>
    </row>
    <row r="9">
      <c r="A9" s="75" t="s">
        <v>110</v>
      </c>
      <c r="B9" s="76" t="s">
        <v>111</v>
      </c>
      <c r="C9" s="77">
        <v>2.0</v>
      </c>
    </row>
    <row r="10">
      <c r="A10" s="27" t="s">
        <v>112</v>
      </c>
      <c r="B10" s="28" t="s">
        <v>113</v>
      </c>
      <c r="C10" s="3">
        <v>2.0</v>
      </c>
    </row>
    <row r="11">
      <c r="A11" s="75" t="s">
        <v>149</v>
      </c>
      <c r="B11" s="76" t="s">
        <v>150</v>
      </c>
      <c r="C11" s="77">
        <v>2.0</v>
      </c>
    </row>
    <row r="12">
      <c r="A12" s="27" t="s">
        <v>151</v>
      </c>
      <c r="B12" s="28" t="s">
        <v>152</v>
      </c>
      <c r="C12" s="3">
        <v>1.0</v>
      </c>
    </row>
    <row r="13">
      <c r="A13" s="75" t="s">
        <v>104</v>
      </c>
      <c r="B13" s="76" t="s">
        <v>105</v>
      </c>
      <c r="C13" s="77">
        <v>3.0</v>
      </c>
    </row>
    <row r="14">
      <c r="A14" s="27" t="s">
        <v>114</v>
      </c>
      <c r="B14" s="28" t="s">
        <v>115</v>
      </c>
      <c r="C14" s="3">
        <v>2.0</v>
      </c>
    </row>
    <row r="15">
      <c r="A15" s="75" t="s">
        <v>106</v>
      </c>
      <c r="B15" s="76" t="s">
        <v>107</v>
      </c>
      <c r="C15" s="77">
        <v>2.0</v>
      </c>
    </row>
    <row r="16">
      <c r="A16" s="27" t="s">
        <v>76</v>
      </c>
      <c r="B16" s="28" t="s">
        <v>77</v>
      </c>
      <c r="C16" s="3">
        <v>5.0</v>
      </c>
    </row>
    <row r="17">
      <c r="A17" s="78" t="s">
        <v>78</v>
      </c>
      <c r="B17" s="79" t="s">
        <v>79</v>
      </c>
      <c r="C17" s="80">
        <v>8.0</v>
      </c>
    </row>
    <row r="18">
      <c r="A18" s="53" t="s">
        <v>140</v>
      </c>
      <c r="B18" s="27" t="s">
        <v>141</v>
      </c>
      <c r="C18" s="3">
        <v>8.0</v>
      </c>
    </row>
    <row r="19">
      <c r="A19" s="81" t="s">
        <v>16</v>
      </c>
      <c r="B19" s="81" t="s">
        <v>17</v>
      </c>
      <c r="C19" s="77">
        <v>13.0</v>
      </c>
    </row>
    <row r="20">
      <c r="A20" s="53" t="s">
        <v>133</v>
      </c>
      <c r="B20" s="27" t="s">
        <v>134</v>
      </c>
      <c r="C20" s="3">
        <v>5.0</v>
      </c>
    </row>
    <row r="21" ht="15.75" customHeight="1">
      <c r="A21" s="82" t="s">
        <v>131</v>
      </c>
      <c r="B21" s="75" t="s">
        <v>132</v>
      </c>
      <c r="C21" s="77">
        <v>3.0</v>
      </c>
    </row>
    <row r="22" ht="15.75" customHeight="1">
      <c r="A22" s="53" t="s">
        <v>122</v>
      </c>
      <c r="B22" s="27" t="s">
        <v>123</v>
      </c>
      <c r="C22" s="3">
        <v>2.0</v>
      </c>
    </row>
    <row r="23" ht="15.75" customHeight="1">
      <c r="A23" s="82" t="s">
        <v>135</v>
      </c>
      <c r="B23" s="75" t="s">
        <v>136</v>
      </c>
      <c r="C23" s="77">
        <v>3.0</v>
      </c>
    </row>
    <row r="24" ht="15.75" customHeight="1">
      <c r="A24" s="53" t="s">
        <v>89</v>
      </c>
      <c r="B24" s="27" t="s">
        <v>90</v>
      </c>
      <c r="C24" s="3">
        <v>5.0</v>
      </c>
    </row>
    <row r="25" ht="15.75" customHeight="1">
      <c r="A25" s="82" t="s">
        <v>83</v>
      </c>
      <c r="B25" s="75" t="s">
        <v>84</v>
      </c>
      <c r="C25" s="77">
        <v>8.0</v>
      </c>
    </row>
    <row r="26" ht="15.75" customHeight="1">
      <c r="A26" s="53" t="s">
        <v>101</v>
      </c>
      <c r="B26" s="27" t="s">
        <v>102</v>
      </c>
      <c r="C26" s="3">
        <v>13.0</v>
      </c>
    </row>
    <row r="27" ht="15.75" customHeight="1">
      <c r="A27" s="82" t="s">
        <v>85</v>
      </c>
      <c r="B27" s="75" t="s">
        <v>86</v>
      </c>
      <c r="C27" s="77">
        <v>5.0</v>
      </c>
    </row>
    <row r="28" ht="15.75" customHeight="1">
      <c r="A28" s="53" t="s">
        <v>91</v>
      </c>
      <c r="B28" s="83" t="s">
        <v>92</v>
      </c>
      <c r="C28" s="3">
        <v>8.0</v>
      </c>
    </row>
    <row r="29" ht="15.75" customHeight="1">
      <c r="A29" s="82" t="s">
        <v>96</v>
      </c>
      <c r="B29" s="75" t="s">
        <v>97</v>
      </c>
      <c r="C29" s="77">
        <v>5.0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