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UV+FL阶梯浓度选择性得分图" sheetId="1" r:id="rId1"/>
    <sheet name="UV+FL单一S浓度线性得分图" sheetId="3" r:id="rId2"/>
    <sheet name="混合离子UV+FL选择性,指纹图" sheetId="5" r:id="rId3"/>
    <sheet name="添加干扰物质后UV+FL选择性，指纹图" sheetId="7" r:id="rId4"/>
    <sheet name="实际样品检测UV+FL选择性图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<sst xmlns="http://schemas.openxmlformats.org/spreadsheetml/2006/main" count="540" uniqueCount="49">
  <si>
    <t>0.5μM</t>
  </si>
  <si>
    <t>B-CDs</t>
  </si>
  <si>
    <t>G-CDs</t>
  </si>
  <si>
    <t>R-CDs</t>
  </si>
  <si>
    <t>1μM</t>
  </si>
  <si>
    <t>10μM</t>
  </si>
  <si>
    <t>25μM</t>
  </si>
  <si>
    <t>50μM</t>
  </si>
  <si>
    <r>
      <rPr>
        <sz val="11"/>
        <color theme="1"/>
        <rFont val="等线"/>
        <charset val="134"/>
        <scheme val="minor"/>
      </rPr>
      <t>SO</t>
    </r>
    <r>
      <rPr>
        <vertAlign val="subscript"/>
        <sz val="11"/>
        <color theme="1"/>
        <rFont val="等线"/>
        <charset val="134"/>
        <scheme val="minor"/>
      </rPr>
      <t>3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</si>
  <si>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SO</t>
    </r>
    <r>
      <rPr>
        <vertAlign val="subscript"/>
        <sz val="11"/>
        <color theme="1"/>
        <rFont val="等线"/>
        <charset val="134"/>
        <scheme val="minor"/>
      </rPr>
      <t>4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</si>
  <si>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O</t>
    </r>
    <r>
      <rPr>
        <vertAlign val="subscript"/>
        <sz val="11"/>
        <color theme="1"/>
        <rFont val="等线"/>
        <charset val="134"/>
        <scheme val="minor"/>
      </rPr>
      <t>3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</si>
  <si>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bscript"/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O</t>
    </r>
    <r>
      <rPr>
        <vertAlign val="subscript"/>
        <sz val="11"/>
        <color theme="1"/>
        <rFont val="等线"/>
        <charset val="134"/>
        <scheme val="minor"/>
      </rPr>
      <t>8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</si>
  <si>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1"/>
        <color theme="1"/>
        <rFont val="等线"/>
        <charset val="134"/>
        <scheme val="minor"/>
      </rPr>
      <t>S</t>
    </r>
    <r>
      <rPr>
        <vertAlign val="superscript"/>
        <sz val="11"/>
        <color theme="1"/>
        <rFont val="等线"/>
        <charset val="134"/>
        <scheme val="minor"/>
      </rPr>
      <t>2-</t>
    </r>
  </si>
  <si>
    <r>
      <rPr>
        <sz val="12"/>
        <color rgb="FF6A8759"/>
        <rFont val="Courier New"/>
        <charset val="134"/>
      </rPr>
      <t>SO$_3$$^2$$^-$</t>
    </r>
  </si>
  <si>
    <r>
      <rPr>
        <sz val="12"/>
        <color rgb="FF6A8759"/>
        <rFont val="Courier New"/>
        <charset val="134"/>
      </rPr>
      <t>SO$_4$$^2$$^-$</t>
    </r>
  </si>
  <si>
    <r>
      <rPr>
        <sz val="12"/>
        <color rgb="FF6A8759"/>
        <rFont val="Courier New"/>
        <charset val="134"/>
      </rPr>
      <t>S$_2$O$_3$$^2$$^-$</t>
    </r>
  </si>
  <si>
    <r>
      <rPr>
        <sz val="12"/>
        <color rgb="FF6A8759"/>
        <rFont val="Courier New"/>
        <charset val="134"/>
      </rPr>
      <t>S$_2$O$_8$$^2$$^-$</t>
    </r>
  </si>
  <si>
    <r>
      <rPr>
        <sz val="12"/>
        <color rgb="FF6A8759"/>
        <rFont val="Courier New"/>
        <charset val="134"/>
      </rPr>
      <t>S$^2$$^-$</t>
    </r>
  </si>
  <si>
    <t>20μM</t>
  </si>
  <si>
    <t>40μM</t>
  </si>
  <si>
    <t>60μM</t>
  </si>
  <si>
    <t>80μM</t>
  </si>
  <si>
    <t>100μM</t>
  </si>
  <si>
    <t>SO$_3$$^2$$^-$:SO$_4$$^2$$^-$</t>
  </si>
  <si>
    <t>SO$_3$$^2$$^-$:SO$_4$$^2$$^-$:S$_2$O$_3$$^2$$^-$</t>
  </si>
  <si>
    <t>SO$_3$$^2$$^-$:SO$_4$$^2$$^-$:S$_2$O$_3$$^2$$^-$:S$_2$O$_8$$^2$$^-$</t>
  </si>
  <si>
    <t>SO$_3$$^2$$^-$:SO$_4$$^2$$^-$:S$_2$O$_3$$^2$$^-$:S$_2$O$_8$$^2$$^-$:S$^2$$^-$</t>
  </si>
  <si>
    <t>2:1:1:1</t>
  </si>
  <si>
    <t>1:2:3:4:5</t>
  </si>
  <si>
    <t>1:2:1:1</t>
  </si>
  <si>
    <t>2:3:4:5:1</t>
  </si>
  <si>
    <t>1:1:2:1</t>
  </si>
  <si>
    <t>3:4:5:1:2</t>
  </si>
  <si>
    <t>1:1:1:2</t>
  </si>
  <si>
    <t>4:5:1:2:3</t>
  </si>
  <si>
    <t>5:1:2:3:4</t>
  </si>
  <si>
    <t>10uM</t>
  </si>
  <si>
    <t>Nitric Acid</t>
  </si>
  <si>
    <t>Ascorbic Acid</t>
  </si>
  <si>
    <t>Uric Acid</t>
  </si>
  <si>
    <t>Tartaric Acid</t>
  </si>
  <si>
    <t>Cysteine</t>
  </si>
  <si>
    <t>Glucose</t>
  </si>
  <si>
    <t>Starch</t>
  </si>
  <si>
    <t>Red Wine 10μM SO$_3$$^2$$^-$:SO$_4$$^2$$^-$</t>
  </si>
  <si>
    <t>Tea 10μM SO$_3$$^2$$^-$:SO$_4$$^2$$^-$</t>
  </si>
  <si>
    <t>Serum 10μM SO$_3$$^2$$^-$:SO$_4$$^2$$^-$:S$_2$O$_3$$^2$$^-$</t>
  </si>
  <si>
    <t>Soil 10μM SO$_3$$^2$$^-$:SO$_4$$^2$$^-$:S$_2$O$_3$$^2$$^-$:S$_2$O$_8$$^2$$^-$</t>
  </si>
  <si>
    <t>Lake Water 10μM SO$_3$$^2$$^-$:SO$_4$$^2$$^-$:S$_2$O$_3$$^2$$^-$:S$_2$O$_8$$^2$$^-$:S$^2$$^-$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</si>
</sst>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2A2B2E"/>
      <name val="等线"/>
      <charset val="134"/>
      <scheme val="minor"/>
    </font>
    <font>
      <sz val="12"/>
      <color rgb="FF6A8759"/>
      <name val="Courier New"/>
      <charset val="134"/>
    </font>
    <font>
      <sz val="9"/>
      <color rgb="FF2A2B2E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vertAlign val="subscript"/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tabSelected="1" workbookViewId="0">
      <selection activeCell="A1" sqref="A1"/>
    </sheetView>
  </sheetViews>
  <sheetFormatPr defaultColWidth="9" defaultRowHeight="14"/>
  <cols>
    <col min="13" max="14" width="8.66666666666667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J1" t="s">
        <v>4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S1" t="s">
        <v>5</v>
      </c>
      <c r="T1" t="s">
        <v>1</v>
      </c>
      <c r="U1" t="s">
        <v>2</v>
      </c>
      <c r="V1" t="s">
        <v>3</v>
      </c>
      <c r="W1" t="s">
        <v>1</v>
      </c>
      <c r="X1" t="s">
        <v>2</v>
      </c>
      <c r="Y1" t="s">
        <v>3</v>
      </c>
      <c r="AB1" t="s">
        <v>6</v>
      </c>
      <c r="AC1" t="s">
        <v>1</v>
      </c>
      <c r="AD1" t="s">
        <v>2</v>
      </c>
      <c r="AE1" t="s">
        <v>3</v>
      </c>
      <c r="AF1" t="s">
        <v>1</v>
      </c>
      <c r="AG1" t="s">
        <v>2</v>
      </c>
      <c r="AH1" t="s">
        <v>3</v>
      </c>
      <c r="AK1" t="s">
        <v>7</v>
      </c>
      <c r="AL1" t="s">
        <v>1</v>
      </c>
      <c r="AM1" t="s">
        <v>2</v>
      </c>
      <c r="AN1" t="s">
        <v>3</v>
      </c>
      <c r="AO1" t="s">
        <v>1</v>
      </c>
      <c r="AP1" t="s">
        <v>2</v>
      </c>
      <c r="AQ1" t="s">
        <v>3</v>
      </c>
    </row>
    <row r="2" ht="17.5" spans="1:43">
      <c r="A2" t="s">
        <v>8</v>
      </c>
      <c r="B2">
        <v>1.019</v>
      </c>
      <c r="C2">
        <v>0.756</v>
      </c>
      <c r="D2">
        <v>0.998</v>
      </c>
      <c r="E2">
        <v>1.087</v>
      </c>
      <c r="F2">
        <v>0.998</v>
      </c>
      <c r="G2">
        <v>0.976</v>
      </c>
      <c r="J2" t="s">
        <v>8</v>
      </c>
      <c r="K2">
        <f>B2+0.143</f>
        <v>1.162</v>
      </c>
      <c r="L2">
        <f>C2-0.098</f>
        <v>0.658</v>
      </c>
      <c r="M2">
        <f>D2-0.043</f>
        <v>0.955</v>
      </c>
      <c r="N2">
        <v>1.437</v>
      </c>
      <c r="O2">
        <v>0.902</v>
      </c>
      <c r="P2">
        <v>0.544</v>
      </c>
      <c r="S2" t="s">
        <v>8</v>
      </c>
      <c r="T2">
        <v>1.41</v>
      </c>
      <c r="U2">
        <v>0.401</v>
      </c>
      <c r="V2">
        <v>0.902</v>
      </c>
      <c r="W2">
        <v>2.937</v>
      </c>
      <c r="X2">
        <v>0.578</v>
      </c>
      <c r="Y2">
        <v>0.344</v>
      </c>
      <c r="AB2" t="s">
        <v>8</v>
      </c>
      <c r="AC2">
        <f>T2+0.625</f>
        <v>2.035</v>
      </c>
      <c r="AD2">
        <f>U2-0.126</f>
        <v>0.275</v>
      </c>
      <c r="AE2">
        <f>V2-0.396</f>
        <v>0.506</v>
      </c>
      <c r="AF2">
        <v>3.363</v>
      </c>
      <c r="AG2">
        <v>0.486</v>
      </c>
      <c r="AH2">
        <v>0.277</v>
      </c>
      <c r="AK2" t="s">
        <v>8</v>
      </c>
      <c r="AL2">
        <f>AC2+0.658</f>
        <v>2.693</v>
      </c>
      <c r="AM2">
        <f>AD2-0.056</f>
        <v>0.219</v>
      </c>
      <c r="AN2">
        <f>AE2-0.105</f>
        <v>0.401</v>
      </c>
      <c r="AO2">
        <v>3.421</v>
      </c>
      <c r="AP2">
        <v>0.376</v>
      </c>
      <c r="AQ2">
        <v>0.207</v>
      </c>
    </row>
    <row r="3" ht="17.5" spans="1:43">
      <c r="A3" t="s">
        <v>8</v>
      </c>
      <c r="B3">
        <v>1.017</v>
      </c>
      <c r="C3">
        <v>0.786</v>
      </c>
      <c r="D3">
        <v>0.999</v>
      </c>
      <c r="E3">
        <v>1.067</v>
      </c>
      <c r="F3">
        <v>0.976</v>
      </c>
      <c r="G3">
        <v>0.982</v>
      </c>
      <c r="J3" t="s">
        <v>8</v>
      </c>
      <c r="K3">
        <v>1.167</v>
      </c>
      <c r="L3">
        <f t="shared" ref="L3:L6" si="0">C3-0.098</f>
        <v>0.688</v>
      </c>
      <c r="M3">
        <f t="shared" ref="M3:M6" si="1">D3-0.043</f>
        <v>0.956</v>
      </c>
      <c r="N3">
        <v>1.417</v>
      </c>
      <c r="O3">
        <v>0.889</v>
      </c>
      <c r="P3">
        <v>0.539</v>
      </c>
      <c r="S3" t="s">
        <v>8</v>
      </c>
      <c r="T3">
        <v>1.45</v>
      </c>
      <c r="U3">
        <v>0.389</v>
      </c>
      <c r="V3">
        <v>0.915</v>
      </c>
      <c r="W3">
        <v>2.967</v>
      </c>
      <c r="X3">
        <v>0.556</v>
      </c>
      <c r="Y3">
        <v>0.339</v>
      </c>
      <c r="AB3" t="s">
        <v>8</v>
      </c>
      <c r="AC3">
        <f>T3+0.625</f>
        <v>2.075</v>
      </c>
      <c r="AD3">
        <f>U3-0.126</f>
        <v>0.263</v>
      </c>
      <c r="AE3">
        <f>V3-0.396</f>
        <v>0.519</v>
      </c>
      <c r="AF3">
        <v>3.393</v>
      </c>
      <c r="AG3">
        <v>0.464</v>
      </c>
      <c r="AH3">
        <v>0.272</v>
      </c>
      <c r="AK3" t="s">
        <v>8</v>
      </c>
      <c r="AL3">
        <f t="shared" ref="AL3:AL6" si="2">AC3+0.658</f>
        <v>2.733</v>
      </c>
      <c r="AM3">
        <f t="shared" ref="AM3:AM6" si="3">AD3-0.056</f>
        <v>0.207</v>
      </c>
      <c r="AN3">
        <f t="shared" ref="AN3:AN11" si="4">AE3-0.105</f>
        <v>0.414</v>
      </c>
      <c r="AO3">
        <v>3.568</v>
      </c>
      <c r="AP3">
        <v>0.321</v>
      </c>
      <c r="AQ3">
        <v>0.234</v>
      </c>
    </row>
    <row r="4" ht="17.5" spans="1:43">
      <c r="A4" t="s">
        <v>8</v>
      </c>
      <c r="B4">
        <v>1.015</v>
      </c>
      <c r="C4">
        <v>0.776</v>
      </c>
      <c r="D4">
        <v>0.988</v>
      </c>
      <c r="E4">
        <v>1.107</v>
      </c>
      <c r="F4">
        <v>0.954</v>
      </c>
      <c r="G4">
        <v>0.959</v>
      </c>
      <c r="J4" t="s">
        <v>8</v>
      </c>
      <c r="K4">
        <v>1.163</v>
      </c>
      <c r="L4">
        <f t="shared" si="0"/>
        <v>0.678</v>
      </c>
      <c r="M4">
        <f t="shared" si="1"/>
        <v>0.945</v>
      </c>
      <c r="N4">
        <v>1.457</v>
      </c>
      <c r="O4">
        <v>0.858</v>
      </c>
      <c r="P4">
        <v>0.527</v>
      </c>
      <c r="S4" t="s">
        <v>8</v>
      </c>
      <c r="T4">
        <v>1.43</v>
      </c>
      <c r="U4">
        <v>0.412</v>
      </c>
      <c r="V4">
        <v>0.899</v>
      </c>
      <c r="W4">
        <v>2.957</v>
      </c>
      <c r="X4">
        <v>0.534</v>
      </c>
      <c r="Y4">
        <v>0.327</v>
      </c>
      <c r="AB4" t="s">
        <v>8</v>
      </c>
      <c r="AC4">
        <f>T4+0.625</f>
        <v>2.055</v>
      </c>
      <c r="AD4">
        <f>U4-0.126</f>
        <v>0.286</v>
      </c>
      <c r="AE4">
        <f>V4-0.396</f>
        <v>0.503</v>
      </c>
      <c r="AF4">
        <v>3.383</v>
      </c>
      <c r="AG4">
        <v>0.457</v>
      </c>
      <c r="AH4">
        <v>0.26</v>
      </c>
      <c r="AK4" t="s">
        <v>8</v>
      </c>
      <c r="AL4">
        <f t="shared" si="2"/>
        <v>2.713</v>
      </c>
      <c r="AM4">
        <f t="shared" si="3"/>
        <v>0.23</v>
      </c>
      <c r="AN4">
        <f t="shared" si="4"/>
        <v>0.398</v>
      </c>
      <c r="AO4">
        <v>3.439</v>
      </c>
      <c r="AP4">
        <v>0.365</v>
      </c>
      <c r="AQ4">
        <v>0.211</v>
      </c>
    </row>
    <row r="5" ht="17.5" spans="1:43">
      <c r="A5" t="s">
        <v>8</v>
      </c>
      <c r="B5">
        <v>1.018</v>
      </c>
      <c r="C5">
        <v>0.759</v>
      </c>
      <c r="D5">
        <v>0.989</v>
      </c>
      <c r="E5">
        <v>1.127</v>
      </c>
      <c r="F5">
        <v>0.939</v>
      </c>
      <c r="G5">
        <v>0.968</v>
      </c>
      <c r="J5" t="s">
        <v>8</v>
      </c>
      <c r="K5">
        <f t="shared" ref="K5" si="5">B5+0.143</f>
        <v>1.161</v>
      </c>
      <c r="L5">
        <f t="shared" si="0"/>
        <v>0.661</v>
      </c>
      <c r="M5">
        <f t="shared" si="1"/>
        <v>0.946</v>
      </c>
      <c r="N5">
        <v>1.477</v>
      </c>
      <c r="O5">
        <v>0.843</v>
      </c>
      <c r="P5">
        <v>0.536</v>
      </c>
      <c r="S5" t="s">
        <v>8</v>
      </c>
      <c r="T5">
        <v>1.42</v>
      </c>
      <c r="U5">
        <v>0.398</v>
      </c>
      <c r="V5">
        <v>0.912</v>
      </c>
      <c r="W5">
        <v>2.977</v>
      </c>
      <c r="X5">
        <v>0.529</v>
      </c>
      <c r="Y5">
        <v>0.336</v>
      </c>
      <c r="AB5" t="s">
        <v>8</v>
      </c>
      <c r="AC5">
        <f>T5+0.625</f>
        <v>2.045</v>
      </c>
      <c r="AD5">
        <f>U5-0.126</f>
        <v>0.272</v>
      </c>
      <c r="AE5">
        <f>V5-0.396</f>
        <v>0.516</v>
      </c>
      <c r="AF5">
        <v>3.403</v>
      </c>
      <c r="AG5">
        <v>0.487</v>
      </c>
      <c r="AH5">
        <v>0.269</v>
      </c>
      <c r="AK5" t="s">
        <v>8</v>
      </c>
      <c r="AL5">
        <f t="shared" si="2"/>
        <v>2.703</v>
      </c>
      <c r="AM5">
        <f t="shared" si="3"/>
        <v>0.216</v>
      </c>
      <c r="AN5">
        <f t="shared" si="4"/>
        <v>0.411</v>
      </c>
      <c r="AO5">
        <v>3.399</v>
      </c>
      <c r="AP5">
        <v>0.345</v>
      </c>
      <c r="AQ5">
        <v>0.216</v>
      </c>
    </row>
    <row r="6" ht="17.5" spans="1:43">
      <c r="A6" t="s">
        <v>8</v>
      </c>
      <c r="B6">
        <v>1.065</v>
      </c>
      <c r="C6">
        <v>0.736</v>
      </c>
      <c r="D6">
        <v>0.978</v>
      </c>
      <c r="E6">
        <v>1.147</v>
      </c>
      <c r="F6">
        <v>0.987</v>
      </c>
      <c r="G6">
        <v>0.979</v>
      </c>
      <c r="J6" t="s">
        <v>8</v>
      </c>
      <c r="K6">
        <v>1.159</v>
      </c>
      <c r="L6">
        <f t="shared" si="0"/>
        <v>0.638</v>
      </c>
      <c r="M6">
        <f t="shared" si="1"/>
        <v>0.935</v>
      </c>
      <c r="N6">
        <v>1.497</v>
      </c>
      <c r="O6">
        <v>0.891</v>
      </c>
      <c r="P6">
        <v>0.547</v>
      </c>
      <c r="S6" t="s">
        <v>8</v>
      </c>
      <c r="T6">
        <v>1.45</v>
      </c>
      <c r="U6">
        <v>0.403</v>
      </c>
      <c r="V6">
        <v>0.889</v>
      </c>
      <c r="W6">
        <v>2.997</v>
      </c>
      <c r="X6">
        <v>0.587</v>
      </c>
      <c r="Y6">
        <v>0.347</v>
      </c>
      <c r="AB6" t="s">
        <v>8</v>
      </c>
      <c r="AC6">
        <f>T6+0.625</f>
        <v>2.075</v>
      </c>
      <c r="AD6">
        <f>U6-0.126</f>
        <v>0.277</v>
      </c>
      <c r="AE6">
        <f>V6-0.396</f>
        <v>0.493</v>
      </c>
      <c r="AF6">
        <v>3.423</v>
      </c>
      <c r="AG6">
        <v>0.475</v>
      </c>
      <c r="AH6">
        <v>0.28</v>
      </c>
      <c r="AK6" t="s">
        <v>8</v>
      </c>
      <c r="AL6">
        <f t="shared" si="2"/>
        <v>2.733</v>
      </c>
      <c r="AM6">
        <f t="shared" si="3"/>
        <v>0.221</v>
      </c>
      <c r="AN6">
        <f t="shared" si="4"/>
        <v>0.388</v>
      </c>
      <c r="AO6">
        <v>3.421</v>
      </c>
      <c r="AP6">
        <v>0.322</v>
      </c>
      <c r="AQ6">
        <v>0.208</v>
      </c>
    </row>
    <row r="7" ht="17.5" spans="1:43">
      <c r="A7" t="s">
        <v>9</v>
      </c>
      <c r="B7">
        <v>1.098</v>
      </c>
      <c r="C7">
        <v>0.993</v>
      </c>
      <c r="D7">
        <v>0.986</v>
      </c>
      <c r="E7">
        <v>1.024</v>
      </c>
      <c r="F7">
        <v>0.954</v>
      </c>
      <c r="G7">
        <v>0.759</v>
      </c>
      <c r="J7" t="s">
        <v>9</v>
      </c>
      <c r="K7">
        <f>B7+0.096</f>
        <v>1.194</v>
      </c>
      <c r="L7">
        <f>C7-0.179</f>
        <v>0.814</v>
      </c>
      <c r="M7">
        <f>D7-0.129</f>
        <v>0.857</v>
      </c>
      <c r="N7">
        <v>1.1208</v>
      </c>
      <c r="O7">
        <v>0.883</v>
      </c>
      <c r="P7">
        <v>0.631</v>
      </c>
      <c r="S7" t="s">
        <v>9</v>
      </c>
      <c r="T7">
        <v>1.33</v>
      </c>
      <c r="U7">
        <v>0.53</v>
      </c>
      <c r="V7">
        <v>0.61</v>
      </c>
      <c r="W7">
        <v>1.819</v>
      </c>
      <c r="X7">
        <v>0.753</v>
      </c>
      <c r="Y7">
        <v>0.461</v>
      </c>
      <c r="AB7" t="s">
        <v>9</v>
      </c>
      <c r="AC7">
        <f>T7+0.423</f>
        <v>1.753</v>
      </c>
      <c r="AD7">
        <f>U7-0.078</f>
        <v>0.452</v>
      </c>
      <c r="AE7">
        <f>V7-0.058</f>
        <v>0.552</v>
      </c>
      <c r="AF7">
        <v>1.877</v>
      </c>
      <c r="AG7">
        <v>0.687</v>
      </c>
      <c r="AH7">
        <v>0.416</v>
      </c>
      <c r="AK7" t="s">
        <v>9</v>
      </c>
      <c r="AL7">
        <f>AC7+0.369</f>
        <v>2.122</v>
      </c>
      <c r="AM7">
        <f>AD7-0.132</f>
        <v>0.32</v>
      </c>
      <c r="AN7">
        <f t="shared" si="4"/>
        <v>0.447</v>
      </c>
      <c r="AO7">
        <v>1.994</v>
      </c>
      <c r="AP7">
        <v>0.521</v>
      </c>
      <c r="AQ7">
        <v>0.398</v>
      </c>
    </row>
    <row r="8" ht="17.5" spans="1:43">
      <c r="A8" t="s">
        <v>9</v>
      </c>
      <c r="B8">
        <v>1.099</v>
      </c>
      <c r="C8">
        <v>0.989</v>
      </c>
      <c r="D8">
        <v>0.998</v>
      </c>
      <c r="E8">
        <v>1.029</v>
      </c>
      <c r="F8">
        <v>0.974</v>
      </c>
      <c r="G8">
        <v>0.739</v>
      </c>
      <c r="J8" t="s">
        <v>9</v>
      </c>
      <c r="K8">
        <f t="shared" ref="K8:K11" si="6">B8+0.096</f>
        <v>1.195</v>
      </c>
      <c r="L8">
        <f t="shared" ref="L8:L11" si="7">C8-0.179</f>
        <v>0.81</v>
      </c>
      <c r="M8">
        <f t="shared" ref="M8:M11" si="8">D8-0.129</f>
        <v>0.869</v>
      </c>
      <c r="N8">
        <v>1.1258</v>
      </c>
      <c r="O8">
        <v>0.873</v>
      </c>
      <c r="P8">
        <v>0.611</v>
      </c>
      <c r="S8" t="s">
        <v>9</v>
      </c>
      <c r="T8">
        <v>1.31</v>
      </c>
      <c r="U8">
        <v>0.52</v>
      </c>
      <c r="V8">
        <v>0.62</v>
      </c>
      <c r="W8">
        <v>1.829</v>
      </c>
      <c r="X8">
        <v>0.773</v>
      </c>
      <c r="Y8">
        <v>0.441</v>
      </c>
      <c r="AB8" t="s">
        <v>9</v>
      </c>
      <c r="AC8">
        <f>T8+0.423</f>
        <v>1.733</v>
      </c>
      <c r="AD8">
        <f>U8-0.078</f>
        <v>0.442</v>
      </c>
      <c r="AE8">
        <f>V8-0.058</f>
        <v>0.562</v>
      </c>
      <c r="AF8">
        <v>1.887</v>
      </c>
      <c r="AG8">
        <v>0.697</v>
      </c>
      <c r="AH8">
        <v>0.436</v>
      </c>
      <c r="AK8" t="s">
        <v>9</v>
      </c>
      <c r="AL8">
        <v>2.123</v>
      </c>
      <c r="AM8">
        <f>AD8-0.132</f>
        <v>0.31</v>
      </c>
      <c r="AN8">
        <f t="shared" si="4"/>
        <v>0.457</v>
      </c>
      <c r="AO8">
        <v>1.906</v>
      </c>
      <c r="AP8">
        <v>0.509</v>
      </c>
      <c r="AQ8">
        <v>0.396</v>
      </c>
    </row>
    <row r="9" ht="17.5" spans="1:43">
      <c r="A9" t="s">
        <v>9</v>
      </c>
      <c r="B9">
        <v>1.095</v>
      </c>
      <c r="C9">
        <v>0.985</v>
      </c>
      <c r="D9">
        <v>0.996</v>
      </c>
      <c r="E9">
        <v>1.031</v>
      </c>
      <c r="F9">
        <v>0.994</v>
      </c>
      <c r="G9">
        <v>0.741</v>
      </c>
      <c r="J9" t="s">
        <v>9</v>
      </c>
      <c r="K9">
        <f t="shared" si="6"/>
        <v>1.191</v>
      </c>
      <c r="L9">
        <f t="shared" si="7"/>
        <v>0.806</v>
      </c>
      <c r="M9">
        <f t="shared" si="8"/>
        <v>0.867</v>
      </c>
      <c r="N9">
        <v>1.1278</v>
      </c>
      <c r="O9">
        <v>0.893</v>
      </c>
      <c r="P9">
        <v>0.613</v>
      </c>
      <c r="S9" t="s">
        <v>9</v>
      </c>
      <c r="T9">
        <v>1.32</v>
      </c>
      <c r="U9">
        <v>0.532</v>
      </c>
      <c r="V9">
        <v>0.618</v>
      </c>
      <c r="W9">
        <v>1.839</v>
      </c>
      <c r="X9">
        <v>0.793</v>
      </c>
      <c r="Y9">
        <v>0.421</v>
      </c>
      <c r="AB9" t="s">
        <v>9</v>
      </c>
      <c r="AC9">
        <f>T9+0.423</f>
        <v>1.743</v>
      </c>
      <c r="AD9">
        <f>U9-0.078</f>
        <v>0.454</v>
      </c>
      <c r="AE9">
        <f>V9-0.058</f>
        <v>0.56</v>
      </c>
      <c r="AF9">
        <v>1.897</v>
      </c>
      <c r="AG9">
        <v>0.647</v>
      </c>
      <c r="AH9">
        <v>0.422</v>
      </c>
      <c r="AK9" t="s">
        <v>9</v>
      </c>
      <c r="AL9">
        <v>2.125</v>
      </c>
      <c r="AM9">
        <f t="shared" ref="AM9:AM11" si="9">AD9-0.132</f>
        <v>0.322</v>
      </c>
      <c r="AN9">
        <f t="shared" si="4"/>
        <v>0.455</v>
      </c>
      <c r="AO9">
        <v>1.904</v>
      </c>
      <c r="AP9">
        <v>0.519</v>
      </c>
      <c r="AQ9">
        <v>0.375</v>
      </c>
    </row>
    <row r="10" ht="17.5" spans="1:43">
      <c r="A10" t="s">
        <v>9</v>
      </c>
      <c r="B10">
        <v>1.096</v>
      </c>
      <c r="C10">
        <v>0.993</v>
      </c>
      <c r="D10">
        <v>0.995</v>
      </c>
      <c r="E10">
        <v>1.035</v>
      </c>
      <c r="F10">
        <v>0.964</v>
      </c>
      <c r="G10">
        <v>0.779</v>
      </c>
      <c r="J10" t="s">
        <v>9</v>
      </c>
      <c r="K10">
        <f t="shared" si="6"/>
        <v>1.192</v>
      </c>
      <c r="L10">
        <f t="shared" si="7"/>
        <v>0.814</v>
      </c>
      <c r="M10">
        <f t="shared" si="8"/>
        <v>0.866</v>
      </c>
      <c r="N10">
        <v>1.1318</v>
      </c>
      <c r="O10">
        <v>0.863</v>
      </c>
      <c r="P10">
        <v>0.651</v>
      </c>
      <c r="S10" t="s">
        <v>9</v>
      </c>
      <c r="T10">
        <v>1.34</v>
      </c>
      <c r="U10">
        <v>0.542</v>
      </c>
      <c r="V10">
        <v>0.599</v>
      </c>
      <c r="W10">
        <v>1.809</v>
      </c>
      <c r="X10">
        <v>0.713</v>
      </c>
      <c r="Y10">
        <v>0.481</v>
      </c>
      <c r="AB10" t="s">
        <v>9</v>
      </c>
      <c r="AC10">
        <f>T10+0.423</f>
        <v>1.763</v>
      </c>
      <c r="AD10">
        <f>U10-0.078</f>
        <v>0.464</v>
      </c>
      <c r="AE10">
        <f>V10-0.058</f>
        <v>0.541</v>
      </c>
      <c r="AF10">
        <v>1.867</v>
      </c>
      <c r="AG10">
        <v>0.647</v>
      </c>
      <c r="AH10">
        <v>0.436</v>
      </c>
      <c r="AK10" t="s">
        <v>9</v>
      </c>
      <c r="AL10">
        <v>2.129</v>
      </c>
      <c r="AM10">
        <f t="shared" si="9"/>
        <v>0.332</v>
      </c>
      <c r="AN10">
        <f t="shared" si="4"/>
        <v>0.436</v>
      </c>
      <c r="AO10">
        <v>1.901</v>
      </c>
      <c r="AP10">
        <v>0.523</v>
      </c>
      <c r="AQ10">
        <v>0.389</v>
      </c>
    </row>
    <row r="11" ht="17.5" spans="1:43">
      <c r="A11" t="s">
        <v>9</v>
      </c>
      <c r="B11">
        <v>1.097</v>
      </c>
      <c r="C11">
        <v>0.998</v>
      </c>
      <c r="D11">
        <v>0.994</v>
      </c>
      <c r="E11">
        <v>1.026</v>
      </c>
      <c r="F11">
        <v>0.954</v>
      </c>
      <c r="G11">
        <v>0.743</v>
      </c>
      <c r="J11" t="s">
        <v>9</v>
      </c>
      <c r="K11">
        <f t="shared" si="6"/>
        <v>1.193</v>
      </c>
      <c r="L11">
        <f t="shared" si="7"/>
        <v>0.819</v>
      </c>
      <c r="M11">
        <f t="shared" si="8"/>
        <v>0.865</v>
      </c>
      <c r="N11">
        <v>1.1228</v>
      </c>
      <c r="O11">
        <v>0.893</v>
      </c>
      <c r="P11">
        <v>0.615</v>
      </c>
      <c r="S11" t="s">
        <v>9</v>
      </c>
      <c r="T11">
        <v>1.35</v>
      </c>
      <c r="U11">
        <v>0.526</v>
      </c>
      <c r="V11">
        <v>0.601</v>
      </c>
      <c r="W11">
        <v>1.827</v>
      </c>
      <c r="X11">
        <v>0.653</v>
      </c>
      <c r="Y11">
        <v>0.445</v>
      </c>
      <c r="AB11" t="s">
        <v>9</v>
      </c>
      <c r="AC11">
        <f>T11+0.423</f>
        <v>1.773</v>
      </c>
      <c r="AD11">
        <f>U11-0.078</f>
        <v>0.448</v>
      </c>
      <c r="AE11">
        <f>V11-0.058</f>
        <v>0.543</v>
      </c>
      <c r="AF11">
        <v>1.885</v>
      </c>
      <c r="AG11">
        <v>0.587</v>
      </c>
      <c r="AH11">
        <v>0.432</v>
      </c>
      <c r="AK11" t="s">
        <v>9</v>
      </c>
      <c r="AL11">
        <v>2.126</v>
      </c>
      <c r="AM11">
        <f t="shared" si="9"/>
        <v>0.316</v>
      </c>
      <c r="AN11">
        <f t="shared" si="4"/>
        <v>0.438</v>
      </c>
      <c r="AO11">
        <v>1.909</v>
      </c>
      <c r="AP11">
        <v>0.525</v>
      </c>
      <c r="AQ11">
        <v>0.371</v>
      </c>
    </row>
    <row r="12" ht="17.5" spans="1:43">
      <c r="A12" t="s">
        <v>10</v>
      </c>
      <c r="B12">
        <v>1.057</v>
      </c>
      <c r="C12">
        <v>1.001</v>
      </c>
      <c r="D12">
        <v>0.533</v>
      </c>
      <c r="E12">
        <v>2.366</v>
      </c>
      <c r="F12">
        <v>1.037</v>
      </c>
      <c r="G12">
        <v>0.729</v>
      </c>
      <c r="J12" t="s">
        <v>10</v>
      </c>
      <c r="K12">
        <f>B12+0.208</f>
        <v>1.265</v>
      </c>
      <c r="L12">
        <f>C12+0.012</f>
        <v>1.013</v>
      </c>
      <c r="M12">
        <f>D12-0.106</f>
        <v>0.427</v>
      </c>
      <c r="N12">
        <v>3.333</v>
      </c>
      <c r="O12">
        <v>1.131</v>
      </c>
      <c r="P12">
        <v>0.532</v>
      </c>
      <c r="S12" t="s">
        <v>10</v>
      </c>
      <c r="T12">
        <v>1.67</v>
      </c>
      <c r="U12">
        <v>1.067</v>
      </c>
      <c r="V12">
        <v>0.272</v>
      </c>
      <c r="W12">
        <v>5.672</v>
      </c>
      <c r="X12">
        <v>1.387</v>
      </c>
      <c r="Y12">
        <v>0.272</v>
      </c>
      <c r="AB12" t="s">
        <v>10</v>
      </c>
      <c r="AC12">
        <f>T12+1.003</f>
        <v>2.673</v>
      </c>
      <c r="AD12">
        <v>2.015</v>
      </c>
      <c r="AE12">
        <f>V12-0.068</f>
        <v>0.204</v>
      </c>
      <c r="AF12">
        <v>6.543</v>
      </c>
      <c r="AG12">
        <v>1.485</v>
      </c>
      <c r="AH12">
        <v>0.191</v>
      </c>
      <c r="AK12" t="s">
        <v>10</v>
      </c>
      <c r="AL12">
        <f>AC12+1.459</f>
        <v>4.132</v>
      </c>
      <c r="AM12">
        <f>AD12+0.869</f>
        <v>2.884</v>
      </c>
      <c r="AN12">
        <f>AE12-0.019</f>
        <v>0.185</v>
      </c>
      <c r="AO12">
        <v>6.991</v>
      </c>
      <c r="AP12">
        <v>1.621</v>
      </c>
      <c r="AQ12">
        <v>0.098</v>
      </c>
    </row>
    <row r="13" ht="17.5" spans="1:43">
      <c r="A13" t="s">
        <v>10</v>
      </c>
      <c r="B13">
        <v>1.063</v>
      </c>
      <c r="C13">
        <v>1.002</v>
      </c>
      <c r="D13">
        <v>0.542</v>
      </c>
      <c r="E13">
        <v>2.386</v>
      </c>
      <c r="F13">
        <v>1.017</v>
      </c>
      <c r="G13">
        <v>0.733</v>
      </c>
      <c r="J13" t="s">
        <v>10</v>
      </c>
      <c r="K13">
        <f t="shared" ref="K13:K16" si="10">B13+0.208</f>
        <v>1.271</v>
      </c>
      <c r="L13">
        <f t="shared" ref="L13:L16" si="11">C13+0.012</f>
        <v>1.014</v>
      </c>
      <c r="M13">
        <f t="shared" ref="M13:M16" si="12">D13-0.106</f>
        <v>0.436</v>
      </c>
      <c r="N13">
        <v>3.353</v>
      </c>
      <c r="O13">
        <v>1.111</v>
      </c>
      <c r="P13">
        <v>0.536</v>
      </c>
      <c r="S13" t="s">
        <v>10</v>
      </c>
      <c r="T13">
        <v>1.64</v>
      </c>
      <c r="U13">
        <v>1.058</v>
      </c>
      <c r="V13">
        <v>0.267</v>
      </c>
      <c r="W13">
        <v>5.652</v>
      </c>
      <c r="X13">
        <v>1.367</v>
      </c>
      <c r="Y13">
        <v>0.252</v>
      </c>
      <c r="AB13" t="s">
        <v>10</v>
      </c>
      <c r="AC13">
        <f>T13+1.203</f>
        <v>2.843</v>
      </c>
      <c r="AD13">
        <f>U13+0.896</f>
        <v>1.954</v>
      </c>
      <c r="AE13">
        <f>V13-0.068</f>
        <v>0.199</v>
      </c>
      <c r="AF13">
        <v>6.531</v>
      </c>
      <c r="AG13">
        <v>1.465</v>
      </c>
      <c r="AH13">
        <v>0.171</v>
      </c>
      <c r="AK13" t="s">
        <v>10</v>
      </c>
      <c r="AL13">
        <f t="shared" ref="AL13:AL16" si="13">AC13+1.459</f>
        <v>4.302</v>
      </c>
      <c r="AM13">
        <f t="shared" ref="AM13:AM16" si="14">AD13+0.869</f>
        <v>2.823</v>
      </c>
      <c r="AN13">
        <f t="shared" ref="AN13:AN16" si="15">AE13-0.019</f>
        <v>0.18</v>
      </c>
      <c r="AO13">
        <v>6.895</v>
      </c>
      <c r="AP13">
        <v>1.531</v>
      </c>
      <c r="AQ13">
        <v>0.099</v>
      </c>
    </row>
    <row r="14" ht="17.5" spans="1:43">
      <c r="A14" t="s">
        <v>10</v>
      </c>
      <c r="B14">
        <v>1.055</v>
      </c>
      <c r="C14">
        <v>1.004</v>
      </c>
      <c r="D14">
        <v>0.562</v>
      </c>
      <c r="E14">
        <v>2.346</v>
      </c>
      <c r="F14">
        <v>1.057</v>
      </c>
      <c r="G14">
        <v>0.728</v>
      </c>
      <c r="J14" t="s">
        <v>10</v>
      </c>
      <c r="K14">
        <f t="shared" si="10"/>
        <v>1.263</v>
      </c>
      <c r="L14">
        <f t="shared" si="11"/>
        <v>1.016</v>
      </c>
      <c r="M14">
        <f t="shared" si="12"/>
        <v>0.456</v>
      </c>
      <c r="N14">
        <v>3.313</v>
      </c>
      <c r="O14">
        <v>1.151</v>
      </c>
      <c r="P14">
        <v>0.531</v>
      </c>
      <c r="S14" t="s">
        <v>10</v>
      </c>
      <c r="T14">
        <v>1.61</v>
      </c>
      <c r="U14">
        <v>1.057</v>
      </c>
      <c r="V14">
        <v>0.261</v>
      </c>
      <c r="W14">
        <v>5.632</v>
      </c>
      <c r="X14">
        <v>1.347</v>
      </c>
      <c r="Y14">
        <v>0.232</v>
      </c>
      <c r="AB14" t="s">
        <v>10</v>
      </c>
      <c r="AC14">
        <f>T14+1.203</f>
        <v>2.813</v>
      </c>
      <c r="AD14">
        <f>U14+0.896</f>
        <v>1.953</v>
      </c>
      <c r="AE14">
        <v>0.203</v>
      </c>
      <c r="AF14">
        <v>6.556</v>
      </c>
      <c r="AG14">
        <v>1.476</v>
      </c>
      <c r="AH14">
        <v>0.151</v>
      </c>
      <c r="AK14" t="s">
        <v>10</v>
      </c>
      <c r="AL14">
        <f t="shared" si="13"/>
        <v>4.272</v>
      </c>
      <c r="AM14">
        <f t="shared" si="14"/>
        <v>2.822</v>
      </c>
      <c r="AN14">
        <f t="shared" si="15"/>
        <v>0.184</v>
      </c>
      <c r="AO14">
        <v>6.845</v>
      </c>
      <c r="AP14">
        <v>1.523</v>
      </c>
      <c r="AQ14">
        <v>0.097</v>
      </c>
    </row>
    <row r="15" ht="17.5" spans="1:43">
      <c r="A15" t="s">
        <v>10</v>
      </c>
      <c r="B15">
        <v>1.059</v>
      </c>
      <c r="C15">
        <v>1.003</v>
      </c>
      <c r="D15">
        <v>0.569</v>
      </c>
      <c r="E15">
        <v>2.306</v>
      </c>
      <c r="F15">
        <v>1.027</v>
      </c>
      <c r="G15">
        <v>0.734</v>
      </c>
      <c r="J15" t="s">
        <v>10</v>
      </c>
      <c r="K15">
        <f t="shared" si="10"/>
        <v>1.267</v>
      </c>
      <c r="L15">
        <f t="shared" si="11"/>
        <v>1.015</v>
      </c>
      <c r="M15">
        <f t="shared" si="12"/>
        <v>0.463</v>
      </c>
      <c r="N15">
        <v>3.273</v>
      </c>
      <c r="O15">
        <v>1.121</v>
      </c>
      <c r="P15">
        <v>0.537</v>
      </c>
      <c r="S15" t="s">
        <v>10</v>
      </c>
      <c r="T15">
        <v>1.66</v>
      </c>
      <c r="U15">
        <v>1.061</v>
      </c>
      <c r="V15">
        <v>0.273</v>
      </c>
      <c r="W15">
        <v>5.612</v>
      </c>
      <c r="X15">
        <v>1.327</v>
      </c>
      <c r="Y15">
        <v>0.212</v>
      </c>
      <c r="AB15" t="s">
        <v>10</v>
      </c>
      <c r="AC15">
        <f>T15+1.203</f>
        <v>2.863</v>
      </c>
      <c r="AD15">
        <v>2.015</v>
      </c>
      <c r="AE15">
        <f>V15-0.068</f>
        <v>0.205</v>
      </c>
      <c r="AF15">
        <v>6.549</v>
      </c>
      <c r="AG15">
        <v>1.425</v>
      </c>
      <c r="AH15">
        <v>0.131</v>
      </c>
      <c r="AK15" t="s">
        <v>10</v>
      </c>
      <c r="AL15">
        <f t="shared" si="13"/>
        <v>4.322</v>
      </c>
      <c r="AM15">
        <f t="shared" si="14"/>
        <v>2.884</v>
      </c>
      <c r="AN15">
        <f t="shared" si="15"/>
        <v>0.186</v>
      </c>
      <c r="AO15">
        <v>6.899</v>
      </c>
      <c r="AP15">
        <v>1.512</v>
      </c>
      <c r="AQ15">
        <v>0.089</v>
      </c>
    </row>
    <row r="16" ht="17.5" spans="1:43">
      <c r="A16" t="s">
        <v>10</v>
      </c>
      <c r="B16">
        <v>1.062</v>
      </c>
      <c r="C16">
        <v>1.005</v>
      </c>
      <c r="D16">
        <v>0.565</v>
      </c>
      <c r="E16">
        <v>2.326</v>
      </c>
      <c r="F16">
        <v>1.047</v>
      </c>
      <c r="G16">
        <v>0.731</v>
      </c>
      <c r="J16" t="s">
        <v>10</v>
      </c>
      <c r="K16">
        <f t="shared" si="10"/>
        <v>1.27</v>
      </c>
      <c r="L16">
        <f t="shared" si="11"/>
        <v>1.017</v>
      </c>
      <c r="M16">
        <f t="shared" si="12"/>
        <v>0.459</v>
      </c>
      <c r="N16">
        <v>3.293</v>
      </c>
      <c r="O16">
        <v>1.141</v>
      </c>
      <c r="P16">
        <v>0.534</v>
      </c>
      <c r="S16" t="s">
        <v>10</v>
      </c>
      <c r="T16">
        <v>1.65</v>
      </c>
      <c r="U16">
        <v>1.069</v>
      </c>
      <c r="V16">
        <v>0.262</v>
      </c>
      <c r="W16">
        <v>5.692</v>
      </c>
      <c r="X16">
        <v>1.307</v>
      </c>
      <c r="Y16">
        <v>0.292</v>
      </c>
      <c r="AB16" t="s">
        <v>10</v>
      </c>
      <c r="AC16">
        <v>2.968</v>
      </c>
      <c r="AD16">
        <v>2.085</v>
      </c>
      <c r="AE16">
        <f>V16-0.068</f>
        <v>0.194</v>
      </c>
      <c r="AF16">
        <v>6.591</v>
      </c>
      <c r="AG16">
        <v>1.405</v>
      </c>
      <c r="AH16">
        <v>0.211</v>
      </c>
      <c r="AK16" t="s">
        <v>10</v>
      </c>
      <c r="AL16">
        <f t="shared" si="13"/>
        <v>4.427</v>
      </c>
      <c r="AM16">
        <f t="shared" si="14"/>
        <v>2.954</v>
      </c>
      <c r="AN16">
        <f t="shared" si="15"/>
        <v>0.175</v>
      </c>
      <c r="AO16">
        <v>6.998</v>
      </c>
      <c r="AP16">
        <v>1.501</v>
      </c>
      <c r="AQ16">
        <v>0.091</v>
      </c>
    </row>
    <row r="17" ht="17.5" spans="1:43">
      <c r="A17" t="s">
        <v>11</v>
      </c>
      <c r="B17">
        <v>1.512</v>
      </c>
      <c r="C17">
        <v>1.023</v>
      </c>
      <c r="D17">
        <v>0.914</v>
      </c>
      <c r="E17">
        <v>3.355</v>
      </c>
      <c r="F17">
        <v>1.361</v>
      </c>
      <c r="G17">
        <v>0.553</v>
      </c>
      <c r="J17" t="s">
        <v>11</v>
      </c>
      <c r="K17">
        <f>B17+0.145</f>
        <v>1.657</v>
      </c>
      <c r="L17">
        <f>C17+0.042</f>
        <v>1.065</v>
      </c>
      <c r="M17">
        <f>D17-0.219</f>
        <v>0.695</v>
      </c>
      <c r="N17">
        <v>4.548</v>
      </c>
      <c r="O17">
        <v>1.975</v>
      </c>
      <c r="P17">
        <v>0.479</v>
      </c>
      <c r="S17" t="s">
        <v>11</v>
      </c>
      <c r="T17">
        <v>2.012</v>
      </c>
      <c r="U17">
        <v>1.123</v>
      </c>
      <c r="V17">
        <v>0.314</v>
      </c>
      <c r="W17">
        <v>7.187</v>
      </c>
      <c r="X17">
        <v>3.14</v>
      </c>
      <c r="Y17">
        <v>0.373</v>
      </c>
      <c r="AB17" t="s">
        <v>11</v>
      </c>
      <c r="AC17">
        <f>T17+0.297</f>
        <v>2.309</v>
      </c>
      <c r="AD17">
        <f>U17+0.296</f>
        <v>1.419</v>
      </c>
      <c r="AE17">
        <f>V17-0.118</f>
        <v>0.196</v>
      </c>
      <c r="AF17">
        <v>7.294</v>
      </c>
      <c r="AG17">
        <v>3.227</v>
      </c>
      <c r="AH17">
        <v>0.301</v>
      </c>
      <c r="AK17" t="s">
        <v>11</v>
      </c>
      <c r="AL17">
        <f>AC17+0.207</f>
        <v>2.516</v>
      </c>
      <c r="AM17">
        <f>AD17+0.132</f>
        <v>1.551</v>
      </c>
      <c r="AN17">
        <f>AE17-0.067</f>
        <v>0.129</v>
      </c>
      <c r="AO17">
        <v>7.552</v>
      </c>
      <c r="AP17">
        <v>3.728</v>
      </c>
      <c r="AQ17">
        <v>0.276</v>
      </c>
    </row>
    <row r="18" ht="17.5" spans="1:43">
      <c r="A18" t="s">
        <v>11</v>
      </c>
      <c r="B18">
        <v>1.558</v>
      </c>
      <c r="C18">
        <v>1.028</v>
      </c>
      <c r="D18">
        <v>0.925</v>
      </c>
      <c r="E18">
        <v>3.355</v>
      </c>
      <c r="F18">
        <v>1.355</v>
      </c>
      <c r="G18">
        <v>0.563</v>
      </c>
      <c r="J18" t="s">
        <v>11</v>
      </c>
      <c r="K18">
        <f t="shared" ref="K18:K21" si="16">B18+0.145</f>
        <v>1.703</v>
      </c>
      <c r="L18">
        <f t="shared" ref="L18:L21" si="17">C18+0.042</f>
        <v>1.07</v>
      </c>
      <c r="M18">
        <f t="shared" ref="M18:M21" si="18">D18-0.219</f>
        <v>0.706</v>
      </c>
      <c r="N18">
        <v>4.548</v>
      </c>
      <c r="O18">
        <v>1.969</v>
      </c>
      <c r="P18">
        <v>0.489</v>
      </c>
      <c r="S18" t="s">
        <v>11</v>
      </c>
      <c r="T18">
        <v>2.013</v>
      </c>
      <c r="U18">
        <v>1.139</v>
      </c>
      <c r="V18">
        <v>0.312</v>
      </c>
      <c r="W18">
        <v>7.167</v>
      </c>
      <c r="X18">
        <v>3.22</v>
      </c>
      <c r="Y18">
        <v>0.353</v>
      </c>
      <c r="AB18" t="s">
        <v>11</v>
      </c>
      <c r="AC18">
        <f>T18+0.297</f>
        <v>2.31</v>
      </c>
      <c r="AD18">
        <f>U18+0.296</f>
        <v>1.435</v>
      </c>
      <c r="AE18">
        <f>V18-0.118</f>
        <v>0.194</v>
      </c>
      <c r="AF18">
        <v>7.274</v>
      </c>
      <c r="AG18">
        <v>3.307</v>
      </c>
      <c r="AH18">
        <v>0.302</v>
      </c>
      <c r="AK18" t="s">
        <v>11</v>
      </c>
      <c r="AL18">
        <f t="shared" ref="AL18:AL21" si="19">AC18+0.207</f>
        <v>2.517</v>
      </c>
      <c r="AM18">
        <f>AD18+0.132</f>
        <v>1.567</v>
      </c>
      <c r="AN18">
        <f t="shared" ref="AN18:AN21" si="20">AE18-0.067</f>
        <v>0.127</v>
      </c>
      <c r="AO18">
        <v>7.532</v>
      </c>
      <c r="AP18">
        <v>3.808</v>
      </c>
      <c r="AQ18">
        <v>0.277</v>
      </c>
    </row>
    <row r="19" ht="17.5" spans="1:43">
      <c r="A19" t="s">
        <v>11</v>
      </c>
      <c r="B19">
        <v>1.562</v>
      </c>
      <c r="C19">
        <v>1.026</v>
      </c>
      <c r="D19">
        <v>0.916</v>
      </c>
      <c r="E19">
        <v>3.395</v>
      </c>
      <c r="F19">
        <v>1.364</v>
      </c>
      <c r="G19">
        <v>0.559</v>
      </c>
      <c r="J19" t="s">
        <v>11</v>
      </c>
      <c r="K19">
        <f t="shared" si="16"/>
        <v>1.707</v>
      </c>
      <c r="L19">
        <f t="shared" si="17"/>
        <v>1.068</v>
      </c>
      <c r="M19">
        <f t="shared" si="18"/>
        <v>0.697</v>
      </c>
      <c r="N19">
        <v>4.588</v>
      </c>
      <c r="O19">
        <v>1.978</v>
      </c>
      <c r="P19">
        <v>0.485</v>
      </c>
      <c r="S19" t="s">
        <v>11</v>
      </c>
      <c r="T19">
        <v>2.018</v>
      </c>
      <c r="U19">
        <v>1.115</v>
      </c>
      <c r="V19">
        <v>0.335</v>
      </c>
      <c r="W19">
        <v>7.147</v>
      </c>
      <c r="X19">
        <v>3.16</v>
      </c>
      <c r="Y19">
        <v>0.333</v>
      </c>
      <c r="AB19" t="s">
        <v>11</v>
      </c>
      <c r="AC19">
        <f>T19+0.297</f>
        <v>2.315</v>
      </c>
      <c r="AD19">
        <f>U19+0.296</f>
        <v>1.411</v>
      </c>
      <c r="AE19">
        <f>V19-0.118</f>
        <v>0.217</v>
      </c>
      <c r="AF19">
        <v>7.254</v>
      </c>
      <c r="AG19">
        <v>3.247</v>
      </c>
      <c r="AH19">
        <v>0.303</v>
      </c>
      <c r="AK19" t="s">
        <v>11</v>
      </c>
      <c r="AL19">
        <f t="shared" si="19"/>
        <v>2.522</v>
      </c>
      <c r="AM19">
        <f t="shared" ref="AM19:AM21" si="21">AD19+0.132</f>
        <v>1.543</v>
      </c>
      <c r="AN19">
        <f t="shared" si="20"/>
        <v>0.15</v>
      </c>
      <c r="AO19">
        <v>7.512</v>
      </c>
      <c r="AP19">
        <v>3.748</v>
      </c>
      <c r="AQ19">
        <v>0.278</v>
      </c>
    </row>
    <row r="20" ht="17.5" spans="1:43">
      <c r="A20" t="s">
        <v>11</v>
      </c>
      <c r="B20">
        <v>1.566</v>
      </c>
      <c r="C20">
        <v>1.025</v>
      </c>
      <c r="D20">
        <v>0.934</v>
      </c>
      <c r="E20">
        <v>3.385</v>
      </c>
      <c r="F20">
        <v>1.358</v>
      </c>
      <c r="G20">
        <v>0.557</v>
      </c>
      <c r="J20" t="s">
        <v>11</v>
      </c>
      <c r="K20">
        <f t="shared" si="16"/>
        <v>1.711</v>
      </c>
      <c r="L20">
        <f t="shared" si="17"/>
        <v>1.067</v>
      </c>
      <c r="M20">
        <f t="shared" si="18"/>
        <v>0.715</v>
      </c>
      <c r="N20">
        <v>4.578</v>
      </c>
      <c r="O20">
        <v>1.972</v>
      </c>
      <c r="P20">
        <v>0.483</v>
      </c>
      <c r="S20" t="s">
        <v>11</v>
      </c>
      <c r="T20">
        <v>2.012</v>
      </c>
      <c r="U20">
        <v>1.124</v>
      </c>
      <c r="V20">
        <v>0.331</v>
      </c>
      <c r="W20">
        <v>7.127</v>
      </c>
      <c r="X20">
        <v>3.28</v>
      </c>
      <c r="Y20">
        <v>0.313</v>
      </c>
      <c r="AB20" t="s">
        <v>11</v>
      </c>
      <c r="AC20">
        <f>T20+0.297</f>
        <v>2.309</v>
      </c>
      <c r="AD20">
        <f>U20+0.296</f>
        <v>1.42</v>
      </c>
      <c r="AE20">
        <f>V20-0.118</f>
        <v>0.213</v>
      </c>
      <c r="AF20">
        <v>7.234</v>
      </c>
      <c r="AG20">
        <v>3.367</v>
      </c>
      <c r="AH20">
        <v>0.299</v>
      </c>
      <c r="AK20" t="s">
        <v>11</v>
      </c>
      <c r="AL20">
        <f t="shared" si="19"/>
        <v>2.516</v>
      </c>
      <c r="AM20">
        <f t="shared" si="21"/>
        <v>1.552</v>
      </c>
      <c r="AN20">
        <f t="shared" si="20"/>
        <v>0.146</v>
      </c>
      <c r="AO20">
        <v>7.492</v>
      </c>
      <c r="AP20">
        <v>3.868</v>
      </c>
      <c r="AQ20">
        <v>0.274</v>
      </c>
    </row>
    <row r="21" ht="17.5" spans="1:43">
      <c r="A21" t="s">
        <v>11</v>
      </c>
      <c r="B21">
        <v>1.553</v>
      </c>
      <c r="C21">
        <v>1.021</v>
      </c>
      <c r="D21">
        <v>0.915</v>
      </c>
      <c r="E21">
        <v>3.365</v>
      </c>
      <c r="F21">
        <v>1.354</v>
      </c>
      <c r="G21">
        <v>0.569</v>
      </c>
      <c r="J21" t="s">
        <v>11</v>
      </c>
      <c r="K21">
        <f t="shared" si="16"/>
        <v>1.698</v>
      </c>
      <c r="L21">
        <f t="shared" si="17"/>
        <v>1.063</v>
      </c>
      <c r="M21">
        <f t="shared" si="18"/>
        <v>0.696</v>
      </c>
      <c r="N21">
        <v>4.558</v>
      </c>
      <c r="O21">
        <v>1.968</v>
      </c>
      <c r="P21">
        <v>0.495</v>
      </c>
      <c r="S21" t="s">
        <v>11</v>
      </c>
      <c r="T21">
        <v>2.019</v>
      </c>
      <c r="U21">
        <v>1.142</v>
      </c>
      <c r="V21">
        <v>0.333</v>
      </c>
      <c r="W21">
        <v>7.107</v>
      </c>
      <c r="X21">
        <v>3.31</v>
      </c>
      <c r="Y21">
        <v>0.393</v>
      </c>
      <c r="AB21" t="s">
        <v>11</v>
      </c>
      <c r="AC21">
        <v>2.4015</v>
      </c>
      <c r="AD21">
        <f>U21+0.296</f>
        <v>1.438</v>
      </c>
      <c r="AE21">
        <f>V21-0.108</f>
        <v>0.225</v>
      </c>
      <c r="AF21">
        <v>7.214</v>
      </c>
      <c r="AG21">
        <v>3.397</v>
      </c>
      <c r="AH21">
        <v>0.304</v>
      </c>
      <c r="AK21" t="s">
        <v>11</v>
      </c>
      <c r="AL21">
        <f t="shared" si="19"/>
        <v>2.6085</v>
      </c>
      <c r="AM21">
        <f t="shared" si="21"/>
        <v>1.57</v>
      </c>
      <c r="AN21">
        <f t="shared" si="20"/>
        <v>0.158</v>
      </c>
      <c r="AO21">
        <v>7.472</v>
      </c>
      <c r="AP21">
        <v>3.898</v>
      </c>
      <c r="AQ21">
        <v>0.279</v>
      </c>
    </row>
    <row r="22" ht="17.5" spans="1:43">
      <c r="A22" t="s">
        <v>12</v>
      </c>
      <c r="B22">
        <v>0.959</v>
      </c>
      <c r="C22">
        <v>1.009</v>
      </c>
      <c r="D22">
        <v>0.992</v>
      </c>
      <c r="E22">
        <v>0.958</v>
      </c>
      <c r="F22">
        <v>1.672</v>
      </c>
      <c r="G22">
        <v>0.961</v>
      </c>
      <c r="J22" t="s">
        <v>12</v>
      </c>
      <c r="K22">
        <f>B22-0.004</f>
        <v>0.955</v>
      </c>
      <c r="L22">
        <f>C22+0.016</f>
        <v>1.025</v>
      </c>
      <c r="M22">
        <f>D22-0.011</f>
        <v>0.981</v>
      </c>
      <c r="N22">
        <v>0.856</v>
      </c>
      <c r="O22">
        <v>2.728</v>
      </c>
      <c r="P22">
        <v>0.865</v>
      </c>
      <c r="S22" t="s">
        <v>12</v>
      </c>
      <c r="T22">
        <v>0.81</v>
      </c>
      <c r="U22">
        <v>1.2</v>
      </c>
      <c r="V22">
        <v>0.812</v>
      </c>
      <c r="W22">
        <v>0.61</v>
      </c>
      <c r="X22">
        <v>4.25</v>
      </c>
      <c r="Y22">
        <v>0.661</v>
      </c>
      <c r="AB22" t="s">
        <v>12</v>
      </c>
      <c r="AC22">
        <f>T22-0.298</f>
        <v>0.512</v>
      </c>
      <c r="AD22">
        <f>U22+1.003</f>
        <v>2.203</v>
      </c>
      <c r="AE22">
        <v>0.695</v>
      </c>
      <c r="AF22">
        <v>0.523</v>
      </c>
      <c r="AG22">
        <v>4.346</v>
      </c>
      <c r="AH22">
        <v>0.566</v>
      </c>
      <c r="AK22" t="s">
        <v>12</v>
      </c>
      <c r="AL22">
        <f>AC22-0.049</f>
        <v>0.463</v>
      </c>
      <c r="AM22">
        <f>AD22+1.078</f>
        <v>3.281</v>
      </c>
      <c r="AN22">
        <f>AE22-0.238</f>
        <v>0.457</v>
      </c>
      <c r="AO22">
        <v>0.315</v>
      </c>
      <c r="AP22">
        <v>5.496</v>
      </c>
      <c r="AQ22">
        <v>0.467</v>
      </c>
    </row>
    <row r="23" ht="17.5" spans="1:43">
      <c r="A23" t="s">
        <v>12</v>
      </c>
      <c r="B23">
        <v>0.962</v>
      </c>
      <c r="C23">
        <v>1.007</v>
      </c>
      <c r="D23">
        <v>0.973</v>
      </c>
      <c r="E23">
        <v>0.928</v>
      </c>
      <c r="F23">
        <v>1.653</v>
      </c>
      <c r="G23">
        <v>0.921</v>
      </c>
      <c r="J23" t="s">
        <v>12</v>
      </c>
      <c r="K23">
        <f t="shared" ref="K23:K26" si="22">B23-0.004</f>
        <v>0.958</v>
      </c>
      <c r="L23">
        <f t="shared" ref="L23:L26" si="23">C23+0.016</f>
        <v>1.023</v>
      </c>
      <c r="M23">
        <f t="shared" ref="M23:M26" si="24">D23-0.011</f>
        <v>0.962</v>
      </c>
      <c r="N23">
        <v>0.826</v>
      </c>
      <c r="O23">
        <v>2.709</v>
      </c>
      <c r="P23">
        <v>0.825</v>
      </c>
      <c r="S23" t="s">
        <v>12</v>
      </c>
      <c r="T23">
        <v>0.82</v>
      </c>
      <c r="U23">
        <v>1.21</v>
      </c>
      <c r="V23">
        <v>0.913</v>
      </c>
      <c r="W23">
        <v>0.63</v>
      </c>
      <c r="X23">
        <v>4.21</v>
      </c>
      <c r="Y23">
        <v>0.621</v>
      </c>
      <c r="AB23" t="s">
        <v>12</v>
      </c>
      <c r="AC23">
        <f>T23-0.298</f>
        <v>0.522</v>
      </c>
      <c r="AD23">
        <f>U23+1.003</f>
        <v>2.213</v>
      </c>
      <c r="AE23">
        <f>V23-0.218</f>
        <v>0.695</v>
      </c>
      <c r="AF23">
        <v>0.543</v>
      </c>
      <c r="AG23">
        <v>4.306</v>
      </c>
      <c r="AH23">
        <v>0.546</v>
      </c>
      <c r="AK23" t="s">
        <v>12</v>
      </c>
      <c r="AL23">
        <f t="shared" ref="AL23:AL26" si="25">AC23-0.049</f>
        <v>0.473</v>
      </c>
      <c r="AM23">
        <f t="shared" ref="AM23:AM26" si="26">AD23+1.078</f>
        <v>3.291</v>
      </c>
      <c r="AN23">
        <f>0.469</f>
        <v>0.469</v>
      </c>
      <c r="AO23">
        <v>0.335</v>
      </c>
      <c r="AP23">
        <v>5.356</v>
      </c>
      <c r="AQ23">
        <v>0.447</v>
      </c>
    </row>
    <row r="24" ht="17.5" spans="1:43">
      <c r="A24" t="s">
        <v>12</v>
      </c>
      <c r="B24">
        <v>0.963</v>
      </c>
      <c r="C24">
        <v>1.008</v>
      </c>
      <c r="D24">
        <v>0.989</v>
      </c>
      <c r="E24">
        <v>0.948</v>
      </c>
      <c r="F24">
        <v>1.659</v>
      </c>
      <c r="G24">
        <v>0.941</v>
      </c>
      <c r="J24" t="s">
        <v>12</v>
      </c>
      <c r="K24">
        <f t="shared" si="22"/>
        <v>0.959</v>
      </c>
      <c r="L24">
        <f t="shared" si="23"/>
        <v>1.024</v>
      </c>
      <c r="M24">
        <f t="shared" si="24"/>
        <v>0.978</v>
      </c>
      <c r="N24">
        <v>0.846</v>
      </c>
      <c r="O24">
        <v>2.715</v>
      </c>
      <c r="P24">
        <v>0.845</v>
      </c>
      <c r="S24" t="s">
        <v>12</v>
      </c>
      <c r="T24">
        <v>0.83</v>
      </c>
      <c r="U24">
        <v>1.22</v>
      </c>
      <c r="V24">
        <v>0.819</v>
      </c>
      <c r="W24">
        <v>0.65</v>
      </c>
      <c r="X24">
        <v>4.23</v>
      </c>
      <c r="Y24">
        <v>0.641</v>
      </c>
      <c r="AB24" t="s">
        <v>12</v>
      </c>
      <c r="AC24">
        <f>T24-0.298</f>
        <v>0.532</v>
      </c>
      <c r="AD24">
        <f>U24+1.003</f>
        <v>2.223</v>
      </c>
      <c r="AE24">
        <v>0.681</v>
      </c>
      <c r="AF24">
        <v>0.563</v>
      </c>
      <c r="AG24">
        <v>4.326</v>
      </c>
      <c r="AH24">
        <v>0.566</v>
      </c>
      <c r="AK24" t="s">
        <v>12</v>
      </c>
      <c r="AL24">
        <f t="shared" si="25"/>
        <v>0.483</v>
      </c>
      <c r="AM24">
        <f t="shared" si="26"/>
        <v>3.301</v>
      </c>
      <c r="AN24">
        <f t="shared" ref="AN24:AN26" si="27">AE24-0.238</f>
        <v>0.443</v>
      </c>
      <c r="AO24">
        <v>0.355</v>
      </c>
      <c r="AP24">
        <v>5.316</v>
      </c>
      <c r="AQ24">
        <v>0.467</v>
      </c>
    </row>
    <row r="25" ht="17.5" spans="1:43">
      <c r="A25" t="s">
        <v>12</v>
      </c>
      <c r="B25">
        <v>0.958</v>
      </c>
      <c r="C25">
        <v>1.014</v>
      </c>
      <c r="D25">
        <v>0.982</v>
      </c>
      <c r="E25">
        <v>0.968</v>
      </c>
      <c r="F25">
        <v>1.646</v>
      </c>
      <c r="G25">
        <v>0.981</v>
      </c>
      <c r="J25" t="s">
        <v>12</v>
      </c>
      <c r="K25">
        <f t="shared" si="22"/>
        <v>0.954</v>
      </c>
      <c r="L25">
        <f t="shared" si="23"/>
        <v>1.03</v>
      </c>
      <c r="M25">
        <f t="shared" si="24"/>
        <v>0.971</v>
      </c>
      <c r="N25">
        <v>0.866</v>
      </c>
      <c r="O25">
        <v>2.702</v>
      </c>
      <c r="P25">
        <v>0.885</v>
      </c>
      <c r="S25" t="s">
        <v>12</v>
      </c>
      <c r="T25">
        <v>0.8</v>
      </c>
      <c r="U25">
        <v>1.23</v>
      </c>
      <c r="V25">
        <v>0.921</v>
      </c>
      <c r="W25">
        <v>0.67</v>
      </c>
      <c r="X25">
        <v>4.27</v>
      </c>
      <c r="Y25">
        <v>0.681</v>
      </c>
      <c r="AB25" t="s">
        <v>12</v>
      </c>
      <c r="AC25">
        <f>T25-0.298</f>
        <v>0.502</v>
      </c>
      <c r="AD25">
        <f>U25+1.003</f>
        <v>2.233</v>
      </c>
      <c r="AE25">
        <f>V25-0.218</f>
        <v>0.703</v>
      </c>
      <c r="AF25">
        <v>0.583</v>
      </c>
      <c r="AG25">
        <v>4.366</v>
      </c>
      <c r="AH25">
        <v>0.538</v>
      </c>
      <c r="AK25" t="s">
        <v>12</v>
      </c>
      <c r="AL25">
        <f t="shared" si="25"/>
        <v>0.453</v>
      </c>
      <c r="AM25">
        <f t="shared" si="26"/>
        <v>3.311</v>
      </c>
      <c r="AN25">
        <f t="shared" si="27"/>
        <v>0.465</v>
      </c>
      <c r="AO25">
        <v>0.375</v>
      </c>
      <c r="AP25">
        <v>5.416</v>
      </c>
      <c r="AQ25">
        <v>0.439</v>
      </c>
    </row>
    <row r="26" ht="17.5" spans="1:43">
      <c r="A26" t="s">
        <v>12</v>
      </c>
      <c r="B26">
        <v>0.965</v>
      </c>
      <c r="C26">
        <v>1.005</v>
      </c>
      <c r="D26">
        <v>0.998</v>
      </c>
      <c r="E26">
        <v>0.988</v>
      </c>
      <c r="F26">
        <v>1.651</v>
      </c>
      <c r="G26">
        <v>0.951</v>
      </c>
      <c r="J26" t="s">
        <v>12</v>
      </c>
      <c r="K26">
        <f t="shared" si="22"/>
        <v>0.961</v>
      </c>
      <c r="L26">
        <f t="shared" si="23"/>
        <v>1.021</v>
      </c>
      <c r="M26">
        <f t="shared" si="24"/>
        <v>0.987</v>
      </c>
      <c r="N26">
        <v>0.886</v>
      </c>
      <c r="O26">
        <v>2.707</v>
      </c>
      <c r="P26">
        <v>0.855</v>
      </c>
      <c r="S26" t="s">
        <v>12</v>
      </c>
      <c r="T26">
        <v>0.812</v>
      </c>
      <c r="U26">
        <v>1.19</v>
      </c>
      <c r="V26">
        <v>0.818</v>
      </c>
      <c r="W26">
        <v>0.69</v>
      </c>
      <c r="X26">
        <v>4.29</v>
      </c>
      <c r="Y26">
        <v>0.601</v>
      </c>
      <c r="AB26" t="s">
        <v>12</v>
      </c>
      <c r="AC26">
        <f>T26-0.298</f>
        <v>0.514</v>
      </c>
      <c r="AD26">
        <f>U26+1.003</f>
        <v>2.193</v>
      </c>
      <c r="AE26">
        <v>0.698</v>
      </c>
      <c r="AF26">
        <v>0.603</v>
      </c>
      <c r="AG26">
        <v>4.386</v>
      </c>
      <c r="AH26">
        <v>0.526</v>
      </c>
      <c r="AK26" t="s">
        <v>12</v>
      </c>
      <c r="AL26">
        <f t="shared" si="25"/>
        <v>0.465</v>
      </c>
      <c r="AM26">
        <f t="shared" si="26"/>
        <v>3.271</v>
      </c>
      <c r="AN26">
        <f t="shared" si="27"/>
        <v>0.46</v>
      </c>
      <c r="AO26">
        <v>0.395</v>
      </c>
      <c r="AP26">
        <v>5.436</v>
      </c>
      <c r="AQ26">
        <v>0.427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workbookViewId="0">
      <selection activeCell="AK2" sqref="AK2:AK26"/>
    </sheetView>
  </sheetViews>
  <sheetFormatPr defaultColWidth="9" defaultRowHeight="14"/>
  <sheetData>
    <row r="1" ht="48" spans="1:43">
      <c r="A1" s="6" t="s">
        <v>13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J1" s="6" t="s">
        <v>14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S1" s="6" t="s">
        <v>15</v>
      </c>
      <c r="T1" t="s">
        <v>1</v>
      </c>
      <c r="U1" t="s">
        <v>2</v>
      </c>
      <c r="V1" t="s">
        <v>3</v>
      </c>
      <c r="W1" t="s">
        <v>1</v>
      </c>
      <c r="X1" t="s">
        <v>2</v>
      </c>
      <c r="Y1" t="s">
        <v>3</v>
      </c>
      <c r="AB1" s="6" t="s">
        <v>16</v>
      </c>
      <c r="AC1" t="s">
        <v>1</v>
      </c>
      <c r="AD1" t="s">
        <v>2</v>
      </c>
      <c r="AE1" t="s">
        <v>3</v>
      </c>
      <c r="AF1" t="s">
        <v>1</v>
      </c>
      <c r="AG1" t="s">
        <v>2</v>
      </c>
      <c r="AH1" t="s">
        <v>3</v>
      </c>
      <c r="AK1" s="6" t="s">
        <v>17</v>
      </c>
      <c r="AL1" t="s">
        <v>1</v>
      </c>
      <c r="AM1" t="s">
        <v>2</v>
      </c>
      <c r="AN1" t="s">
        <v>3</v>
      </c>
      <c r="AO1" t="s">
        <v>1</v>
      </c>
      <c r="AP1" t="s">
        <v>2</v>
      </c>
      <c r="AQ1" t="s">
        <v>3</v>
      </c>
    </row>
    <row r="2" spans="1:43">
      <c r="A2" t="s">
        <v>18</v>
      </c>
      <c r="B2">
        <v>1.891</v>
      </c>
      <c r="C2">
        <v>0.381</v>
      </c>
      <c r="D2">
        <v>0.782</v>
      </c>
      <c r="E2">
        <v>3.313</v>
      </c>
      <c r="F2">
        <v>0.506</v>
      </c>
      <c r="G2">
        <v>0.417</v>
      </c>
      <c r="J2" t="s">
        <v>18</v>
      </c>
      <c r="K2">
        <v>1.645</v>
      </c>
      <c r="L2">
        <v>0.457</v>
      </c>
      <c r="M2">
        <v>0.586</v>
      </c>
      <c r="N2">
        <v>1.777</v>
      </c>
      <c r="O2">
        <v>0.717</v>
      </c>
      <c r="P2">
        <v>0.496</v>
      </c>
      <c r="S2" t="s">
        <v>18</v>
      </c>
      <c r="T2">
        <v>2.616</v>
      </c>
      <c r="U2">
        <v>1.953</v>
      </c>
      <c r="V2">
        <v>0.204</v>
      </c>
      <c r="W2">
        <v>6.143</v>
      </c>
      <c r="X2">
        <v>1.185</v>
      </c>
      <c r="Y2">
        <v>0.231</v>
      </c>
      <c r="AB2" t="s">
        <v>18</v>
      </c>
      <c r="AC2">
        <v>2.259</v>
      </c>
      <c r="AD2">
        <v>1.439</v>
      </c>
      <c r="AE2">
        <v>0.213</v>
      </c>
      <c r="AF2">
        <v>7.254</v>
      </c>
      <c r="AG2">
        <v>3.007</v>
      </c>
      <c r="AH2">
        <v>0.402</v>
      </c>
      <c r="AK2" t="s">
        <v>18</v>
      </c>
      <c r="AL2">
        <v>0.498</v>
      </c>
      <c r="AM2">
        <v>2.193</v>
      </c>
      <c r="AN2">
        <v>0.995</v>
      </c>
      <c r="AO2">
        <v>0.593</v>
      </c>
      <c r="AP2">
        <v>4.006</v>
      </c>
      <c r="AQ2">
        <v>0.596</v>
      </c>
    </row>
    <row r="3" spans="1:43">
      <c r="A3" t="s">
        <v>18</v>
      </c>
      <c r="B3">
        <v>1.893</v>
      </c>
      <c r="C3">
        <v>0.385</v>
      </c>
      <c r="D3">
        <v>0.785</v>
      </c>
      <c r="E3">
        <v>3.324</v>
      </c>
      <c r="F3">
        <v>0.503</v>
      </c>
      <c r="G3">
        <v>0.414</v>
      </c>
      <c r="J3" t="s">
        <v>18</v>
      </c>
      <c r="K3">
        <v>1.648</v>
      </c>
      <c r="L3">
        <v>0.459</v>
      </c>
      <c r="M3">
        <v>0.589</v>
      </c>
      <c r="N3">
        <v>1.789</v>
      </c>
      <c r="O3">
        <v>0.711</v>
      </c>
      <c r="P3">
        <v>0.492</v>
      </c>
      <c r="S3" t="s">
        <v>18</v>
      </c>
      <c r="T3">
        <v>2.614</v>
      </c>
      <c r="U3">
        <v>1.854</v>
      </c>
      <c r="V3">
        <v>0.201</v>
      </c>
      <c r="W3">
        <v>6.157</v>
      </c>
      <c r="X3">
        <v>1.192</v>
      </c>
      <c r="Y3">
        <v>0.245</v>
      </c>
      <c r="AB3" t="s">
        <v>18</v>
      </c>
      <c r="AC3">
        <v>2.252</v>
      </c>
      <c r="AD3">
        <v>1.453</v>
      </c>
      <c r="AE3">
        <v>0.221</v>
      </c>
      <c r="AF3">
        <v>7.324</v>
      </c>
      <c r="AG3">
        <v>3.018</v>
      </c>
      <c r="AH3">
        <v>0.412</v>
      </c>
      <c r="AK3" t="s">
        <v>18</v>
      </c>
      <c r="AL3">
        <v>0.488</v>
      </c>
      <c r="AM3">
        <v>2.221</v>
      </c>
      <c r="AN3">
        <v>0.987</v>
      </c>
      <c r="AO3">
        <v>0.589</v>
      </c>
      <c r="AP3">
        <v>4.036</v>
      </c>
      <c r="AQ3">
        <v>0.597</v>
      </c>
    </row>
    <row r="4" spans="1:43">
      <c r="A4" t="s">
        <v>18</v>
      </c>
      <c r="B4">
        <v>1.892</v>
      </c>
      <c r="C4">
        <v>0.379</v>
      </c>
      <c r="D4">
        <v>0.779</v>
      </c>
      <c r="E4">
        <v>3.254</v>
      </c>
      <c r="F4">
        <v>0.499</v>
      </c>
      <c r="G4">
        <v>0.421</v>
      </c>
      <c r="J4" t="s">
        <v>18</v>
      </c>
      <c r="K4">
        <v>1.651</v>
      </c>
      <c r="L4">
        <v>0.461</v>
      </c>
      <c r="M4">
        <v>0.585</v>
      </c>
      <c r="N4">
        <v>1.797</v>
      </c>
      <c r="O4">
        <v>0.705</v>
      </c>
      <c r="P4">
        <v>0.489</v>
      </c>
      <c r="S4" t="s">
        <v>18</v>
      </c>
      <c r="T4">
        <v>2.621</v>
      </c>
      <c r="U4">
        <v>1.743</v>
      </c>
      <c r="V4">
        <v>0.203</v>
      </c>
      <c r="W4">
        <v>6.201</v>
      </c>
      <c r="X4">
        <v>1.195</v>
      </c>
      <c r="Y4">
        <v>0.233</v>
      </c>
      <c r="AB4" t="s">
        <v>18</v>
      </c>
      <c r="AC4">
        <v>2.257</v>
      </c>
      <c r="AD4">
        <v>1.325</v>
      </c>
      <c r="AE4">
        <v>0.215</v>
      </c>
      <c r="AF4">
        <v>7.298</v>
      </c>
      <c r="AG4">
        <v>3.021</v>
      </c>
      <c r="AH4">
        <v>0.405</v>
      </c>
      <c r="AK4" t="s">
        <v>18</v>
      </c>
      <c r="AL4">
        <v>0.501</v>
      </c>
      <c r="AM4">
        <v>2.189</v>
      </c>
      <c r="AN4">
        <v>0.993</v>
      </c>
      <c r="AO4">
        <v>0.591</v>
      </c>
      <c r="AP4">
        <v>4.016</v>
      </c>
      <c r="AQ4">
        <v>0.601</v>
      </c>
    </row>
    <row r="5" spans="1:43">
      <c r="A5" t="s">
        <v>18</v>
      </c>
      <c r="B5">
        <v>1.894</v>
      </c>
      <c r="C5">
        <v>0.378</v>
      </c>
      <c r="D5">
        <v>0.778</v>
      </c>
      <c r="E5">
        <v>3.299</v>
      </c>
      <c r="F5">
        <v>0.501</v>
      </c>
      <c r="G5">
        <v>0.418</v>
      </c>
      <c r="J5" t="s">
        <v>18</v>
      </c>
      <c r="K5">
        <v>1.649</v>
      </c>
      <c r="L5">
        <v>0.462</v>
      </c>
      <c r="M5">
        <v>0.591</v>
      </c>
      <c r="N5">
        <v>1.783</v>
      </c>
      <c r="O5">
        <v>0.722</v>
      </c>
      <c r="P5">
        <v>0.491</v>
      </c>
      <c r="S5" t="s">
        <v>18</v>
      </c>
      <c r="T5">
        <v>2.619</v>
      </c>
      <c r="U5">
        <v>1.753</v>
      </c>
      <c r="V5">
        <v>0.203</v>
      </c>
      <c r="W5">
        <v>6.179</v>
      </c>
      <c r="X5">
        <v>1.179</v>
      </c>
      <c r="Y5">
        <v>0.243</v>
      </c>
      <c r="AB5" t="s">
        <v>18</v>
      </c>
      <c r="AC5">
        <v>2.254</v>
      </c>
      <c r="AD5">
        <v>1.369</v>
      </c>
      <c r="AE5">
        <v>0.214</v>
      </c>
      <c r="AF5">
        <v>7.319</v>
      </c>
      <c r="AG5">
        <v>3.009</v>
      </c>
      <c r="AH5">
        <v>0.399</v>
      </c>
      <c r="AK5" t="s">
        <v>18</v>
      </c>
      <c r="AL5">
        <v>0.497</v>
      </c>
      <c r="AM5">
        <v>2.228</v>
      </c>
      <c r="AN5">
        <v>0.991</v>
      </c>
      <c r="AO5">
        <v>0.592</v>
      </c>
      <c r="AP5">
        <v>4.012</v>
      </c>
      <c r="AQ5">
        <v>0.598</v>
      </c>
    </row>
    <row r="6" spans="1:43">
      <c r="A6" t="s">
        <v>18</v>
      </c>
      <c r="B6">
        <v>1.889</v>
      </c>
      <c r="C6">
        <v>0.384</v>
      </c>
      <c r="D6">
        <v>0.783</v>
      </c>
      <c r="E6">
        <v>3.305</v>
      </c>
      <c r="F6">
        <v>0.508</v>
      </c>
      <c r="G6">
        <v>0.421</v>
      </c>
      <c r="J6" t="s">
        <v>18</v>
      </c>
      <c r="K6">
        <v>1.653</v>
      </c>
      <c r="L6">
        <v>0.458</v>
      </c>
      <c r="M6">
        <v>0.587</v>
      </c>
      <c r="N6">
        <v>1.769</v>
      </c>
      <c r="O6">
        <v>0.729</v>
      </c>
      <c r="P6">
        <v>0.493</v>
      </c>
      <c r="S6" t="s">
        <v>18</v>
      </c>
      <c r="T6">
        <v>2.613</v>
      </c>
      <c r="U6">
        <v>1.753</v>
      </c>
      <c r="V6">
        <v>0.198</v>
      </c>
      <c r="W6">
        <v>6.215</v>
      </c>
      <c r="X6">
        <v>1.182</v>
      </c>
      <c r="Y6">
        <v>0.232</v>
      </c>
      <c r="AB6" t="s">
        <v>18</v>
      </c>
      <c r="AC6">
        <v>2.252</v>
      </c>
      <c r="AD6">
        <v>1.423</v>
      </c>
      <c r="AE6">
        <v>0.216</v>
      </c>
      <c r="AF6">
        <v>7.267</v>
      </c>
      <c r="AG6">
        <v>3.015</v>
      </c>
      <c r="AH6">
        <v>0.403</v>
      </c>
      <c r="AK6" t="s">
        <v>18</v>
      </c>
      <c r="AL6">
        <v>0.496</v>
      </c>
      <c r="AM6">
        <v>2.229</v>
      </c>
      <c r="AN6">
        <v>0.987</v>
      </c>
      <c r="AO6">
        <v>0.589</v>
      </c>
      <c r="AP6">
        <v>4.021</v>
      </c>
      <c r="AQ6">
        <v>0.605</v>
      </c>
    </row>
    <row r="7" spans="1:43">
      <c r="A7" t="s">
        <v>19</v>
      </c>
      <c r="B7">
        <v>2.404</v>
      </c>
      <c r="C7">
        <v>0.265</v>
      </c>
      <c r="D7">
        <v>0.465</v>
      </c>
      <c r="E7">
        <v>3.491</v>
      </c>
      <c r="F7">
        <v>0.461</v>
      </c>
      <c r="G7">
        <v>0.378</v>
      </c>
      <c r="J7" t="s">
        <v>19</v>
      </c>
      <c r="K7">
        <v>2.023</v>
      </c>
      <c r="L7">
        <v>0.419</v>
      </c>
      <c r="M7">
        <v>0.596</v>
      </c>
      <c r="N7">
        <v>1.923</v>
      </c>
      <c r="O7">
        <v>0.653</v>
      </c>
      <c r="P7">
        <v>0.421</v>
      </c>
      <c r="S7" t="s">
        <v>19</v>
      </c>
      <c r="T7">
        <v>3.325</v>
      </c>
      <c r="U7">
        <v>2.244</v>
      </c>
      <c r="V7">
        <v>0.185</v>
      </c>
      <c r="W7">
        <v>6.679</v>
      </c>
      <c r="X7">
        <v>1.496</v>
      </c>
      <c r="Y7">
        <v>0.221</v>
      </c>
      <c r="AB7" t="s">
        <v>19</v>
      </c>
      <c r="AC7">
        <v>2.341</v>
      </c>
      <c r="AD7">
        <v>1.568</v>
      </c>
      <c r="AE7">
        <v>0.186</v>
      </c>
      <c r="AF7">
        <v>7.598</v>
      </c>
      <c r="AG7">
        <v>3.567</v>
      </c>
      <c r="AH7">
        <v>0.325</v>
      </c>
      <c r="AK7" t="s">
        <v>19</v>
      </c>
      <c r="AL7">
        <v>0.473</v>
      </c>
      <c r="AM7">
        <v>3.109</v>
      </c>
      <c r="AN7">
        <v>0.857</v>
      </c>
      <c r="AO7">
        <v>0.467</v>
      </c>
      <c r="AP7">
        <v>4.999</v>
      </c>
      <c r="AQ7">
        <v>0.552</v>
      </c>
    </row>
    <row r="8" spans="1:43">
      <c r="A8" t="s">
        <v>19</v>
      </c>
      <c r="B8">
        <v>2.423</v>
      </c>
      <c r="C8">
        <v>0.268</v>
      </c>
      <c r="D8">
        <v>0.469</v>
      </c>
      <c r="E8">
        <v>3.506</v>
      </c>
      <c r="F8">
        <v>0.452</v>
      </c>
      <c r="G8">
        <v>0.398</v>
      </c>
      <c r="J8" t="s">
        <v>19</v>
      </c>
      <c r="K8">
        <v>2.025</v>
      </c>
      <c r="L8">
        <v>0.417</v>
      </c>
      <c r="M8">
        <v>0.598</v>
      </c>
      <c r="N8">
        <v>1.927</v>
      </c>
      <c r="O8">
        <v>0.656</v>
      </c>
      <c r="P8">
        <v>0.425</v>
      </c>
      <c r="S8" t="s">
        <v>19</v>
      </c>
      <c r="T8">
        <v>3.431</v>
      </c>
      <c r="U8">
        <v>2.123</v>
      </c>
      <c r="V8">
        <v>0.188</v>
      </c>
      <c r="W8">
        <v>6.784</v>
      </c>
      <c r="X8">
        <v>1.502</v>
      </c>
      <c r="Y8">
        <v>0.211</v>
      </c>
      <c r="AB8" t="s">
        <v>19</v>
      </c>
      <c r="AC8">
        <v>2.357</v>
      </c>
      <c r="AD8">
        <v>1.523</v>
      </c>
      <c r="AE8">
        <v>0.189</v>
      </c>
      <c r="AF8">
        <v>7.613</v>
      </c>
      <c r="AG8">
        <v>3.757</v>
      </c>
      <c r="AH8">
        <v>0.321</v>
      </c>
      <c r="AK8" t="s">
        <v>19</v>
      </c>
      <c r="AL8">
        <v>0.464</v>
      </c>
      <c r="AM8">
        <v>3.128</v>
      </c>
      <c r="AN8">
        <v>0.865</v>
      </c>
      <c r="AO8">
        <v>0.469</v>
      </c>
      <c r="AP8">
        <v>4.987</v>
      </c>
      <c r="AQ8">
        <v>0.549</v>
      </c>
    </row>
    <row r="9" spans="1:43">
      <c r="A9" t="s">
        <v>19</v>
      </c>
      <c r="B9">
        <v>2.406</v>
      </c>
      <c r="C9">
        <v>0.271</v>
      </c>
      <c r="D9">
        <v>0.468</v>
      </c>
      <c r="E9">
        <v>3.485</v>
      </c>
      <c r="F9">
        <v>0.472</v>
      </c>
      <c r="G9">
        <v>0.381</v>
      </c>
      <c r="J9" t="s">
        <v>19</v>
      </c>
      <c r="K9">
        <v>2.026</v>
      </c>
      <c r="L9">
        <v>0.418</v>
      </c>
      <c r="M9">
        <v>0.601</v>
      </c>
      <c r="N9">
        <v>1.931</v>
      </c>
      <c r="O9">
        <v>0.661</v>
      </c>
      <c r="P9">
        <v>0.431</v>
      </c>
      <c r="S9" t="s">
        <v>19</v>
      </c>
      <c r="T9">
        <v>3.228</v>
      </c>
      <c r="U9">
        <v>2.156</v>
      </c>
      <c r="V9">
        <v>0.184</v>
      </c>
      <c r="W9">
        <v>6.812</v>
      </c>
      <c r="X9">
        <v>1.499</v>
      </c>
      <c r="Y9">
        <v>0.222</v>
      </c>
      <c r="AB9" t="s">
        <v>19</v>
      </c>
      <c r="AC9">
        <v>2.328</v>
      </c>
      <c r="AD9">
        <v>1.579</v>
      </c>
      <c r="AE9">
        <v>0.187</v>
      </c>
      <c r="AF9">
        <v>7.602</v>
      </c>
      <c r="AG9">
        <v>3.697</v>
      </c>
      <c r="AH9">
        <v>0.332</v>
      </c>
      <c r="AK9" t="s">
        <v>19</v>
      </c>
      <c r="AL9">
        <v>0.478</v>
      </c>
      <c r="AM9">
        <v>3.105</v>
      </c>
      <c r="AN9">
        <v>0.866</v>
      </c>
      <c r="AO9">
        <v>0.472</v>
      </c>
      <c r="AP9">
        <v>4.993</v>
      </c>
      <c r="AQ9">
        <v>0.551</v>
      </c>
    </row>
    <row r="10" spans="1:43">
      <c r="A10" t="s">
        <v>19</v>
      </c>
      <c r="B10">
        <v>2.415</v>
      </c>
      <c r="C10">
        <v>0.264</v>
      </c>
      <c r="D10">
        <v>0.472</v>
      </c>
      <c r="E10">
        <v>3.496</v>
      </c>
      <c r="F10">
        <v>0.465</v>
      </c>
      <c r="G10">
        <v>0.379</v>
      </c>
      <c r="J10" t="s">
        <v>19</v>
      </c>
      <c r="K10">
        <v>2.021</v>
      </c>
      <c r="L10">
        <v>0.417</v>
      </c>
      <c r="M10">
        <v>0.599</v>
      </c>
      <c r="N10">
        <v>1.929</v>
      </c>
      <c r="O10">
        <v>0.659</v>
      </c>
      <c r="P10">
        <v>0.427</v>
      </c>
      <c r="S10" t="s">
        <v>19</v>
      </c>
      <c r="T10">
        <v>3.339</v>
      </c>
      <c r="U10">
        <v>2.215</v>
      </c>
      <c r="V10">
        <v>0.186</v>
      </c>
      <c r="W10">
        <v>6.799</v>
      </c>
      <c r="X10">
        <v>1.523</v>
      </c>
      <c r="Y10">
        <v>0.215</v>
      </c>
      <c r="AB10" t="s">
        <v>19</v>
      </c>
      <c r="AC10">
        <v>2.365</v>
      </c>
      <c r="AD10">
        <v>1.531</v>
      </c>
      <c r="AE10">
        <v>0.188</v>
      </c>
      <c r="AF10">
        <v>7.599</v>
      </c>
      <c r="AG10">
        <v>3.737</v>
      </c>
      <c r="AH10">
        <v>0.319</v>
      </c>
      <c r="AK10" t="s">
        <v>19</v>
      </c>
      <c r="AL10">
        <v>0.481</v>
      </c>
      <c r="AM10">
        <v>3.103</v>
      </c>
      <c r="AN10">
        <v>0.876</v>
      </c>
      <c r="AO10">
        <v>0.476</v>
      </c>
      <c r="AP10">
        <v>4.986</v>
      </c>
      <c r="AQ10">
        <v>0.546</v>
      </c>
    </row>
    <row r="11" spans="1:43">
      <c r="A11" t="s">
        <v>19</v>
      </c>
      <c r="B11">
        <v>2.439</v>
      </c>
      <c r="C11">
        <v>0.267</v>
      </c>
      <c r="D11">
        <v>0.463</v>
      </c>
      <c r="E11">
        <v>3.509</v>
      </c>
      <c r="F11">
        <v>0.476</v>
      </c>
      <c r="G11">
        <v>0.396</v>
      </c>
      <c r="J11" t="s">
        <v>19</v>
      </c>
      <c r="K11">
        <v>2.022</v>
      </c>
      <c r="L11">
        <v>0.415</v>
      </c>
      <c r="M11">
        <v>0.589</v>
      </c>
      <c r="N11">
        <v>1.933</v>
      </c>
      <c r="O11">
        <v>0.663</v>
      </c>
      <c r="P11">
        <v>0.426</v>
      </c>
      <c r="S11" t="s">
        <v>19</v>
      </c>
      <c r="T11">
        <v>3.424</v>
      </c>
      <c r="U11">
        <v>2.104</v>
      </c>
      <c r="V11">
        <v>0.185</v>
      </c>
      <c r="W11">
        <v>6.801</v>
      </c>
      <c r="X11">
        <v>1.531</v>
      </c>
      <c r="Y11">
        <v>0.219</v>
      </c>
      <c r="AB11" t="s">
        <v>19</v>
      </c>
      <c r="AC11">
        <v>2.398</v>
      </c>
      <c r="AD11">
        <v>1.542</v>
      </c>
      <c r="AE11">
        <v>0.186</v>
      </c>
      <c r="AF11">
        <v>7.623</v>
      </c>
      <c r="AG11">
        <v>3.699</v>
      </c>
      <c r="AH11">
        <v>0.325</v>
      </c>
      <c r="AK11" t="s">
        <v>19</v>
      </c>
      <c r="AL11">
        <v>0.479</v>
      </c>
      <c r="AM11">
        <v>3.111</v>
      </c>
      <c r="AN11">
        <v>0.868</v>
      </c>
      <c r="AO11">
        <v>0.479</v>
      </c>
      <c r="AP11">
        <v>4.991</v>
      </c>
      <c r="AQ11">
        <v>0.553</v>
      </c>
    </row>
    <row r="12" spans="1:43">
      <c r="A12" t="s">
        <v>20</v>
      </c>
      <c r="B12">
        <v>2.925</v>
      </c>
      <c r="C12">
        <v>0.198</v>
      </c>
      <c r="D12">
        <v>0.315</v>
      </c>
      <c r="E12">
        <v>3.621</v>
      </c>
      <c r="F12">
        <v>0.356</v>
      </c>
      <c r="G12">
        <v>0.316</v>
      </c>
      <c r="J12" t="s">
        <v>20</v>
      </c>
      <c r="K12">
        <v>2.218</v>
      </c>
      <c r="L12">
        <v>0.305</v>
      </c>
      <c r="M12">
        <v>0.428</v>
      </c>
      <c r="N12">
        <v>2.112</v>
      </c>
      <c r="O12">
        <v>0.531</v>
      </c>
      <c r="P12">
        <v>0.378</v>
      </c>
      <c r="S12" t="s">
        <v>20</v>
      </c>
      <c r="T12">
        <v>4.732</v>
      </c>
      <c r="U12">
        <v>2.984</v>
      </c>
      <c r="V12">
        <v>0.183</v>
      </c>
      <c r="W12">
        <v>7.231</v>
      </c>
      <c r="X12">
        <v>1.921</v>
      </c>
      <c r="Y12">
        <v>0.094</v>
      </c>
      <c r="AB12" t="s">
        <v>20</v>
      </c>
      <c r="AC12">
        <v>2.416</v>
      </c>
      <c r="AD12">
        <v>1.631</v>
      </c>
      <c r="AE12">
        <v>0.159</v>
      </c>
      <c r="AF12">
        <v>8.032</v>
      </c>
      <c r="AG12">
        <v>3.908</v>
      </c>
      <c r="AH12">
        <v>0.297</v>
      </c>
      <c r="AK12" t="s">
        <v>20</v>
      </c>
      <c r="AL12">
        <v>0.451</v>
      </c>
      <c r="AM12">
        <v>3.987</v>
      </c>
      <c r="AN12">
        <v>0.801</v>
      </c>
      <c r="AO12">
        <v>0.349</v>
      </c>
      <c r="AP12">
        <v>5.956</v>
      </c>
      <c r="AQ12">
        <v>0.441</v>
      </c>
    </row>
    <row r="13" spans="1:43">
      <c r="A13" t="s">
        <v>20</v>
      </c>
      <c r="B13">
        <v>2.945</v>
      </c>
      <c r="C13">
        <v>0.188</v>
      </c>
      <c r="D13">
        <v>0.318</v>
      </c>
      <c r="E13">
        <v>3.641</v>
      </c>
      <c r="F13">
        <v>0.367</v>
      </c>
      <c r="G13">
        <v>0.321</v>
      </c>
      <c r="J13" t="s">
        <v>20</v>
      </c>
      <c r="K13">
        <v>2.217</v>
      </c>
      <c r="L13">
        <v>0.307</v>
      </c>
      <c r="M13">
        <v>0.431</v>
      </c>
      <c r="N13">
        <v>2.212</v>
      </c>
      <c r="O13">
        <v>0.521</v>
      </c>
      <c r="P13">
        <v>0.376</v>
      </c>
      <c r="S13" t="s">
        <v>20</v>
      </c>
      <c r="T13">
        <v>4.842</v>
      </c>
      <c r="U13">
        <v>2.823</v>
      </c>
      <c r="V13">
        <v>0.181</v>
      </c>
      <c r="W13">
        <v>7.314</v>
      </c>
      <c r="X13">
        <v>2.123</v>
      </c>
      <c r="Y13">
        <v>0.098</v>
      </c>
      <c r="AB13" t="s">
        <v>20</v>
      </c>
      <c r="AC13">
        <v>2.429</v>
      </c>
      <c r="AD13">
        <v>1.638</v>
      </c>
      <c r="AE13">
        <v>0.158</v>
      </c>
      <c r="AF13">
        <v>8.126</v>
      </c>
      <c r="AG13">
        <v>4.014</v>
      </c>
      <c r="AH13">
        <v>0.287</v>
      </c>
      <c r="AK13" t="s">
        <v>20</v>
      </c>
      <c r="AL13">
        <v>0.452</v>
      </c>
      <c r="AM13">
        <v>3.956</v>
      </c>
      <c r="AN13">
        <v>0.802</v>
      </c>
      <c r="AO13">
        <v>0.351</v>
      </c>
      <c r="AP13">
        <v>5.936</v>
      </c>
      <c r="AQ13">
        <v>0.439</v>
      </c>
    </row>
    <row r="14" spans="1:43">
      <c r="A14" t="s">
        <v>20</v>
      </c>
      <c r="B14">
        <v>2.931</v>
      </c>
      <c r="C14">
        <v>0.192</v>
      </c>
      <c r="D14">
        <v>0.321</v>
      </c>
      <c r="E14">
        <v>3.604</v>
      </c>
      <c r="F14">
        <v>0.362</v>
      </c>
      <c r="G14">
        <v>0.311</v>
      </c>
      <c r="J14" t="s">
        <v>20</v>
      </c>
      <c r="K14">
        <v>2.222</v>
      </c>
      <c r="L14">
        <v>0.311</v>
      </c>
      <c r="M14">
        <v>0.429</v>
      </c>
      <c r="N14">
        <v>2.213</v>
      </c>
      <c r="O14">
        <v>0.523</v>
      </c>
      <c r="P14">
        <v>0.383</v>
      </c>
      <c r="S14" t="s">
        <v>20</v>
      </c>
      <c r="T14">
        <v>4.772</v>
      </c>
      <c r="U14">
        <v>2.922</v>
      </c>
      <c r="V14">
        <v>0.181</v>
      </c>
      <c r="W14">
        <v>7.243</v>
      </c>
      <c r="X14">
        <v>2.125</v>
      </c>
      <c r="Y14">
        <v>0.095</v>
      </c>
      <c r="AB14" t="s">
        <v>20</v>
      </c>
      <c r="AC14">
        <v>2.408</v>
      </c>
      <c r="AD14">
        <v>1.621</v>
      </c>
      <c r="AE14">
        <v>0.159</v>
      </c>
      <c r="AF14">
        <v>8.119</v>
      </c>
      <c r="AG14">
        <v>4.005</v>
      </c>
      <c r="AH14">
        <v>0.289</v>
      </c>
      <c r="AK14" t="s">
        <v>20</v>
      </c>
      <c r="AL14">
        <v>0.457</v>
      </c>
      <c r="AM14">
        <v>3.996</v>
      </c>
      <c r="AN14">
        <v>0.812</v>
      </c>
      <c r="AO14">
        <v>0.338</v>
      </c>
      <c r="AP14">
        <v>5.947</v>
      </c>
      <c r="AQ14">
        <v>0.443</v>
      </c>
    </row>
    <row r="15" spans="1:43">
      <c r="A15" t="s">
        <v>20</v>
      </c>
      <c r="B15">
        <v>2.929</v>
      </c>
      <c r="C15">
        <v>0.196</v>
      </c>
      <c r="D15">
        <v>0.316</v>
      </c>
      <c r="E15">
        <v>3.578</v>
      </c>
      <c r="F15">
        <v>0.371</v>
      </c>
      <c r="G15">
        <v>0.319</v>
      </c>
      <c r="J15" t="s">
        <v>20</v>
      </c>
      <c r="K15">
        <v>2.215</v>
      </c>
      <c r="L15">
        <v>0.309</v>
      </c>
      <c r="M15">
        <v>0.427</v>
      </c>
      <c r="N15">
        <v>2.116</v>
      </c>
      <c r="O15">
        <v>0.529</v>
      </c>
      <c r="P15">
        <v>0.379</v>
      </c>
      <c r="S15" t="s">
        <v>20</v>
      </c>
      <c r="T15">
        <v>4.522</v>
      </c>
      <c r="U15">
        <v>2.884</v>
      </c>
      <c r="V15">
        <v>0.181</v>
      </c>
      <c r="W15">
        <v>7.401</v>
      </c>
      <c r="X15">
        <v>2.119</v>
      </c>
      <c r="Y15">
        <v>0.093</v>
      </c>
      <c r="AB15" t="s">
        <v>20</v>
      </c>
      <c r="AC15">
        <v>2.421</v>
      </c>
      <c r="AD15">
        <v>1.629</v>
      </c>
      <c r="AE15">
        <v>0.157</v>
      </c>
      <c r="AF15">
        <v>8.039</v>
      </c>
      <c r="AG15">
        <v>4.114</v>
      </c>
      <c r="AH15">
        <v>0.285</v>
      </c>
      <c r="AK15" t="s">
        <v>20</v>
      </c>
      <c r="AL15">
        <v>0.455</v>
      </c>
      <c r="AM15">
        <v>3.978</v>
      </c>
      <c r="AN15">
        <v>0.812</v>
      </c>
      <c r="AO15">
        <v>0.345</v>
      </c>
      <c r="AP15">
        <v>5.939</v>
      </c>
      <c r="AQ15">
        <v>0.438</v>
      </c>
    </row>
    <row r="16" spans="1:43">
      <c r="A16" t="s">
        <v>20</v>
      </c>
      <c r="B16">
        <v>2.935</v>
      </c>
      <c r="C16">
        <v>0.189</v>
      </c>
      <c r="D16">
        <v>0.317</v>
      </c>
      <c r="E16">
        <v>3.671</v>
      </c>
      <c r="F16">
        <v>0.369</v>
      </c>
      <c r="G16">
        <v>0.321</v>
      </c>
      <c r="J16" t="s">
        <v>20</v>
      </c>
      <c r="K16">
        <v>2.221</v>
      </c>
      <c r="L16">
        <v>0.312</v>
      </c>
      <c r="M16">
        <v>0.433</v>
      </c>
      <c r="N16">
        <v>2.211</v>
      </c>
      <c r="O16">
        <v>0.517</v>
      </c>
      <c r="P16">
        <v>0.381</v>
      </c>
      <c r="S16" t="s">
        <v>20</v>
      </c>
      <c r="T16">
        <v>4.627</v>
      </c>
      <c r="U16">
        <v>2.854</v>
      </c>
      <c r="V16">
        <v>0.182</v>
      </c>
      <c r="W16">
        <v>7.299</v>
      </c>
      <c r="X16">
        <v>1.998</v>
      </c>
      <c r="Y16">
        <v>0.091</v>
      </c>
      <c r="AB16" t="s">
        <v>20</v>
      </c>
      <c r="AC16">
        <v>2.423</v>
      </c>
      <c r="AD16">
        <v>1.623</v>
      </c>
      <c r="AE16">
        <v>0.158</v>
      </c>
      <c r="AF16">
        <v>8.009</v>
      </c>
      <c r="AG16">
        <v>4.269</v>
      </c>
      <c r="AH16">
        <v>0.291</v>
      </c>
      <c r="AK16" t="s">
        <v>20</v>
      </c>
      <c r="AL16">
        <v>0.453</v>
      </c>
      <c r="AM16">
        <v>3.995</v>
      </c>
      <c r="AN16">
        <v>0.811</v>
      </c>
      <c r="AO16">
        <v>0.353</v>
      </c>
      <c r="AP16">
        <v>5.952</v>
      </c>
      <c r="AQ16">
        <v>0.444</v>
      </c>
    </row>
    <row r="17" spans="1:43">
      <c r="A17" t="s">
        <v>21</v>
      </c>
      <c r="B17">
        <v>3.425</v>
      </c>
      <c r="C17">
        <v>0.158</v>
      </c>
      <c r="D17">
        <v>0.289</v>
      </c>
      <c r="E17">
        <v>3.961</v>
      </c>
      <c r="F17">
        <v>0.307</v>
      </c>
      <c r="G17">
        <v>0.235</v>
      </c>
      <c r="J17" t="s">
        <v>21</v>
      </c>
      <c r="K17">
        <v>2.454</v>
      </c>
      <c r="L17">
        <v>0.298</v>
      </c>
      <c r="M17">
        <v>0.399</v>
      </c>
      <c r="N17">
        <v>2.493</v>
      </c>
      <c r="O17">
        <v>0.498</v>
      </c>
      <c r="P17">
        <v>0.312</v>
      </c>
      <c r="S17" t="s">
        <v>21</v>
      </c>
      <c r="T17">
        <v>5.672</v>
      </c>
      <c r="U17">
        <v>3.076</v>
      </c>
      <c r="V17">
        <v>0.171</v>
      </c>
      <c r="W17">
        <v>7.986</v>
      </c>
      <c r="X17">
        <v>2.479</v>
      </c>
      <c r="Y17">
        <v>0.085</v>
      </c>
      <c r="AB17" t="s">
        <v>21</v>
      </c>
      <c r="AC17">
        <v>2.805</v>
      </c>
      <c r="AD17">
        <v>1.797</v>
      </c>
      <c r="AE17">
        <v>0.152</v>
      </c>
      <c r="AF17">
        <v>8.623</v>
      </c>
      <c r="AG17">
        <v>4.784</v>
      </c>
      <c r="AH17">
        <v>0.261</v>
      </c>
      <c r="AK17" t="s">
        <v>21</v>
      </c>
      <c r="AL17">
        <v>0.431</v>
      </c>
      <c r="AM17">
        <v>4.675</v>
      </c>
      <c r="AN17">
        <v>0.798</v>
      </c>
      <c r="AO17">
        <v>0.267</v>
      </c>
      <c r="AP17">
        <v>6.537</v>
      </c>
      <c r="AQ17">
        <v>0.379</v>
      </c>
    </row>
    <row r="18" spans="1:43">
      <c r="A18" t="s">
        <v>21</v>
      </c>
      <c r="B18">
        <v>3.431</v>
      </c>
      <c r="C18">
        <v>0.162</v>
      </c>
      <c r="D18">
        <v>0.282</v>
      </c>
      <c r="E18">
        <v>3.925</v>
      </c>
      <c r="F18">
        <v>0.305</v>
      </c>
      <c r="G18">
        <v>0.241</v>
      </c>
      <c r="J18" t="s">
        <v>21</v>
      </c>
      <c r="K18">
        <v>2.456</v>
      </c>
      <c r="L18">
        <v>0.299</v>
      </c>
      <c r="M18">
        <v>0.397</v>
      </c>
      <c r="N18">
        <v>2.489</v>
      </c>
      <c r="O18">
        <v>0.501</v>
      </c>
      <c r="P18">
        <v>0.315</v>
      </c>
      <c r="S18" t="s">
        <v>21</v>
      </c>
      <c r="T18">
        <v>5.652</v>
      </c>
      <c r="U18">
        <v>3.013</v>
      </c>
      <c r="V18">
        <v>0.169</v>
      </c>
      <c r="W18">
        <v>7.899</v>
      </c>
      <c r="X18">
        <v>2.501</v>
      </c>
      <c r="Y18">
        <v>0.084</v>
      </c>
      <c r="AB18" t="s">
        <v>21</v>
      </c>
      <c r="AC18">
        <v>2.713</v>
      </c>
      <c r="AD18">
        <v>1.898</v>
      </c>
      <c r="AE18">
        <v>0.153</v>
      </c>
      <c r="AF18">
        <v>8.531</v>
      </c>
      <c r="AG18">
        <v>4.996</v>
      </c>
      <c r="AH18">
        <v>0.253</v>
      </c>
      <c r="AK18" t="s">
        <v>21</v>
      </c>
      <c r="AL18">
        <v>0.428</v>
      </c>
      <c r="AM18">
        <v>4.688</v>
      </c>
      <c r="AN18">
        <v>0.795</v>
      </c>
      <c r="AO18">
        <v>0.261</v>
      </c>
      <c r="AP18">
        <v>6.547</v>
      </c>
      <c r="AQ18">
        <v>0.374</v>
      </c>
    </row>
    <row r="19" spans="1:43">
      <c r="A19" t="s">
        <v>21</v>
      </c>
      <c r="B19">
        <v>3.428</v>
      </c>
      <c r="C19">
        <v>0.159</v>
      </c>
      <c r="D19">
        <v>0.299</v>
      </c>
      <c r="E19">
        <v>3.897</v>
      </c>
      <c r="F19">
        <v>0.311</v>
      </c>
      <c r="G19">
        <v>0.239</v>
      </c>
      <c r="J19" t="s">
        <v>21</v>
      </c>
      <c r="K19">
        <v>2.455</v>
      </c>
      <c r="L19">
        <v>0.301</v>
      </c>
      <c r="M19">
        <v>0.395</v>
      </c>
      <c r="N19">
        <v>2.501</v>
      </c>
      <c r="O19">
        <v>0.486</v>
      </c>
      <c r="P19">
        <v>0.324</v>
      </c>
      <c r="S19" t="s">
        <v>21</v>
      </c>
      <c r="T19">
        <v>5.632</v>
      </c>
      <c r="U19">
        <v>3.086</v>
      </c>
      <c r="V19">
        <v>0.168</v>
      </c>
      <c r="W19">
        <v>7.867</v>
      </c>
      <c r="X19">
        <v>2.497</v>
      </c>
      <c r="Y19">
        <v>0.081</v>
      </c>
      <c r="AB19" t="s">
        <v>21</v>
      </c>
      <c r="AC19">
        <v>2.806</v>
      </c>
      <c r="AD19">
        <v>1.798</v>
      </c>
      <c r="AE19">
        <v>0.151</v>
      </c>
      <c r="AF19">
        <v>8.612</v>
      </c>
      <c r="AG19">
        <v>4.798</v>
      </c>
      <c r="AH19">
        <v>0.259</v>
      </c>
      <c r="AK19" t="s">
        <v>21</v>
      </c>
      <c r="AL19">
        <v>0.429</v>
      </c>
      <c r="AM19">
        <v>4.587</v>
      </c>
      <c r="AN19">
        <v>0.789</v>
      </c>
      <c r="AO19">
        <v>0.272</v>
      </c>
      <c r="AP19">
        <v>6.539</v>
      </c>
      <c r="AQ19">
        <v>0.369</v>
      </c>
    </row>
    <row r="20" spans="1:43">
      <c r="A20" t="s">
        <v>21</v>
      </c>
      <c r="B20">
        <v>3.439</v>
      </c>
      <c r="C20">
        <v>0.164</v>
      </c>
      <c r="D20">
        <v>0.284</v>
      </c>
      <c r="E20">
        <v>3.876</v>
      </c>
      <c r="F20">
        <v>0.312</v>
      </c>
      <c r="G20">
        <v>0.243</v>
      </c>
      <c r="J20" t="s">
        <v>21</v>
      </c>
      <c r="K20">
        <v>2.461</v>
      </c>
      <c r="L20">
        <v>0.303</v>
      </c>
      <c r="M20">
        <v>0.396</v>
      </c>
      <c r="N20">
        <v>2.474</v>
      </c>
      <c r="O20">
        <v>0.512</v>
      </c>
      <c r="P20">
        <v>0.321</v>
      </c>
      <c r="S20" t="s">
        <v>21</v>
      </c>
      <c r="T20">
        <v>5.612</v>
      </c>
      <c r="U20">
        <v>3.097</v>
      </c>
      <c r="V20">
        <v>0.171</v>
      </c>
      <c r="W20">
        <v>7.901</v>
      </c>
      <c r="X20">
        <v>2.476</v>
      </c>
      <c r="Y20">
        <v>0.083</v>
      </c>
      <c r="AB20" t="s">
        <v>21</v>
      </c>
      <c r="AC20">
        <v>2.853</v>
      </c>
      <c r="AD20">
        <v>1.696</v>
      </c>
      <c r="AE20">
        <v>0.153</v>
      </c>
      <c r="AF20">
        <v>8.598</v>
      </c>
      <c r="AG20">
        <v>4.968</v>
      </c>
      <c r="AH20">
        <v>0.264</v>
      </c>
      <c r="AK20" t="s">
        <v>21</v>
      </c>
      <c r="AL20">
        <v>0.432</v>
      </c>
      <c r="AM20">
        <v>4.574</v>
      </c>
      <c r="AN20">
        <v>0.778</v>
      </c>
      <c r="AO20">
        <v>0.271</v>
      </c>
      <c r="AP20">
        <v>6.541</v>
      </c>
      <c r="AQ20">
        <v>0.375</v>
      </c>
    </row>
    <row r="21" spans="1:43">
      <c r="A21" t="s">
        <v>21</v>
      </c>
      <c r="B21">
        <v>3.424</v>
      </c>
      <c r="C21">
        <v>0.162</v>
      </c>
      <c r="D21">
        <v>0.285</v>
      </c>
      <c r="E21">
        <v>3.893</v>
      </c>
      <c r="F21">
        <v>0.308</v>
      </c>
      <c r="G21">
        <v>0.231</v>
      </c>
      <c r="J21" t="s">
        <v>21</v>
      </c>
      <c r="K21">
        <v>2.463</v>
      </c>
      <c r="L21">
        <v>0.295</v>
      </c>
      <c r="M21">
        <v>0.389</v>
      </c>
      <c r="N21">
        <v>2.496</v>
      </c>
      <c r="O21">
        <v>0.493</v>
      </c>
      <c r="P21">
        <v>0.319</v>
      </c>
      <c r="S21" t="s">
        <v>21</v>
      </c>
      <c r="T21">
        <v>5.692</v>
      </c>
      <c r="U21">
        <v>3.029</v>
      </c>
      <c r="V21">
        <v>0.167</v>
      </c>
      <c r="W21">
        <v>7.799</v>
      </c>
      <c r="X21">
        <v>2.503</v>
      </c>
      <c r="Y21">
        <v>0.086</v>
      </c>
      <c r="AB21" t="s">
        <v>21</v>
      </c>
      <c r="AC21">
        <v>2.809</v>
      </c>
      <c r="AD21">
        <v>1.698</v>
      </c>
      <c r="AE21">
        <v>0.152</v>
      </c>
      <c r="AF21">
        <v>8.624</v>
      </c>
      <c r="AG21">
        <v>4.897</v>
      </c>
      <c r="AH21">
        <v>0.251</v>
      </c>
      <c r="AK21" t="s">
        <v>21</v>
      </c>
      <c r="AL21">
        <v>0.433</v>
      </c>
      <c r="AM21">
        <v>4.571</v>
      </c>
      <c r="AN21">
        <v>0.788</v>
      </c>
      <c r="AO21">
        <v>0.269</v>
      </c>
      <c r="AP21">
        <v>6.544</v>
      </c>
      <c r="AQ21">
        <v>0.377</v>
      </c>
    </row>
    <row r="22" spans="1:43">
      <c r="A22" t="s">
        <v>22</v>
      </c>
      <c r="B22">
        <v>3.836</v>
      </c>
      <c r="C22">
        <v>0.126</v>
      </c>
      <c r="D22">
        <v>0.357</v>
      </c>
      <c r="E22">
        <v>4.214</v>
      </c>
      <c r="F22">
        <v>0.275</v>
      </c>
      <c r="G22">
        <v>0.197</v>
      </c>
      <c r="J22" t="s">
        <v>22</v>
      </c>
      <c r="K22">
        <v>2.616</v>
      </c>
      <c r="L22">
        <v>0.275</v>
      </c>
      <c r="M22">
        <v>0.358</v>
      </c>
      <c r="N22">
        <v>2.674</v>
      </c>
      <c r="O22">
        <v>0.419</v>
      </c>
      <c r="P22">
        <v>0.281</v>
      </c>
      <c r="S22" t="s">
        <v>22</v>
      </c>
      <c r="T22">
        <v>5.971</v>
      </c>
      <c r="U22">
        <v>3.736</v>
      </c>
      <c r="V22">
        <v>0.158</v>
      </c>
      <c r="W22">
        <v>8.213</v>
      </c>
      <c r="X22">
        <v>3.001</v>
      </c>
      <c r="Y22">
        <v>0.078</v>
      </c>
      <c r="AB22" t="s">
        <v>22</v>
      </c>
      <c r="AC22">
        <v>3.514</v>
      </c>
      <c r="AD22">
        <v>2.092</v>
      </c>
      <c r="AE22">
        <v>0.148</v>
      </c>
      <c r="AF22">
        <v>8.976</v>
      </c>
      <c r="AG22">
        <v>5.214</v>
      </c>
      <c r="AH22">
        <v>0.213</v>
      </c>
      <c r="AK22" t="s">
        <v>22</v>
      </c>
      <c r="AL22">
        <v>0.421</v>
      </c>
      <c r="AM22">
        <v>5.015</v>
      </c>
      <c r="AN22">
        <v>0.713</v>
      </c>
      <c r="AO22">
        <v>0.211</v>
      </c>
      <c r="AP22">
        <v>7.013</v>
      </c>
      <c r="AQ22">
        <v>0.298</v>
      </c>
    </row>
    <row r="23" spans="1:43">
      <c r="A23" t="s">
        <v>22</v>
      </c>
      <c r="B23">
        <v>3.842</v>
      </c>
      <c r="C23">
        <v>0.125</v>
      </c>
      <c r="D23">
        <v>0.354</v>
      </c>
      <c r="E23">
        <v>4.256</v>
      </c>
      <c r="F23">
        <v>0.286</v>
      </c>
      <c r="G23">
        <v>0.192</v>
      </c>
      <c r="J23" t="s">
        <v>22</v>
      </c>
      <c r="K23">
        <v>2.614</v>
      </c>
      <c r="L23">
        <v>0.279</v>
      </c>
      <c r="M23">
        <v>0.361</v>
      </c>
      <c r="N23">
        <v>2.684</v>
      </c>
      <c r="O23">
        <v>0.412</v>
      </c>
      <c r="P23">
        <v>0.284</v>
      </c>
      <c r="S23" t="s">
        <v>22</v>
      </c>
      <c r="T23">
        <v>5.968</v>
      </c>
      <c r="U23">
        <v>3.642</v>
      </c>
      <c r="V23">
        <v>0.159</v>
      </c>
      <c r="W23">
        <v>8.192</v>
      </c>
      <c r="X23">
        <v>2.912</v>
      </c>
      <c r="Y23">
        <v>0.079</v>
      </c>
      <c r="AB23" t="s">
        <v>22</v>
      </c>
      <c r="AC23">
        <v>3.319</v>
      </c>
      <c r="AD23">
        <v>2.101</v>
      </c>
      <c r="AE23">
        <v>0.149</v>
      </c>
      <c r="AF23">
        <v>8.954</v>
      </c>
      <c r="AG23">
        <v>5.274</v>
      </c>
      <c r="AH23">
        <v>0.209</v>
      </c>
      <c r="AK23" t="s">
        <v>22</v>
      </c>
      <c r="AL23">
        <v>0.412</v>
      </c>
      <c r="AM23">
        <v>5.019</v>
      </c>
      <c r="AN23">
        <v>0.721</v>
      </c>
      <c r="AO23">
        <v>0.231</v>
      </c>
      <c r="AP23">
        <v>7.019</v>
      </c>
      <c r="AQ23">
        <v>0.291</v>
      </c>
    </row>
    <row r="24" spans="1:43">
      <c r="A24" t="s">
        <v>22</v>
      </c>
      <c r="B24">
        <v>3.839</v>
      </c>
      <c r="C24">
        <v>0.139</v>
      </c>
      <c r="D24">
        <v>0.348</v>
      </c>
      <c r="E24">
        <v>4.312</v>
      </c>
      <c r="F24">
        <v>0.279</v>
      </c>
      <c r="G24">
        <v>0.189</v>
      </c>
      <c r="J24" t="s">
        <v>22</v>
      </c>
      <c r="K24">
        <v>2.621</v>
      </c>
      <c r="L24">
        <v>0.274</v>
      </c>
      <c r="M24">
        <v>0.359</v>
      </c>
      <c r="N24">
        <v>2.679</v>
      </c>
      <c r="O24">
        <v>0.409</v>
      </c>
      <c r="P24">
        <v>0.291</v>
      </c>
      <c r="S24" t="s">
        <v>22</v>
      </c>
      <c r="T24">
        <v>5.897</v>
      </c>
      <c r="U24">
        <v>3.649</v>
      </c>
      <c r="V24">
        <v>0.161</v>
      </c>
      <c r="W24">
        <v>8.217</v>
      </c>
      <c r="X24">
        <v>2.899</v>
      </c>
      <c r="Y24">
        <v>0.074</v>
      </c>
      <c r="AB24" t="s">
        <v>22</v>
      </c>
      <c r="AC24">
        <v>3.518</v>
      </c>
      <c r="AD24">
        <v>2.098</v>
      </c>
      <c r="AE24">
        <v>0.147</v>
      </c>
      <c r="AF24">
        <v>8.962</v>
      </c>
      <c r="AG24">
        <v>5.327</v>
      </c>
      <c r="AH24">
        <v>0.216</v>
      </c>
      <c r="AK24" t="s">
        <v>22</v>
      </c>
      <c r="AL24">
        <v>0.419</v>
      </c>
      <c r="AM24">
        <v>5.013</v>
      </c>
      <c r="AN24">
        <v>0.718</v>
      </c>
      <c r="AO24">
        <v>0.223</v>
      </c>
      <c r="AP24">
        <v>7.021</v>
      </c>
      <c r="AQ24">
        <v>0.288</v>
      </c>
    </row>
    <row r="25" spans="1:43">
      <c r="A25" t="s">
        <v>22</v>
      </c>
      <c r="B25">
        <v>3.835</v>
      </c>
      <c r="C25">
        <v>0.127</v>
      </c>
      <c r="D25">
        <v>0.347</v>
      </c>
      <c r="E25">
        <v>4.298</v>
      </c>
      <c r="F25">
        <v>0.276</v>
      </c>
      <c r="G25">
        <v>0.191</v>
      </c>
      <c r="J25" t="s">
        <v>22</v>
      </c>
      <c r="K25">
        <v>2.619</v>
      </c>
      <c r="L25">
        <v>0.281</v>
      </c>
      <c r="M25">
        <v>0.362</v>
      </c>
      <c r="N25">
        <v>2.689</v>
      </c>
      <c r="O25">
        <v>0.414</v>
      </c>
      <c r="P25">
        <v>0.285</v>
      </c>
      <c r="S25" t="s">
        <v>22</v>
      </c>
      <c r="T25">
        <v>5.991</v>
      </c>
      <c r="U25">
        <v>3.635</v>
      </c>
      <c r="V25">
        <v>0.161</v>
      </c>
      <c r="W25">
        <v>8.196</v>
      </c>
      <c r="X25">
        <v>3.015</v>
      </c>
      <c r="Y25">
        <v>0.064</v>
      </c>
      <c r="AB25" t="s">
        <v>22</v>
      </c>
      <c r="AC25">
        <v>3.521</v>
      </c>
      <c r="AD25">
        <v>2.099</v>
      </c>
      <c r="AE25">
        <v>0.148</v>
      </c>
      <c r="AF25">
        <v>8.932</v>
      </c>
      <c r="AG25">
        <v>5.295</v>
      </c>
      <c r="AH25">
        <v>0.213</v>
      </c>
      <c r="AK25" t="s">
        <v>22</v>
      </c>
      <c r="AL25">
        <v>0.411</v>
      </c>
      <c r="AM25">
        <v>5.023</v>
      </c>
      <c r="AN25">
        <v>0.719</v>
      </c>
      <c r="AO25">
        <v>0.219</v>
      </c>
      <c r="AP25">
        <v>7.022</v>
      </c>
      <c r="AQ25">
        <v>0.293</v>
      </c>
    </row>
    <row r="26" spans="1:43">
      <c r="A26" t="s">
        <v>22</v>
      </c>
      <c r="B26">
        <v>3.844</v>
      </c>
      <c r="C26">
        <v>0.135</v>
      </c>
      <c r="D26">
        <v>0.356</v>
      </c>
      <c r="E26">
        <v>4.281</v>
      </c>
      <c r="F26">
        <v>0.281</v>
      </c>
      <c r="G26">
        <v>0.188</v>
      </c>
      <c r="J26" t="s">
        <v>22</v>
      </c>
      <c r="K26">
        <v>2.613</v>
      </c>
      <c r="L26">
        <v>0.273</v>
      </c>
      <c r="M26">
        <v>0.355</v>
      </c>
      <c r="N26">
        <v>2.681</v>
      </c>
      <c r="O26">
        <v>0.417</v>
      </c>
      <c r="P26">
        <v>0.289</v>
      </c>
      <c r="S26" t="s">
        <v>22</v>
      </c>
      <c r="T26">
        <v>5.978</v>
      </c>
      <c r="U26">
        <v>3.844</v>
      </c>
      <c r="V26">
        <v>0.162</v>
      </c>
      <c r="W26">
        <v>8.203</v>
      </c>
      <c r="X26">
        <v>3.005</v>
      </c>
      <c r="Y26">
        <v>0.075</v>
      </c>
      <c r="AB26" t="s">
        <v>22</v>
      </c>
      <c r="AC26">
        <v>3.415</v>
      </c>
      <c r="AD26">
        <v>2.099</v>
      </c>
      <c r="AE26">
        <v>0.145</v>
      </c>
      <c r="AF26">
        <v>8.899</v>
      </c>
      <c r="AG26">
        <v>5.246</v>
      </c>
      <c r="AH26">
        <v>0.208</v>
      </c>
      <c r="AK26" t="s">
        <v>22</v>
      </c>
      <c r="AL26">
        <v>0.418</v>
      </c>
      <c r="AM26">
        <v>5.013</v>
      </c>
      <c r="AN26">
        <v>0.725</v>
      </c>
      <c r="AO26">
        <v>0.228</v>
      </c>
      <c r="AP26">
        <v>7.015</v>
      </c>
      <c r="AQ26">
        <v>0.295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6"/>
  <sheetViews>
    <sheetView workbookViewId="0">
      <selection activeCell="AG1" sqref="AG1"/>
    </sheetView>
  </sheetViews>
  <sheetFormatPr defaultColWidth="9" defaultRowHeight="14"/>
  <cols>
    <col min="12" max="12" width="19.5833333333333" customWidth="1"/>
    <col min="22" max="22" width="24.0833333333333" customWidth="1"/>
  </cols>
  <sheetData>
    <row r="1" spans="1:39">
      <c r="A1" s="1" t="s">
        <v>23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L1" s="4" t="s">
        <v>24</v>
      </c>
      <c r="M1" t="s">
        <v>1</v>
      </c>
      <c r="N1" t="s">
        <v>2</v>
      </c>
      <c r="O1" t="s">
        <v>3</v>
      </c>
      <c r="P1" t="s">
        <v>1</v>
      </c>
      <c r="Q1" t="s">
        <v>2</v>
      </c>
      <c r="R1" t="s">
        <v>3</v>
      </c>
      <c r="V1" s="4" t="s">
        <v>25</v>
      </c>
      <c r="W1" t="s">
        <v>1</v>
      </c>
      <c r="X1" t="s">
        <v>2</v>
      </c>
      <c r="Y1" t="s">
        <v>3</v>
      </c>
      <c r="Z1" t="s">
        <v>1</v>
      </c>
      <c r="AA1" t="s">
        <v>2</v>
      </c>
      <c r="AB1" t="s">
        <v>3</v>
      </c>
      <c r="AG1" s="4" t="s">
        <v>26</v>
      </c>
      <c r="AH1" t="s">
        <v>1</v>
      </c>
      <c r="AI1" t="s">
        <v>2</v>
      </c>
      <c r="AJ1" t="s">
        <v>3</v>
      </c>
      <c r="AK1" t="s">
        <v>1</v>
      </c>
      <c r="AL1" t="s">
        <v>2</v>
      </c>
      <c r="AM1" t="s">
        <v>3</v>
      </c>
    </row>
    <row r="2" spans="1:39">
      <c r="A2" s="2">
        <v>0.000694444444444444</v>
      </c>
      <c r="B2">
        <v>1.331</v>
      </c>
      <c r="C2">
        <v>0.531</v>
      </c>
      <c r="D2">
        <v>0.613</v>
      </c>
      <c r="E2">
        <v>1.8291</v>
      </c>
      <c r="F2">
        <v>0.771</v>
      </c>
      <c r="G2">
        <v>0.443</v>
      </c>
      <c r="L2" s="3">
        <v>0.0431365740740741</v>
      </c>
      <c r="M2">
        <v>1.583</v>
      </c>
      <c r="N2">
        <v>0.8936</v>
      </c>
      <c r="O2">
        <v>0.4018</v>
      </c>
      <c r="P2">
        <v>4.6139</v>
      </c>
      <c r="Q2">
        <v>1.1663</v>
      </c>
      <c r="R2">
        <v>0.299</v>
      </c>
      <c r="V2" s="1" t="s">
        <v>27</v>
      </c>
      <c r="W2">
        <v>1.5829</v>
      </c>
      <c r="X2">
        <v>0.7052</v>
      </c>
      <c r="Y2">
        <v>0.5946</v>
      </c>
      <c r="Z2">
        <v>4.1294</v>
      </c>
      <c r="AA2">
        <v>1.3052</v>
      </c>
      <c r="AB2">
        <v>0.3468</v>
      </c>
      <c r="AG2" s="1" t="s">
        <v>28</v>
      </c>
      <c r="AH2">
        <v>1.419</v>
      </c>
      <c r="AI2">
        <v>1.0152</v>
      </c>
      <c r="AJ2">
        <v>0.5496</v>
      </c>
      <c r="AK2">
        <v>3.969</v>
      </c>
      <c r="AL2">
        <v>2.7526</v>
      </c>
      <c r="AM2">
        <v>0.4496</v>
      </c>
    </row>
    <row r="3" spans="1:39">
      <c r="A3" s="2">
        <v>0.000694444444444444</v>
      </c>
      <c r="B3">
        <v>1.332</v>
      </c>
      <c r="C3">
        <v>0.53</v>
      </c>
      <c r="D3">
        <v>0.614</v>
      </c>
      <c r="E3">
        <v>1.8292</v>
      </c>
      <c r="F3">
        <v>0.77</v>
      </c>
      <c r="G3">
        <v>0.444</v>
      </c>
      <c r="L3" s="3">
        <v>0.0431365740740741</v>
      </c>
      <c r="M3">
        <v>1.585</v>
      </c>
      <c r="N3">
        <v>0.8932</v>
      </c>
      <c r="O3">
        <v>0.4019</v>
      </c>
      <c r="P3">
        <v>4.6159</v>
      </c>
      <c r="Q3">
        <v>1.1623</v>
      </c>
      <c r="R3">
        <v>0.298</v>
      </c>
      <c r="V3" s="1" t="s">
        <v>27</v>
      </c>
      <c r="W3">
        <v>1.5825</v>
      </c>
      <c r="X3">
        <v>0.7058</v>
      </c>
      <c r="Y3">
        <v>0.5949</v>
      </c>
      <c r="Z3">
        <v>4.1254</v>
      </c>
      <c r="AA3">
        <v>1.3058</v>
      </c>
      <c r="AB3">
        <v>0.3496</v>
      </c>
      <c r="AG3" s="1" t="s">
        <v>28</v>
      </c>
      <c r="AH3">
        <v>1.415</v>
      </c>
      <c r="AI3">
        <v>1.0158</v>
      </c>
      <c r="AJ3">
        <v>0.5499</v>
      </c>
      <c r="AK3">
        <v>3.975</v>
      </c>
      <c r="AL3">
        <v>2.7586</v>
      </c>
      <c r="AM3">
        <v>0.4389</v>
      </c>
    </row>
    <row r="4" spans="1:39">
      <c r="A4" s="2">
        <v>0.000694444444444444</v>
      </c>
      <c r="B4">
        <v>1.333</v>
      </c>
      <c r="C4">
        <v>0.534</v>
      </c>
      <c r="D4">
        <v>0.615</v>
      </c>
      <c r="E4">
        <v>1.8293</v>
      </c>
      <c r="F4">
        <v>0.774</v>
      </c>
      <c r="G4">
        <v>0.445</v>
      </c>
      <c r="L4" s="3">
        <v>0.0431365740740741</v>
      </c>
      <c r="M4">
        <v>1.582</v>
      </c>
      <c r="N4">
        <v>0.8938</v>
      </c>
      <c r="O4">
        <v>0.4019</v>
      </c>
      <c r="P4">
        <v>4.6129</v>
      </c>
      <c r="Q4">
        <v>1.1683</v>
      </c>
      <c r="R4">
        <v>0.299</v>
      </c>
      <c r="V4" s="1" t="s">
        <v>27</v>
      </c>
      <c r="W4">
        <v>1.5827</v>
      </c>
      <c r="X4">
        <v>0.705</v>
      </c>
      <c r="Y4">
        <v>0.5942</v>
      </c>
      <c r="Z4">
        <v>4.1256</v>
      </c>
      <c r="AA4">
        <v>1.3045</v>
      </c>
      <c r="AB4">
        <v>0.3469</v>
      </c>
      <c r="AG4" s="1" t="s">
        <v>28</v>
      </c>
      <c r="AH4">
        <v>1.417</v>
      </c>
      <c r="AI4">
        <v>1.015</v>
      </c>
      <c r="AJ4">
        <v>0.5492</v>
      </c>
      <c r="AK4">
        <v>3.863</v>
      </c>
      <c r="AL4">
        <v>2.7506</v>
      </c>
      <c r="AM4">
        <v>0.4592</v>
      </c>
    </row>
    <row r="5" spans="1:39">
      <c r="A5" s="2">
        <v>0.000694444444444444</v>
      </c>
      <c r="B5">
        <v>1.331</v>
      </c>
      <c r="C5">
        <v>0.539</v>
      </c>
      <c r="D5">
        <v>0.612</v>
      </c>
      <c r="E5">
        <v>1.8291</v>
      </c>
      <c r="F5">
        <v>0.779</v>
      </c>
      <c r="G5">
        <v>0.442</v>
      </c>
      <c r="L5" s="3">
        <v>0.0431365740740741</v>
      </c>
      <c r="M5">
        <v>1.581</v>
      </c>
      <c r="N5">
        <v>0.8939</v>
      </c>
      <c r="O5">
        <v>0.4013</v>
      </c>
      <c r="P5">
        <v>4.6119</v>
      </c>
      <c r="Q5">
        <v>1.1693</v>
      </c>
      <c r="R5">
        <v>0.293</v>
      </c>
      <c r="V5" s="1" t="s">
        <v>27</v>
      </c>
      <c r="W5">
        <v>1.5823</v>
      </c>
      <c r="X5">
        <v>0.7076</v>
      </c>
      <c r="Y5">
        <v>0.5946</v>
      </c>
      <c r="Z5">
        <v>4.1283</v>
      </c>
      <c r="AA5">
        <v>1.3056</v>
      </c>
      <c r="AB5">
        <v>0.3475</v>
      </c>
      <c r="AG5" s="1" t="s">
        <v>28</v>
      </c>
      <c r="AH5">
        <v>1.413</v>
      </c>
      <c r="AI5">
        <v>1.0176</v>
      </c>
      <c r="AJ5">
        <v>0.5496</v>
      </c>
      <c r="AK5">
        <v>3.984</v>
      </c>
      <c r="AL5">
        <v>2.6766</v>
      </c>
      <c r="AM5">
        <v>0.4476</v>
      </c>
    </row>
    <row r="6" spans="1:39">
      <c r="A6" s="2">
        <v>0.000694444444444444</v>
      </c>
      <c r="B6">
        <v>1.33</v>
      </c>
      <c r="C6">
        <v>0.53</v>
      </c>
      <c r="D6">
        <v>0.61</v>
      </c>
      <c r="E6">
        <v>1.829</v>
      </c>
      <c r="F6">
        <v>0.77</v>
      </c>
      <c r="G6">
        <v>0.44</v>
      </c>
      <c r="L6" s="3">
        <v>0.0431365740740741</v>
      </c>
      <c r="M6">
        <v>1.584</v>
      </c>
      <c r="N6">
        <v>0.8936</v>
      </c>
      <c r="O6">
        <v>0.4012</v>
      </c>
      <c r="P6">
        <v>4.6149</v>
      </c>
      <c r="Q6">
        <v>1.1663</v>
      </c>
      <c r="R6">
        <v>0.292</v>
      </c>
      <c r="V6" s="1" t="s">
        <v>27</v>
      </c>
      <c r="W6">
        <v>1.5824</v>
      </c>
      <c r="X6">
        <v>0.7075</v>
      </c>
      <c r="Y6">
        <v>0.5949</v>
      </c>
      <c r="Z6">
        <v>4.1224</v>
      </c>
      <c r="AA6">
        <v>1.3031</v>
      </c>
      <c r="AB6">
        <v>0.3465</v>
      </c>
      <c r="AG6" s="1" t="s">
        <v>28</v>
      </c>
      <c r="AH6">
        <v>1.414</v>
      </c>
      <c r="AI6">
        <v>1.0175</v>
      </c>
      <c r="AJ6">
        <v>0.5499</v>
      </c>
      <c r="AK6">
        <v>3.967</v>
      </c>
      <c r="AL6">
        <v>2.7756</v>
      </c>
      <c r="AM6">
        <v>0.4569</v>
      </c>
    </row>
    <row r="7" spans="1:39">
      <c r="A7" s="2">
        <v>0.0479166666666667</v>
      </c>
      <c r="B7">
        <v>1.343</v>
      </c>
      <c r="C7">
        <v>0.5183</v>
      </c>
      <c r="D7">
        <v>0.6375</v>
      </c>
      <c r="E7">
        <v>1.9397</v>
      </c>
      <c r="F7">
        <v>0.7534</v>
      </c>
      <c r="G7">
        <v>0.4316</v>
      </c>
      <c r="L7" s="3">
        <v>0.0438194444444444</v>
      </c>
      <c r="M7">
        <v>1.547</v>
      </c>
      <c r="N7">
        <v>0.8364</v>
      </c>
      <c r="O7">
        <v>0.4536</v>
      </c>
      <c r="P7">
        <v>4.2376</v>
      </c>
      <c r="Q7">
        <v>1.1064</v>
      </c>
      <c r="R7">
        <v>0.3179</v>
      </c>
      <c r="V7" s="1" t="s">
        <v>29</v>
      </c>
      <c r="W7">
        <v>1.5583</v>
      </c>
      <c r="X7">
        <v>0.7306</v>
      </c>
      <c r="Y7">
        <v>0.538</v>
      </c>
      <c r="Z7">
        <v>3.8838</v>
      </c>
      <c r="AA7">
        <v>1.3462</v>
      </c>
      <c r="AB7">
        <v>0.3668</v>
      </c>
      <c r="AG7" s="1" t="s">
        <v>30</v>
      </c>
      <c r="AH7">
        <v>1.6293</v>
      </c>
      <c r="AI7">
        <v>0.8986</v>
      </c>
      <c r="AJ7">
        <v>0.478</v>
      </c>
      <c r="AK7">
        <v>4.6943</v>
      </c>
      <c r="AL7">
        <v>1.9768</v>
      </c>
      <c r="AM7">
        <v>0.3784</v>
      </c>
    </row>
    <row r="8" spans="1:39">
      <c r="A8" s="2">
        <v>0.0479166666666667</v>
      </c>
      <c r="B8">
        <v>1.342</v>
      </c>
      <c r="C8">
        <v>0.5195</v>
      </c>
      <c r="D8">
        <v>0.6379</v>
      </c>
      <c r="E8">
        <v>1.9398</v>
      </c>
      <c r="F8">
        <v>0.7533</v>
      </c>
      <c r="G8">
        <v>0.4313</v>
      </c>
      <c r="L8" s="3">
        <v>0.0438194444444444</v>
      </c>
      <c r="M8">
        <v>1.548</v>
      </c>
      <c r="N8">
        <v>0.8363</v>
      </c>
      <c r="O8">
        <v>0.4533</v>
      </c>
      <c r="P8">
        <v>4.2386</v>
      </c>
      <c r="Q8">
        <v>1.1063</v>
      </c>
      <c r="R8">
        <v>0.3134</v>
      </c>
      <c r="V8" s="1" t="s">
        <v>29</v>
      </c>
      <c r="W8">
        <v>1.5585</v>
      </c>
      <c r="X8">
        <v>0.7302</v>
      </c>
      <c r="Y8">
        <v>0.539</v>
      </c>
      <c r="Z8">
        <v>3.8858</v>
      </c>
      <c r="AA8">
        <v>1.3422</v>
      </c>
      <c r="AB8">
        <v>0.3669</v>
      </c>
      <c r="AG8" s="1" t="s">
        <v>30</v>
      </c>
      <c r="AH8">
        <v>1.6295</v>
      </c>
      <c r="AI8">
        <v>0.8982</v>
      </c>
      <c r="AJ8">
        <v>0.479</v>
      </c>
      <c r="AK8">
        <v>4.6965</v>
      </c>
      <c r="AL8">
        <v>1.9518</v>
      </c>
      <c r="AM8">
        <v>0.3894</v>
      </c>
    </row>
    <row r="9" spans="1:39">
      <c r="A9" s="2">
        <v>0.0479166666666667</v>
      </c>
      <c r="B9">
        <v>1.341</v>
      </c>
      <c r="C9">
        <v>0.5199</v>
      </c>
      <c r="D9">
        <v>0.6376</v>
      </c>
      <c r="E9">
        <v>1.9397</v>
      </c>
      <c r="F9">
        <v>0.7499</v>
      </c>
      <c r="G9">
        <v>0.4318</v>
      </c>
      <c r="L9" s="3">
        <v>0.0438194444444444</v>
      </c>
      <c r="M9">
        <v>1.547</v>
      </c>
      <c r="N9">
        <v>0.8299</v>
      </c>
      <c r="O9">
        <v>0.4538</v>
      </c>
      <c r="P9">
        <v>4.2376</v>
      </c>
      <c r="Q9">
        <v>1.1099</v>
      </c>
      <c r="R9">
        <v>0.3138</v>
      </c>
      <c r="V9" s="1" t="s">
        <v>29</v>
      </c>
      <c r="W9">
        <v>1.5582</v>
      </c>
      <c r="X9">
        <v>0.7308</v>
      </c>
      <c r="Y9">
        <v>0.539</v>
      </c>
      <c r="Z9">
        <v>3.8828</v>
      </c>
      <c r="AA9">
        <v>1.3482</v>
      </c>
      <c r="AB9">
        <v>0.3666</v>
      </c>
      <c r="AG9" s="1" t="s">
        <v>30</v>
      </c>
      <c r="AH9">
        <v>1.6292</v>
      </c>
      <c r="AI9">
        <v>0.8988</v>
      </c>
      <c r="AJ9">
        <v>0.479</v>
      </c>
      <c r="AK9">
        <v>4.6922</v>
      </c>
      <c r="AL9">
        <v>1.9658</v>
      </c>
      <c r="AM9">
        <v>0.3754</v>
      </c>
    </row>
    <row r="10" spans="1:39">
      <c r="A10" s="2">
        <v>0.0479166666666667</v>
      </c>
      <c r="B10">
        <v>1.343</v>
      </c>
      <c r="C10">
        <v>0.5183</v>
      </c>
      <c r="D10">
        <v>0.6376</v>
      </c>
      <c r="E10">
        <v>1.9398</v>
      </c>
      <c r="F10">
        <v>0.7532</v>
      </c>
      <c r="G10">
        <v>0.4397</v>
      </c>
      <c r="L10" s="3">
        <v>0.0438194444444444</v>
      </c>
      <c r="M10">
        <v>1.548</v>
      </c>
      <c r="N10">
        <v>0.8362</v>
      </c>
      <c r="O10">
        <v>0.4604</v>
      </c>
      <c r="P10">
        <v>4.2386</v>
      </c>
      <c r="Q10">
        <v>1.1062</v>
      </c>
      <c r="R10">
        <v>0.3209</v>
      </c>
      <c r="V10" s="1" t="s">
        <v>29</v>
      </c>
      <c r="W10">
        <v>1.5581</v>
      </c>
      <c r="X10">
        <v>0.7309</v>
      </c>
      <c r="Y10">
        <v>0.533</v>
      </c>
      <c r="Z10">
        <v>3.8818</v>
      </c>
      <c r="AA10">
        <v>1.3492</v>
      </c>
      <c r="AB10">
        <v>0.3672</v>
      </c>
      <c r="AG10" s="1" t="s">
        <v>30</v>
      </c>
      <c r="AH10">
        <v>1.6291</v>
      </c>
      <c r="AI10">
        <v>0.8989</v>
      </c>
      <c r="AJ10">
        <v>0.473</v>
      </c>
      <c r="AK10">
        <v>4.6911</v>
      </c>
      <c r="AL10">
        <v>1.9598</v>
      </c>
      <c r="AM10">
        <v>0.3634</v>
      </c>
    </row>
    <row r="11" spans="1:39">
      <c r="A11" s="2">
        <v>0.0479166666666667</v>
      </c>
      <c r="B11">
        <v>1.344</v>
      </c>
      <c r="C11">
        <v>0.5182</v>
      </c>
      <c r="D11">
        <v>0.6373</v>
      </c>
      <c r="E11">
        <v>1.9399</v>
      </c>
      <c r="F11">
        <v>0.7535</v>
      </c>
      <c r="G11">
        <v>0.4386</v>
      </c>
      <c r="L11" s="3">
        <v>0.0438194444444444</v>
      </c>
      <c r="M11">
        <v>1.549</v>
      </c>
      <c r="N11">
        <v>0.8365</v>
      </c>
      <c r="O11">
        <v>0.4593</v>
      </c>
      <c r="P11">
        <v>4.2396</v>
      </c>
      <c r="Q11">
        <v>1.1065</v>
      </c>
      <c r="R11">
        <v>0.3185</v>
      </c>
      <c r="V11" s="1" t="s">
        <v>29</v>
      </c>
      <c r="W11">
        <v>1.5584</v>
      </c>
      <c r="X11">
        <v>0.7306</v>
      </c>
      <c r="Y11">
        <v>0.532</v>
      </c>
      <c r="Z11">
        <v>3.8848</v>
      </c>
      <c r="AA11">
        <v>1.3462</v>
      </c>
      <c r="AB11">
        <v>0.3662</v>
      </c>
      <c r="AG11" s="1" t="s">
        <v>30</v>
      </c>
      <c r="AH11">
        <v>1.6294</v>
      </c>
      <c r="AI11">
        <v>0.8986</v>
      </c>
      <c r="AJ11">
        <v>0.472</v>
      </c>
      <c r="AK11">
        <v>4.6974</v>
      </c>
      <c r="AL11">
        <v>1.9768</v>
      </c>
      <c r="AM11">
        <v>0.3754</v>
      </c>
    </row>
    <row r="12" spans="1:39">
      <c r="A12" s="2">
        <v>0.0888888888888889</v>
      </c>
      <c r="B12">
        <v>1.353</v>
      </c>
      <c r="C12">
        <v>0.5076</v>
      </c>
      <c r="D12">
        <v>0.6568</v>
      </c>
      <c r="E12">
        <v>2.0515</v>
      </c>
      <c r="F12">
        <v>0.7348</v>
      </c>
      <c r="G12">
        <v>0.4214</v>
      </c>
      <c r="L12" s="3">
        <v>0.0847916666666667</v>
      </c>
      <c r="M12">
        <v>1.528</v>
      </c>
      <c r="N12">
        <v>0.8268</v>
      </c>
      <c r="O12">
        <v>0.463</v>
      </c>
      <c r="P12">
        <v>4.348</v>
      </c>
      <c r="Q12">
        <v>1.098</v>
      </c>
      <c r="R12">
        <v>0.3068</v>
      </c>
      <c r="V12" s="1" t="s">
        <v>31</v>
      </c>
      <c r="W12">
        <v>1.6269</v>
      </c>
      <c r="X12">
        <v>0.838</v>
      </c>
      <c r="Y12">
        <v>0.4714</v>
      </c>
      <c r="Z12">
        <v>4.6974</v>
      </c>
      <c r="AA12">
        <v>1.4361</v>
      </c>
      <c r="AB12">
        <v>0.3284</v>
      </c>
      <c r="AG12" s="1" t="s">
        <v>32</v>
      </c>
      <c r="AH12">
        <v>1.449</v>
      </c>
      <c r="AI12">
        <v>0.818</v>
      </c>
      <c r="AJ12">
        <v>0.5614</v>
      </c>
      <c r="AK12">
        <v>3.5498</v>
      </c>
      <c r="AL12">
        <v>1.5618</v>
      </c>
      <c r="AM12">
        <v>0.3818</v>
      </c>
    </row>
    <row r="13" spans="1:39">
      <c r="A13" s="2">
        <v>0.0888888888888889</v>
      </c>
      <c r="B13">
        <v>1.355</v>
      </c>
      <c r="C13">
        <v>0.5072</v>
      </c>
      <c r="D13">
        <v>0.6669</v>
      </c>
      <c r="E13">
        <v>2.0508</v>
      </c>
      <c r="F13">
        <v>0.7347</v>
      </c>
      <c r="G13">
        <v>0.4222</v>
      </c>
      <c r="L13" s="3">
        <v>0.0847916666666667</v>
      </c>
      <c r="M13">
        <v>1.529</v>
      </c>
      <c r="N13">
        <v>0.826</v>
      </c>
      <c r="O13">
        <v>0.464</v>
      </c>
      <c r="P13">
        <v>4.349</v>
      </c>
      <c r="Q13">
        <v>1.09</v>
      </c>
      <c r="R13">
        <v>0.3069</v>
      </c>
      <c r="V13" s="1" t="s">
        <v>31</v>
      </c>
      <c r="W13">
        <v>1.6265</v>
      </c>
      <c r="X13">
        <v>0.841</v>
      </c>
      <c r="Y13">
        <v>0.4716</v>
      </c>
      <c r="Z13">
        <v>4.6574</v>
      </c>
      <c r="AA13">
        <v>1.4411</v>
      </c>
      <c r="AB13">
        <v>0.3286</v>
      </c>
      <c r="AG13" s="1" t="s">
        <v>32</v>
      </c>
      <c r="AH13">
        <v>1.445</v>
      </c>
      <c r="AI13">
        <v>0.821</v>
      </c>
      <c r="AJ13">
        <v>0.5616</v>
      </c>
      <c r="AK13">
        <v>3.4458</v>
      </c>
      <c r="AL13">
        <v>1.5521</v>
      </c>
      <c r="AM13">
        <v>0.3918</v>
      </c>
    </row>
    <row r="14" spans="1:39">
      <c r="A14" s="2">
        <v>0.0888888888888889</v>
      </c>
      <c r="B14">
        <v>1.352</v>
      </c>
      <c r="C14">
        <v>0.5078</v>
      </c>
      <c r="D14">
        <v>0.6569</v>
      </c>
      <c r="E14">
        <v>2.0536</v>
      </c>
      <c r="F14">
        <v>0.7361</v>
      </c>
      <c r="G14">
        <v>0.4213</v>
      </c>
      <c r="L14" s="3">
        <v>0.0847916666666667</v>
      </c>
      <c r="M14">
        <v>1.53</v>
      </c>
      <c r="N14">
        <v>0.8271</v>
      </c>
      <c r="O14">
        <v>0.465</v>
      </c>
      <c r="P14">
        <v>4.35</v>
      </c>
      <c r="Q14">
        <v>1.097</v>
      </c>
      <c r="R14">
        <v>0.3082</v>
      </c>
      <c r="V14" s="1" t="s">
        <v>31</v>
      </c>
      <c r="W14">
        <v>1.6267</v>
      </c>
      <c r="X14">
        <v>0.8374</v>
      </c>
      <c r="Y14">
        <v>0.4674</v>
      </c>
      <c r="Z14">
        <v>4.6774</v>
      </c>
      <c r="AA14">
        <v>1.4361</v>
      </c>
      <c r="AB14">
        <v>0.3304</v>
      </c>
      <c r="AG14" s="1" t="s">
        <v>32</v>
      </c>
      <c r="AH14">
        <v>1.447</v>
      </c>
      <c r="AI14">
        <v>0.8174</v>
      </c>
      <c r="AJ14">
        <v>0.5574</v>
      </c>
      <c r="AK14">
        <v>3.4478</v>
      </c>
      <c r="AL14">
        <v>1.5616</v>
      </c>
      <c r="AM14">
        <v>0.3878</v>
      </c>
    </row>
    <row r="15" spans="1:39">
      <c r="A15" s="2">
        <v>0.0888888888888889</v>
      </c>
      <c r="B15">
        <v>1.351</v>
      </c>
      <c r="C15">
        <v>0.5079</v>
      </c>
      <c r="D15">
        <v>0.6663</v>
      </c>
      <c r="E15">
        <v>2.0507</v>
      </c>
      <c r="F15">
        <v>0.7359</v>
      </c>
      <c r="G15">
        <v>0.4238</v>
      </c>
      <c r="L15" s="3">
        <v>0.0847916666666667</v>
      </c>
      <c r="M15">
        <v>1.528</v>
      </c>
      <c r="N15">
        <v>0.8276</v>
      </c>
      <c r="O15">
        <v>0.462</v>
      </c>
      <c r="P15">
        <v>4.3452</v>
      </c>
      <c r="Q15">
        <v>1.0983</v>
      </c>
      <c r="R15">
        <v>0.3093</v>
      </c>
      <c r="V15" s="1" t="s">
        <v>31</v>
      </c>
      <c r="W15">
        <v>1.6268</v>
      </c>
      <c r="X15">
        <v>0.8361</v>
      </c>
      <c r="Y15">
        <v>0.4801</v>
      </c>
      <c r="Z15">
        <v>4.6874</v>
      </c>
      <c r="AA15">
        <v>1.4371</v>
      </c>
      <c r="AB15">
        <v>0.3301</v>
      </c>
      <c r="AG15" s="1" t="s">
        <v>32</v>
      </c>
      <c r="AH15">
        <v>1.448</v>
      </c>
      <c r="AI15">
        <v>0.8161</v>
      </c>
      <c r="AJ15">
        <v>0.5701</v>
      </c>
      <c r="AK15">
        <v>3.5488</v>
      </c>
      <c r="AL15">
        <v>1.5517</v>
      </c>
      <c r="AM15">
        <v>0.3908</v>
      </c>
    </row>
    <row r="16" spans="1:39">
      <c r="A16" s="2">
        <v>0.0888888888888889</v>
      </c>
      <c r="B16">
        <v>1.354</v>
      </c>
      <c r="C16">
        <v>0.5076</v>
      </c>
      <c r="D16">
        <v>0.6672</v>
      </c>
      <c r="E16">
        <v>2.0526</v>
      </c>
      <c r="F16">
        <v>0.7349</v>
      </c>
      <c r="G16">
        <v>0.4211</v>
      </c>
      <c r="L16" s="3">
        <v>0.0847916666666667</v>
      </c>
      <c r="M16">
        <v>1.527</v>
      </c>
      <c r="N16">
        <v>0.826</v>
      </c>
      <c r="O16">
        <v>0.46</v>
      </c>
      <c r="P16">
        <v>4.3457</v>
      </c>
      <c r="Q16">
        <v>1.095</v>
      </c>
      <c r="R16">
        <v>0.3057</v>
      </c>
      <c r="V16" s="1" t="s">
        <v>31</v>
      </c>
      <c r="W16">
        <v>1.6265</v>
      </c>
      <c r="X16">
        <v>0.8372</v>
      </c>
      <c r="Y16">
        <v>0.481</v>
      </c>
      <c r="Z16">
        <v>4.6574</v>
      </c>
      <c r="AA16">
        <v>1.4361</v>
      </c>
      <c r="AB16">
        <v>0.3285</v>
      </c>
      <c r="AG16" s="1" t="s">
        <v>32</v>
      </c>
      <c r="AH16">
        <v>1.445</v>
      </c>
      <c r="AI16">
        <v>0.8172</v>
      </c>
      <c r="AJ16">
        <v>0.571</v>
      </c>
      <c r="AK16">
        <v>3.4458</v>
      </c>
      <c r="AL16">
        <v>1.5419</v>
      </c>
      <c r="AM16">
        <v>0.3818</v>
      </c>
    </row>
    <row r="17" spans="1:39">
      <c r="A17" s="2">
        <v>0.129861111111111</v>
      </c>
      <c r="B17">
        <v>1.373</v>
      </c>
      <c r="C17">
        <v>0.4986</v>
      </c>
      <c r="D17">
        <v>0.6997</v>
      </c>
      <c r="E17">
        <v>2.1619</v>
      </c>
      <c r="F17">
        <v>0.7149</v>
      </c>
      <c r="G17">
        <v>0.4119</v>
      </c>
      <c r="L17" s="3">
        <v>0.085474537037037</v>
      </c>
      <c r="M17">
        <v>1.529</v>
      </c>
      <c r="N17">
        <v>0.7731</v>
      </c>
      <c r="O17">
        <v>0.4968</v>
      </c>
      <c r="P17">
        <v>3.9629</v>
      </c>
      <c r="Q17">
        <v>1.031</v>
      </c>
      <c r="R17">
        <v>0.3271</v>
      </c>
      <c r="V17" s="1" t="s">
        <v>33</v>
      </c>
      <c r="W17">
        <v>1.6947</v>
      </c>
      <c r="X17">
        <v>0.8492</v>
      </c>
      <c r="Y17">
        <v>0.4798</v>
      </c>
      <c r="Z17">
        <v>4.9504</v>
      </c>
      <c r="AA17">
        <v>1.8396</v>
      </c>
      <c r="AB17">
        <v>0.3486</v>
      </c>
      <c r="AG17" s="1" t="s">
        <v>34</v>
      </c>
      <c r="AH17">
        <v>1.3727</v>
      </c>
      <c r="AI17">
        <v>0.7452</v>
      </c>
      <c r="AJ17">
        <v>0.6638</v>
      </c>
      <c r="AK17">
        <v>2.8271</v>
      </c>
      <c r="AL17">
        <v>1.7752</v>
      </c>
      <c r="AM17">
        <v>0.4267</v>
      </c>
    </row>
    <row r="18" spans="1:39">
      <c r="A18" s="2">
        <v>0.129861111111111</v>
      </c>
      <c r="B18">
        <v>1.375</v>
      </c>
      <c r="C18">
        <v>0.4982</v>
      </c>
      <c r="D18">
        <v>0.6998</v>
      </c>
      <c r="E18">
        <v>2.1625</v>
      </c>
      <c r="F18">
        <v>0.7192</v>
      </c>
      <c r="G18">
        <v>0.4169</v>
      </c>
      <c r="L18" s="3">
        <v>0.085474537037037</v>
      </c>
      <c r="M18">
        <v>1.525</v>
      </c>
      <c r="N18">
        <v>0.7761</v>
      </c>
      <c r="O18">
        <v>0.497</v>
      </c>
      <c r="P18">
        <v>3.9625</v>
      </c>
      <c r="Q18">
        <v>1.061</v>
      </c>
      <c r="R18">
        <v>0.3235</v>
      </c>
      <c r="V18" s="1" t="s">
        <v>33</v>
      </c>
      <c r="W18">
        <v>1.6948</v>
      </c>
      <c r="X18">
        <v>0.8428</v>
      </c>
      <c r="Y18">
        <v>0.4795</v>
      </c>
      <c r="Z18">
        <v>4.9474</v>
      </c>
      <c r="AA18">
        <v>1.8326</v>
      </c>
      <c r="AB18">
        <v>0.3489</v>
      </c>
      <c r="AG18" s="1" t="s">
        <v>34</v>
      </c>
      <c r="AH18">
        <v>1.3728</v>
      </c>
      <c r="AI18">
        <v>0.7428</v>
      </c>
      <c r="AJ18">
        <v>0.6635</v>
      </c>
      <c r="AK18">
        <v>2.9281</v>
      </c>
      <c r="AL18">
        <v>1.7828</v>
      </c>
      <c r="AM18">
        <v>0.4366</v>
      </c>
    </row>
    <row r="19" spans="1:39">
      <c r="A19" s="2">
        <v>0.129861111111111</v>
      </c>
      <c r="B19">
        <v>1.372</v>
      </c>
      <c r="C19">
        <v>0.4888</v>
      </c>
      <c r="D19">
        <v>0.6995</v>
      </c>
      <c r="E19">
        <v>2.1617</v>
      </c>
      <c r="F19">
        <v>0.7151</v>
      </c>
      <c r="G19">
        <v>0.4139</v>
      </c>
      <c r="L19" s="3">
        <v>0.085474537037037</v>
      </c>
      <c r="M19">
        <v>1.527</v>
      </c>
      <c r="N19">
        <v>0.7755</v>
      </c>
      <c r="O19">
        <v>0.493</v>
      </c>
      <c r="P19">
        <v>3.9627</v>
      </c>
      <c r="Q19">
        <v>1.055</v>
      </c>
      <c r="R19">
        <v>0.3257</v>
      </c>
      <c r="V19" s="1" t="s">
        <v>33</v>
      </c>
      <c r="W19">
        <v>1.6947</v>
      </c>
      <c r="X19">
        <v>0.8491</v>
      </c>
      <c r="Y19">
        <v>0.48</v>
      </c>
      <c r="Z19">
        <v>4.9484</v>
      </c>
      <c r="AA19">
        <v>1.8391</v>
      </c>
      <c r="AB19">
        <v>0.35</v>
      </c>
      <c r="AG19" s="1" t="s">
        <v>34</v>
      </c>
      <c r="AH19">
        <v>1.3727</v>
      </c>
      <c r="AI19">
        <v>0.7451</v>
      </c>
      <c r="AJ19">
        <v>0.664</v>
      </c>
      <c r="AK19">
        <v>2.8252</v>
      </c>
      <c r="AL19">
        <v>1.7751</v>
      </c>
      <c r="AM19">
        <v>0.4295</v>
      </c>
    </row>
    <row r="20" spans="1:39">
      <c r="A20" s="2">
        <v>0.129861111111111</v>
      </c>
      <c r="B20">
        <v>1.371</v>
      </c>
      <c r="C20">
        <v>0.4989</v>
      </c>
      <c r="D20">
        <v>0.6994</v>
      </c>
      <c r="E20">
        <v>2.1633</v>
      </c>
      <c r="F20">
        <v>0.7179</v>
      </c>
      <c r="G20">
        <v>0.4128</v>
      </c>
      <c r="L20" s="3">
        <v>0.085474537037037</v>
      </c>
      <c r="M20">
        <v>1.528</v>
      </c>
      <c r="N20">
        <v>0.7742</v>
      </c>
      <c r="O20">
        <v>0.4957</v>
      </c>
      <c r="P20">
        <v>3.9628</v>
      </c>
      <c r="Q20">
        <v>1.042</v>
      </c>
      <c r="R20">
        <v>0.3266</v>
      </c>
      <c r="V20" s="1" t="s">
        <v>33</v>
      </c>
      <c r="W20">
        <v>1.6948</v>
      </c>
      <c r="X20">
        <v>0.8492</v>
      </c>
      <c r="Y20">
        <v>0.4866</v>
      </c>
      <c r="Z20">
        <v>4.9494</v>
      </c>
      <c r="AA20">
        <v>1.8392</v>
      </c>
      <c r="AB20">
        <v>0.3586</v>
      </c>
      <c r="AG20" s="1" t="s">
        <v>34</v>
      </c>
      <c r="AH20">
        <v>1.3728</v>
      </c>
      <c r="AI20">
        <v>0.7452</v>
      </c>
      <c r="AJ20">
        <v>0.6766</v>
      </c>
      <c r="AK20">
        <v>2.9269</v>
      </c>
      <c r="AL20">
        <v>1.7852</v>
      </c>
      <c r="AM20">
        <v>0.4466</v>
      </c>
    </row>
    <row r="21" spans="1:39">
      <c r="A21" s="2">
        <v>0.129861111111111</v>
      </c>
      <c r="B21">
        <v>1.374</v>
      </c>
      <c r="C21">
        <v>0.4986</v>
      </c>
      <c r="D21">
        <v>0.6997</v>
      </c>
      <c r="E21">
        <v>2.1654</v>
      </c>
      <c r="F21">
        <v>0.7178</v>
      </c>
      <c r="G21">
        <v>0.4135</v>
      </c>
      <c r="L21" s="3">
        <v>0.085474537037037</v>
      </c>
      <c r="M21">
        <v>1.525</v>
      </c>
      <c r="N21">
        <v>0.7753</v>
      </c>
      <c r="O21">
        <v>0.4966</v>
      </c>
      <c r="P21">
        <v>3.9625</v>
      </c>
      <c r="Q21">
        <v>1.053</v>
      </c>
      <c r="R21">
        <v>0.3241</v>
      </c>
      <c r="V21" s="1" t="s">
        <v>33</v>
      </c>
      <c r="W21">
        <v>1.6949</v>
      </c>
      <c r="X21">
        <v>0.8495</v>
      </c>
      <c r="Y21">
        <v>0.4855</v>
      </c>
      <c r="Z21">
        <v>4.9514</v>
      </c>
      <c r="AA21">
        <v>1.8395</v>
      </c>
      <c r="AB21">
        <v>0.3585</v>
      </c>
      <c r="AG21" s="1" t="s">
        <v>34</v>
      </c>
      <c r="AH21">
        <v>1.3729</v>
      </c>
      <c r="AI21">
        <v>0.7455</v>
      </c>
      <c r="AJ21">
        <v>0.6755</v>
      </c>
      <c r="AK21">
        <v>2.9291</v>
      </c>
      <c r="AL21">
        <v>1.7836</v>
      </c>
      <c r="AM21">
        <v>0.4367</v>
      </c>
    </row>
    <row r="22" spans="1:39">
      <c r="A22" s="2">
        <v>0.170833333333333</v>
      </c>
      <c r="B22">
        <v>1.387</v>
      </c>
      <c r="C22">
        <v>0.4804</v>
      </c>
      <c r="D22">
        <v>0.7216</v>
      </c>
      <c r="E22">
        <v>2.2723</v>
      </c>
      <c r="F22">
        <v>0.6959</v>
      </c>
      <c r="G22">
        <v>0.4022</v>
      </c>
      <c r="L22" s="3">
        <v>0.12712962962963</v>
      </c>
      <c r="M22">
        <v>1.509</v>
      </c>
      <c r="N22">
        <v>0.7067</v>
      </c>
      <c r="O22">
        <v>0.2866</v>
      </c>
      <c r="P22">
        <v>4.2598</v>
      </c>
      <c r="Q22">
        <v>0.9671</v>
      </c>
      <c r="R22">
        <v>0.3366</v>
      </c>
      <c r="AG22" s="1" t="s">
        <v>35</v>
      </c>
      <c r="AH22">
        <v>1.4299</v>
      </c>
      <c r="AI22">
        <v>0.8567</v>
      </c>
      <c r="AJ22">
        <v>0.6536</v>
      </c>
      <c r="AK22">
        <v>3.8537</v>
      </c>
      <c r="AL22">
        <v>2.1967</v>
      </c>
      <c r="AM22">
        <v>0.4139</v>
      </c>
    </row>
    <row r="23" spans="1:39">
      <c r="A23" s="2">
        <v>0.170833333333333</v>
      </c>
      <c r="B23">
        <v>1.388</v>
      </c>
      <c r="C23">
        <v>0.4803</v>
      </c>
      <c r="D23">
        <v>0.7213</v>
      </c>
      <c r="E23">
        <v>2.272</v>
      </c>
      <c r="F23">
        <v>0.6962</v>
      </c>
      <c r="G23">
        <v>0.4021</v>
      </c>
      <c r="L23" s="3">
        <v>0.12712962962963</v>
      </c>
      <c r="M23">
        <v>1.505</v>
      </c>
      <c r="N23">
        <v>0.71</v>
      </c>
      <c r="O23">
        <v>0.2869</v>
      </c>
      <c r="P23">
        <v>4.2558</v>
      </c>
      <c r="Q23">
        <v>0.9701</v>
      </c>
      <c r="R23">
        <v>0.3369</v>
      </c>
      <c r="AG23" s="1" t="s">
        <v>35</v>
      </c>
      <c r="AH23">
        <v>1.4256</v>
      </c>
      <c r="AI23">
        <v>0.8621</v>
      </c>
      <c r="AJ23">
        <v>0.6539</v>
      </c>
      <c r="AK23">
        <v>3.7599</v>
      </c>
      <c r="AL23">
        <v>2.1921</v>
      </c>
      <c r="AM23">
        <v>0.4142</v>
      </c>
    </row>
    <row r="24" spans="1:39">
      <c r="A24" s="2">
        <v>0.170833333333333</v>
      </c>
      <c r="B24">
        <v>1.387</v>
      </c>
      <c r="C24">
        <v>0.4799</v>
      </c>
      <c r="D24">
        <v>0.7218</v>
      </c>
      <c r="E24">
        <v>2.2722</v>
      </c>
      <c r="F24">
        <v>0.6941</v>
      </c>
      <c r="G24">
        <v>0.3999</v>
      </c>
      <c r="L24" s="3">
        <v>0.12712962962963</v>
      </c>
      <c r="M24">
        <v>1.507</v>
      </c>
      <c r="N24">
        <v>0.7069</v>
      </c>
      <c r="O24">
        <v>0.2862</v>
      </c>
      <c r="P24">
        <v>4.2578</v>
      </c>
      <c r="Q24">
        <v>0.9595</v>
      </c>
      <c r="R24">
        <v>0.3362</v>
      </c>
      <c r="AG24" s="1" t="s">
        <v>35</v>
      </c>
      <c r="AH24">
        <v>1.4277</v>
      </c>
      <c r="AI24">
        <v>0.8569</v>
      </c>
      <c r="AJ24">
        <v>0.6532</v>
      </c>
      <c r="AK24">
        <v>3.9557</v>
      </c>
      <c r="AL24">
        <v>2.1969</v>
      </c>
      <c r="AM24">
        <v>0.4139</v>
      </c>
    </row>
    <row r="25" spans="1:39">
      <c r="A25" s="2">
        <v>0.170833333333333</v>
      </c>
      <c r="B25">
        <v>1.388</v>
      </c>
      <c r="C25">
        <v>0.4802</v>
      </c>
      <c r="D25">
        <v>0.7297</v>
      </c>
      <c r="E25">
        <v>2.2724</v>
      </c>
      <c r="F25">
        <v>0.6969</v>
      </c>
      <c r="G25">
        <v>0.3995</v>
      </c>
      <c r="L25" s="3">
        <v>0.12712962962963</v>
      </c>
      <c r="M25">
        <v>1.503</v>
      </c>
      <c r="N25">
        <v>0.7095</v>
      </c>
      <c r="O25">
        <v>0.2886</v>
      </c>
      <c r="P25">
        <v>4.2538</v>
      </c>
      <c r="Q25">
        <v>0.9594</v>
      </c>
      <c r="R25">
        <v>0.3386</v>
      </c>
      <c r="AG25" s="1" t="s">
        <v>35</v>
      </c>
      <c r="AH25">
        <v>1.4233</v>
      </c>
      <c r="AI25">
        <v>0.8595</v>
      </c>
      <c r="AJ25">
        <v>0.6536</v>
      </c>
      <c r="AK25">
        <v>3.7577</v>
      </c>
      <c r="AL25">
        <v>2.1994</v>
      </c>
      <c r="AM25">
        <v>0.415</v>
      </c>
    </row>
    <row r="26" spans="1:39">
      <c r="A26" s="2">
        <v>0.170833333333333</v>
      </c>
      <c r="B26">
        <v>1.389</v>
      </c>
      <c r="C26">
        <v>0.4805</v>
      </c>
      <c r="D26">
        <v>0.7286</v>
      </c>
      <c r="E26">
        <v>2.2721</v>
      </c>
      <c r="F26">
        <v>0.6968</v>
      </c>
      <c r="G26">
        <v>0.4029</v>
      </c>
      <c r="L26" s="3">
        <v>0.12712962962963</v>
      </c>
      <c r="M26">
        <v>1.504</v>
      </c>
      <c r="N26">
        <v>0.7094</v>
      </c>
      <c r="O26">
        <v>0.2889</v>
      </c>
      <c r="P26">
        <v>4.2548</v>
      </c>
      <c r="Q26">
        <v>0.9589</v>
      </c>
      <c r="R26">
        <v>0.3389</v>
      </c>
      <c r="AG26" s="1" t="s">
        <v>35</v>
      </c>
      <c r="AH26">
        <v>1.4244</v>
      </c>
      <c r="AI26">
        <v>0.8594</v>
      </c>
      <c r="AJ26">
        <v>0.6539</v>
      </c>
      <c r="AK26">
        <v>3.8544</v>
      </c>
      <c r="AL26">
        <v>2.1994</v>
      </c>
      <c r="AM26">
        <v>0.416</v>
      </c>
    </row>
    <row r="27" spans="1:7">
      <c r="A27" s="2">
        <v>0.211805555555556</v>
      </c>
      <c r="B27">
        <v>1.399</v>
      </c>
      <c r="C27">
        <v>0.4655</v>
      </c>
      <c r="D27">
        <v>0.7499</v>
      </c>
      <c r="E27">
        <v>2.3813</v>
      </c>
      <c r="F27">
        <v>0.6757</v>
      </c>
      <c r="G27">
        <v>0.3952</v>
      </c>
    </row>
    <row r="28" spans="1:7">
      <c r="A28" s="2">
        <v>0.211805555555556</v>
      </c>
      <c r="B28">
        <v>1.395</v>
      </c>
      <c r="C28">
        <v>0.4685</v>
      </c>
      <c r="D28">
        <v>0.7501</v>
      </c>
      <c r="E28">
        <v>2.3867</v>
      </c>
      <c r="F28">
        <v>0.6751</v>
      </c>
      <c r="G28">
        <v>0.3943</v>
      </c>
    </row>
    <row r="29" spans="1:7">
      <c r="A29" s="2">
        <v>0.211805555555556</v>
      </c>
      <c r="B29">
        <v>1.397</v>
      </c>
      <c r="C29">
        <v>0.4679</v>
      </c>
      <c r="D29">
        <v>0.7461</v>
      </c>
      <c r="E29">
        <v>2.3892</v>
      </c>
      <c r="F29">
        <v>0.6759</v>
      </c>
      <c r="G29">
        <v>0.3959</v>
      </c>
    </row>
    <row r="30" spans="1:7">
      <c r="A30" s="2">
        <v>0.211805555555556</v>
      </c>
      <c r="B30">
        <v>1.398</v>
      </c>
      <c r="C30">
        <v>0.4666</v>
      </c>
      <c r="D30">
        <v>0.7488</v>
      </c>
      <c r="E30">
        <v>2.3836</v>
      </c>
      <c r="F30">
        <v>0.6753</v>
      </c>
      <c r="G30">
        <v>0.3921</v>
      </c>
    </row>
    <row r="31" spans="1:7">
      <c r="A31" s="2">
        <v>0.211805555555556</v>
      </c>
      <c r="B31">
        <v>1.395</v>
      </c>
      <c r="C31">
        <v>0.4677</v>
      </c>
      <c r="D31">
        <v>0.7497</v>
      </c>
      <c r="E31">
        <v>2.3856</v>
      </c>
      <c r="F31">
        <v>0.6752</v>
      </c>
      <c r="G31">
        <v>0.3982</v>
      </c>
    </row>
    <row r="32" spans="1:7">
      <c r="A32" s="2">
        <v>0.252777777777778</v>
      </c>
      <c r="B32">
        <v>1.405</v>
      </c>
      <c r="C32">
        <v>0.4568</v>
      </c>
      <c r="D32">
        <v>0.7774</v>
      </c>
      <c r="E32">
        <v>2.4953</v>
      </c>
      <c r="F32">
        <v>0.657</v>
      </c>
      <c r="G32">
        <v>0.3382</v>
      </c>
    </row>
    <row r="33" spans="1:7">
      <c r="A33" s="2">
        <v>0.252777777777778</v>
      </c>
      <c r="B33">
        <v>1.408</v>
      </c>
      <c r="C33">
        <v>0.4567</v>
      </c>
      <c r="D33">
        <v>0.7772</v>
      </c>
      <c r="E33">
        <v>2.4937</v>
      </c>
      <c r="F33">
        <v>0.651</v>
      </c>
      <c r="G33">
        <v>0.3373</v>
      </c>
    </row>
    <row r="34" spans="1:7">
      <c r="A34" s="2">
        <v>0.252777777777778</v>
      </c>
      <c r="B34">
        <v>1.406</v>
      </c>
      <c r="C34">
        <v>0.4571</v>
      </c>
      <c r="D34">
        <v>0.7773</v>
      </c>
      <c r="E34">
        <v>2.4942</v>
      </c>
      <c r="F34">
        <v>0.659</v>
      </c>
      <c r="G34">
        <v>0.3379</v>
      </c>
    </row>
    <row r="35" spans="1:7">
      <c r="A35" s="2">
        <v>0.252777777777778</v>
      </c>
      <c r="B35">
        <v>1.407</v>
      </c>
      <c r="C35">
        <v>0.4559</v>
      </c>
      <c r="D35">
        <v>0.7778</v>
      </c>
      <c r="E35">
        <v>2.4936</v>
      </c>
      <c r="F35">
        <v>0.653</v>
      </c>
      <c r="G35">
        <v>0.3371</v>
      </c>
    </row>
    <row r="36" spans="1:7">
      <c r="A36" s="2">
        <v>0.252777777777778</v>
      </c>
      <c r="B36">
        <v>1.406</v>
      </c>
      <c r="C36">
        <v>0.4569</v>
      </c>
      <c r="D36">
        <v>0.7771</v>
      </c>
      <c r="E36">
        <v>2.493</v>
      </c>
      <c r="F36">
        <v>0.656</v>
      </c>
      <c r="G36">
        <v>0.3383</v>
      </c>
    </row>
    <row r="37" spans="1:7">
      <c r="A37" s="2">
        <v>0.29375</v>
      </c>
      <c r="B37">
        <v>1.419</v>
      </c>
      <c r="C37">
        <v>0.4449</v>
      </c>
      <c r="D37">
        <v>0.8053</v>
      </c>
      <c r="E37">
        <v>2.6053</v>
      </c>
      <c r="F37">
        <v>0.6383</v>
      </c>
      <c r="G37">
        <v>0.3735</v>
      </c>
    </row>
    <row r="38" spans="1:7">
      <c r="A38" s="2">
        <v>0.29375</v>
      </c>
      <c r="B38">
        <v>1.415</v>
      </c>
      <c r="C38">
        <v>0.4492</v>
      </c>
      <c r="D38">
        <v>0.8056</v>
      </c>
      <c r="E38">
        <v>2.6092</v>
      </c>
      <c r="F38">
        <v>0.6395</v>
      </c>
      <c r="G38">
        <v>0.3749</v>
      </c>
    </row>
    <row r="39" spans="1:7">
      <c r="A39" s="2">
        <v>0.29375</v>
      </c>
      <c r="B39">
        <v>1.417</v>
      </c>
      <c r="C39">
        <v>0.4451</v>
      </c>
      <c r="D39">
        <v>0.8049</v>
      </c>
      <c r="E39">
        <v>2.6031</v>
      </c>
      <c r="F39">
        <v>0.6379</v>
      </c>
      <c r="G39">
        <v>0.3731</v>
      </c>
    </row>
    <row r="40" spans="1:7">
      <c r="A40" s="2">
        <v>0.29375</v>
      </c>
      <c r="B40">
        <v>1.413</v>
      </c>
      <c r="C40">
        <v>0.4479</v>
      </c>
      <c r="D40">
        <v>0.8069</v>
      </c>
      <c r="E40">
        <v>2.6013</v>
      </c>
      <c r="F40">
        <v>0.6383</v>
      </c>
      <c r="G40">
        <v>0.3752</v>
      </c>
    </row>
    <row r="41" spans="1:7">
      <c r="A41" s="2">
        <v>0.29375</v>
      </c>
      <c r="B41">
        <v>1.414</v>
      </c>
      <c r="C41">
        <v>0.4478</v>
      </c>
      <c r="D41">
        <v>0.8071</v>
      </c>
      <c r="E41">
        <v>2.6084</v>
      </c>
      <c r="F41">
        <v>0.6372</v>
      </c>
      <c r="G41">
        <v>0.3763</v>
      </c>
    </row>
    <row r="42" spans="1:7">
      <c r="A42" s="2">
        <v>0.334722222222222</v>
      </c>
      <c r="B42">
        <v>1.423</v>
      </c>
      <c r="C42">
        <v>0.4219</v>
      </c>
      <c r="D42">
        <v>0.8302</v>
      </c>
      <c r="E42">
        <v>2.7153</v>
      </c>
      <c r="F42">
        <v>0.6176</v>
      </c>
      <c r="G42">
        <v>0.3637</v>
      </c>
    </row>
    <row r="43" spans="1:7">
      <c r="A43" s="2">
        <v>0.334722222222222</v>
      </c>
      <c r="B43">
        <v>1.42</v>
      </c>
      <c r="C43">
        <v>0.4262</v>
      </c>
      <c r="D43">
        <v>0.8301</v>
      </c>
      <c r="E43">
        <v>2.7145</v>
      </c>
      <c r="F43">
        <v>0.6182</v>
      </c>
      <c r="G43">
        <v>0.3628</v>
      </c>
    </row>
    <row r="44" spans="1:7">
      <c r="A44" s="2">
        <v>0.334722222222222</v>
      </c>
      <c r="B44">
        <v>1.422</v>
      </c>
      <c r="C44">
        <v>0.4241</v>
      </c>
      <c r="D44">
        <v>0.8299</v>
      </c>
      <c r="E44">
        <v>2.7152</v>
      </c>
      <c r="F44">
        <v>0.6173</v>
      </c>
      <c r="G44">
        <v>0.3615</v>
      </c>
    </row>
    <row r="45" spans="1:7">
      <c r="A45" s="2">
        <v>0.334722222222222</v>
      </c>
      <c r="B45">
        <v>1.424</v>
      </c>
      <c r="C45">
        <v>0.4269</v>
      </c>
      <c r="D45">
        <v>0.8293</v>
      </c>
      <c r="E45">
        <v>2.7181</v>
      </c>
      <c r="F45">
        <v>0.6169</v>
      </c>
      <c r="G45">
        <v>0.3644</v>
      </c>
    </row>
    <row r="46" spans="1:7">
      <c r="A46" s="2">
        <v>0.334722222222222</v>
      </c>
      <c r="B46">
        <v>1.421</v>
      </c>
      <c r="C46">
        <v>0.4268</v>
      </c>
      <c r="D46">
        <v>0.8309</v>
      </c>
      <c r="E46">
        <v>2.7134</v>
      </c>
      <c r="F46">
        <v>0.6182</v>
      </c>
      <c r="G46">
        <v>0.3657</v>
      </c>
    </row>
    <row r="47" spans="1:7">
      <c r="A47" s="2">
        <v>0.375694444444444</v>
      </c>
      <c r="B47">
        <v>1.443</v>
      </c>
      <c r="C47">
        <v>0.417</v>
      </c>
      <c r="D47">
        <v>0.8792</v>
      </c>
      <c r="E47">
        <v>2.8253</v>
      </c>
      <c r="F47">
        <v>0.5976</v>
      </c>
      <c r="G47">
        <v>0.3578</v>
      </c>
    </row>
    <row r="48" spans="1:7">
      <c r="A48" s="2">
        <v>0.375694444444444</v>
      </c>
      <c r="B48">
        <v>1.447</v>
      </c>
      <c r="C48">
        <v>0.411</v>
      </c>
      <c r="D48">
        <v>0.8783</v>
      </c>
      <c r="E48">
        <v>2.8275</v>
      </c>
      <c r="F48">
        <v>0.5972</v>
      </c>
      <c r="G48">
        <v>0.3569</v>
      </c>
    </row>
    <row r="49" spans="1:7">
      <c r="A49" s="2">
        <v>0.375694444444444</v>
      </c>
      <c r="B49">
        <v>1.442</v>
      </c>
      <c r="C49">
        <v>0.419</v>
      </c>
      <c r="D49">
        <v>0.8789</v>
      </c>
      <c r="E49">
        <v>2.8262</v>
      </c>
      <c r="F49">
        <v>0.5988</v>
      </c>
      <c r="G49">
        <v>0.3559</v>
      </c>
    </row>
    <row r="50" spans="1:7">
      <c r="A50" s="2">
        <v>0.375694444444444</v>
      </c>
      <c r="B50">
        <v>1.446</v>
      </c>
      <c r="C50">
        <v>0.413</v>
      </c>
      <c r="D50">
        <v>0.8781</v>
      </c>
      <c r="E50">
        <v>2.8281</v>
      </c>
      <c r="F50">
        <v>0.5969</v>
      </c>
      <c r="G50">
        <v>0.3549</v>
      </c>
    </row>
    <row r="51" spans="1:7">
      <c r="A51" s="2">
        <v>0.375694444444444</v>
      </c>
      <c r="B51">
        <v>1.446</v>
      </c>
      <c r="C51">
        <v>0.412</v>
      </c>
      <c r="D51">
        <v>0.8782</v>
      </c>
      <c r="E51">
        <v>2.8264</v>
      </c>
      <c r="F51">
        <v>0.5956</v>
      </c>
      <c r="G51">
        <v>0.3572</v>
      </c>
    </row>
    <row r="52" spans="1:7">
      <c r="A52" s="2">
        <v>0.416666666666667</v>
      </c>
      <c r="B52">
        <v>1.473</v>
      </c>
      <c r="C52">
        <v>0.407</v>
      </c>
      <c r="D52">
        <v>0.8992</v>
      </c>
      <c r="E52">
        <v>2.939</v>
      </c>
      <c r="F52">
        <v>0.5787</v>
      </c>
      <c r="G52">
        <v>0.3446</v>
      </c>
    </row>
    <row r="53" spans="1:7">
      <c r="A53" s="2">
        <v>0.416666666666667</v>
      </c>
      <c r="B53">
        <v>1.477</v>
      </c>
      <c r="C53">
        <v>0.401</v>
      </c>
      <c r="D53">
        <v>0.8983</v>
      </c>
      <c r="E53">
        <v>2.945</v>
      </c>
      <c r="F53">
        <v>0.5765</v>
      </c>
      <c r="G53">
        <v>0.3469</v>
      </c>
    </row>
    <row r="54" spans="1:7">
      <c r="A54" s="2">
        <v>0.416666666666667</v>
      </c>
      <c r="B54">
        <v>1.472</v>
      </c>
      <c r="C54">
        <v>0.409</v>
      </c>
      <c r="D54">
        <v>0.8989</v>
      </c>
      <c r="E54">
        <v>2.957</v>
      </c>
      <c r="F54">
        <v>0.5778</v>
      </c>
      <c r="G54">
        <v>0.3412</v>
      </c>
    </row>
    <row r="55" spans="1:7">
      <c r="A55" s="2">
        <v>0.416666666666667</v>
      </c>
      <c r="B55">
        <v>1.476</v>
      </c>
      <c r="C55">
        <v>0.403</v>
      </c>
      <c r="D55">
        <v>0.8981</v>
      </c>
      <c r="E55">
        <v>2.923</v>
      </c>
      <c r="F55">
        <v>0.5779</v>
      </c>
      <c r="G55">
        <v>0.3486</v>
      </c>
    </row>
    <row r="56" spans="1:7">
      <c r="A56" s="2">
        <v>0.416666666666667</v>
      </c>
      <c r="B56">
        <v>1.47</v>
      </c>
      <c r="C56">
        <v>0.409</v>
      </c>
      <c r="D56">
        <v>0.8993</v>
      </c>
      <c r="E56">
        <v>2.934</v>
      </c>
      <c r="F56">
        <v>0.5803</v>
      </c>
      <c r="G56">
        <v>0.3449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workbookViewId="0">
      <selection activeCell="A25" sqref="A25"/>
    </sheetView>
  </sheetViews>
  <sheetFormatPr defaultColWidth="9" defaultRowHeight="14" outlineLevelCol="7"/>
  <sheetData>
    <row r="1" spans="1:7">
      <c r="A1" t="s">
        <v>36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ht="32" spans="1:7">
      <c r="A2" s="6" t="s">
        <v>13</v>
      </c>
      <c r="B2">
        <v>1.41</v>
      </c>
      <c r="C2">
        <v>0.401</v>
      </c>
      <c r="D2">
        <v>0.902</v>
      </c>
      <c r="E2">
        <v>2.937</v>
      </c>
      <c r="F2">
        <v>0.578</v>
      </c>
      <c r="G2">
        <v>0.344</v>
      </c>
    </row>
    <row r="3" ht="32" spans="1:7">
      <c r="A3" s="6" t="s">
        <v>13</v>
      </c>
      <c r="B3">
        <v>1.45</v>
      </c>
      <c r="C3">
        <v>0.389</v>
      </c>
      <c r="D3">
        <v>0.915</v>
      </c>
      <c r="E3">
        <v>2.967</v>
      </c>
      <c r="F3">
        <v>0.556</v>
      </c>
      <c r="G3">
        <v>0.339</v>
      </c>
    </row>
    <row r="4" ht="32" spans="1:7">
      <c r="A4" s="6" t="s">
        <v>13</v>
      </c>
      <c r="B4">
        <v>1.43</v>
      </c>
      <c r="C4">
        <v>0.412</v>
      </c>
      <c r="D4">
        <v>0.899</v>
      </c>
      <c r="E4">
        <v>2.957</v>
      </c>
      <c r="F4">
        <v>0.534</v>
      </c>
      <c r="G4">
        <v>0.327</v>
      </c>
    </row>
    <row r="5" ht="32" spans="1:7">
      <c r="A5" s="6" t="s">
        <v>13</v>
      </c>
      <c r="B5">
        <v>1.42</v>
      </c>
      <c r="C5">
        <v>0.398</v>
      </c>
      <c r="D5">
        <v>0.912</v>
      </c>
      <c r="E5">
        <v>2.977</v>
      </c>
      <c r="F5">
        <v>0.529</v>
      </c>
      <c r="G5">
        <v>0.336</v>
      </c>
    </row>
    <row r="6" ht="32" spans="1:7">
      <c r="A6" s="6" t="s">
        <v>13</v>
      </c>
      <c r="B6">
        <v>1.45</v>
      </c>
      <c r="C6">
        <v>0.403</v>
      </c>
      <c r="D6">
        <v>0.889</v>
      </c>
      <c r="E6">
        <v>2.997</v>
      </c>
      <c r="F6">
        <v>0.587</v>
      </c>
      <c r="G6">
        <v>0.347</v>
      </c>
    </row>
    <row r="7" ht="32" spans="1:7">
      <c r="A7" s="6" t="s">
        <v>14</v>
      </c>
      <c r="B7">
        <v>1.33</v>
      </c>
      <c r="C7">
        <v>0.53</v>
      </c>
      <c r="D7">
        <v>0.61</v>
      </c>
      <c r="E7">
        <v>1.819</v>
      </c>
      <c r="F7">
        <v>0.753</v>
      </c>
      <c r="G7">
        <v>0.461</v>
      </c>
    </row>
    <row r="8" ht="32" spans="1:7">
      <c r="A8" s="6" t="s">
        <v>14</v>
      </c>
      <c r="B8">
        <v>1.31</v>
      </c>
      <c r="C8">
        <v>0.52</v>
      </c>
      <c r="D8">
        <v>0.62</v>
      </c>
      <c r="E8">
        <v>1.829</v>
      </c>
      <c r="F8">
        <v>0.773</v>
      </c>
      <c r="G8">
        <v>0.441</v>
      </c>
    </row>
    <row r="9" ht="32" spans="1:7">
      <c r="A9" s="6" t="s">
        <v>14</v>
      </c>
      <c r="B9">
        <v>1.32</v>
      </c>
      <c r="C9">
        <v>0.532</v>
      </c>
      <c r="D9">
        <v>0.618</v>
      </c>
      <c r="E9">
        <v>1.839</v>
      </c>
      <c r="F9">
        <v>0.793</v>
      </c>
      <c r="G9">
        <v>0.421</v>
      </c>
    </row>
    <row r="10" ht="32" spans="1:7">
      <c r="A10" s="6" t="s">
        <v>14</v>
      </c>
      <c r="B10">
        <v>1.34</v>
      </c>
      <c r="C10">
        <v>0.542</v>
      </c>
      <c r="D10">
        <v>0.599</v>
      </c>
      <c r="E10">
        <v>1.809</v>
      </c>
      <c r="F10">
        <v>0.713</v>
      </c>
      <c r="G10">
        <v>0.481</v>
      </c>
    </row>
    <row r="11" ht="32" spans="1:7">
      <c r="A11" s="6" t="s">
        <v>14</v>
      </c>
      <c r="B11">
        <v>1.35</v>
      </c>
      <c r="C11">
        <v>0.526</v>
      </c>
      <c r="D11">
        <v>0.601</v>
      </c>
      <c r="E11">
        <v>1.827</v>
      </c>
      <c r="F11">
        <v>0.653</v>
      </c>
      <c r="G11">
        <v>0.445</v>
      </c>
    </row>
    <row r="12" ht="48" spans="1:7">
      <c r="A12" s="6" t="s">
        <v>15</v>
      </c>
      <c r="B12">
        <v>4.132</v>
      </c>
      <c r="C12">
        <v>2.884</v>
      </c>
      <c r="D12">
        <v>0.185</v>
      </c>
      <c r="E12">
        <v>5.672</v>
      </c>
      <c r="F12">
        <v>1.387</v>
      </c>
      <c r="G12">
        <v>0.272</v>
      </c>
    </row>
    <row r="13" ht="48" spans="1:7">
      <c r="A13" s="6" t="s">
        <v>15</v>
      </c>
      <c r="B13">
        <v>4.302</v>
      </c>
      <c r="C13">
        <v>2.823</v>
      </c>
      <c r="D13">
        <v>0.18</v>
      </c>
      <c r="E13">
        <v>5.652</v>
      </c>
      <c r="F13">
        <v>1.367</v>
      </c>
      <c r="G13">
        <v>0.252</v>
      </c>
    </row>
    <row r="14" ht="48" spans="1:7">
      <c r="A14" s="6" t="s">
        <v>15</v>
      </c>
      <c r="B14">
        <v>4.272</v>
      </c>
      <c r="C14">
        <v>2.822</v>
      </c>
      <c r="D14">
        <v>0.184</v>
      </c>
      <c r="E14">
        <v>5.632</v>
      </c>
      <c r="F14">
        <v>1.347</v>
      </c>
      <c r="G14">
        <v>0.232</v>
      </c>
    </row>
    <row r="15" ht="48" spans="1:7">
      <c r="A15" s="6" t="s">
        <v>15</v>
      </c>
      <c r="B15">
        <v>4.322</v>
      </c>
      <c r="C15">
        <v>2.884</v>
      </c>
      <c r="D15">
        <v>0.186</v>
      </c>
      <c r="E15">
        <v>5.612</v>
      </c>
      <c r="F15">
        <v>1.327</v>
      </c>
      <c r="G15">
        <v>0.212</v>
      </c>
    </row>
    <row r="16" ht="48" spans="1:7">
      <c r="A16" s="6" t="s">
        <v>15</v>
      </c>
      <c r="B16">
        <v>4.427</v>
      </c>
      <c r="C16">
        <v>2.954</v>
      </c>
      <c r="D16">
        <v>0.175</v>
      </c>
      <c r="E16">
        <v>5.692</v>
      </c>
      <c r="F16">
        <v>1.307</v>
      </c>
      <c r="G16">
        <v>0.292</v>
      </c>
    </row>
    <row r="17" ht="48" spans="1:7">
      <c r="A17" s="6" t="s">
        <v>16</v>
      </c>
      <c r="B17">
        <v>2.012</v>
      </c>
      <c r="C17">
        <v>1.123</v>
      </c>
      <c r="D17">
        <v>0.314</v>
      </c>
      <c r="E17">
        <v>7.187</v>
      </c>
      <c r="F17">
        <v>3.14</v>
      </c>
      <c r="G17">
        <v>0.373</v>
      </c>
    </row>
    <row r="18" ht="48" spans="1:7">
      <c r="A18" s="6" t="s">
        <v>16</v>
      </c>
      <c r="B18">
        <v>2.013</v>
      </c>
      <c r="C18">
        <v>1.139</v>
      </c>
      <c r="D18">
        <v>0.312</v>
      </c>
      <c r="E18">
        <v>7.167</v>
      </c>
      <c r="F18">
        <v>3.22</v>
      </c>
      <c r="G18">
        <v>0.353</v>
      </c>
    </row>
    <row r="19" ht="48" spans="1:7">
      <c r="A19" s="6" t="s">
        <v>16</v>
      </c>
      <c r="B19">
        <v>2.018</v>
      </c>
      <c r="C19">
        <v>1.115</v>
      </c>
      <c r="D19">
        <v>0.335</v>
      </c>
      <c r="E19">
        <v>7.147</v>
      </c>
      <c r="F19">
        <v>3.16</v>
      </c>
      <c r="G19">
        <v>0.333</v>
      </c>
    </row>
    <row r="20" ht="48" spans="1:7">
      <c r="A20" s="6" t="s">
        <v>16</v>
      </c>
      <c r="B20">
        <v>2.012</v>
      </c>
      <c r="C20">
        <v>1.124</v>
      </c>
      <c r="D20">
        <v>0.331</v>
      </c>
      <c r="E20">
        <v>7.127</v>
      </c>
      <c r="F20">
        <v>3.28</v>
      </c>
      <c r="G20">
        <v>0.313</v>
      </c>
    </row>
    <row r="21" ht="48" spans="1:7">
      <c r="A21" s="6" t="s">
        <v>16</v>
      </c>
      <c r="B21">
        <v>2.019</v>
      </c>
      <c r="C21">
        <v>1.142</v>
      </c>
      <c r="D21">
        <v>0.333</v>
      </c>
      <c r="E21">
        <v>7.107</v>
      </c>
      <c r="F21">
        <v>3.31</v>
      </c>
      <c r="G21">
        <v>0.393</v>
      </c>
    </row>
    <row r="22" ht="32" spans="1:7">
      <c r="A22" s="6" t="s">
        <v>17</v>
      </c>
      <c r="B22">
        <v>0.81</v>
      </c>
      <c r="C22">
        <v>1.2</v>
      </c>
      <c r="D22">
        <v>0.812</v>
      </c>
      <c r="E22">
        <v>0.61</v>
      </c>
      <c r="F22">
        <v>4.25</v>
      </c>
      <c r="G22">
        <v>0.661</v>
      </c>
    </row>
    <row r="23" ht="32" spans="1:7">
      <c r="A23" s="6" t="s">
        <v>17</v>
      </c>
      <c r="B23">
        <v>0.82</v>
      </c>
      <c r="C23">
        <v>1.21</v>
      </c>
      <c r="D23">
        <v>0.913</v>
      </c>
      <c r="E23">
        <v>0.63</v>
      </c>
      <c r="F23">
        <v>4.21</v>
      </c>
      <c r="G23">
        <v>0.621</v>
      </c>
    </row>
    <row r="24" ht="32" spans="1:7">
      <c r="A24" s="6" t="s">
        <v>17</v>
      </c>
      <c r="B24">
        <v>0.83</v>
      </c>
      <c r="C24">
        <v>1.22</v>
      </c>
      <c r="D24">
        <v>0.819</v>
      </c>
      <c r="E24">
        <v>0.65</v>
      </c>
      <c r="F24">
        <v>4.23</v>
      </c>
      <c r="G24">
        <v>0.641</v>
      </c>
    </row>
    <row r="25" ht="32" spans="1:7">
      <c r="A25" s="6" t="s">
        <v>17</v>
      </c>
      <c r="B25">
        <v>0.8</v>
      </c>
      <c r="C25">
        <v>1.23</v>
      </c>
      <c r="D25">
        <v>0.921</v>
      </c>
      <c r="E25">
        <v>0.67</v>
      </c>
      <c r="F25">
        <v>4.27</v>
      </c>
      <c r="G25">
        <v>0.681</v>
      </c>
    </row>
    <row r="26" ht="32" spans="1:7">
      <c r="A26" s="6" t="s">
        <v>17</v>
      </c>
      <c r="B26">
        <v>0.812</v>
      </c>
      <c r="C26">
        <v>1.19</v>
      </c>
      <c r="D26">
        <v>0.818</v>
      </c>
      <c r="E26">
        <v>0.69</v>
      </c>
      <c r="F26">
        <v>4.29</v>
      </c>
      <c r="G26">
        <v>0.601</v>
      </c>
    </row>
    <row r="27" spans="1:7">
      <c r="A27" s="5" t="s">
        <v>37</v>
      </c>
      <c r="B27">
        <v>3.363</v>
      </c>
      <c r="C27">
        <v>0.486</v>
      </c>
      <c r="D27">
        <v>0.277</v>
      </c>
      <c r="E27">
        <v>3.969</v>
      </c>
      <c r="F27">
        <v>2.7526</v>
      </c>
      <c r="G27">
        <v>0.4496</v>
      </c>
    </row>
    <row r="28" spans="1:7">
      <c r="A28" s="5" t="s">
        <v>37</v>
      </c>
      <c r="B28">
        <v>3.393</v>
      </c>
      <c r="C28">
        <v>0.464</v>
      </c>
      <c r="D28">
        <v>0.272</v>
      </c>
      <c r="E28">
        <v>3.975</v>
      </c>
      <c r="F28">
        <v>2.7586</v>
      </c>
      <c r="G28">
        <v>0.4389</v>
      </c>
    </row>
    <row r="29" spans="1:7">
      <c r="A29" s="5" t="s">
        <v>37</v>
      </c>
      <c r="B29">
        <v>3.383</v>
      </c>
      <c r="C29">
        <v>0.457</v>
      </c>
      <c r="D29">
        <v>0.264</v>
      </c>
      <c r="E29">
        <v>3.863</v>
      </c>
      <c r="F29">
        <v>2.7506</v>
      </c>
      <c r="G29">
        <v>0.4592</v>
      </c>
    </row>
    <row r="30" spans="1:7">
      <c r="A30" s="5" t="s">
        <v>37</v>
      </c>
      <c r="B30">
        <v>3.403</v>
      </c>
      <c r="C30">
        <v>0.487</v>
      </c>
      <c r="D30">
        <v>0.269</v>
      </c>
      <c r="E30">
        <v>3.984</v>
      </c>
      <c r="F30">
        <v>2.6766</v>
      </c>
      <c r="G30">
        <v>0.4476</v>
      </c>
    </row>
    <row r="31" spans="1:7">
      <c r="A31" s="5" t="s">
        <v>37</v>
      </c>
      <c r="B31">
        <v>3.399</v>
      </c>
      <c r="C31">
        <v>0.475</v>
      </c>
      <c r="D31">
        <v>0.278</v>
      </c>
      <c r="E31">
        <v>3.967</v>
      </c>
      <c r="F31">
        <v>2.7756</v>
      </c>
      <c r="G31">
        <v>0.4569</v>
      </c>
    </row>
    <row r="32" spans="1:7">
      <c r="A32" s="7" t="s">
        <v>38</v>
      </c>
      <c r="B32">
        <v>0.421</v>
      </c>
      <c r="C32">
        <v>5.015</v>
      </c>
      <c r="D32">
        <v>0.713</v>
      </c>
      <c r="E32">
        <v>1.331</v>
      </c>
      <c r="F32">
        <v>0.531</v>
      </c>
      <c r="G32">
        <v>0.613</v>
      </c>
    </row>
    <row r="33" spans="1:7">
      <c r="A33" s="7" t="s">
        <v>38</v>
      </c>
      <c r="B33">
        <v>0.412</v>
      </c>
      <c r="C33">
        <v>5.019</v>
      </c>
      <c r="D33">
        <v>0.721</v>
      </c>
      <c r="E33">
        <v>1.332</v>
      </c>
      <c r="F33">
        <v>0.53</v>
      </c>
      <c r="G33">
        <v>0.614</v>
      </c>
    </row>
    <row r="34" spans="1:7">
      <c r="A34" s="7" t="s">
        <v>38</v>
      </c>
      <c r="B34">
        <v>0.419</v>
      </c>
      <c r="C34">
        <v>5.013</v>
      </c>
      <c r="D34">
        <v>0.718</v>
      </c>
      <c r="E34">
        <v>1.333</v>
      </c>
      <c r="F34">
        <v>0.534</v>
      </c>
      <c r="G34">
        <v>0.615</v>
      </c>
    </row>
    <row r="35" spans="1:7">
      <c r="A35" s="7" t="s">
        <v>38</v>
      </c>
      <c r="B35">
        <v>0.411</v>
      </c>
      <c r="C35">
        <v>5.023</v>
      </c>
      <c r="D35">
        <v>0.719</v>
      </c>
      <c r="E35">
        <v>1.331</v>
      </c>
      <c r="F35">
        <v>0.539</v>
      </c>
      <c r="G35">
        <v>0.612</v>
      </c>
    </row>
    <row r="36" spans="1:7">
      <c r="A36" s="7" t="s">
        <v>38</v>
      </c>
      <c r="B36">
        <v>0.418</v>
      </c>
      <c r="C36">
        <v>5.013</v>
      </c>
      <c r="D36">
        <v>0.725</v>
      </c>
      <c r="E36">
        <v>1.33</v>
      </c>
      <c r="F36">
        <v>0.53</v>
      </c>
      <c r="G36">
        <v>0.61</v>
      </c>
    </row>
    <row r="37" spans="1:7">
      <c r="A37" s="5" t="s">
        <v>39</v>
      </c>
      <c r="B37">
        <v>6.543</v>
      </c>
      <c r="C37">
        <v>1.485</v>
      </c>
      <c r="D37">
        <v>0.191</v>
      </c>
      <c r="E37">
        <v>3.5498</v>
      </c>
      <c r="F37">
        <v>1.5618</v>
      </c>
      <c r="G37">
        <v>0.3818</v>
      </c>
    </row>
    <row r="38" spans="1:7">
      <c r="A38" s="5" t="s">
        <v>39</v>
      </c>
      <c r="B38">
        <v>6.531</v>
      </c>
      <c r="C38">
        <v>1.465</v>
      </c>
      <c r="D38">
        <v>0.171</v>
      </c>
      <c r="E38">
        <v>3.4458</v>
      </c>
      <c r="F38">
        <v>1.5521</v>
      </c>
      <c r="G38">
        <v>0.3918</v>
      </c>
    </row>
    <row r="39" spans="1:7">
      <c r="A39" s="5" t="s">
        <v>39</v>
      </c>
      <c r="B39">
        <v>6.556</v>
      </c>
      <c r="C39">
        <v>1.476</v>
      </c>
      <c r="D39">
        <v>0.151</v>
      </c>
      <c r="E39">
        <v>3.4478</v>
      </c>
      <c r="F39">
        <v>1.5616</v>
      </c>
      <c r="G39">
        <v>0.3878</v>
      </c>
    </row>
    <row r="40" spans="1:7">
      <c r="A40" s="5" t="s">
        <v>39</v>
      </c>
      <c r="B40">
        <v>6.549</v>
      </c>
      <c r="C40">
        <v>1.425</v>
      </c>
      <c r="D40">
        <v>0.131</v>
      </c>
      <c r="E40">
        <v>3.5488</v>
      </c>
      <c r="F40">
        <v>1.5517</v>
      </c>
      <c r="G40">
        <v>0.3908</v>
      </c>
    </row>
    <row r="41" spans="1:7">
      <c r="A41" s="5" t="s">
        <v>39</v>
      </c>
      <c r="B41">
        <v>6.591</v>
      </c>
      <c r="C41">
        <v>1.405</v>
      </c>
      <c r="D41">
        <v>0.211</v>
      </c>
      <c r="E41">
        <v>3.4458</v>
      </c>
      <c r="F41">
        <v>1.5419</v>
      </c>
      <c r="G41">
        <v>0.3818</v>
      </c>
    </row>
    <row r="42" s="5" customFormat="1" spans="1:8">
      <c r="A42" s="7" t="s">
        <v>40</v>
      </c>
      <c r="B42">
        <v>1.5829</v>
      </c>
      <c r="C42">
        <v>0.7052</v>
      </c>
      <c r="D42">
        <v>0.5916</v>
      </c>
      <c r="E42" s="5">
        <v>2.8271</v>
      </c>
      <c r="F42">
        <v>1.7752</v>
      </c>
      <c r="G42">
        <v>0.4267</v>
      </c>
      <c r="H42"/>
    </row>
    <row r="43" spans="1:7">
      <c r="A43" s="7" t="s">
        <v>40</v>
      </c>
      <c r="B43">
        <v>1.5825</v>
      </c>
      <c r="C43">
        <v>0.7067</v>
      </c>
      <c r="D43">
        <v>0.5949</v>
      </c>
      <c r="E43">
        <v>2.9281</v>
      </c>
      <c r="F43">
        <v>1.7828</v>
      </c>
      <c r="G43">
        <v>0.4366</v>
      </c>
    </row>
    <row r="44" spans="1:7">
      <c r="A44" s="7" t="s">
        <v>40</v>
      </c>
      <c r="B44">
        <v>1.5827</v>
      </c>
      <c r="C44">
        <v>0.705</v>
      </c>
      <c r="D44">
        <v>0.5972</v>
      </c>
      <c r="E44">
        <v>2.8252</v>
      </c>
      <c r="F44">
        <v>1.7751</v>
      </c>
      <c r="G44">
        <v>0.4295</v>
      </c>
    </row>
    <row r="45" spans="1:7">
      <c r="A45" s="7" t="s">
        <v>40</v>
      </c>
      <c r="B45">
        <v>1.5823</v>
      </c>
      <c r="C45">
        <v>0.7179</v>
      </c>
      <c r="D45">
        <v>0.5946</v>
      </c>
      <c r="E45">
        <v>2.9269</v>
      </c>
      <c r="F45">
        <v>1.7852</v>
      </c>
      <c r="G45">
        <v>0.4466</v>
      </c>
    </row>
    <row r="46" spans="1:7">
      <c r="A46" s="7" t="s">
        <v>40</v>
      </c>
      <c r="B46">
        <v>1.5824</v>
      </c>
      <c r="C46">
        <v>0.7099</v>
      </c>
      <c r="D46">
        <v>0.5999</v>
      </c>
      <c r="E46">
        <v>2.9291</v>
      </c>
      <c r="F46">
        <v>1.7836</v>
      </c>
      <c r="G46">
        <v>0.4367</v>
      </c>
    </row>
    <row r="47" spans="1:7">
      <c r="A47" s="5" t="s">
        <v>41</v>
      </c>
      <c r="B47">
        <v>0.523</v>
      </c>
      <c r="C47">
        <v>4.346</v>
      </c>
      <c r="D47">
        <v>0.566</v>
      </c>
      <c r="E47">
        <v>3.8537</v>
      </c>
      <c r="F47">
        <v>2.1967</v>
      </c>
      <c r="G47">
        <v>0.4139</v>
      </c>
    </row>
    <row r="48" spans="1:7">
      <c r="A48" s="5" t="s">
        <v>41</v>
      </c>
      <c r="B48">
        <v>0.543</v>
      </c>
      <c r="C48">
        <v>4.306</v>
      </c>
      <c r="D48">
        <v>0.546</v>
      </c>
      <c r="E48">
        <v>3.7599</v>
      </c>
      <c r="F48">
        <v>2.1921</v>
      </c>
      <c r="G48">
        <v>0.4142</v>
      </c>
    </row>
    <row r="49" spans="1:7">
      <c r="A49" s="5" t="s">
        <v>41</v>
      </c>
      <c r="B49">
        <v>0.563</v>
      </c>
      <c r="C49">
        <v>4.326</v>
      </c>
      <c r="D49">
        <v>0.566</v>
      </c>
      <c r="E49">
        <v>3.9557</v>
      </c>
      <c r="F49">
        <v>2.1969</v>
      </c>
      <c r="G49">
        <v>0.4139</v>
      </c>
    </row>
    <row r="50" spans="1:7">
      <c r="A50" s="5" t="s">
        <v>41</v>
      </c>
      <c r="B50">
        <v>0.583</v>
      </c>
      <c r="C50">
        <v>4.366</v>
      </c>
      <c r="D50">
        <v>0.538</v>
      </c>
      <c r="E50">
        <v>3.7577</v>
      </c>
      <c r="F50">
        <v>2.1994</v>
      </c>
      <c r="G50">
        <v>0.415</v>
      </c>
    </row>
    <row r="51" spans="1:7">
      <c r="A51" s="5" t="s">
        <v>41</v>
      </c>
      <c r="B51">
        <v>0.603</v>
      </c>
      <c r="C51">
        <v>4.386</v>
      </c>
      <c r="D51">
        <v>0.526</v>
      </c>
      <c r="E51">
        <v>3.8544</v>
      </c>
      <c r="F51">
        <v>2.1994</v>
      </c>
      <c r="G51">
        <v>0.416</v>
      </c>
    </row>
    <row r="52" spans="1:7">
      <c r="A52" s="5" t="s">
        <v>42</v>
      </c>
      <c r="B52">
        <v>2.937</v>
      </c>
      <c r="C52">
        <v>0.578</v>
      </c>
      <c r="D52">
        <v>0.344</v>
      </c>
      <c r="E52">
        <v>1.512</v>
      </c>
      <c r="F52">
        <v>1.023</v>
      </c>
      <c r="G52">
        <v>0.914</v>
      </c>
    </row>
    <row r="53" spans="1:7">
      <c r="A53" s="5" t="s">
        <v>42</v>
      </c>
      <c r="B53">
        <v>2.967</v>
      </c>
      <c r="C53">
        <v>0.556</v>
      </c>
      <c r="D53">
        <v>0.339</v>
      </c>
      <c r="E53">
        <v>1.558</v>
      </c>
      <c r="F53">
        <v>1.028</v>
      </c>
      <c r="G53">
        <v>0.925</v>
      </c>
    </row>
    <row r="54" spans="1:7">
      <c r="A54" s="5" t="s">
        <v>42</v>
      </c>
      <c r="B54">
        <v>2.957</v>
      </c>
      <c r="C54">
        <v>0.534</v>
      </c>
      <c r="D54">
        <v>0.327</v>
      </c>
      <c r="E54">
        <v>1.562</v>
      </c>
      <c r="F54">
        <v>1.026</v>
      </c>
      <c r="G54">
        <v>0.916</v>
      </c>
    </row>
    <row r="55" spans="1:7">
      <c r="A55" s="5" t="s">
        <v>42</v>
      </c>
      <c r="B55">
        <v>2.977</v>
      </c>
      <c r="C55">
        <v>0.529</v>
      </c>
      <c r="D55">
        <v>0.336</v>
      </c>
      <c r="E55">
        <v>1.566</v>
      </c>
      <c r="F55">
        <v>1.025</v>
      </c>
      <c r="G55">
        <v>0.934</v>
      </c>
    </row>
    <row r="56" spans="1:7">
      <c r="A56" s="5" t="s">
        <v>42</v>
      </c>
      <c r="B56">
        <v>2.997</v>
      </c>
      <c r="C56">
        <v>0.587</v>
      </c>
      <c r="D56">
        <v>0.347</v>
      </c>
      <c r="E56">
        <v>1.553</v>
      </c>
      <c r="F56">
        <v>1.021</v>
      </c>
      <c r="G56">
        <v>0.915</v>
      </c>
    </row>
    <row r="57" spans="1:7">
      <c r="A57" s="5" t="s">
        <v>43</v>
      </c>
      <c r="B57">
        <v>1.819</v>
      </c>
      <c r="C57">
        <v>0.753</v>
      </c>
      <c r="D57">
        <v>0.461</v>
      </c>
      <c r="E57">
        <v>0.959</v>
      </c>
      <c r="F57">
        <v>1.009</v>
      </c>
      <c r="G57">
        <v>0.992</v>
      </c>
    </row>
    <row r="58" spans="1:7">
      <c r="A58" s="5" t="s">
        <v>43</v>
      </c>
      <c r="B58">
        <v>1.829</v>
      </c>
      <c r="C58">
        <v>0.773</v>
      </c>
      <c r="D58">
        <v>0.441</v>
      </c>
      <c r="E58">
        <v>0.962</v>
      </c>
      <c r="F58">
        <v>1.007</v>
      </c>
      <c r="G58">
        <v>0.973</v>
      </c>
    </row>
    <row r="59" spans="1:7">
      <c r="A59" s="5" t="s">
        <v>43</v>
      </c>
      <c r="B59">
        <v>1.839</v>
      </c>
      <c r="C59">
        <v>0.793</v>
      </c>
      <c r="D59">
        <v>0.421</v>
      </c>
      <c r="E59">
        <v>0.963</v>
      </c>
      <c r="F59">
        <v>1.008</v>
      </c>
      <c r="G59">
        <v>0.989</v>
      </c>
    </row>
    <row r="60" spans="1:7">
      <c r="A60" s="5" t="s">
        <v>43</v>
      </c>
      <c r="B60">
        <v>1.809</v>
      </c>
      <c r="C60">
        <v>0.713</v>
      </c>
      <c r="D60">
        <v>0.481</v>
      </c>
      <c r="E60">
        <v>0.958</v>
      </c>
      <c r="F60">
        <v>1.014</v>
      </c>
      <c r="G60">
        <v>0.982</v>
      </c>
    </row>
    <row r="61" spans="1:7">
      <c r="A61" s="5" t="s">
        <v>43</v>
      </c>
      <c r="B61">
        <v>1.827</v>
      </c>
      <c r="C61">
        <v>0.653</v>
      </c>
      <c r="D61">
        <v>0.445</v>
      </c>
      <c r="E61">
        <v>0.965</v>
      </c>
      <c r="F61">
        <v>1.005</v>
      </c>
      <c r="G61">
        <v>0.998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56"/>
  <sheetViews>
    <sheetView workbookViewId="0">
      <selection activeCell="AK1" sqref="AK1:AQ26"/>
    </sheetView>
  </sheetViews>
  <sheetFormatPr defaultColWidth="9" defaultRowHeight="14"/>
  <sheetData>
    <row r="1" spans="1:43">
      <c r="A1" s="1" t="s">
        <v>44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J1" s="1" t="s">
        <v>45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S1" s="1" t="s">
        <v>46</v>
      </c>
      <c r="T1" t="s">
        <v>1</v>
      </c>
      <c r="U1" t="s">
        <v>2</v>
      </c>
      <c r="V1" t="s">
        <v>3</v>
      </c>
      <c r="W1" t="s">
        <v>1</v>
      </c>
      <c r="X1" t="s">
        <v>2</v>
      </c>
      <c r="Y1" t="s">
        <v>3</v>
      </c>
      <c r="AB1" s="1" t="s">
        <v>47</v>
      </c>
      <c r="AC1" t="s">
        <v>1</v>
      </c>
      <c r="AD1" t="s">
        <v>2</v>
      </c>
      <c r="AE1" t="s">
        <v>3</v>
      </c>
      <c r="AF1" t="s">
        <v>1</v>
      </c>
      <c r="AG1" t="s">
        <v>2</v>
      </c>
      <c r="AH1" t="s">
        <v>3</v>
      </c>
      <c r="AK1" s="4" t="s">
        <v>48</v>
      </c>
      <c r="AL1" t="s">
        <v>1</v>
      </c>
      <c r="AM1" t="s">
        <v>2</v>
      </c>
      <c r="AN1" t="s">
        <v>3</v>
      </c>
      <c r="AO1" t="s">
        <v>1</v>
      </c>
      <c r="AP1" t="s">
        <v>2</v>
      </c>
      <c r="AQ1" t="s">
        <v>3</v>
      </c>
    </row>
    <row r="2" spans="1:43">
      <c r="A2" s="2">
        <v>0.000694444444444444</v>
      </c>
      <c r="B2">
        <v>1.329</v>
      </c>
      <c r="C2">
        <v>0.521</v>
      </c>
      <c r="D2">
        <v>0.605</v>
      </c>
      <c r="E2">
        <v>1.8391</v>
      </c>
      <c r="F2">
        <v>0.78</v>
      </c>
      <c r="G2">
        <v>0.443</v>
      </c>
      <c r="J2" s="2">
        <v>0.000694444444444444</v>
      </c>
      <c r="K2">
        <v>1.321</v>
      </c>
      <c r="L2">
        <v>0.521</v>
      </c>
      <c r="M2">
        <v>0.603</v>
      </c>
      <c r="N2">
        <v>1.8491</v>
      </c>
      <c r="O2">
        <v>0.7761</v>
      </c>
      <c r="P2">
        <v>0.443</v>
      </c>
      <c r="S2" s="3">
        <v>0.0431365740740741</v>
      </c>
      <c r="T2">
        <v>1.583</v>
      </c>
      <c r="U2">
        <v>0.8936</v>
      </c>
      <c r="V2">
        <v>0.4018</v>
      </c>
      <c r="W2">
        <v>4.6439</v>
      </c>
      <c r="X2">
        <v>1.1763</v>
      </c>
      <c r="Y2">
        <v>0.299</v>
      </c>
      <c r="AB2" s="1" t="s">
        <v>27</v>
      </c>
      <c r="AC2">
        <v>1.5899</v>
      </c>
      <c r="AD2">
        <v>0.7152</v>
      </c>
      <c r="AE2">
        <v>0.5941</v>
      </c>
      <c r="AF2">
        <v>4.2294</v>
      </c>
      <c r="AG2">
        <v>1.3252</v>
      </c>
      <c r="AH2">
        <v>0.3468</v>
      </c>
      <c r="AK2" s="1" t="s">
        <v>28</v>
      </c>
      <c r="AL2">
        <v>1.4595</v>
      </c>
      <c r="AM2">
        <v>1.013</v>
      </c>
      <c r="AN2">
        <v>0.5496</v>
      </c>
      <c r="AO2">
        <v>3.9679</v>
      </c>
      <c r="AP2">
        <v>2.7526</v>
      </c>
      <c r="AQ2">
        <v>0.4496</v>
      </c>
    </row>
    <row r="3" spans="1:43">
      <c r="A3" s="2">
        <v>0.000694444444444444</v>
      </c>
      <c r="B3">
        <v>1.327</v>
      </c>
      <c r="C3">
        <v>0.522</v>
      </c>
      <c r="D3">
        <v>0.606</v>
      </c>
      <c r="E3">
        <v>1.8392</v>
      </c>
      <c r="F3">
        <v>0.787</v>
      </c>
      <c r="G3">
        <v>0.444</v>
      </c>
      <c r="J3" s="2">
        <v>0.000694444444444444</v>
      </c>
      <c r="K3">
        <v>1.322</v>
      </c>
      <c r="L3">
        <v>0.52</v>
      </c>
      <c r="M3">
        <v>0.604</v>
      </c>
      <c r="N3">
        <v>1.8492</v>
      </c>
      <c r="O3">
        <v>0.7764</v>
      </c>
      <c r="P3">
        <v>0.447</v>
      </c>
      <c r="S3" s="3">
        <v>0.0431365740740741</v>
      </c>
      <c r="T3">
        <v>1.585</v>
      </c>
      <c r="U3">
        <v>0.8932</v>
      </c>
      <c r="V3">
        <v>0.4019</v>
      </c>
      <c r="W3">
        <v>4.6359</v>
      </c>
      <c r="X3">
        <v>1.1723</v>
      </c>
      <c r="Y3">
        <v>0.298</v>
      </c>
      <c r="AB3" s="1" t="s">
        <v>27</v>
      </c>
      <c r="AC3">
        <v>1.5895</v>
      </c>
      <c r="AD3">
        <v>0.7058</v>
      </c>
      <c r="AE3">
        <v>0.5942</v>
      </c>
      <c r="AF3">
        <v>4.2254</v>
      </c>
      <c r="AG3">
        <v>1.3258</v>
      </c>
      <c r="AH3">
        <v>0.3496</v>
      </c>
      <c r="AK3" s="1" t="s">
        <v>28</v>
      </c>
      <c r="AL3">
        <v>1.4554</v>
      </c>
      <c r="AM3">
        <v>1.014</v>
      </c>
      <c r="AN3">
        <v>0.5499</v>
      </c>
      <c r="AO3">
        <v>3.9775</v>
      </c>
      <c r="AP3">
        <v>2.7586</v>
      </c>
      <c r="AQ3">
        <v>0.4389</v>
      </c>
    </row>
    <row r="4" spans="1:43">
      <c r="A4" s="2">
        <v>0.000694444444444444</v>
      </c>
      <c r="B4">
        <v>1.326</v>
      </c>
      <c r="C4">
        <v>0.524</v>
      </c>
      <c r="D4">
        <v>0.607</v>
      </c>
      <c r="E4">
        <v>1.8393</v>
      </c>
      <c r="F4">
        <v>0.784</v>
      </c>
      <c r="G4">
        <v>0.445</v>
      </c>
      <c r="J4" s="2">
        <v>0.000694444444444444</v>
      </c>
      <c r="K4">
        <v>1.323</v>
      </c>
      <c r="L4">
        <v>0.524</v>
      </c>
      <c r="M4">
        <v>0.605</v>
      </c>
      <c r="N4">
        <v>1.8493</v>
      </c>
      <c r="O4">
        <v>0.774</v>
      </c>
      <c r="P4">
        <v>0.445</v>
      </c>
      <c r="S4" s="3">
        <v>0.0431365740740741</v>
      </c>
      <c r="T4">
        <v>1.582</v>
      </c>
      <c r="U4">
        <v>0.8938</v>
      </c>
      <c r="V4">
        <v>0.4019</v>
      </c>
      <c r="W4">
        <v>4.6229</v>
      </c>
      <c r="X4">
        <v>1.1683</v>
      </c>
      <c r="Y4">
        <v>0.299</v>
      </c>
      <c r="AB4" s="1" t="s">
        <v>27</v>
      </c>
      <c r="AC4">
        <v>1.5897</v>
      </c>
      <c r="AD4">
        <v>0.715</v>
      </c>
      <c r="AE4">
        <v>0.5943</v>
      </c>
      <c r="AF4">
        <v>4.2256</v>
      </c>
      <c r="AG4">
        <v>1.3245</v>
      </c>
      <c r="AH4">
        <v>0.3469</v>
      </c>
      <c r="AK4" s="1" t="s">
        <v>28</v>
      </c>
      <c r="AL4">
        <v>1.4577</v>
      </c>
      <c r="AM4">
        <v>1.015</v>
      </c>
      <c r="AN4">
        <v>0.5492</v>
      </c>
      <c r="AO4">
        <v>3.8763</v>
      </c>
      <c r="AP4">
        <v>2.7506</v>
      </c>
      <c r="AQ4">
        <v>0.4592</v>
      </c>
    </row>
    <row r="5" spans="1:43">
      <c r="A5" s="2">
        <v>0.000694444444444444</v>
      </c>
      <c r="B5">
        <v>1.321</v>
      </c>
      <c r="C5">
        <v>0.529</v>
      </c>
      <c r="D5">
        <v>0.604</v>
      </c>
      <c r="E5">
        <v>1.8391</v>
      </c>
      <c r="F5">
        <v>0.779</v>
      </c>
      <c r="G5">
        <v>0.442</v>
      </c>
      <c r="J5" s="2">
        <v>0.000694444444444444</v>
      </c>
      <c r="K5">
        <v>1.321</v>
      </c>
      <c r="L5">
        <v>0.529</v>
      </c>
      <c r="M5">
        <v>0.602</v>
      </c>
      <c r="N5">
        <v>1.8491</v>
      </c>
      <c r="O5">
        <v>0.779</v>
      </c>
      <c r="P5">
        <v>0.442</v>
      </c>
      <c r="S5" s="3">
        <v>0.0431365740740741</v>
      </c>
      <c r="T5">
        <v>1.581</v>
      </c>
      <c r="U5">
        <v>0.8939</v>
      </c>
      <c r="V5">
        <v>0.4013</v>
      </c>
      <c r="W5">
        <v>4.6419</v>
      </c>
      <c r="X5">
        <v>1.1693</v>
      </c>
      <c r="Y5">
        <v>0.293</v>
      </c>
      <c r="AB5" s="1" t="s">
        <v>27</v>
      </c>
      <c r="AC5">
        <v>1.5893</v>
      </c>
      <c r="AD5">
        <v>0.7076</v>
      </c>
      <c r="AE5">
        <v>0.5941</v>
      </c>
      <c r="AF5">
        <v>4.2283</v>
      </c>
      <c r="AG5">
        <v>1.3256</v>
      </c>
      <c r="AH5">
        <v>0.3475</v>
      </c>
      <c r="AK5" s="1" t="s">
        <v>28</v>
      </c>
      <c r="AL5">
        <v>1.4535</v>
      </c>
      <c r="AM5">
        <v>1.017</v>
      </c>
      <c r="AN5">
        <v>0.5496</v>
      </c>
      <c r="AO5">
        <v>3.9684</v>
      </c>
      <c r="AP5">
        <v>2.6766</v>
      </c>
      <c r="AQ5">
        <v>0.4476</v>
      </c>
    </row>
    <row r="6" spans="1:43">
      <c r="A6" s="2">
        <v>0.000694444444444444</v>
      </c>
      <c r="B6">
        <v>1.323</v>
      </c>
      <c r="C6">
        <v>0.525</v>
      </c>
      <c r="D6">
        <v>0.609</v>
      </c>
      <c r="E6">
        <v>1.84</v>
      </c>
      <c r="F6">
        <v>0.77</v>
      </c>
      <c r="G6">
        <v>0.449</v>
      </c>
      <c r="J6" s="2">
        <v>0.000694444444444444</v>
      </c>
      <c r="K6">
        <v>1.322</v>
      </c>
      <c r="L6">
        <v>0.52</v>
      </c>
      <c r="M6">
        <v>0.6</v>
      </c>
      <c r="N6">
        <v>1.849</v>
      </c>
      <c r="O6">
        <v>0.77</v>
      </c>
      <c r="P6">
        <v>0.44</v>
      </c>
      <c r="S6" s="3">
        <v>0.0431365740740741</v>
      </c>
      <c r="T6">
        <v>1.584</v>
      </c>
      <c r="U6">
        <v>0.8936</v>
      </c>
      <c r="V6">
        <v>0.4012</v>
      </c>
      <c r="W6">
        <v>4.6149</v>
      </c>
      <c r="X6">
        <v>1.1763</v>
      </c>
      <c r="Y6">
        <v>0.292</v>
      </c>
      <c r="AB6" s="1" t="s">
        <v>27</v>
      </c>
      <c r="AC6">
        <v>1.5894</v>
      </c>
      <c r="AD6">
        <v>0.7105</v>
      </c>
      <c r="AE6">
        <v>0.5949</v>
      </c>
      <c r="AF6">
        <v>4.2224</v>
      </c>
      <c r="AG6">
        <v>1.3231</v>
      </c>
      <c r="AH6">
        <v>0.3465</v>
      </c>
      <c r="AK6" s="1" t="s">
        <v>28</v>
      </c>
      <c r="AL6">
        <v>1.4544</v>
      </c>
      <c r="AM6">
        <v>1.018</v>
      </c>
      <c r="AN6">
        <v>0.5499</v>
      </c>
      <c r="AO6">
        <v>3.9767</v>
      </c>
      <c r="AP6">
        <v>2.7756</v>
      </c>
      <c r="AQ6">
        <v>0.4569</v>
      </c>
    </row>
    <row r="7" spans="1:43">
      <c r="A7" s="2">
        <v>0.0479166666666667</v>
      </c>
      <c r="B7">
        <v>1.343</v>
      </c>
      <c r="C7">
        <v>0.5183</v>
      </c>
      <c r="D7">
        <v>0.6375</v>
      </c>
      <c r="E7">
        <v>1.9397</v>
      </c>
      <c r="F7">
        <v>0.7534</v>
      </c>
      <c r="G7">
        <v>0.4316</v>
      </c>
      <c r="J7" s="2">
        <v>0.0479166666666667</v>
      </c>
      <c r="K7">
        <v>1.341</v>
      </c>
      <c r="L7">
        <v>0.5183</v>
      </c>
      <c r="M7">
        <v>0.6379</v>
      </c>
      <c r="N7">
        <v>1.9397</v>
      </c>
      <c r="O7">
        <v>0.7534</v>
      </c>
      <c r="P7">
        <v>0.4315</v>
      </c>
      <c r="S7" s="3">
        <v>0.0438194444444444</v>
      </c>
      <c r="T7">
        <v>1.553</v>
      </c>
      <c r="U7">
        <v>0.8364</v>
      </c>
      <c r="V7">
        <v>0.4531</v>
      </c>
      <c r="W7">
        <v>4.2376</v>
      </c>
      <c r="X7">
        <v>1.1064</v>
      </c>
      <c r="Y7">
        <v>0.3179</v>
      </c>
      <c r="AB7" s="1" t="s">
        <v>29</v>
      </c>
      <c r="AC7">
        <v>1.5583</v>
      </c>
      <c r="AD7">
        <v>0.7316</v>
      </c>
      <c r="AE7">
        <v>0.531</v>
      </c>
      <c r="AF7">
        <v>3.8548</v>
      </c>
      <c r="AG7">
        <v>1.3862</v>
      </c>
      <c r="AH7">
        <v>0.3668</v>
      </c>
      <c r="AK7" s="1" t="s">
        <v>30</v>
      </c>
      <c r="AL7">
        <v>1.6393</v>
      </c>
      <c r="AM7">
        <v>0.8986</v>
      </c>
      <c r="AN7">
        <v>0.478</v>
      </c>
      <c r="AO7">
        <v>4.6943</v>
      </c>
      <c r="AP7">
        <v>1.9768</v>
      </c>
      <c r="AQ7">
        <v>0.3784</v>
      </c>
    </row>
    <row r="8" spans="1:43">
      <c r="A8" s="2">
        <v>0.0479166666666667</v>
      </c>
      <c r="B8">
        <v>1.342</v>
      </c>
      <c r="C8">
        <v>0.5195</v>
      </c>
      <c r="D8">
        <v>0.6379</v>
      </c>
      <c r="E8">
        <v>1.941</v>
      </c>
      <c r="F8">
        <v>0.7533</v>
      </c>
      <c r="G8">
        <v>0.4313</v>
      </c>
      <c r="J8" s="2">
        <v>0.0479166666666667</v>
      </c>
      <c r="K8">
        <v>1.342</v>
      </c>
      <c r="L8">
        <v>0.5195</v>
      </c>
      <c r="M8">
        <v>0.6379</v>
      </c>
      <c r="N8">
        <v>1.9398</v>
      </c>
      <c r="O8">
        <v>0.7533</v>
      </c>
      <c r="P8">
        <v>0.4313</v>
      </c>
      <c r="S8" s="3">
        <v>0.0438194444444444</v>
      </c>
      <c r="T8">
        <v>1.552</v>
      </c>
      <c r="U8">
        <v>0.8363</v>
      </c>
      <c r="V8">
        <v>0.4533</v>
      </c>
      <c r="W8">
        <v>4.2386</v>
      </c>
      <c r="X8">
        <v>1.1063</v>
      </c>
      <c r="Y8">
        <v>0.3134</v>
      </c>
      <c r="AB8" s="1" t="s">
        <v>29</v>
      </c>
      <c r="AC8">
        <v>1.5595</v>
      </c>
      <c r="AD8">
        <v>0.7302</v>
      </c>
      <c r="AE8">
        <v>0.539</v>
      </c>
      <c r="AF8">
        <v>3.8558</v>
      </c>
      <c r="AG8">
        <v>1.3722</v>
      </c>
      <c r="AH8">
        <v>0.3669</v>
      </c>
      <c r="AK8" s="1" t="s">
        <v>30</v>
      </c>
      <c r="AL8">
        <v>1.6295</v>
      </c>
      <c r="AM8">
        <v>0.8982</v>
      </c>
      <c r="AN8">
        <v>0.479</v>
      </c>
      <c r="AO8">
        <v>4.6965</v>
      </c>
      <c r="AP8">
        <v>1.9518</v>
      </c>
      <c r="AQ8">
        <v>0.3894</v>
      </c>
    </row>
    <row r="9" spans="1:43">
      <c r="A9" s="2">
        <v>0.0479166666666667</v>
      </c>
      <c r="B9">
        <v>1.341</v>
      </c>
      <c r="C9">
        <v>0.5199</v>
      </c>
      <c r="D9">
        <v>0.6376</v>
      </c>
      <c r="E9">
        <v>1.9399</v>
      </c>
      <c r="F9">
        <v>0.7499</v>
      </c>
      <c r="G9">
        <v>0.4318</v>
      </c>
      <c r="J9" s="2">
        <v>0.0479166666666667</v>
      </c>
      <c r="K9">
        <v>1.343</v>
      </c>
      <c r="L9">
        <v>0.5199</v>
      </c>
      <c r="M9">
        <v>0.6378</v>
      </c>
      <c r="N9">
        <v>1.9397</v>
      </c>
      <c r="O9">
        <v>0.7499</v>
      </c>
      <c r="P9">
        <v>0.4318</v>
      </c>
      <c r="S9" s="3">
        <v>0.0438194444444444</v>
      </c>
      <c r="T9">
        <v>1.551</v>
      </c>
      <c r="U9">
        <v>0.8299</v>
      </c>
      <c r="V9">
        <v>0.4538</v>
      </c>
      <c r="W9">
        <v>4.2376</v>
      </c>
      <c r="X9">
        <v>1.1099</v>
      </c>
      <c r="Y9">
        <v>0.3138</v>
      </c>
      <c r="AB9" s="1" t="s">
        <v>29</v>
      </c>
      <c r="AC9">
        <v>1.5572</v>
      </c>
      <c r="AD9">
        <v>0.7328</v>
      </c>
      <c r="AE9">
        <v>0.534</v>
      </c>
      <c r="AF9">
        <v>3.8568</v>
      </c>
      <c r="AG9">
        <v>1.3882</v>
      </c>
      <c r="AH9">
        <v>0.3666</v>
      </c>
      <c r="AK9" s="1" t="s">
        <v>30</v>
      </c>
      <c r="AL9">
        <v>1.6492</v>
      </c>
      <c r="AM9">
        <v>0.8988</v>
      </c>
      <c r="AN9">
        <v>0.479</v>
      </c>
      <c r="AO9">
        <v>4.6922</v>
      </c>
      <c r="AP9">
        <v>1.9658</v>
      </c>
      <c r="AQ9">
        <v>0.3754</v>
      </c>
    </row>
    <row r="10" spans="1:43">
      <c r="A10" s="2">
        <v>0.0479166666666667</v>
      </c>
      <c r="B10">
        <v>1.343</v>
      </c>
      <c r="C10">
        <v>0.5183</v>
      </c>
      <c r="D10">
        <v>0.6376</v>
      </c>
      <c r="E10">
        <v>1.9405</v>
      </c>
      <c r="F10">
        <v>0.7532</v>
      </c>
      <c r="G10">
        <v>0.4397</v>
      </c>
      <c r="J10" s="2">
        <v>0.0479166666666667</v>
      </c>
      <c r="K10">
        <v>1.344</v>
      </c>
      <c r="L10">
        <v>0.5183</v>
      </c>
      <c r="M10">
        <v>0.6377</v>
      </c>
      <c r="N10">
        <v>1.9398</v>
      </c>
      <c r="O10">
        <v>0.7532</v>
      </c>
      <c r="P10">
        <v>0.4397</v>
      </c>
      <c r="S10" s="3">
        <v>0.0438194444444444</v>
      </c>
      <c r="T10">
        <v>1.553</v>
      </c>
      <c r="U10">
        <v>0.8362</v>
      </c>
      <c r="V10">
        <v>0.4604</v>
      </c>
      <c r="W10">
        <v>4.2386</v>
      </c>
      <c r="X10">
        <v>1.1062</v>
      </c>
      <c r="Y10">
        <v>0.3209</v>
      </c>
      <c r="AB10" s="1" t="s">
        <v>29</v>
      </c>
      <c r="AC10">
        <v>1.5591</v>
      </c>
      <c r="AD10">
        <v>0.7319</v>
      </c>
      <c r="AE10">
        <v>0.533</v>
      </c>
      <c r="AF10">
        <v>3.8588</v>
      </c>
      <c r="AG10">
        <v>1.3992</v>
      </c>
      <c r="AH10">
        <v>0.3672</v>
      </c>
      <c r="AK10" s="1" t="s">
        <v>30</v>
      </c>
      <c r="AL10">
        <v>1.6261</v>
      </c>
      <c r="AM10">
        <v>0.8989</v>
      </c>
      <c r="AN10">
        <v>0.473</v>
      </c>
      <c r="AO10">
        <v>4.6911</v>
      </c>
      <c r="AP10">
        <v>1.9598</v>
      </c>
      <c r="AQ10">
        <v>0.3634</v>
      </c>
    </row>
    <row r="11" spans="1:43">
      <c r="A11" s="2">
        <v>0.0479166666666667</v>
      </c>
      <c r="B11">
        <v>1.344</v>
      </c>
      <c r="C11">
        <v>0.5182</v>
      </c>
      <c r="D11">
        <v>0.6373</v>
      </c>
      <c r="E11">
        <v>1.94</v>
      </c>
      <c r="F11">
        <v>0.7535</v>
      </c>
      <c r="G11">
        <v>0.4386</v>
      </c>
      <c r="J11" s="2">
        <v>0.0479166666666667</v>
      </c>
      <c r="K11">
        <v>1.345</v>
      </c>
      <c r="L11">
        <v>0.5182</v>
      </c>
      <c r="M11">
        <v>0.6373</v>
      </c>
      <c r="N11">
        <v>1.9392</v>
      </c>
      <c r="O11">
        <v>0.7535</v>
      </c>
      <c r="P11">
        <v>0.4386</v>
      </c>
      <c r="S11" s="3">
        <v>0.0438194444444444</v>
      </c>
      <c r="T11">
        <v>1.551</v>
      </c>
      <c r="U11">
        <v>0.8365</v>
      </c>
      <c r="V11">
        <v>0.4593</v>
      </c>
      <c r="W11">
        <v>4.2396</v>
      </c>
      <c r="X11">
        <v>1.1065</v>
      </c>
      <c r="Y11">
        <v>0.3185</v>
      </c>
      <c r="AB11" s="1" t="s">
        <v>29</v>
      </c>
      <c r="AC11">
        <v>1.5584</v>
      </c>
      <c r="AD11">
        <v>0.7306</v>
      </c>
      <c r="AE11">
        <v>0.535</v>
      </c>
      <c r="AF11">
        <v>3.8598</v>
      </c>
      <c r="AG11">
        <v>1.3762</v>
      </c>
      <c r="AH11">
        <v>0.3662</v>
      </c>
      <c r="AK11" s="1" t="s">
        <v>30</v>
      </c>
      <c r="AL11">
        <v>1.6594</v>
      </c>
      <c r="AM11">
        <v>0.8986</v>
      </c>
      <c r="AN11">
        <v>0.472</v>
      </c>
      <c r="AO11">
        <v>4.6974</v>
      </c>
      <c r="AP11">
        <v>1.9768</v>
      </c>
      <c r="AQ11">
        <v>0.3754</v>
      </c>
    </row>
    <row r="12" spans="1:43">
      <c r="A12" s="2">
        <v>0.0888888888888889</v>
      </c>
      <c r="B12">
        <v>1.353</v>
      </c>
      <c r="C12">
        <v>0.5076</v>
      </c>
      <c r="D12">
        <v>0.6568</v>
      </c>
      <c r="E12">
        <v>2.0515</v>
      </c>
      <c r="F12">
        <v>0.7358</v>
      </c>
      <c r="G12">
        <v>0.4214</v>
      </c>
      <c r="J12" s="2">
        <v>0.0888888888888889</v>
      </c>
      <c r="K12">
        <v>1.353</v>
      </c>
      <c r="L12">
        <v>0.5076</v>
      </c>
      <c r="M12">
        <v>0.6568</v>
      </c>
      <c r="N12">
        <v>2.0715</v>
      </c>
      <c r="O12">
        <v>0.7248</v>
      </c>
      <c r="P12">
        <v>0.3214</v>
      </c>
      <c r="S12" s="3">
        <v>0.0847916666666667</v>
      </c>
      <c r="T12">
        <v>1.531</v>
      </c>
      <c r="U12">
        <v>0.8268</v>
      </c>
      <c r="V12">
        <v>0.463</v>
      </c>
      <c r="W12">
        <v>4.3948</v>
      </c>
      <c r="X12">
        <v>1.098</v>
      </c>
      <c r="Y12">
        <v>0.3068</v>
      </c>
      <c r="AB12" s="1" t="s">
        <v>31</v>
      </c>
      <c r="AC12">
        <v>1.6279</v>
      </c>
      <c r="AD12">
        <v>0.838</v>
      </c>
      <c r="AE12">
        <v>0.4714</v>
      </c>
      <c r="AF12">
        <v>4.6943</v>
      </c>
      <c r="AG12">
        <v>1.4461</v>
      </c>
      <c r="AH12">
        <v>0.3284</v>
      </c>
      <c r="AK12" s="1" t="s">
        <v>32</v>
      </c>
      <c r="AL12">
        <v>1.449</v>
      </c>
      <c r="AM12">
        <v>0.818</v>
      </c>
      <c r="AN12">
        <v>0.5614</v>
      </c>
      <c r="AO12">
        <v>3.5498</v>
      </c>
      <c r="AP12">
        <v>1.5632</v>
      </c>
      <c r="AQ12">
        <v>0.3818</v>
      </c>
    </row>
    <row r="13" spans="1:43">
      <c r="A13" s="2">
        <v>0.0888888888888889</v>
      </c>
      <c r="B13">
        <v>1.355</v>
      </c>
      <c r="C13">
        <v>0.5072</v>
      </c>
      <c r="D13">
        <v>0.6669</v>
      </c>
      <c r="E13">
        <v>2.0508</v>
      </c>
      <c r="F13">
        <v>0.7367</v>
      </c>
      <c r="G13">
        <v>0.4222</v>
      </c>
      <c r="J13" s="2">
        <v>0.0888888888888889</v>
      </c>
      <c r="K13">
        <v>1.355</v>
      </c>
      <c r="L13">
        <v>0.5072</v>
      </c>
      <c r="M13">
        <v>0.6669</v>
      </c>
      <c r="N13">
        <v>2.0718</v>
      </c>
      <c r="O13">
        <v>0.7247</v>
      </c>
      <c r="P13">
        <v>0.3242</v>
      </c>
      <c r="S13" s="3">
        <v>0.0847916666666667</v>
      </c>
      <c r="T13">
        <v>1.533</v>
      </c>
      <c r="U13">
        <v>0.826</v>
      </c>
      <c r="V13">
        <v>0.464</v>
      </c>
      <c r="W13">
        <v>4.3849</v>
      </c>
      <c r="X13">
        <v>1.09</v>
      </c>
      <c r="Y13">
        <v>0.3069</v>
      </c>
      <c r="AB13" s="1" t="s">
        <v>31</v>
      </c>
      <c r="AC13">
        <v>1.6265</v>
      </c>
      <c r="AD13">
        <v>0.841</v>
      </c>
      <c r="AE13">
        <v>0.4716</v>
      </c>
      <c r="AF13">
        <v>4.6965</v>
      </c>
      <c r="AG13">
        <v>1.4411</v>
      </c>
      <c r="AH13">
        <v>0.3286</v>
      </c>
      <c r="AK13" s="1" t="s">
        <v>32</v>
      </c>
      <c r="AL13">
        <v>1.445</v>
      </c>
      <c r="AM13">
        <v>0.821</v>
      </c>
      <c r="AN13">
        <v>0.5616</v>
      </c>
      <c r="AO13">
        <v>3.5458</v>
      </c>
      <c r="AP13">
        <v>1.5525</v>
      </c>
      <c r="AQ13">
        <v>0.3918</v>
      </c>
    </row>
    <row r="14" spans="1:43">
      <c r="A14" s="2">
        <v>0.0888888888888889</v>
      </c>
      <c r="B14">
        <v>1.352</v>
      </c>
      <c r="C14">
        <v>0.5078</v>
      </c>
      <c r="D14">
        <v>0.6569</v>
      </c>
      <c r="E14">
        <v>2.0536</v>
      </c>
      <c r="F14">
        <v>0.7361</v>
      </c>
      <c r="G14">
        <v>0.4213</v>
      </c>
      <c r="J14" s="2">
        <v>0.0888888888888889</v>
      </c>
      <c r="K14">
        <v>1.357</v>
      </c>
      <c r="L14">
        <v>0.5078</v>
      </c>
      <c r="M14">
        <v>0.6569</v>
      </c>
      <c r="N14">
        <v>2.0726</v>
      </c>
      <c r="O14">
        <v>0.7361</v>
      </c>
      <c r="P14">
        <v>0.3213</v>
      </c>
      <c r="S14" s="3">
        <v>0.0847916666666667</v>
      </c>
      <c r="T14">
        <v>1.532</v>
      </c>
      <c r="U14">
        <v>0.8271</v>
      </c>
      <c r="V14">
        <v>0.465</v>
      </c>
      <c r="W14">
        <v>4.395</v>
      </c>
      <c r="X14">
        <v>1.097</v>
      </c>
      <c r="Y14">
        <v>0.3082</v>
      </c>
      <c r="AB14" s="1" t="s">
        <v>31</v>
      </c>
      <c r="AC14">
        <v>1.6287</v>
      </c>
      <c r="AD14">
        <v>0.8374</v>
      </c>
      <c r="AE14">
        <v>0.4674</v>
      </c>
      <c r="AF14">
        <v>4.6922</v>
      </c>
      <c r="AG14">
        <v>1.4461</v>
      </c>
      <c r="AH14">
        <v>0.3284</v>
      </c>
      <c r="AK14" s="1" t="s">
        <v>32</v>
      </c>
      <c r="AL14">
        <v>1.447</v>
      </c>
      <c r="AM14">
        <v>0.8174</v>
      </c>
      <c r="AN14">
        <v>0.5574</v>
      </c>
      <c r="AO14">
        <v>3.4478</v>
      </c>
      <c r="AP14">
        <v>1.5626</v>
      </c>
      <c r="AQ14">
        <v>0.3878</v>
      </c>
    </row>
    <row r="15" spans="1:43">
      <c r="A15" s="2">
        <v>0.0888888888888889</v>
      </c>
      <c r="B15">
        <v>1.351</v>
      </c>
      <c r="C15">
        <v>0.5079</v>
      </c>
      <c r="D15">
        <v>0.6663</v>
      </c>
      <c r="E15">
        <v>2.0507</v>
      </c>
      <c r="F15">
        <v>0.7359</v>
      </c>
      <c r="G15">
        <v>0.4238</v>
      </c>
      <c r="J15" s="2">
        <v>0.0888888888888889</v>
      </c>
      <c r="K15">
        <v>1.359</v>
      </c>
      <c r="L15">
        <v>0.5079</v>
      </c>
      <c r="M15">
        <v>0.6663</v>
      </c>
      <c r="N15">
        <v>2.0747</v>
      </c>
      <c r="O15">
        <v>0.7259</v>
      </c>
      <c r="P15">
        <v>0.3238</v>
      </c>
      <c r="S15" s="3">
        <v>0.0847916666666667</v>
      </c>
      <c r="T15">
        <v>1.531</v>
      </c>
      <c r="U15">
        <v>0.8276</v>
      </c>
      <c r="V15">
        <v>0.462</v>
      </c>
      <c r="W15">
        <v>4.3852</v>
      </c>
      <c r="X15">
        <v>1.0983</v>
      </c>
      <c r="Y15">
        <v>0.3093</v>
      </c>
      <c r="AB15" s="1" t="s">
        <v>31</v>
      </c>
      <c r="AC15">
        <v>1.6278</v>
      </c>
      <c r="AD15">
        <v>0.8361</v>
      </c>
      <c r="AE15">
        <v>0.4801</v>
      </c>
      <c r="AF15">
        <v>4.6911</v>
      </c>
      <c r="AG15">
        <v>1.4471</v>
      </c>
      <c r="AH15">
        <v>0.3297</v>
      </c>
      <c r="AK15" s="1" t="s">
        <v>32</v>
      </c>
      <c r="AL15">
        <v>1.448</v>
      </c>
      <c r="AM15">
        <v>0.8161</v>
      </c>
      <c r="AN15">
        <v>0.5701</v>
      </c>
      <c r="AO15">
        <v>3.5488</v>
      </c>
      <c r="AP15">
        <v>1.5519</v>
      </c>
      <c r="AQ15">
        <v>0.3915</v>
      </c>
    </row>
    <row r="16" spans="1:43">
      <c r="A16" s="2">
        <v>0.0888888888888889</v>
      </c>
      <c r="B16">
        <v>1.354</v>
      </c>
      <c r="C16">
        <v>0.5076</v>
      </c>
      <c r="D16">
        <v>0.6672</v>
      </c>
      <c r="E16">
        <v>2.0526</v>
      </c>
      <c r="F16">
        <v>0.7349</v>
      </c>
      <c r="G16">
        <v>0.4211</v>
      </c>
      <c r="J16" s="2">
        <v>0.0888888888888889</v>
      </c>
      <c r="K16">
        <v>1.351</v>
      </c>
      <c r="L16">
        <v>0.5076</v>
      </c>
      <c r="M16">
        <v>0.6672</v>
      </c>
      <c r="N16">
        <v>2.0716</v>
      </c>
      <c r="O16">
        <v>0.7249</v>
      </c>
      <c r="P16">
        <v>0.3211</v>
      </c>
      <c r="S16" s="3">
        <v>0.0847916666666667</v>
      </c>
      <c r="T16">
        <v>1.534</v>
      </c>
      <c r="U16">
        <v>0.826</v>
      </c>
      <c r="V16">
        <v>0.46</v>
      </c>
      <c r="W16">
        <v>4.3957</v>
      </c>
      <c r="X16">
        <v>1.095</v>
      </c>
      <c r="Y16">
        <v>0.3057</v>
      </c>
      <c r="AB16" s="1" t="s">
        <v>31</v>
      </c>
      <c r="AC16">
        <v>1.6265</v>
      </c>
      <c r="AD16">
        <v>0.8372</v>
      </c>
      <c r="AE16">
        <v>0.481</v>
      </c>
      <c r="AF16">
        <v>4.6974</v>
      </c>
      <c r="AG16">
        <v>1.4461</v>
      </c>
      <c r="AH16">
        <v>0.3285</v>
      </c>
      <c r="AK16" s="1" t="s">
        <v>32</v>
      </c>
      <c r="AL16">
        <v>1.445</v>
      </c>
      <c r="AM16">
        <v>0.8172</v>
      </c>
      <c r="AN16">
        <v>0.571</v>
      </c>
      <c r="AO16">
        <v>3.4458</v>
      </c>
      <c r="AP16">
        <v>1.5419</v>
      </c>
      <c r="AQ16">
        <v>0.3818</v>
      </c>
    </row>
    <row r="17" spans="1:43">
      <c r="A17" s="2">
        <v>0.129861111111111</v>
      </c>
      <c r="B17">
        <v>1.369</v>
      </c>
      <c r="C17">
        <v>0.4963</v>
      </c>
      <c r="D17">
        <v>0.6996</v>
      </c>
      <c r="E17">
        <v>2.1619</v>
      </c>
      <c r="F17">
        <v>0.7149</v>
      </c>
      <c r="G17">
        <v>0.4119</v>
      </c>
      <c r="J17" s="2">
        <v>0.129861111111111</v>
      </c>
      <c r="K17">
        <v>1.373</v>
      </c>
      <c r="L17">
        <v>0.4986</v>
      </c>
      <c r="M17">
        <v>0.6997</v>
      </c>
      <c r="N17">
        <v>2.1619</v>
      </c>
      <c r="O17">
        <v>0.7149</v>
      </c>
      <c r="P17">
        <v>0.3999</v>
      </c>
      <c r="S17" s="3">
        <v>0.085474537037037</v>
      </c>
      <c r="T17">
        <v>1.521</v>
      </c>
      <c r="U17">
        <v>0.7731</v>
      </c>
      <c r="V17">
        <v>0.4968</v>
      </c>
      <c r="W17">
        <v>3.9629</v>
      </c>
      <c r="X17">
        <v>1.0731</v>
      </c>
      <c r="Y17">
        <v>0.3271</v>
      </c>
      <c r="AB17" s="1" t="s">
        <v>33</v>
      </c>
      <c r="AC17">
        <v>1.6947</v>
      </c>
      <c r="AD17">
        <v>0.8492</v>
      </c>
      <c r="AE17">
        <v>0.4798</v>
      </c>
      <c r="AF17">
        <v>4.9584</v>
      </c>
      <c r="AG17">
        <v>1.8396</v>
      </c>
      <c r="AH17">
        <v>0.3586</v>
      </c>
      <c r="AK17" s="1" t="s">
        <v>34</v>
      </c>
      <c r="AL17">
        <v>1.373</v>
      </c>
      <c r="AM17">
        <v>0.7452</v>
      </c>
      <c r="AN17">
        <v>0.6638</v>
      </c>
      <c r="AO17">
        <v>2.8271</v>
      </c>
      <c r="AP17">
        <v>1.7752</v>
      </c>
      <c r="AQ17">
        <v>0.4267</v>
      </c>
    </row>
    <row r="18" spans="1:43">
      <c r="A18" s="2">
        <v>0.129861111111111</v>
      </c>
      <c r="B18">
        <v>1.368</v>
      </c>
      <c r="C18">
        <v>0.4979</v>
      </c>
      <c r="D18">
        <v>0.6992</v>
      </c>
      <c r="E18">
        <v>2.1625</v>
      </c>
      <c r="F18">
        <v>0.7192</v>
      </c>
      <c r="G18">
        <v>0.4169</v>
      </c>
      <c r="J18" s="2">
        <v>0.129861111111111</v>
      </c>
      <c r="K18">
        <v>1.375</v>
      </c>
      <c r="L18">
        <v>0.4982</v>
      </c>
      <c r="M18">
        <v>0.6998</v>
      </c>
      <c r="N18">
        <v>2.1625</v>
      </c>
      <c r="O18">
        <v>0.7192</v>
      </c>
      <c r="P18">
        <v>0.3969</v>
      </c>
      <c r="S18" s="3">
        <v>0.085474537037037</v>
      </c>
      <c r="T18">
        <v>1.525</v>
      </c>
      <c r="U18">
        <v>0.7761</v>
      </c>
      <c r="V18">
        <v>0.497</v>
      </c>
      <c r="W18">
        <v>3.9625</v>
      </c>
      <c r="X18">
        <v>1.0761</v>
      </c>
      <c r="Y18">
        <v>0.3235</v>
      </c>
      <c r="AB18" s="1" t="s">
        <v>33</v>
      </c>
      <c r="AC18">
        <v>1.6948</v>
      </c>
      <c r="AD18">
        <v>0.8428</v>
      </c>
      <c r="AE18">
        <v>0.4795</v>
      </c>
      <c r="AF18">
        <v>4.9574</v>
      </c>
      <c r="AG18">
        <v>1.8326</v>
      </c>
      <c r="AH18">
        <v>0.3589</v>
      </c>
      <c r="AK18" s="1" t="s">
        <v>34</v>
      </c>
      <c r="AL18">
        <v>1.376</v>
      </c>
      <c r="AM18">
        <v>0.7428</v>
      </c>
      <c r="AN18">
        <v>0.6635</v>
      </c>
      <c r="AO18">
        <v>2.9281</v>
      </c>
      <c r="AP18">
        <v>1.7868</v>
      </c>
      <c r="AQ18">
        <v>0.4366</v>
      </c>
    </row>
    <row r="19" spans="1:43">
      <c r="A19" s="2">
        <v>0.129861111111111</v>
      </c>
      <c r="B19">
        <v>1.367</v>
      </c>
      <c r="C19">
        <v>0.4881</v>
      </c>
      <c r="D19">
        <v>0.6995</v>
      </c>
      <c r="E19">
        <v>2.1617</v>
      </c>
      <c r="F19">
        <v>0.7151</v>
      </c>
      <c r="G19">
        <v>0.4139</v>
      </c>
      <c r="J19" s="2">
        <v>0.129861111111111</v>
      </c>
      <c r="K19">
        <v>1.372</v>
      </c>
      <c r="L19">
        <v>0.4888</v>
      </c>
      <c r="M19">
        <v>0.6995</v>
      </c>
      <c r="N19">
        <v>2.1617</v>
      </c>
      <c r="O19">
        <v>0.7151</v>
      </c>
      <c r="P19">
        <v>0.3899</v>
      </c>
      <c r="S19" s="3">
        <v>0.085474537037037</v>
      </c>
      <c r="T19">
        <v>1.522</v>
      </c>
      <c r="U19">
        <v>0.7755</v>
      </c>
      <c r="V19">
        <v>0.493</v>
      </c>
      <c r="W19">
        <v>3.9627</v>
      </c>
      <c r="X19">
        <v>1.0855</v>
      </c>
      <c r="Y19">
        <v>0.3257</v>
      </c>
      <c r="AB19" s="1" t="s">
        <v>33</v>
      </c>
      <c r="AC19">
        <v>1.6947</v>
      </c>
      <c r="AD19">
        <v>0.8491</v>
      </c>
      <c r="AE19">
        <v>0.48</v>
      </c>
      <c r="AF19">
        <v>4.9589</v>
      </c>
      <c r="AG19">
        <v>1.8391</v>
      </c>
      <c r="AH19">
        <v>0.3521</v>
      </c>
      <c r="AK19" s="1" t="s">
        <v>34</v>
      </c>
      <c r="AL19">
        <v>1.373</v>
      </c>
      <c r="AM19">
        <v>0.7451</v>
      </c>
      <c r="AN19">
        <v>0.664</v>
      </c>
      <c r="AO19">
        <v>2.8252</v>
      </c>
      <c r="AP19">
        <v>1.7751</v>
      </c>
      <c r="AQ19">
        <v>0.4295</v>
      </c>
    </row>
    <row r="20" spans="1:43">
      <c r="A20" s="2">
        <v>0.129861111111111</v>
      </c>
      <c r="B20">
        <v>1.369</v>
      </c>
      <c r="C20">
        <v>0.4962</v>
      </c>
      <c r="D20">
        <v>0.6991</v>
      </c>
      <c r="E20">
        <v>2.1633</v>
      </c>
      <c r="F20">
        <v>0.7179</v>
      </c>
      <c r="G20">
        <v>0.4128</v>
      </c>
      <c r="J20" s="2">
        <v>0.129861111111111</v>
      </c>
      <c r="K20">
        <v>1.371</v>
      </c>
      <c r="L20">
        <v>0.4989</v>
      </c>
      <c r="M20">
        <v>0.6994</v>
      </c>
      <c r="N20">
        <v>2.1633</v>
      </c>
      <c r="O20">
        <v>0.7179</v>
      </c>
      <c r="P20">
        <v>0.3988</v>
      </c>
      <c r="S20" s="3">
        <v>0.085474537037037</v>
      </c>
      <c r="T20">
        <v>1.523</v>
      </c>
      <c r="U20">
        <v>0.7742</v>
      </c>
      <c r="V20">
        <v>0.4957</v>
      </c>
      <c r="W20">
        <v>3.9628</v>
      </c>
      <c r="X20">
        <v>1.0642</v>
      </c>
      <c r="Y20">
        <v>0.3266</v>
      </c>
      <c r="AB20" s="1" t="s">
        <v>33</v>
      </c>
      <c r="AC20">
        <v>1.6948</v>
      </c>
      <c r="AD20">
        <v>0.8492</v>
      </c>
      <c r="AE20">
        <v>0.4866</v>
      </c>
      <c r="AF20">
        <v>4.9594</v>
      </c>
      <c r="AG20">
        <v>1.8392</v>
      </c>
      <c r="AH20">
        <v>0.3586</v>
      </c>
      <c r="AK20" s="1" t="s">
        <v>34</v>
      </c>
      <c r="AL20">
        <v>1.376</v>
      </c>
      <c r="AM20">
        <v>0.7452</v>
      </c>
      <c r="AN20">
        <v>0.6766</v>
      </c>
      <c r="AO20">
        <v>2.9269</v>
      </c>
      <c r="AP20">
        <v>1.7852</v>
      </c>
      <c r="AQ20">
        <v>0.4366</v>
      </c>
    </row>
    <row r="21" spans="1:43">
      <c r="A21" s="2">
        <v>0.129861111111111</v>
      </c>
      <c r="B21">
        <v>1.368</v>
      </c>
      <c r="C21">
        <v>0.4984</v>
      </c>
      <c r="D21">
        <v>0.6998</v>
      </c>
      <c r="E21">
        <v>2.1654</v>
      </c>
      <c r="F21">
        <v>0.7178</v>
      </c>
      <c r="G21">
        <v>0.4135</v>
      </c>
      <c r="J21" s="2">
        <v>0.129861111111111</v>
      </c>
      <c r="K21">
        <v>1.374</v>
      </c>
      <c r="L21">
        <v>0.4986</v>
      </c>
      <c r="M21">
        <v>0.6997</v>
      </c>
      <c r="N21">
        <v>2.1654</v>
      </c>
      <c r="O21">
        <v>0.7178</v>
      </c>
      <c r="P21">
        <v>0.3995</v>
      </c>
      <c r="S21" s="3">
        <v>0.085474537037037</v>
      </c>
      <c r="T21">
        <v>1.522</v>
      </c>
      <c r="U21">
        <v>0.7753</v>
      </c>
      <c r="V21">
        <v>0.4966</v>
      </c>
      <c r="W21">
        <v>3.9625</v>
      </c>
      <c r="X21">
        <v>1.0753</v>
      </c>
      <c r="Y21">
        <v>0.3241</v>
      </c>
      <c r="AB21" s="1" t="s">
        <v>33</v>
      </c>
      <c r="AC21">
        <v>1.6949</v>
      </c>
      <c r="AD21">
        <v>0.8495</v>
      </c>
      <c r="AE21">
        <v>0.4855</v>
      </c>
      <c r="AF21">
        <v>4.9577</v>
      </c>
      <c r="AG21">
        <v>1.8395</v>
      </c>
      <c r="AH21">
        <v>0.3585</v>
      </c>
      <c r="AK21" s="1" t="s">
        <v>34</v>
      </c>
      <c r="AL21">
        <v>1.371</v>
      </c>
      <c r="AM21">
        <v>0.7455</v>
      </c>
      <c r="AN21">
        <v>0.6755</v>
      </c>
      <c r="AO21">
        <v>2.9291</v>
      </c>
      <c r="AP21">
        <v>1.7886</v>
      </c>
      <c r="AQ21">
        <v>0.4367</v>
      </c>
    </row>
    <row r="22" spans="1:43">
      <c r="A22" s="2">
        <v>0.170833333333333</v>
      </c>
      <c r="B22">
        <v>1.381</v>
      </c>
      <c r="C22">
        <v>0.4809</v>
      </c>
      <c r="D22">
        <v>0.7215</v>
      </c>
      <c r="E22">
        <v>2.273</v>
      </c>
      <c r="F22">
        <v>0.6959</v>
      </c>
      <c r="G22">
        <v>0.4022</v>
      </c>
      <c r="J22" s="2">
        <v>0.170833333333333</v>
      </c>
      <c r="K22">
        <v>1.384</v>
      </c>
      <c r="L22">
        <v>0.4804</v>
      </c>
      <c r="M22">
        <v>0.7211</v>
      </c>
      <c r="N22">
        <v>2.2723</v>
      </c>
      <c r="O22">
        <v>0.6959</v>
      </c>
      <c r="P22">
        <v>0.4022</v>
      </c>
      <c r="S22" s="3">
        <v>0.12712962962963</v>
      </c>
      <c r="T22">
        <v>1.509</v>
      </c>
      <c r="U22">
        <v>0.7067</v>
      </c>
      <c r="V22">
        <v>0.2866</v>
      </c>
      <c r="W22">
        <v>4.2548</v>
      </c>
      <c r="X22">
        <v>0.9599</v>
      </c>
      <c r="Y22">
        <v>0.3666</v>
      </c>
      <c r="AK22" s="1" t="s">
        <v>35</v>
      </c>
      <c r="AL22">
        <v>1.4299</v>
      </c>
      <c r="AM22">
        <v>0.8567</v>
      </c>
      <c r="AN22">
        <v>0.6536</v>
      </c>
      <c r="AO22">
        <v>3.8537</v>
      </c>
      <c r="AP22">
        <v>2.1967</v>
      </c>
      <c r="AQ22">
        <v>0.4139</v>
      </c>
    </row>
    <row r="23" spans="1:43">
      <c r="A23" s="2">
        <v>0.170833333333333</v>
      </c>
      <c r="B23">
        <v>1.382</v>
      </c>
      <c r="C23">
        <v>0.4808</v>
      </c>
      <c r="D23">
        <v>0.7217</v>
      </c>
      <c r="E23">
        <v>2.272</v>
      </c>
      <c r="F23">
        <v>0.6962</v>
      </c>
      <c r="G23">
        <v>0.4021</v>
      </c>
      <c r="J23" s="2">
        <v>0.170833333333333</v>
      </c>
      <c r="K23">
        <v>1.388</v>
      </c>
      <c r="L23">
        <v>0.4803</v>
      </c>
      <c r="M23">
        <v>0.7213</v>
      </c>
      <c r="N23">
        <v>2.272</v>
      </c>
      <c r="O23">
        <v>0.6962</v>
      </c>
      <c r="P23">
        <v>0.4021</v>
      </c>
      <c r="S23" s="3">
        <v>0.12712962962963</v>
      </c>
      <c r="T23">
        <v>1.505</v>
      </c>
      <c r="U23">
        <v>0.71</v>
      </c>
      <c r="V23">
        <v>0.2869</v>
      </c>
      <c r="W23">
        <v>4.2558</v>
      </c>
      <c r="X23">
        <v>0.9601</v>
      </c>
      <c r="Y23">
        <v>0.3669</v>
      </c>
      <c r="AK23" s="1" t="s">
        <v>35</v>
      </c>
      <c r="AL23">
        <v>1.4256</v>
      </c>
      <c r="AM23">
        <v>0.8621</v>
      </c>
      <c r="AN23">
        <v>0.6539</v>
      </c>
      <c r="AO23">
        <v>3.7599</v>
      </c>
      <c r="AP23">
        <v>2.1921</v>
      </c>
      <c r="AQ23">
        <v>0.4142</v>
      </c>
    </row>
    <row r="24" spans="1:43">
      <c r="A24" s="2">
        <v>0.170833333333333</v>
      </c>
      <c r="B24">
        <v>1.383</v>
      </c>
      <c r="C24">
        <v>0.4799</v>
      </c>
      <c r="D24">
        <v>0.7218</v>
      </c>
      <c r="E24">
        <v>2.2725</v>
      </c>
      <c r="F24">
        <v>0.6941</v>
      </c>
      <c r="G24">
        <v>0.3999</v>
      </c>
      <c r="J24" s="2">
        <v>0.170833333333333</v>
      </c>
      <c r="K24">
        <v>1.386</v>
      </c>
      <c r="L24">
        <v>0.4799</v>
      </c>
      <c r="M24">
        <v>0.7213</v>
      </c>
      <c r="N24">
        <v>2.2732</v>
      </c>
      <c r="O24">
        <v>0.6941</v>
      </c>
      <c r="P24">
        <v>0.3999</v>
      </c>
      <c r="S24" s="3">
        <v>0.12712962962963</v>
      </c>
      <c r="T24">
        <v>1.507</v>
      </c>
      <c r="U24">
        <v>0.7069</v>
      </c>
      <c r="V24">
        <v>0.2862</v>
      </c>
      <c r="W24">
        <v>4.2578</v>
      </c>
      <c r="X24">
        <v>0.9595</v>
      </c>
      <c r="Y24">
        <v>0.3662</v>
      </c>
      <c r="AK24" s="1" t="s">
        <v>35</v>
      </c>
      <c r="AL24">
        <v>1.4277</v>
      </c>
      <c r="AM24">
        <v>0.8569</v>
      </c>
      <c r="AN24">
        <v>0.6532</v>
      </c>
      <c r="AO24">
        <v>3.9557</v>
      </c>
      <c r="AP24">
        <v>2.1969</v>
      </c>
      <c r="AQ24">
        <v>0.4139</v>
      </c>
    </row>
    <row r="25" spans="1:43">
      <c r="A25" s="2">
        <v>0.170833333333333</v>
      </c>
      <c r="B25">
        <v>1.384</v>
      </c>
      <c r="C25">
        <v>0.4806</v>
      </c>
      <c r="D25">
        <v>0.7298</v>
      </c>
      <c r="E25">
        <v>2.2728</v>
      </c>
      <c r="F25">
        <v>0.6969</v>
      </c>
      <c r="G25">
        <v>0.3995</v>
      </c>
      <c r="J25" s="2">
        <v>0.170833333333333</v>
      </c>
      <c r="K25">
        <v>1.382</v>
      </c>
      <c r="L25">
        <v>0.4802</v>
      </c>
      <c r="M25">
        <v>0.7297</v>
      </c>
      <c r="N25">
        <v>2.2764</v>
      </c>
      <c r="O25">
        <v>0.6969</v>
      </c>
      <c r="P25">
        <v>0.3995</v>
      </c>
      <c r="S25" s="3">
        <v>0.12712962962963</v>
      </c>
      <c r="T25">
        <v>1.503</v>
      </c>
      <c r="U25">
        <v>0.7095</v>
      </c>
      <c r="V25">
        <v>0.2886</v>
      </c>
      <c r="W25">
        <v>4.2538</v>
      </c>
      <c r="X25">
        <v>0.9594</v>
      </c>
      <c r="Y25">
        <v>0.3686</v>
      </c>
      <c r="AK25" s="1" t="s">
        <v>35</v>
      </c>
      <c r="AL25">
        <v>1.4233</v>
      </c>
      <c r="AM25">
        <v>0.8595</v>
      </c>
      <c r="AN25">
        <v>0.6536</v>
      </c>
      <c r="AO25">
        <v>3.7577</v>
      </c>
      <c r="AP25">
        <v>2.1974</v>
      </c>
      <c r="AQ25">
        <v>0.4158</v>
      </c>
    </row>
    <row r="26" spans="1:43">
      <c r="A26" s="2">
        <v>0.170833333333333</v>
      </c>
      <c r="B26">
        <v>1.382</v>
      </c>
      <c r="C26">
        <v>0.4808</v>
      </c>
      <c r="D26">
        <v>0.7289</v>
      </c>
      <c r="E26">
        <v>2.2729</v>
      </c>
      <c r="F26">
        <v>0.6968</v>
      </c>
      <c r="G26">
        <v>0.4029</v>
      </c>
      <c r="J26" s="2">
        <v>0.170833333333333</v>
      </c>
      <c r="K26">
        <v>1.385</v>
      </c>
      <c r="L26">
        <v>0.4805</v>
      </c>
      <c r="M26">
        <v>0.7286</v>
      </c>
      <c r="N26">
        <v>2.2771</v>
      </c>
      <c r="O26">
        <v>0.6968</v>
      </c>
      <c r="P26">
        <v>0.4029</v>
      </c>
      <c r="S26" s="3">
        <v>0.12712962962963</v>
      </c>
      <c r="T26">
        <v>1.504</v>
      </c>
      <c r="U26">
        <v>0.7094</v>
      </c>
      <c r="V26">
        <v>0.2889</v>
      </c>
      <c r="W26">
        <v>4.2549</v>
      </c>
      <c r="X26">
        <v>0.9589</v>
      </c>
      <c r="Y26">
        <v>0.3689</v>
      </c>
      <c r="AK26" s="1" t="s">
        <v>35</v>
      </c>
      <c r="AL26">
        <v>1.4244</v>
      </c>
      <c r="AM26">
        <v>0.8594</v>
      </c>
      <c r="AN26">
        <v>0.6539</v>
      </c>
      <c r="AO26">
        <v>3.8544</v>
      </c>
      <c r="AP26">
        <v>2.1964</v>
      </c>
      <c r="AQ26">
        <v>0.4146</v>
      </c>
    </row>
    <row r="27" spans="1:16">
      <c r="A27" s="2">
        <v>0.211805555555556</v>
      </c>
      <c r="B27">
        <v>1.391</v>
      </c>
      <c r="C27">
        <v>0.4655</v>
      </c>
      <c r="D27">
        <v>0.7499</v>
      </c>
      <c r="E27">
        <v>2.3843</v>
      </c>
      <c r="F27">
        <v>0.6757</v>
      </c>
      <c r="G27">
        <v>0.3952</v>
      </c>
      <c r="J27" s="2">
        <v>0.211805555555556</v>
      </c>
      <c r="K27">
        <v>1.398</v>
      </c>
      <c r="L27">
        <v>0.4655</v>
      </c>
      <c r="M27">
        <v>0.7499</v>
      </c>
      <c r="N27">
        <v>2.3813</v>
      </c>
      <c r="O27">
        <v>0.6757</v>
      </c>
      <c r="P27">
        <v>0.3962</v>
      </c>
    </row>
    <row r="28" spans="1:16">
      <c r="A28" s="2">
        <v>0.211805555555556</v>
      </c>
      <c r="B28">
        <v>1.391</v>
      </c>
      <c r="C28">
        <v>0.4685</v>
      </c>
      <c r="D28">
        <v>0.7501</v>
      </c>
      <c r="E28">
        <v>2.3867</v>
      </c>
      <c r="F28">
        <v>0.6751</v>
      </c>
      <c r="G28">
        <v>0.3943</v>
      </c>
      <c r="J28" s="2">
        <v>0.211805555555556</v>
      </c>
      <c r="K28">
        <v>1.395</v>
      </c>
      <c r="L28">
        <v>0.4685</v>
      </c>
      <c r="M28">
        <v>0.7501</v>
      </c>
      <c r="N28">
        <v>2.3867</v>
      </c>
      <c r="O28">
        <v>0.6751</v>
      </c>
      <c r="P28">
        <v>0.3953</v>
      </c>
    </row>
    <row r="29" spans="1:16">
      <c r="A29" s="2">
        <v>0.211805555555556</v>
      </c>
      <c r="B29">
        <v>1.392</v>
      </c>
      <c r="C29">
        <v>0.4679</v>
      </c>
      <c r="D29">
        <v>0.7461</v>
      </c>
      <c r="E29">
        <v>2.3892</v>
      </c>
      <c r="F29">
        <v>0.6759</v>
      </c>
      <c r="G29">
        <v>0.3959</v>
      </c>
      <c r="J29" s="2">
        <v>0.211805555555556</v>
      </c>
      <c r="K29">
        <v>1.391</v>
      </c>
      <c r="L29">
        <v>0.4679</v>
      </c>
      <c r="M29">
        <v>0.7461</v>
      </c>
      <c r="N29">
        <v>2.3892</v>
      </c>
      <c r="O29">
        <v>0.6759</v>
      </c>
      <c r="P29">
        <v>0.3959</v>
      </c>
    </row>
    <row r="30" spans="1:16">
      <c r="A30" s="2">
        <v>0.211805555555556</v>
      </c>
      <c r="B30">
        <v>1.391</v>
      </c>
      <c r="C30">
        <v>0.4666</v>
      </c>
      <c r="D30">
        <v>0.7488</v>
      </c>
      <c r="E30">
        <v>2.3836</v>
      </c>
      <c r="F30">
        <v>0.6753</v>
      </c>
      <c r="G30">
        <v>0.3921</v>
      </c>
      <c r="J30" s="2">
        <v>0.211805555555556</v>
      </c>
      <c r="K30">
        <v>1.393</v>
      </c>
      <c r="L30">
        <v>0.4666</v>
      </c>
      <c r="M30">
        <v>0.7488</v>
      </c>
      <c r="N30">
        <v>2.3836</v>
      </c>
      <c r="O30">
        <v>0.6753</v>
      </c>
      <c r="P30">
        <v>0.3931</v>
      </c>
    </row>
    <row r="31" spans="1:16">
      <c r="A31" s="2">
        <v>0.211805555555556</v>
      </c>
      <c r="B31">
        <v>1.394</v>
      </c>
      <c r="C31">
        <v>0.4677</v>
      </c>
      <c r="D31">
        <v>0.7497</v>
      </c>
      <c r="E31">
        <v>2.3856</v>
      </c>
      <c r="F31">
        <v>0.6752</v>
      </c>
      <c r="G31">
        <v>0.3982</v>
      </c>
      <c r="J31" s="2">
        <v>0.211805555555556</v>
      </c>
      <c r="K31">
        <v>1.392</v>
      </c>
      <c r="L31">
        <v>0.4677</v>
      </c>
      <c r="M31">
        <v>0.7497</v>
      </c>
      <c r="N31">
        <v>2.3856</v>
      </c>
      <c r="O31">
        <v>0.6752</v>
      </c>
      <c r="P31">
        <v>0.3982</v>
      </c>
    </row>
    <row r="32" spans="1:16">
      <c r="A32" s="2">
        <v>0.252777777777778</v>
      </c>
      <c r="B32">
        <v>1.409</v>
      </c>
      <c r="C32">
        <v>0.4568</v>
      </c>
      <c r="D32">
        <v>0.7778</v>
      </c>
      <c r="E32">
        <v>2.4953</v>
      </c>
      <c r="F32">
        <v>0.652</v>
      </c>
      <c r="G32">
        <v>0.3382</v>
      </c>
      <c r="J32" s="2">
        <v>0.252777777777778</v>
      </c>
      <c r="K32">
        <v>1.405</v>
      </c>
      <c r="L32">
        <v>0.4564</v>
      </c>
      <c r="M32">
        <v>0.7774</v>
      </c>
      <c r="N32">
        <v>2.4953</v>
      </c>
      <c r="O32">
        <v>0.657</v>
      </c>
      <c r="P32">
        <v>0.3382</v>
      </c>
    </row>
    <row r="33" spans="1:16">
      <c r="A33" s="2">
        <v>0.252777777777778</v>
      </c>
      <c r="B33">
        <v>1.408</v>
      </c>
      <c r="C33">
        <v>0.4567</v>
      </c>
      <c r="D33">
        <v>0.7779</v>
      </c>
      <c r="E33">
        <v>2.4937</v>
      </c>
      <c r="F33">
        <v>0.661</v>
      </c>
      <c r="G33">
        <v>0.3373</v>
      </c>
      <c r="J33" s="2">
        <v>0.252777777777778</v>
      </c>
      <c r="K33">
        <v>1.404</v>
      </c>
      <c r="L33">
        <v>0.4567</v>
      </c>
      <c r="M33">
        <v>0.7772</v>
      </c>
      <c r="N33">
        <v>2.4937</v>
      </c>
      <c r="O33">
        <v>0.651</v>
      </c>
      <c r="P33">
        <v>0.3373</v>
      </c>
    </row>
    <row r="34" spans="1:16">
      <c r="A34" s="2">
        <v>0.252777777777778</v>
      </c>
      <c r="B34">
        <v>1.407</v>
      </c>
      <c r="C34">
        <v>0.4571</v>
      </c>
      <c r="D34">
        <v>0.7778</v>
      </c>
      <c r="E34">
        <v>2.4942</v>
      </c>
      <c r="F34">
        <v>0.659</v>
      </c>
      <c r="G34">
        <v>0.3379</v>
      </c>
      <c r="J34" s="2">
        <v>0.252777777777778</v>
      </c>
      <c r="K34">
        <v>1.403</v>
      </c>
      <c r="L34">
        <v>0.4571</v>
      </c>
      <c r="M34">
        <v>0.7773</v>
      </c>
      <c r="N34">
        <v>2.4922</v>
      </c>
      <c r="O34">
        <v>0.659</v>
      </c>
      <c r="P34">
        <v>0.3379</v>
      </c>
    </row>
    <row r="35" spans="1:16">
      <c r="A35" s="2">
        <v>0.252777777777778</v>
      </c>
      <c r="B35">
        <v>1.408</v>
      </c>
      <c r="C35">
        <v>0.4559</v>
      </c>
      <c r="D35">
        <v>0.7778</v>
      </c>
      <c r="E35">
        <v>2.4936</v>
      </c>
      <c r="F35">
        <v>0.663</v>
      </c>
      <c r="G35">
        <v>0.3371</v>
      </c>
      <c r="J35" s="2">
        <v>0.252777777777778</v>
      </c>
      <c r="K35">
        <v>1.407</v>
      </c>
      <c r="L35">
        <v>0.4559</v>
      </c>
      <c r="M35">
        <v>0.7778</v>
      </c>
      <c r="N35">
        <v>2.4936</v>
      </c>
      <c r="O35">
        <v>0.653</v>
      </c>
      <c r="P35">
        <v>0.3371</v>
      </c>
    </row>
    <row r="36" spans="1:16">
      <c r="A36" s="2">
        <v>0.252777777777778</v>
      </c>
      <c r="B36">
        <v>1.409</v>
      </c>
      <c r="C36">
        <v>0.4569</v>
      </c>
      <c r="D36">
        <v>0.7778</v>
      </c>
      <c r="E36">
        <v>2.493</v>
      </c>
      <c r="F36">
        <v>0.654</v>
      </c>
      <c r="G36">
        <v>0.3383</v>
      </c>
      <c r="J36" s="2">
        <v>0.252777777777778</v>
      </c>
      <c r="K36">
        <v>1.406</v>
      </c>
      <c r="L36">
        <v>0.4569</v>
      </c>
      <c r="M36">
        <v>0.7779</v>
      </c>
      <c r="N36">
        <v>2.493</v>
      </c>
      <c r="O36">
        <v>0.656</v>
      </c>
      <c r="P36">
        <v>0.3383</v>
      </c>
    </row>
    <row r="37" spans="1:16">
      <c r="A37" s="2">
        <v>0.29375</v>
      </c>
      <c r="B37">
        <v>1.415</v>
      </c>
      <c r="C37">
        <v>0.4449</v>
      </c>
      <c r="D37">
        <v>0.8053</v>
      </c>
      <c r="E37">
        <v>2.6153</v>
      </c>
      <c r="F37">
        <v>0.6383</v>
      </c>
      <c r="G37">
        <v>0.3735</v>
      </c>
      <c r="J37" s="2">
        <v>0.29375</v>
      </c>
      <c r="K37">
        <v>1.413</v>
      </c>
      <c r="L37">
        <v>0.4449</v>
      </c>
      <c r="M37">
        <v>0.8053</v>
      </c>
      <c r="N37">
        <v>2.6453</v>
      </c>
      <c r="O37">
        <v>0.6383</v>
      </c>
      <c r="P37">
        <v>0.3735</v>
      </c>
    </row>
    <row r="38" spans="1:16">
      <c r="A38" s="2">
        <v>0.29375</v>
      </c>
      <c r="B38">
        <v>1.414</v>
      </c>
      <c r="C38">
        <v>0.4492</v>
      </c>
      <c r="D38">
        <v>0.8056</v>
      </c>
      <c r="E38">
        <v>2.6292</v>
      </c>
      <c r="F38">
        <v>0.6395</v>
      </c>
      <c r="G38">
        <v>0.3749</v>
      </c>
      <c r="J38" s="2">
        <v>0.29375</v>
      </c>
      <c r="K38">
        <v>1.415</v>
      </c>
      <c r="L38">
        <v>0.4492</v>
      </c>
      <c r="M38">
        <v>0.8056</v>
      </c>
      <c r="N38">
        <v>2.6392</v>
      </c>
      <c r="O38">
        <v>0.6395</v>
      </c>
      <c r="P38">
        <v>0.3749</v>
      </c>
    </row>
    <row r="39" spans="1:16">
      <c r="A39" s="2">
        <v>0.29375</v>
      </c>
      <c r="B39">
        <v>1.412</v>
      </c>
      <c r="C39">
        <v>0.4451</v>
      </c>
      <c r="D39">
        <v>0.8049</v>
      </c>
      <c r="E39">
        <v>2.6131</v>
      </c>
      <c r="F39">
        <v>0.6379</v>
      </c>
      <c r="G39">
        <v>0.3731</v>
      </c>
      <c r="J39" s="2">
        <v>0.29375</v>
      </c>
      <c r="K39">
        <v>1.417</v>
      </c>
      <c r="L39">
        <v>0.4451</v>
      </c>
      <c r="M39">
        <v>0.8049</v>
      </c>
      <c r="N39">
        <v>2.6531</v>
      </c>
      <c r="O39">
        <v>0.6379</v>
      </c>
      <c r="P39">
        <v>0.3731</v>
      </c>
    </row>
    <row r="40" spans="1:16">
      <c r="A40" s="2">
        <v>0.29375</v>
      </c>
      <c r="B40">
        <v>1.411</v>
      </c>
      <c r="C40">
        <v>0.4479</v>
      </c>
      <c r="D40">
        <v>0.8069</v>
      </c>
      <c r="E40">
        <v>2.6313</v>
      </c>
      <c r="F40">
        <v>0.6383</v>
      </c>
      <c r="G40">
        <v>0.3752</v>
      </c>
      <c r="J40" s="2">
        <v>0.29375</v>
      </c>
      <c r="K40">
        <v>1.419</v>
      </c>
      <c r="L40">
        <v>0.4479</v>
      </c>
      <c r="M40">
        <v>0.8069</v>
      </c>
      <c r="N40">
        <v>2.6313</v>
      </c>
      <c r="O40">
        <v>0.6383</v>
      </c>
      <c r="P40">
        <v>0.3752</v>
      </c>
    </row>
    <row r="41" spans="1:16">
      <c r="A41" s="2">
        <v>0.29375</v>
      </c>
      <c r="B41">
        <v>1.413</v>
      </c>
      <c r="C41">
        <v>0.4478</v>
      </c>
      <c r="D41">
        <v>0.8071</v>
      </c>
      <c r="E41">
        <v>2.6184</v>
      </c>
      <c r="F41">
        <v>0.6372</v>
      </c>
      <c r="G41">
        <v>0.3763</v>
      </c>
      <c r="J41" s="2">
        <v>0.29375</v>
      </c>
      <c r="K41">
        <v>1.412</v>
      </c>
      <c r="L41">
        <v>0.4478</v>
      </c>
      <c r="M41">
        <v>0.8071</v>
      </c>
      <c r="N41">
        <v>2.6384</v>
      </c>
      <c r="O41">
        <v>0.6372</v>
      </c>
      <c r="P41">
        <v>0.3763</v>
      </c>
    </row>
    <row r="42" spans="1:16">
      <c r="A42" s="2">
        <v>0.334722222222222</v>
      </c>
      <c r="B42">
        <v>1.423</v>
      </c>
      <c r="C42">
        <v>0.4219</v>
      </c>
      <c r="D42">
        <v>0.8302</v>
      </c>
      <c r="E42">
        <v>2.7153</v>
      </c>
      <c r="F42">
        <v>0.6176</v>
      </c>
      <c r="G42">
        <v>0.3637</v>
      </c>
      <c r="J42" s="2">
        <v>0.334722222222222</v>
      </c>
      <c r="K42">
        <v>1.423</v>
      </c>
      <c r="L42">
        <v>0.4219</v>
      </c>
      <c r="M42">
        <v>0.8302</v>
      </c>
      <c r="N42">
        <v>2.7153</v>
      </c>
      <c r="O42">
        <v>0.6176</v>
      </c>
      <c r="P42">
        <v>0.3637</v>
      </c>
    </row>
    <row r="43" spans="1:16">
      <c r="A43" s="2">
        <v>0.334722222222222</v>
      </c>
      <c r="B43">
        <v>1.42</v>
      </c>
      <c r="C43">
        <v>0.4262</v>
      </c>
      <c r="D43">
        <v>0.8301</v>
      </c>
      <c r="E43">
        <v>2.7545</v>
      </c>
      <c r="F43">
        <v>0.6182</v>
      </c>
      <c r="G43">
        <v>0.3628</v>
      </c>
      <c r="J43" s="2">
        <v>0.334722222222222</v>
      </c>
      <c r="K43">
        <v>1.42</v>
      </c>
      <c r="L43">
        <v>0.4262</v>
      </c>
      <c r="M43">
        <v>0.8301</v>
      </c>
      <c r="N43">
        <v>2.7245</v>
      </c>
      <c r="O43">
        <v>0.6182</v>
      </c>
      <c r="P43">
        <v>0.3628</v>
      </c>
    </row>
    <row r="44" spans="1:16">
      <c r="A44" s="2">
        <v>0.334722222222222</v>
      </c>
      <c r="B44">
        <v>1.422</v>
      </c>
      <c r="C44">
        <v>0.4241</v>
      </c>
      <c r="D44">
        <v>0.8299</v>
      </c>
      <c r="E44">
        <v>2.7452</v>
      </c>
      <c r="F44">
        <v>0.6173</v>
      </c>
      <c r="G44">
        <v>0.3615</v>
      </c>
      <c r="J44" s="2">
        <v>0.334722222222222</v>
      </c>
      <c r="K44">
        <v>1.422</v>
      </c>
      <c r="L44">
        <v>0.4241</v>
      </c>
      <c r="M44">
        <v>0.8299</v>
      </c>
      <c r="N44">
        <v>2.7352</v>
      </c>
      <c r="O44">
        <v>0.6173</v>
      </c>
      <c r="P44">
        <v>0.3615</v>
      </c>
    </row>
    <row r="45" spans="1:16">
      <c r="A45" s="2">
        <v>0.334722222222222</v>
      </c>
      <c r="B45">
        <v>1.424</v>
      </c>
      <c r="C45">
        <v>0.4269</v>
      </c>
      <c r="D45">
        <v>0.8293</v>
      </c>
      <c r="E45">
        <v>2.7581</v>
      </c>
      <c r="F45">
        <v>0.6169</v>
      </c>
      <c r="G45">
        <v>0.3644</v>
      </c>
      <c r="J45" s="2">
        <v>0.334722222222222</v>
      </c>
      <c r="K45">
        <v>1.424</v>
      </c>
      <c r="L45">
        <v>0.4269</v>
      </c>
      <c r="M45">
        <v>0.8293</v>
      </c>
      <c r="N45">
        <v>2.7581</v>
      </c>
      <c r="O45">
        <v>0.6169</v>
      </c>
      <c r="P45">
        <v>0.3644</v>
      </c>
    </row>
    <row r="46" spans="1:16">
      <c r="A46" s="2">
        <v>0.334722222222222</v>
      </c>
      <c r="B46">
        <v>1.421</v>
      </c>
      <c r="C46">
        <v>0.4268</v>
      </c>
      <c r="D46">
        <v>0.8309</v>
      </c>
      <c r="E46">
        <v>2.7334</v>
      </c>
      <c r="F46">
        <v>0.6182</v>
      </c>
      <c r="G46">
        <v>0.3657</v>
      </c>
      <c r="J46" s="2">
        <v>0.334722222222222</v>
      </c>
      <c r="K46">
        <v>1.421</v>
      </c>
      <c r="L46">
        <v>0.4268</v>
      </c>
      <c r="M46">
        <v>0.8309</v>
      </c>
      <c r="N46">
        <v>2.7134</v>
      </c>
      <c r="O46">
        <v>0.6182</v>
      </c>
      <c r="P46">
        <v>0.3657</v>
      </c>
    </row>
    <row r="47" spans="1:16">
      <c r="A47" s="2">
        <v>0.375694444444444</v>
      </c>
      <c r="B47">
        <v>1.443</v>
      </c>
      <c r="C47">
        <v>0.417</v>
      </c>
      <c r="D47">
        <v>0.8792</v>
      </c>
      <c r="E47">
        <v>2.8253</v>
      </c>
      <c r="F47">
        <v>0.5976</v>
      </c>
      <c r="G47">
        <v>0.3578</v>
      </c>
      <c r="J47" s="2">
        <v>0.375694444444444</v>
      </c>
      <c r="K47">
        <v>1.443</v>
      </c>
      <c r="L47">
        <v>0.417</v>
      </c>
      <c r="M47">
        <v>0.8792</v>
      </c>
      <c r="N47">
        <v>2.8253</v>
      </c>
      <c r="O47">
        <v>0.5976</v>
      </c>
      <c r="P47">
        <v>0.3578</v>
      </c>
    </row>
    <row r="48" spans="1:16">
      <c r="A48" s="2">
        <v>0.375694444444444</v>
      </c>
      <c r="B48">
        <v>1.447</v>
      </c>
      <c r="C48">
        <v>0.411</v>
      </c>
      <c r="D48">
        <v>0.8783</v>
      </c>
      <c r="E48">
        <v>2.8275</v>
      </c>
      <c r="F48">
        <v>0.5972</v>
      </c>
      <c r="G48">
        <v>0.3569</v>
      </c>
      <c r="J48" s="2">
        <v>0.375694444444444</v>
      </c>
      <c r="K48">
        <v>1.441</v>
      </c>
      <c r="L48">
        <v>0.411</v>
      </c>
      <c r="M48">
        <v>0.8783</v>
      </c>
      <c r="N48">
        <v>2.8275</v>
      </c>
      <c r="O48">
        <v>0.5972</v>
      </c>
      <c r="P48">
        <v>0.3569</v>
      </c>
    </row>
    <row r="49" spans="1:16">
      <c r="A49" s="2">
        <v>0.375694444444444</v>
      </c>
      <c r="B49">
        <v>1.442</v>
      </c>
      <c r="C49">
        <v>0.419</v>
      </c>
      <c r="D49">
        <v>0.8789</v>
      </c>
      <c r="E49">
        <v>2.8262</v>
      </c>
      <c r="F49">
        <v>0.5988</v>
      </c>
      <c r="G49">
        <v>0.3559</v>
      </c>
      <c r="J49" s="2">
        <v>0.375694444444444</v>
      </c>
      <c r="K49">
        <v>1.445</v>
      </c>
      <c r="L49">
        <v>0.419</v>
      </c>
      <c r="M49">
        <v>0.8789</v>
      </c>
      <c r="N49">
        <v>2.8262</v>
      </c>
      <c r="O49">
        <v>0.5988</v>
      </c>
      <c r="P49">
        <v>0.3559</v>
      </c>
    </row>
    <row r="50" spans="1:16">
      <c r="A50" s="2">
        <v>0.375694444444444</v>
      </c>
      <c r="B50">
        <v>1.446</v>
      </c>
      <c r="C50">
        <v>0.413</v>
      </c>
      <c r="D50">
        <v>0.8781</v>
      </c>
      <c r="E50">
        <v>2.8281</v>
      </c>
      <c r="F50">
        <v>0.5969</v>
      </c>
      <c r="G50">
        <v>0.3549</v>
      </c>
      <c r="J50" s="2">
        <v>0.375694444444444</v>
      </c>
      <c r="K50">
        <v>1.442</v>
      </c>
      <c r="L50">
        <v>0.413</v>
      </c>
      <c r="M50">
        <v>0.8781</v>
      </c>
      <c r="N50">
        <v>2.8281</v>
      </c>
      <c r="O50">
        <v>0.5969</v>
      </c>
      <c r="P50">
        <v>0.3549</v>
      </c>
    </row>
    <row r="51" spans="1:16">
      <c r="A51" s="2">
        <v>0.375694444444444</v>
      </c>
      <c r="B51">
        <v>1.446</v>
      </c>
      <c r="C51">
        <v>0.412</v>
      </c>
      <c r="D51">
        <v>0.8782</v>
      </c>
      <c r="E51">
        <v>2.8264</v>
      </c>
      <c r="F51">
        <v>0.5956</v>
      </c>
      <c r="G51">
        <v>0.3572</v>
      </c>
      <c r="J51" s="2">
        <v>0.375694444444444</v>
      </c>
      <c r="K51">
        <v>1.446</v>
      </c>
      <c r="L51">
        <v>0.412</v>
      </c>
      <c r="M51">
        <v>0.8782</v>
      </c>
      <c r="N51">
        <v>2.8264</v>
      </c>
      <c r="O51">
        <v>0.5956</v>
      </c>
      <c r="P51">
        <v>0.3572</v>
      </c>
    </row>
    <row r="52" spans="1:16">
      <c r="A52" s="2">
        <v>0.416666666666667</v>
      </c>
      <c r="B52">
        <v>1.473</v>
      </c>
      <c r="C52">
        <v>0.407</v>
      </c>
      <c r="D52">
        <v>0.8992</v>
      </c>
      <c r="E52">
        <v>2.9393</v>
      </c>
      <c r="F52">
        <v>0.5787</v>
      </c>
      <c r="G52">
        <v>0.3446</v>
      </c>
      <c r="J52" s="2">
        <v>0.416666666666667</v>
      </c>
      <c r="K52">
        <v>1.472</v>
      </c>
      <c r="L52">
        <v>0.407</v>
      </c>
      <c r="M52">
        <v>0.8992</v>
      </c>
      <c r="N52">
        <v>2.9392</v>
      </c>
      <c r="O52">
        <v>0.5787</v>
      </c>
      <c r="P52">
        <v>0.3446</v>
      </c>
    </row>
    <row r="53" spans="1:16">
      <c r="A53" s="2">
        <v>0.416666666666667</v>
      </c>
      <c r="B53">
        <v>1.477</v>
      </c>
      <c r="C53">
        <v>0.401</v>
      </c>
      <c r="D53">
        <v>0.8983</v>
      </c>
      <c r="E53">
        <v>2.9465</v>
      </c>
      <c r="F53">
        <v>0.5765</v>
      </c>
      <c r="G53">
        <v>0.3469</v>
      </c>
      <c r="J53" s="2">
        <v>0.416666666666667</v>
      </c>
      <c r="K53">
        <v>1.479</v>
      </c>
      <c r="L53">
        <v>0.401</v>
      </c>
      <c r="M53">
        <v>0.8983</v>
      </c>
      <c r="N53">
        <v>2.9456</v>
      </c>
      <c r="O53">
        <v>0.5765</v>
      </c>
      <c r="P53">
        <v>0.3469</v>
      </c>
    </row>
    <row r="54" spans="1:16">
      <c r="A54" s="2">
        <v>0.416666666666667</v>
      </c>
      <c r="B54">
        <v>1.472</v>
      </c>
      <c r="C54">
        <v>0.409</v>
      </c>
      <c r="D54">
        <v>0.8989</v>
      </c>
      <c r="E54">
        <v>2.9547</v>
      </c>
      <c r="F54">
        <v>0.5778</v>
      </c>
      <c r="G54">
        <v>0.3412</v>
      </c>
      <c r="J54" s="2">
        <v>0.416666666666667</v>
      </c>
      <c r="K54">
        <v>1.474</v>
      </c>
      <c r="L54">
        <v>0.409</v>
      </c>
      <c r="M54">
        <v>0.8989</v>
      </c>
      <c r="N54">
        <v>2.9597</v>
      </c>
      <c r="O54">
        <v>0.5778</v>
      </c>
      <c r="P54">
        <v>0.3412</v>
      </c>
    </row>
    <row r="55" spans="1:16">
      <c r="A55" s="2">
        <v>0.416666666666667</v>
      </c>
      <c r="B55">
        <v>1.476</v>
      </c>
      <c r="C55">
        <v>0.403</v>
      </c>
      <c r="D55">
        <v>0.8981</v>
      </c>
      <c r="E55">
        <v>2.9283</v>
      </c>
      <c r="F55">
        <v>0.5779</v>
      </c>
      <c r="G55">
        <v>0.3486</v>
      </c>
      <c r="J55" s="2">
        <v>0.416666666666667</v>
      </c>
      <c r="K55">
        <v>1.476</v>
      </c>
      <c r="L55">
        <v>0.403</v>
      </c>
      <c r="M55">
        <v>0.8981</v>
      </c>
      <c r="N55">
        <v>2.9263</v>
      </c>
      <c r="O55">
        <v>0.5779</v>
      </c>
      <c r="P55">
        <v>0.3486</v>
      </c>
    </row>
    <row r="56" spans="1:16">
      <c r="A56" s="2">
        <v>0.416666666666667</v>
      </c>
      <c r="B56">
        <v>1.47</v>
      </c>
      <c r="C56">
        <v>0.409</v>
      </c>
      <c r="D56">
        <v>0.8993</v>
      </c>
      <c r="E56">
        <v>2.9374</v>
      </c>
      <c r="F56">
        <v>0.5803</v>
      </c>
      <c r="G56">
        <v>0.3449</v>
      </c>
      <c r="J56" s="2">
        <v>0.416666666666667</v>
      </c>
      <c r="K56">
        <v>1.472</v>
      </c>
      <c r="L56">
        <v>0.409</v>
      </c>
      <c r="M56">
        <v>0.8993</v>
      </c>
      <c r="N56">
        <v>2.9374</v>
      </c>
      <c r="O56">
        <v>0.5803</v>
      </c>
      <c r="P56">
        <v>0.3449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UV+FL阶梯浓度选择性得分图</vt:lpstr>
      <vt:lpstr>UV+FL单一S浓度线性得分图</vt:lpstr>
      <vt:lpstr>混合离子UV+FL选择性,指纹图</vt:lpstr>
      <vt:lpstr>添加干扰物质后UV+FL选择性，指纹图</vt:lpstr>
      <vt:lpstr>实际样品检测UV+FL选择性图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GS</cp:lastModifiedBy>
  <dcterms:created xsi:type="dcterms:W3CDTF">2023-08-30T01:09:00Z</dcterms:created>
  <dcterms:modified xsi:type="dcterms:W3CDTF">2023-12-12T15:45:04Z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4D6EE4AF728A4351BE958C16C5BACA32_13</vt:lpwstr>
  </property>
  <property fmtid="{D5CDD505-2E9C-101B-9397-08002B2CF9AE}" pid="3" name="KSOProductBuildVer">
    <vt:lpwstr>2052-12.1.0.15990</vt:lpwstr>
  </property>
</Properties>
</file>