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Code-ML\ML-data\ML for solvent\"/>
    </mc:Choice>
  </mc:AlternateContent>
  <xr:revisionPtr revIDLastSave="0" documentId="13_ncr:1_{5FEAA4BF-11A0-4F41-9655-90121338660A}" xr6:coauthVersionLast="47" xr6:coauthVersionMax="47" xr10:uidLastSave="{00000000-0000-0000-0000-000000000000}"/>
  <bookViews>
    <workbookView xWindow="-110" yWindow="-110" windowWidth="25820" windowHeight="13900" tabRatio="599" firstSheet="1" activeTab="3" xr2:uid="{00000000-000D-0000-FFFF-FFFF00000000}"/>
  </bookViews>
  <sheets>
    <sheet name="溶剂分子之间规律" sheetId="1" r:id="rId1"/>
    <sheet name="Na-A" sheetId="2" r:id="rId2"/>
    <sheet name="Na-EC-1X (2)" sheetId="12" r:id="rId3"/>
    <sheet name="Na-EC-1X" sheetId="3" r:id="rId4"/>
    <sheet name=" Na-DEC-1A " sheetId="5" r:id="rId5"/>
    <sheet name=" Na-DMC-1A" sheetId="4" r:id="rId6"/>
    <sheet name=" Na-DME-1A  " sheetId="6" r:id="rId7"/>
    <sheet name=" Na-EMC-1A " sheetId="8" r:id="rId8"/>
    <sheet name=" Na-PC-1A " sheetId="9" r:id="rId9"/>
    <sheet name=" Na-VC-1A " sheetId="10" r:id="rId10"/>
    <sheet name=" Na-EC-2A 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4" i="3" l="1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2" i="12"/>
  <c r="E2" i="12"/>
  <c r="H41" i="11"/>
  <c r="H42" i="11"/>
  <c r="H43" i="11"/>
  <c r="H44" i="11"/>
  <c r="H45" i="11"/>
  <c r="H46" i="11"/>
  <c r="H40" i="11"/>
  <c r="I46" i="11"/>
  <c r="I45" i="11"/>
  <c r="I44" i="11"/>
  <c r="I43" i="11"/>
  <c r="I42" i="11"/>
  <c r="I41" i="11"/>
  <c r="S46" i="11"/>
  <c r="S45" i="11"/>
  <c r="S44" i="11"/>
  <c r="S43" i="11"/>
  <c r="S42" i="11"/>
  <c r="R46" i="11"/>
  <c r="R45" i="11"/>
  <c r="R44" i="11"/>
  <c r="R43" i="11"/>
  <c r="R42" i="11"/>
  <c r="S41" i="11"/>
  <c r="R41" i="11"/>
  <c r="T43" i="11"/>
  <c r="T44" i="11"/>
  <c r="T45" i="11"/>
  <c r="T46" i="11"/>
  <c r="T40" i="11"/>
  <c r="T42" i="11"/>
  <c r="T41" i="11"/>
  <c r="Q42" i="11"/>
  <c r="Q46" i="11"/>
  <c r="Q45" i="11"/>
  <c r="Q44" i="11"/>
  <c r="Q43" i="11"/>
  <c r="Q41" i="11"/>
  <c r="L31" i="11"/>
  <c r="L33" i="11"/>
  <c r="M33" i="11"/>
  <c r="L34" i="11"/>
  <c r="M34" i="11"/>
  <c r="L35" i="11"/>
  <c r="M35" i="11"/>
  <c r="L36" i="11"/>
  <c r="M36" i="11"/>
  <c r="L37" i="11"/>
  <c r="M37" i="11"/>
  <c r="M32" i="11"/>
  <c r="L32" i="11"/>
  <c r="L30" i="11"/>
  <c r="M30" i="11"/>
  <c r="M31" i="11"/>
  <c r="F27" i="11"/>
  <c r="L27" i="11"/>
  <c r="M27" i="11"/>
  <c r="F22" i="11"/>
  <c r="L22" i="11"/>
  <c r="M22" i="11"/>
  <c r="L29" i="11"/>
  <c r="M29" i="11"/>
  <c r="L28" i="11"/>
  <c r="M28" i="11"/>
  <c r="F26" i="11"/>
  <c r="L26" i="11"/>
  <c r="M26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3" i="11"/>
  <c r="M24" i="11"/>
  <c r="M25" i="1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3" i="11"/>
  <c r="L24" i="11"/>
  <c r="L25" i="11"/>
  <c r="L2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3" i="11"/>
  <c r="F24" i="11"/>
  <c r="F25" i="11"/>
  <c r="G2" i="11"/>
  <c r="F2" i="11"/>
  <c r="G8" i="11"/>
  <c r="G15" i="11"/>
  <c r="G3" i="11"/>
  <c r="F3" i="11"/>
  <c r="G9" i="11"/>
  <c r="G16" i="11"/>
  <c r="G4" i="11"/>
  <c r="F4" i="11"/>
  <c r="G10" i="11"/>
  <c r="G17" i="11"/>
  <c r="G5" i="11"/>
  <c r="F5" i="11"/>
  <c r="G11" i="11"/>
  <c r="G18" i="11"/>
  <c r="G25" i="11"/>
  <c r="G6" i="11"/>
  <c r="F6" i="11"/>
  <c r="G12" i="11"/>
  <c r="G19" i="11"/>
  <c r="G7" i="11"/>
  <c r="F7" i="11"/>
  <c r="G13" i="11"/>
  <c r="G20" i="11"/>
  <c r="G23" i="11"/>
  <c r="G2" i="9"/>
  <c r="G3" i="9"/>
  <c r="G4" i="9"/>
  <c r="G5" i="9"/>
  <c r="G6" i="9"/>
  <c r="G7" i="9"/>
  <c r="G8" i="9"/>
  <c r="G9" i="9"/>
  <c r="G10" i="9"/>
  <c r="G12" i="9"/>
  <c r="G13" i="9"/>
  <c r="G14" i="9"/>
  <c r="G15" i="9"/>
  <c r="G16" i="9"/>
  <c r="G17" i="9"/>
  <c r="G18" i="9"/>
  <c r="F15" i="9"/>
  <c r="F9" i="9"/>
  <c r="G17" i="10"/>
  <c r="G18" i="10"/>
  <c r="G19" i="10"/>
  <c r="F19" i="10"/>
  <c r="F18" i="10"/>
  <c r="F17" i="10"/>
  <c r="G14" i="10"/>
  <c r="G15" i="10"/>
  <c r="G16" i="10"/>
  <c r="F16" i="10"/>
  <c r="F15" i="10"/>
  <c r="F14" i="10"/>
  <c r="G12" i="10"/>
  <c r="G13" i="10"/>
  <c r="F13" i="10"/>
  <c r="F12" i="10"/>
  <c r="G11" i="10"/>
  <c r="F11" i="10"/>
  <c r="G10" i="10"/>
  <c r="F10" i="10"/>
  <c r="G9" i="10"/>
  <c r="F9" i="10"/>
  <c r="G8" i="10"/>
  <c r="F8" i="10"/>
  <c r="F5" i="10"/>
  <c r="G5" i="10"/>
  <c r="F6" i="10"/>
  <c r="G6" i="10"/>
  <c r="F7" i="10"/>
  <c r="G7" i="10"/>
  <c r="F3" i="10"/>
  <c r="G3" i="10"/>
  <c r="F4" i="10"/>
  <c r="G4" i="10"/>
  <c r="G2" i="10"/>
  <c r="F2" i="10"/>
  <c r="G20" i="9"/>
  <c r="F20" i="9"/>
  <c r="G19" i="9"/>
  <c r="F19" i="9"/>
  <c r="F18" i="9"/>
  <c r="F17" i="9"/>
  <c r="F16" i="9"/>
  <c r="F14" i="9"/>
  <c r="F13" i="9"/>
  <c r="F12" i="9"/>
  <c r="G11" i="9"/>
  <c r="F11" i="9"/>
  <c r="F10" i="9"/>
  <c r="F8" i="9"/>
  <c r="F7" i="9"/>
  <c r="F6" i="9"/>
  <c r="F5" i="9"/>
  <c r="F4" i="9"/>
  <c r="F3" i="9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F5" i="8"/>
  <c r="G5" i="8"/>
  <c r="F4" i="8"/>
  <c r="G4" i="8"/>
  <c r="F3" i="8"/>
  <c r="G3" i="8"/>
  <c r="G2" i="8"/>
  <c r="F2" i="8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G2" i="4"/>
  <c r="F2" i="6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F2" i="4"/>
  <c r="F2" i="5"/>
  <c r="G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G22" i="2"/>
  <c r="F22" i="2"/>
  <c r="L22" i="2"/>
  <c r="K22" i="2"/>
  <c r="G20" i="2"/>
  <c r="G21" i="2"/>
  <c r="F21" i="2"/>
  <c r="L21" i="2"/>
  <c r="K21" i="2"/>
  <c r="F20" i="2"/>
  <c r="L20" i="2"/>
  <c r="K20" i="2"/>
  <c r="P3" i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I6" i="1"/>
  <c r="I7" i="1"/>
  <c r="I5" i="1"/>
  <c r="I8" i="1"/>
  <c r="G13" i="2"/>
  <c r="G14" i="2"/>
  <c r="G15" i="2"/>
  <c r="G16" i="2"/>
  <c r="G17" i="2"/>
  <c r="G18" i="2"/>
  <c r="G19" i="2"/>
  <c r="G2" i="2"/>
  <c r="G3" i="2"/>
  <c r="G4" i="2"/>
  <c r="G5" i="2"/>
  <c r="G6" i="2"/>
  <c r="G7" i="2"/>
  <c r="G8" i="2"/>
  <c r="G9" i="2"/>
  <c r="G10" i="2"/>
  <c r="G11" i="2"/>
  <c r="G12" i="2"/>
  <c r="D6" i="1"/>
  <c r="I9" i="1"/>
  <c r="D9" i="1"/>
  <c r="D8" i="1"/>
  <c r="D7" i="1"/>
  <c r="D5" i="1"/>
  <c r="I4" i="1"/>
  <c r="D4" i="1"/>
  <c r="I3" i="1"/>
  <c r="D3" i="1"/>
  <c r="I2" i="1"/>
  <c r="D2" i="1"/>
</calcChain>
</file>

<file path=xl/sharedStrings.xml><?xml version="1.0" encoding="utf-8"?>
<sst xmlns="http://schemas.openxmlformats.org/spreadsheetml/2006/main" count="355" uniqueCount="217">
  <si>
    <t>DFT</t>
    <phoneticPr fontId="2" type="noConversion"/>
  </si>
  <si>
    <t>HOMO</t>
    <phoneticPr fontId="2" type="noConversion"/>
  </si>
  <si>
    <t>LUMO</t>
    <phoneticPr fontId="2" type="noConversion"/>
  </si>
  <si>
    <t xml:space="preserve"> E-window</t>
    <phoneticPr fontId="2" type="noConversion"/>
  </si>
  <si>
    <t>E(Hatree)</t>
    <phoneticPr fontId="2" type="noConversion"/>
  </si>
  <si>
    <t>MD</t>
    <phoneticPr fontId="2" type="noConversion"/>
  </si>
  <si>
    <t>VC-DFT</t>
    <phoneticPr fontId="2" type="noConversion"/>
  </si>
  <si>
    <t>VC-MD</t>
    <phoneticPr fontId="2" type="noConversion"/>
  </si>
  <si>
    <t>VC-noMD</t>
    <phoneticPr fontId="2" type="noConversion"/>
  </si>
  <si>
    <t>EC-DFT</t>
    <phoneticPr fontId="2" type="noConversion"/>
  </si>
  <si>
    <t>EC-MD</t>
    <phoneticPr fontId="2" type="noConversion"/>
  </si>
  <si>
    <t>PC-DFT</t>
    <phoneticPr fontId="2" type="noConversion"/>
  </si>
  <si>
    <t>PC-MD</t>
    <phoneticPr fontId="2" type="noConversion"/>
  </si>
  <si>
    <t>DEC-DFT</t>
    <phoneticPr fontId="2" type="noConversion"/>
  </si>
  <si>
    <t>DEC-MD</t>
    <phoneticPr fontId="2" type="noConversion"/>
  </si>
  <si>
    <t>EMC-DFT</t>
    <phoneticPr fontId="2" type="noConversion"/>
  </si>
  <si>
    <t>EMC-MD</t>
    <phoneticPr fontId="2" type="noConversion"/>
  </si>
  <si>
    <t>DMC-DFT</t>
    <phoneticPr fontId="2" type="noConversion"/>
  </si>
  <si>
    <t>DMC-MD</t>
    <phoneticPr fontId="2" type="noConversion"/>
  </si>
  <si>
    <t>DME-DFT</t>
    <phoneticPr fontId="2" type="noConversion"/>
  </si>
  <si>
    <t>DME-MD</t>
    <phoneticPr fontId="2" type="noConversion"/>
  </si>
  <si>
    <t>LUMO: EC&gt;PC&gt;DEC&gt;EMC&gt;DMC&gt;DME</t>
    <phoneticPr fontId="2" type="noConversion"/>
  </si>
  <si>
    <t>HOMO: EC&gt;PC&gt;DMC&gt;EMC&gt;DEC&gt;DME&gt;VC</t>
    <phoneticPr fontId="2" type="noConversion"/>
  </si>
  <si>
    <t>更负能量越高</t>
    <phoneticPr fontId="2" type="noConversion"/>
  </si>
  <si>
    <t>名称</t>
    <phoneticPr fontId="2" type="noConversion"/>
  </si>
  <si>
    <t>E1(Hatree)</t>
    <phoneticPr fontId="2" type="noConversion"/>
  </si>
  <si>
    <t>Na-4EC</t>
    <phoneticPr fontId="2" type="noConversion"/>
  </si>
  <si>
    <t>Na-5EC</t>
    <phoneticPr fontId="2" type="noConversion"/>
  </si>
  <si>
    <t>Na-6EC</t>
    <phoneticPr fontId="2" type="noConversion"/>
  </si>
  <si>
    <t>Na-3VC-after</t>
    <phoneticPr fontId="2" type="noConversion"/>
  </si>
  <si>
    <t>Na-4VC</t>
    <phoneticPr fontId="2" type="noConversion"/>
  </si>
  <si>
    <t>Na-5VC</t>
    <phoneticPr fontId="2" type="noConversion"/>
  </si>
  <si>
    <t>Na-4PC</t>
    <phoneticPr fontId="2" type="noConversion"/>
  </si>
  <si>
    <t>Na-5PC</t>
    <phoneticPr fontId="2" type="noConversion"/>
  </si>
  <si>
    <t>Na-6PC</t>
    <phoneticPr fontId="2" type="noConversion"/>
  </si>
  <si>
    <t>Na-4DMC</t>
    <phoneticPr fontId="2" type="noConversion"/>
  </si>
  <si>
    <t>Na-5DMC</t>
    <phoneticPr fontId="2" type="noConversion"/>
  </si>
  <si>
    <t>Na-6DMC</t>
    <phoneticPr fontId="2" type="noConversion"/>
  </si>
  <si>
    <t>E</t>
    <phoneticPr fontId="2" type="noConversion"/>
  </si>
  <si>
    <t>Na</t>
    <phoneticPr fontId="2" type="noConversion"/>
  </si>
  <si>
    <t>desolvent E(kcal/mol)</t>
    <phoneticPr fontId="2" type="noConversion"/>
  </si>
  <si>
    <t>EgX100</t>
    <phoneticPr fontId="2" type="noConversion"/>
  </si>
  <si>
    <t>Na-3DEC</t>
    <phoneticPr fontId="2" type="noConversion"/>
  </si>
  <si>
    <t>Na-4DEC</t>
    <phoneticPr fontId="2" type="noConversion"/>
  </si>
  <si>
    <t>Na-5DEC</t>
    <phoneticPr fontId="2" type="noConversion"/>
  </si>
  <si>
    <t>Na-3EMC</t>
    <phoneticPr fontId="2" type="noConversion"/>
  </si>
  <si>
    <t>Na-4EMC</t>
    <phoneticPr fontId="2" type="noConversion"/>
  </si>
  <si>
    <t>Na-5EMC</t>
    <phoneticPr fontId="2" type="noConversion"/>
  </si>
  <si>
    <t>μ（D）</t>
    <phoneticPr fontId="2" type="noConversion"/>
  </si>
  <si>
    <t>2.176&amp;2.2</t>
    <phoneticPr fontId="2" type="noConversion"/>
  </si>
  <si>
    <t>Na-3EC-1PC</t>
    <phoneticPr fontId="2" type="noConversion"/>
  </si>
  <si>
    <t>Na-3EC-1VC</t>
    <phoneticPr fontId="2" type="noConversion"/>
  </si>
  <si>
    <t>Na-3EC-1DMC</t>
    <phoneticPr fontId="2" type="noConversion"/>
  </si>
  <si>
    <t>Na-3EC-1DEC</t>
    <phoneticPr fontId="2" type="noConversion"/>
  </si>
  <si>
    <t>Na-3EC-1EMC</t>
    <phoneticPr fontId="2" type="noConversion"/>
  </si>
  <si>
    <t>Na-4EC-1PC</t>
    <phoneticPr fontId="2" type="noConversion"/>
  </si>
  <si>
    <t>Na-4EC-1VC</t>
    <phoneticPr fontId="2" type="noConversion"/>
  </si>
  <si>
    <t>Na-4EC-1DMC</t>
    <phoneticPr fontId="2" type="noConversion"/>
  </si>
  <si>
    <t>Na-4EC-1DEC</t>
    <phoneticPr fontId="2" type="noConversion"/>
  </si>
  <si>
    <t>Na-4EC-1EMC</t>
    <phoneticPr fontId="2" type="noConversion"/>
  </si>
  <si>
    <t>Na-2DME</t>
    <phoneticPr fontId="2" type="noConversion"/>
  </si>
  <si>
    <t>Na-O(埃)</t>
    <phoneticPr fontId="2" type="noConversion"/>
  </si>
  <si>
    <t>Na-3DME</t>
    <phoneticPr fontId="2" type="noConversion"/>
  </si>
  <si>
    <t>Na-4DME</t>
    <phoneticPr fontId="2" type="noConversion"/>
  </si>
  <si>
    <t>Weak solvation</t>
    <phoneticPr fontId="2" type="noConversion"/>
  </si>
  <si>
    <t>Na-O(in埃)</t>
    <phoneticPr fontId="2" type="noConversion"/>
  </si>
  <si>
    <t>Na-O(out埃)</t>
    <phoneticPr fontId="2" type="noConversion"/>
  </si>
  <si>
    <t>Na-3EC-1DME</t>
    <phoneticPr fontId="2" type="noConversion"/>
  </si>
  <si>
    <t>Na-5EC-1DME</t>
    <phoneticPr fontId="2" type="noConversion"/>
  </si>
  <si>
    <t>Na-4EC-1DME</t>
    <phoneticPr fontId="2" type="noConversion"/>
  </si>
  <si>
    <t>Na-5EC-1DMC</t>
    <phoneticPr fontId="2" type="noConversion"/>
  </si>
  <si>
    <t>Na-5EC-1DEC</t>
    <phoneticPr fontId="2" type="noConversion"/>
  </si>
  <si>
    <t>Na-2EC-1DME</t>
    <phoneticPr fontId="2" type="noConversion"/>
  </si>
  <si>
    <t>Na-5EC-1EMC</t>
    <phoneticPr fontId="2" type="noConversion"/>
  </si>
  <si>
    <t>Na-5EC-1PC</t>
    <phoneticPr fontId="2" type="noConversion"/>
  </si>
  <si>
    <t>Na-5EC-1VC</t>
    <phoneticPr fontId="2" type="noConversion"/>
  </si>
  <si>
    <t>Na-3DEC-1DMC</t>
    <phoneticPr fontId="2" type="noConversion"/>
  </si>
  <si>
    <t>Na-4DEC-1DMC</t>
    <phoneticPr fontId="2" type="noConversion"/>
  </si>
  <si>
    <t>Na-2DEC-1DMC</t>
    <phoneticPr fontId="2" type="noConversion"/>
  </si>
  <si>
    <t>Na-2DEC-1DME</t>
    <phoneticPr fontId="2" type="noConversion"/>
  </si>
  <si>
    <t>Na-3DEC-1DME</t>
    <phoneticPr fontId="2" type="noConversion"/>
  </si>
  <si>
    <t>Na-4DEC-1DME</t>
    <phoneticPr fontId="2" type="noConversion"/>
  </si>
  <si>
    <t>Na-2DEC-1EC</t>
    <phoneticPr fontId="2" type="noConversion"/>
  </si>
  <si>
    <t>Na-3DEC-1EC</t>
    <phoneticPr fontId="2" type="noConversion"/>
  </si>
  <si>
    <t>Na-4DEC-1EC</t>
    <phoneticPr fontId="2" type="noConversion"/>
  </si>
  <si>
    <t>Na-2DEC-1EMC</t>
    <phoneticPr fontId="2" type="noConversion"/>
  </si>
  <si>
    <t>Na-3DEC-1EMC</t>
    <phoneticPr fontId="2" type="noConversion"/>
  </si>
  <si>
    <t>Na-4DEC-1EMC</t>
    <phoneticPr fontId="2" type="noConversion"/>
  </si>
  <si>
    <t>Na-2DEC-1PC</t>
    <phoneticPr fontId="2" type="noConversion"/>
  </si>
  <si>
    <t>Na-3DEC-1PC</t>
    <phoneticPr fontId="2" type="noConversion"/>
  </si>
  <si>
    <t>Na-4DEC-1PC</t>
    <phoneticPr fontId="2" type="noConversion"/>
  </si>
  <si>
    <t>Na-2DEC-1VC</t>
    <phoneticPr fontId="2" type="noConversion"/>
  </si>
  <si>
    <t>Na-3DEC-1VC</t>
    <phoneticPr fontId="2" type="noConversion"/>
  </si>
  <si>
    <t>Na-4DEC-1VC</t>
    <phoneticPr fontId="2" type="noConversion"/>
  </si>
  <si>
    <t>Na-2DMC-1DEC</t>
    <phoneticPr fontId="2" type="noConversion"/>
  </si>
  <si>
    <t>Na-3DMC-1DEC</t>
    <phoneticPr fontId="2" type="noConversion"/>
  </si>
  <si>
    <t>Na-4DMC-1DEC</t>
    <phoneticPr fontId="2" type="noConversion"/>
  </si>
  <si>
    <t>Na-5DMC-1DEC</t>
    <phoneticPr fontId="2" type="noConversion"/>
  </si>
  <si>
    <t>Na-2DMC-1DME</t>
    <phoneticPr fontId="2" type="noConversion"/>
  </si>
  <si>
    <t>Na-3DMC-1DME</t>
    <phoneticPr fontId="2" type="noConversion"/>
  </si>
  <si>
    <t>Na-4DMC-1DME</t>
    <phoneticPr fontId="2" type="noConversion"/>
  </si>
  <si>
    <t>Na-5DMC-1DME</t>
    <phoneticPr fontId="2" type="noConversion"/>
  </si>
  <si>
    <t>Na-3DMC-1EC</t>
    <phoneticPr fontId="2" type="noConversion"/>
  </si>
  <si>
    <t>Na-4DMC-1EC</t>
    <phoneticPr fontId="2" type="noConversion"/>
  </si>
  <si>
    <t>Na-5DMC-1EC</t>
    <phoneticPr fontId="2" type="noConversion"/>
  </si>
  <si>
    <t>Na-3DMC-1EMC</t>
    <phoneticPr fontId="2" type="noConversion"/>
  </si>
  <si>
    <t>Na-4DMC-1EMC</t>
    <phoneticPr fontId="2" type="noConversion"/>
  </si>
  <si>
    <t>Na-5DMC-1EMC</t>
    <phoneticPr fontId="2" type="noConversion"/>
  </si>
  <si>
    <t>Na-3DMC-1PC</t>
    <phoneticPr fontId="2" type="noConversion"/>
  </si>
  <si>
    <t>Na-4DMC-1PC</t>
    <phoneticPr fontId="2" type="noConversion"/>
  </si>
  <si>
    <t>Na-5DMC-1PC</t>
    <phoneticPr fontId="2" type="noConversion"/>
  </si>
  <si>
    <t>Na-3DMC-1VC</t>
    <phoneticPr fontId="2" type="noConversion"/>
  </si>
  <si>
    <t>Na-4DMC-1VC</t>
    <phoneticPr fontId="2" type="noConversion"/>
  </si>
  <si>
    <t>Na-5DMC-1VC</t>
    <phoneticPr fontId="2" type="noConversion"/>
  </si>
  <si>
    <t>C-H键算没了</t>
    <phoneticPr fontId="2" type="noConversion"/>
  </si>
  <si>
    <t>Na-1DME-1DEC</t>
    <phoneticPr fontId="2" type="noConversion"/>
  </si>
  <si>
    <t>Na-2DME-1DEC</t>
    <phoneticPr fontId="2" type="noConversion"/>
  </si>
  <si>
    <t>Na-3DME-1DEC</t>
    <phoneticPr fontId="2" type="noConversion"/>
  </si>
  <si>
    <t>Na-1DME-1DMC</t>
    <phoneticPr fontId="2" type="noConversion"/>
  </si>
  <si>
    <t>Na-2DME-1DMC</t>
    <phoneticPr fontId="2" type="noConversion"/>
  </si>
  <si>
    <t>Na-3DME-1DMC</t>
    <phoneticPr fontId="2" type="noConversion"/>
  </si>
  <si>
    <t>Na-1DME-1EC</t>
    <phoneticPr fontId="2" type="noConversion"/>
  </si>
  <si>
    <t>Na-2DME-1EC</t>
    <phoneticPr fontId="2" type="noConversion"/>
  </si>
  <si>
    <t>Na-3DME-1EC</t>
    <phoneticPr fontId="2" type="noConversion"/>
  </si>
  <si>
    <t>Na-1DME-1EMC</t>
    <phoneticPr fontId="2" type="noConversion"/>
  </si>
  <si>
    <t>Na-2DME-1EMC</t>
    <phoneticPr fontId="2" type="noConversion"/>
  </si>
  <si>
    <t>Na-3DME-1EMC</t>
    <phoneticPr fontId="2" type="noConversion"/>
  </si>
  <si>
    <t>Na-1DME-1PC</t>
    <phoneticPr fontId="2" type="noConversion"/>
  </si>
  <si>
    <t>Na-2DME-1PC</t>
    <phoneticPr fontId="2" type="noConversion"/>
  </si>
  <si>
    <t>Na-3DME-1PC</t>
    <phoneticPr fontId="2" type="noConversion"/>
  </si>
  <si>
    <t>Na-1DME-1VC</t>
    <phoneticPr fontId="2" type="noConversion"/>
  </si>
  <si>
    <t>Na-2DME-1VC</t>
    <phoneticPr fontId="2" type="noConversion"/>
  </si>
  <si>
    <t>Na-3DME-1VC</t>
    <phoneticPr fontId="2" type="noConversion"/>
  </si>
  <si>
    <t>Na-2EMC-1DEC</t>
    <phoneticPr fontId="2" type="noConversion"/>
  </si>
  <si>
    <t>Na-3EMC-1DEC</t>
    <phoneticPr fontId="2" type="noConversion"/>
  </si>
  <si>
    <t>Na-4EMC-1DEC</t>
    <phoneticPr fontId="2" type="noConversion"/>
  </si>
  <si>
    <t>Na-2EMC-1DMC</t>
    <phoneticPr fontId="2" type="noConversion"/>
  </si>
  <si>
    <t>Na-3EMC-1DMC</t>
    <phoneticPr fontId="2" type="noConversion"/>
  </si>
  <si>
    <t>Na-4EMC-1DMC</t>
    <phoneticPr fontId="2" type="noConversion"/>
  </si>
  <si>
    <t>Na-2EMC-1DME</t>
    <phoneticPr fontId="2" type="noConversion"/>
  </si>
  <si>
    <t>Na-3EMC-1DME</t>
    <phoneticPr fontId="2" type="noConversion"/>
  </si>
  <si>
    <t>Na-4EMC-1DME</t>
    <phoneticPr fontId="2" type="noConversion"/>
  </si>
  <si>
    <t>Na-2EMC-1EC</t>
    <phoneticPr fontId="2" type="noConversion"/>
  </si>
  <si>
    <t>Na-3EMC-1EC</t>
    <phoneticPr fontId="2" type="noConversion"/>
  </si>
  <si>
    <t>Na-4EMC-1EC</t>
    <phoneticPr fontId="2" type="noConversion"/>
  </si>
  <si>
    <t>Na-2EMC-1VC</t>
    <phoneticPr fontId="2" type="noConversion"/>
  </si>
  <si>
    <t>Na-3EMC-1VC</t>
    <phoneticPr fontId="2" type="noConversion"/>
  </si>
  <si>
    <t>Na-4EMC-1VC</t>
    <phoneticPr fontId="2" type="noConversion"/>
  </si>
  <si>
    <t>Na-2EMC-1PC</t>
    <phoneticPr fontId="2" type="noConversion"/>
  </si>
  <si>
    <t>Na-3EMC-1PC</t>
    <phoneticPr fontId="2" type="noConversion"/>
  </si>
  <si>
    <t>Na-4EMC-1PC</t>
    <phoneticPr fontId="2" type="noConversion"/>
  </si>
  <si>
    <t>vc和DME容易与中心原子结合</t>
    <phoneticPr fontId="2" type="noConversion"/>
  </si>
  <si>
    <t>EC被EMC挤出</t>
    <phoneticPr fontId="2" type="noConversion"/>
  </si>
  <si>
    <t>PC被EMC挤出</t>
    <phoneticPr fontId="2" type="noConversion"/>
  </si>
  <si>
    <t>Na-3PC-1EC</t>
    <phoneticPr fontId="2" type="noConversion"/>
  </si>
  <si>
    <t>Na-4PC-1EC</t>
    <phoneticPr fontId="2" type="noConversion"/>
  </si>
  <si>
    <t>Na-5PC-1EC</t>
    <phoneticPr fontId="2" type="noConversion"/>
  </si>
  <si>
    <t>Na-3PC-1DEC</t>
    <phoneticPr fontId="2" type="noConversion"/>
  </si>
  <si>
    <t>Na-4PC-1DEC</t>
    <phoneticPr fontId="2" type="noConversion"/>
  </si>
  <si>
    <t>Na-5PC-1DEC</t>
    <phoneticPr fontId="2" type="noConversion"/>
  </si>
  <si>
    <t>Na-3PC-1DMC</t>
    <phoneticPr fontId="2" type="noConversion"/>
  </si>
  <si>
    <t>Na-4PC-1DMC</t>
    <phoneticPr fontId="2" type="noConversion"/>
  </si>
  <si>
    <t>Na-5PC-1DMC</t>
    <phoneticPr fontId="2" type="noConversion"/>
  </si>
  <si>
    <t>Na-3PC-1EMC</t>
    <phoneticPr fontId="2" type="noConversion"/>
  </si>
  <si>
    <t>Na-4PC-1EMC</t>
    <phoneticPr fontId="2" type="noConversion"/>
  </si>
  <si>
    <t>Na-5PC-1EMC</t>
    <phoneticPr fontId="2" type="noConversion"/>
  </si>
  <si>
    <t>EC被挤出去，DMC,被吸引</t>
    <phoneticPr fontId="2" type="noConversion"/>
  </si>
  <si>
    <t>Na-3PC-1VC</t>
    <phoneticPr fontId="2" type="noConversion"/>
  </si>
  <si>
    <t>Na-4PC-1VC</t>
    <phoneticPr fontId="2" type="noConversion"/>
  </si>
  <si>
    <t>Na-5PC-1VC</t>
    <phoneticPr fontId="2" type="noConversion"/>
  </si>
  <si>
    <t>Na-3VC-1DEC</t>
    <phoneticPr fontId="2" type="noConversion"/>
  </si>
  <si>
    <t>Na-4VC-1DEC</t>
    <phoneticPr fontId="2" type="noConversion"/>
  </si>
  <si>
    <t>Na-2VC-1DEC</t>
    <phoneticPr fontId="2" type="noConversion"/>
  </si>
  <si>
    <t>Na-2VC-1DMC</t>
    <phoneticPr fontId="2" type="noConversion"/>
  </si>
  <si>
    <t>Na-3VC-1DMC</t>
    <phoneticPr fontId="2" type="noConversion"/>
  </si>
  <si>
    <t>Na-4VC-1DMC</t>
    <phoneticPr fontId="2" type="noConversion"/>
  </si>
  <si>
    <t>Na-2VC-1DME</t>
    <phoneticPr fontId="2" type="noConversion"/>
  </si>
  <si>
    <t>Na-3VC-1DME</t>
    <phoneticPr fontId="2" type="noConversion"/>
  </si>
  <si>
    <t>Na-4VC-1DME</t>
    <phoneticPr fontId="2" type="noConversion"/>
  </si>
  <si>
    <t>Na-2VC-1EC</t>
    <phoneticPr fontId="2" type="noConversion"/>
  </si>
  <si>
    <t>Na-3VC-1EC</t>
    <phoneticPr fontId="2" type="noConversion"/>
  </si>
  <si>
    <t>Na-4VC-1EC</t>
    <phoneticPr fontId="2" type="noConversion"/>
  </si>
  <si>
    <t>Na-2VC-1EMC</t>
    <phoneticPr fontId="2" type="noConversion"/>
  </si>
  <si>
    <t>Na-3VC-1EMC</t>
    <phoneticPr fontId="2" type="noConversion"/>
  </si>
  <si>
    <t>Na-4VC-1EMC</t>
    <phoneticPr fontId="2" type="noConversion"/>
  </si>
  <si>
    <t>Na-2VC-1PC</t>
    <phoneticPr fontId="2" type="noConversion"/>
  </si>
  <si>
    <t>Na-3VC-1PC</t>
    <phoneticPr fontId="2" type="noConversion"/>
  </si>
  <si>
    <t>Na-4VC-1PC</t>
    <phoneticPr fontId="2" type="noConversion"/>
  </si>
  <si>
    <t>Na-2PC-1DME</t>
    <phoneticPr fontId="2" type="noConversion"/>
  </si>
  <si>
    <t>Na-3PC-1DME</t>
    <phoneticPr fontId="2" type="noConversion"/>
  </si>
  <si>
    <t>Na-4PC-1DME</t>
    <phoneticPr fontId="2" type="noConversion"/>
  </si>
  <si>
    <t>Na-5PC-1DME</t>
    <phoneticPr fontId="2" type="noConversion"/>
  </si>
  <si>
    <t>Na-2EC-2DME</t>
    <phoneticPr fontId="2" type="noConversion"/>
  </si>
  <si>
    <t>Na-2EC-2DMC</t>
    <phoneticPr fontId="2" type="noConversion"/>
  </si>
  <si>
    <t>Na-2EC-2PC</t>
    <phoneticPr fontId="2" type="noConversion"/>
  </si>
  <si>
    <t>Na-3EC-2DME</t>
    <phoneticPr fontId="2" type="noConversion"/>
  </si>
  <si>
    <t>Na-2EC-1PC</t>
    <phoneticPr fontId="2" type="noConversion"/>
  </si>
  <si>
    <t>Na-2EC-1DMC</t>
    <phoneticPr fontId="2" type="noConversion"/>
  </si>
  <si>
    <t>Na-2EC</t>
    <phoneticPr fontId="2" type="noConversion"/>
  </si>
  <si>
    <t>Na-2EC-2DEC</t>
  </si>
  <si>
    <t>Na-2EC-2DEC</t>
    <phoneticPr fontId="2" type="noConversion"/>
  </si>
  <si>
    <t>Na-2EC-1DEC</t>
  </si>
  <si>
    <t>Na-2EC-1DEC</t>
    <phoneticPr fontId="2" type="noConversion"/>
  </si>
  <si>
    <t>Na-2EC</t>
  </si>
  <si>
    <t>Na-2EC-1DMC</t>
  </si>
  <si>
    <t>Na-2EC-2DMC</t>
  </si>
  <si>
    <t>Na-2EC-1PC</t>
  </si>
  <si>
    <t>Na-2EC-2PC</t>
  </si>
  <si>
    <t>md</t>
    <phoneticPr fontId="2" type="noConversion"/>
  </si>
  <si>
    <t>b3lyp</t>
    <phoneticPr fontId="2" type="noConversion"/>
  </si>
  <si>
    <t>h</t>
    <phoneticPr fontId="2" type="noConversion"/>
  </si>
  <si>
    <t>l</t>
    <phoneticPr fontId="2" type="noConversion"/>
  </si>
  <si>
    <t>Eg</t>
    <phoneticPr fontId="2" type="noConversion"/>
  </si>
  <si>
    <t>eg</t>
    <phoneticPr fontId="2" type="noConversion"/>
  </si>
  <si>
    <t>L</t>
    <phoneticPr fontId="2" type="noConversion"/>
  </si>
  <si>
    <t>Name</t>
    <phoneticPr fontId="2" type="noConversion"/>
  </si>
  <si>
    <t>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</si>
</sst>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2">
    <font>
      <sz val="11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6"/>
      <color rgb="FF000000"/>
      <name val="Times New Roman"/>
      <family val="1"/>
    </font>
    <font>
      <sz val="16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176" fontId="0" fillId="0" borderId="0" xfId="0" applyNumberFormat="1"/>
    <xf numFmtId="176" fontId="3" fillId="0" borderId="0" xfId="0" applyNumberFormat="1" applyFont="1"/>
    <xf numFmtId="176" fontId="4" fillId="3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176" fontId="0" fillId="0" borderId="1" xfId="0" applyNumberFormat="1" applyBorder="1"/>
    <xf numFmtId="176" fontId="3" fillId="0" borderId="0" xfId="0" applyNumberFormat="1" applyFont="1" applyAlignment="1">
      <alignment horizontal="right"/>
    </xf>
    <xf numFmtId="176" fontId="3" fillId="4" borderId="0" xfId="0" applyNumberFormat="1" applyFont="1" applyFill="1"/>
    <xf numFmtId="176" fontId="0" fillId="4" borderId="0" xfId="0" applyNumberFormat="1" applyFill="1"/>
    <xf numFmtId="176" fontId="4" fillId="3" borderId="2" xfId="0" applyNumberFormat="1" applyFont="1" applyFill="1" applyBorder="1" applyAlignment="1">
      <alignment horizontal="center"/>
    </xf>
    <xf numFmtId="176" fontId="6" fillId="5" borderId="0" xfId="0" applyNumberFormat="1" applyFont="1" applyFill="1"/>
    <xf numFmtId="0" fontId="7" fillId="5" borderId="0" xfId="0" applyFont="1" applyFill="1"/>
    <xf numFmtId="176" fontId="3" fillId="2" borderId="0" xfId="0" applyNumberFormat="1" applyFont="1" applyFill="1"/>
    <xf numFmtId="0" fontId="0" fillId="2" borderId="0" xfId="0" applyFill="1"/>
    <xf numFmtId="176" fontId="8" fillId="0" borderId="0" xfId="0" applyNumberFormat="1" applyFont="1"/>
    <xf numFmtId="0" fontId="9" fillId="0" borderId="0" xfId="0" applyFont="1"/>
    <xf numFmtId="0" fontId="10" fillId="0" borderId="3" xfId="0" applyFont="1" applyBorder="1" applyAlignment="1">
      <alignment horizontal="left" wrapText="1" readingOrder="1"/>
    </xf>
    <xf numFmtId="0" fontId="10" fillId="0" borderId="3" xfId="0" applyFont="1" applyBorder="1" applyAlignment="1">
      <alignment horizontal="right" wrapText="1" readingOrder="1"/>
    </xf>
    <xf numFmtId="0" fontId="10" fillId="0" borderId="4" xfId="0" applyFont="1" applyBorder="1" applyAlignment="1">
      <alignment horizontal="left" wrapText="1" readingOrder="1"/>
    </xf>
    <xf numFmtId="0" fontId="10" fillId="0" borderId="4" xfId="0" applyFont="1" applyBorder="1" applyAlignment="1">
      <alignment horizontal="right" wrapText="1" readingOrder="1"/>
    </xf>
    <xf numFmtId="0" fontId="10" fillId="0" borderId="5" xfId="0" applyFont="1" applyBorder="1" applyAlignment="1">
      <alignment horizontal="left" wrapText="1" readingOrder="1"/>
    </xf>
    <xf numFmtId="0" fontId="10" fillId="0" borderId="5" xfId="0" applyFont="1" applyBorder="1" applyAlignment="1">
      <alignment horizontal="right" wrapText="1" readingOrder="1"/>
    </xf>
    <xf numFmtId="0" fontId="11" fillId="0" borderId="5" xfId="0" applyFont="1" applyBorder="1" applyAlignment="1">
      <alignment horizontal="right" wrapText="1" readingOrder="1"/>
    </xf>
    <xf numFmtId="0" fontId="10" fillId="0" borderId="6" xfId="0" applyFont="1" applyBorder="1" applyAlignment="1">
      <alignment horizontal="left" wrapText="1" readingOrder="1"/>
    </xf>
    <xf numFmtId="0" fontId="10" fillId="0" borderId="6" xfId="0" applyFont="1" applyBorder="1" applyAlignment="1">
      <alignment horizontal="right" wrapText="1" readingOrder="1"/>
    </xf>
    <xf numFmtId="0" fontId="11" fillId="0" borderId="6" xfId="0" applyFont="1" applyBorder="1" applyAlignment="1">
      <alignment horizontal="right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10</xdr:row>
      <xdr:rowOff>58134</xdr:rowOff>
    </xdr:from>
    <xdr:to>
      <xdr:col>7</xdr:col>
      <xdr:colOff>101600</xdr:colOff>
      <xdr:row>29</xdr:row>
      <xdr:rowOff>31163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A370128-3E61-39CD-A01E-D4300FAC6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2521934"/>
          <a:ext cx="6280150" cy="33512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A6" sqref="A6:C7"/>
    </sheetView>
  </sheetViews>
  <sheetFormatPr defaultRowHeight="14"/>
  <cols>
    <col min="1" max="1" width="12.25" customWidth="1"/>
    <col min="2" max="2" width="11.1640625" customWidth="1"/>
    <col min="3" max="3" width="12" customWidth="1"/>
    <col min="4" max="4" width="12.58203125" customWidth="1"/>
    <col min="5" max="5" width="11.83203125" customWidth="1"/>
    <col min="6" max="6" width="12.6640625" customWidth="1"/>
    <col min="7" max="8" width="11.9140625" customWidth="1"/>
    <col min="9" max="9" width="12" customWidth="1"/>
    <col min="10" max="10" width="12.6640625" customWidth="1"/>
    <col min="13" max="13" width="14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  <c r="H1" s="1" t="s">
        <v>2</v>
      </c>
      <c r="I1" s="1" t="s">
        <v>3</v>
      </c>
      <c r="J1" s="1" t="s">
        <v>4</v>
      </c>
      <c r="M1" s="3"/>
    </row>
    <row r="2" spans="1:16" ht="20">
      <c r="A2" s="1" t="s">
        <v>6</v>
      </c>
      <c r="B2" s="1">
        <v>-0.27152999999999999</v>
      </c>
      <c r="C2" s="1">
        <v>-2.2550000000000001E-2</v>
      </c>
      <c r="D2" s="1">
        <f t="shared" ref="D2:D9" si="0">B2-C2</f>
        <v>-0.24897999999999998</v>
      </c>
      <c r="E2" s="1">
        <v>-341.27085599999998</v>
      </c>
      <c r="F2" s="1" t="s">
        <v>7</v>
      </c>
      <c r="G2" s="2">
        <v>-0.23884</v>
      </c>
      <c r="H2" s="1">
        <v>-2.2960000000000001E-2</v>
      </c>
      <c r="I2" s="1">
        <f t="shared" ref="I2:I9" si="1">G2-H2</f>
        <v>-0.21587999999999999</v>
      </c>
      <c r="J2" s="1">
        <v>-341.22106300000002</v>
      </c>
      <c r="L2" s="1"/>
      <c r="M2" s="1"/>
      <c r="O2">
        <f>G2*27.21</f>
        <v>-6.4988364000000001</v>
      </c>
      <c r="P2">
        <f>H2*27.21</f>
        <v>-0.62474160000000001</v>
      </c>
    </row>
    <row r="3" spans="1:16" ht="20">
      <c r="A3" s="1" t="s">
        <v>6</v>
      </c>
      <c r="B3" s="1">
        <v>-0.27150000000000002</v>
      </c>
      <c r="C3" s="1">
        <v>-2.2509999999999999E-2</v>
      </c>
      <c r="D3" s="1">
        <f t="shared" si="0"/>
        <v>-0.24899000000000002</v>
      </c>
      <c r="E3" s="1">
        <v>-341.27085599999998</v>
      </c>
      <c r="F3" s="1" t="s">
        <v>8</v>
      </c>
      <c r="G3" s="2">
        <v>-0.26880999999999999</v>
      </c>
      <c r="H3" s="1">
        <v>-2.657E-2</v>
      </c>
      <c r="I3" s="1">
        <f t="shared" si="1"/>
        <v>-0.24223999999999998</v>
      </c>
      <c r="J3" s="1">
        <v>-341.23754100000002</v>
      </c>
      <c r="L3" s="1"/>
      <c r="M3" s="1" t="s">
        <v>39</v>
      </c>
      <c r="O3">
        <f t="shared" ref="O3:O9" si="2">G3*27.21</f>
        <v>-7.3143200999999998</v>
      </c>
      <c r="P3">
        <f t="shared" ref="P3:P9" si="3">H3*27.21</f>
        <v>-0.72296970000000005</v>
      </c>
    </row>
    <row r="4" spans="1:16" ht="20">
      <c r="A4" s="2" t="s">
        <v>9</v>
      </c>
      <c r="B4" s="1">
        <v>-0.31201000000000001</v>
      </c>
      <c r="C4" s="1">
        <v>-1.1780000000000001E-2</v>
      </c>
      <c r="D4" s="1">
        <f t="shared" si="0"/>
        <v>-0.30023</v>
      </c>
      <c r="E4" s="1">
        <v>-342.502522</v>
      </c>
      <c r="F4" s="1" t="s">
        <v>10</v>
      </c>
      <c r="G4" s="1">
        <v>-0.30286000000000002</v>
      </c>
      <c r="H4" s="1">
        <v>-1.5339999999999999E-2</v>
      </c>
      <c r="I4" s="1">
        <f t="shared" si="1"/>
        <v>-0.28752</v>
      </c>
      <c r="J4" s="1">
        <v>-342.493923</v>
      </c>
      <c r="L4" s="1" t="s">
        <v>38</v>
      </c>
      <c r="M4" s="1">
        <v>-162.286778</v>
      </c>
      <c r="O4">
        <f t="shared" si="2"/>
        <v>-8.2408206000000011</v>
      </c>
      <c r="P4">
        <f t="shared" si="3"/>
        <v>-0.41740139999999998</v>
      </c>
    </row>
    <row r="5" spans="1:16" ht="20">
      <c r="A5" s="2" t="s">
        <v>11</v>
      </c>
      <c r="B5" s="1">
        <v>-0.30735000000000001</v>
      </c>
      <c r="C5" s="1">
        <v>-1.142E-2</v>
      </c>
      <c r="D5" s="1">
        <f t="shared" si="0"/>
        <v>-0.29593000000000003</v>
      </c>
      <c r="E5" s="1">
        <v>-381.83529399999998</v>
      </c>
      <c r="F5" s="1" t="s">
        <v>12</v>
      </c>
      <c r="G5" s="1">
        <v>-0.30046</v>
      </c>
      <c r="H5" s="1">
        <v>-1.503E-2</v>
      </c>
      <c r="I5" s="1">
        <f t="shared" si="1"/>
        <v>-0.28543000000000002</v>
      </c>
      <c r="J5" s="1">
        <v>-381.82443999999998</v>
      </c>
      <c r="L5" s="1" t="s">
        <v>2</v>
      </c>
      <c r="M5" s="1">
        <v>-0.12801000000000001</v>
      </c>
      <c r="O5">
        <f t="shared" si="2"/>
        <v>-8.1755165999999999</v>
      </c>
      <c r="P5">
        <f t="shared" si="3"/>
        <v>-0.4089663</v>
      </c>
    </row>
    <row r="6" spans="1:16" ht="20">
      <c r="A6" s="2" t="s">
        <v>13</v>
      </c>
      <c r="B6" s="1">
        <v>-0.29471000000000003</v>
      </c>
      <c r="C6" s="1">
        <v>-3.7699999999999999E-3</v>
      </c>
      <c r="D6" s="1">
        <f t="shared" si="0"/>
        <v>-0.29094000000000003</v>
      </c>
      <c r="E6">
        <v>-422.37193300000001</v>
      </c>
      <c r="F6" s="1" t="s">
        <v>14</v>
      </c>
      <c r="G6" s="1">
        <v>-0.29250999999999999</v>
      </c>
      <c r="H6" s="1">
        <v>-5.3200000000000001E-3</v>
      </c>
      <c r="I6" s="1">
        <f t="shared" si="1"/>
        <v>-0.28719</v>
      </c>
      <c r="J6">
        <v>-422.35965199999998</v>
      </c>
      <c r="L6" s="1" t="s">
        <v>1</v>
      </c>
      <c r="M6" s="1">
        <v>-2.1000000000000001E-2</v>
      </c>
      <c r="O6">
        <f t="shared" si="2"/>
        <v>-7.9591970999999999</v>
      </c>
      <c r="P6">
        <f t="shared" si="3"/>
        <v>-0.1447572</v>
      </c>
    </row>
    <row r="7" spans="1:16" ht="20">
      <c r="A7" s="2" t="s">
        <v>15</v>
      </c>
      <c r="B7" s="1">
        <v>-0.29765999999999998</v>
      </c>
      <c r="C7" s="1">
        <v>-2.8500000000000001E-3</v>
      </c>
      <c r="D7" s="1">
        <f t="shared" si="0"/>
        <v>-0.29480999999999996</v>
      </c>
      <c r="E7" s="1">
        <v>-383.04231499999997</v>
      </c>
      <c r="F7" s="1" t="s">
        <v>16</v>
      </c>
      <c r="G7" s="1">
        <v>-0.29426000000000002</v>
      </c>
      <c r="H7" s="1">
        <v>-4.5199999999999997E-3</v>
      </c>
      <c r="I7" s="1">
        <f t="shared" si="1"/>
        <v>-0.28974</v>
      </c>
      <c r="J7" s="1">
        <v>-383.03085700000003</v>
      </c>
      <c r="O7">
        <f t="shared" si="2"/>
        <v>-8.0068146000000002</v>
      </c>
      <c r="P7">
        <f t="shared" si="3"/>
        <v>-0.12298919999999999</v>
      </c>
    </row>
    <row r="8" spans="1:16" ht="20">
      <c r="A8" s="2" t="s">
        <v>17</v>
      </c>
      <c r="B8" s="1">
        <v>-0.30058000000000001</v>
      </c>
      <c r="C8" s="1">
        <v>-2.7699999999999999E-3</v>
      </c>
      <c r="D8" s="1">
        <f t="shared" si="0"/>
        <v>-0.29781000000000002</v>
      </c>
      <c r="E8" s="1">
        <v>-343.71231699999998</v>
      </c>
      <c r="F8" s="1" t="s">
        <v>18</v>
      </c>
      <c r="G8" s="1">
        <v>-0.29608000000000001</v>
      </c>
      <c r="H8" s="1">
        <v>-4.4000000000000003E-3</v>
      </c>
      <c r="I8" s="1">
        <f t="shared" si="1"/>
        <v>-0.29167999999999999</v>
      </c>
      <c r="J8" s="1">
        <v>-343.70199100000002</v>
      </c>
      <c r="O8">
        <f t="shared" si="2"/>
        <v>-8.0563368000000004</v>
      </c>
      <c r="P8">
        <f t="shared" si="3"/>
        <v>-0.11972400000000001</v>
      </c>
    </row>
    <row r="9" spans="1:16" ht="20">
      <c r="A9" s="2" t="s">
        <v>19</v>
      </c>
      <c r="B9" s="1">
        <v>-0.26399</v>
      </c>
      <c r="C9" s="1">
        <v>8.2699999999999996E-3</v>
      </c>
      <c r="D9" s="1">
        <f t="shared" si="0"/>
        <v>-0.27226</v>
      </c>
      <c r="E9" s="1">
        <v>-308.95462800000001</v>
      </c>
      <c r="F9" s="1" t="s">
        <v>20</v>
      </c>
      <c r="G9" s="1">
        <v>-0.26474999999999999</v>
      </c>
      <c r="H9" s="1">
        <v>7.4700000000000001E-3</v>
      </c>
      <c r="I9" s="1">
        <f t="shared" si="1"/>
        <v>-0.27221999999999996</v>
      </c>
      <c r="J9" s="1">
        <v>-308.95208100000002</v>
      </c>
      <c r="O9">
        <f t="shared" si="2"/>
        <v>-7.2038475000000002</v>
      </c>
      <c r="P9">
        <f t="shared" si="3"/>
        <v>0.20325870000000001</v>
      </c>
    </row>
    <row r="11" spans="1:16">
      <c r="I11" t="s">
        <v>22</v>
      </c>
      <c r="M11" t="s">
        <v>23</v>
      </c>
    </row>
    <row r="12" spans="1:16">
      <c r="I12" t="s">
        <v>21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6415-0176-4DD8-B756-1693B5563AA6}">
  <dimension ref="A1:K19"/>
  <sheetViews>
    <sheetView workbookViewId="0">
      <selection activeCell="F11" sqref="A11:F11"/>
    </sheetView>
  </sheetViews>
  <sheetFormatPr defaultRowHeight="14"/>
  <cols>
    <col min="1" max="1" width="17.9140625" customWidth="1"/>
    <col min="2" max="2" width="14.58203125" customWidth="1"/>
    <col min="3" max="3" width="15.33203125" customWidth="1"/>
    <col min="4" max="4" width="9.9140625" customWidth="1"/>
    <col min="5" max="5" width="9.5" customWidth="1"/>
    <col min="6" max="6" width="10.4140625" customWidth="1"/>
    <col min="7" max="7" width="24.75" customWidth="1"/>
    <col min="8" max="8" width="9.75" customWidth="1"/>
    <col min="9" max="10" width="12.25" customWidth="1"/>
    <col min="11" max="11" width="16.9140625" customWidth="1"/>
  </cols>
  <sheetData>
    <row r="1" spans="1:11" ht="17.5">
      <c r="A1" s="6" t="s">
        <v>24</v>
      </c>
      <c r="B1" s="6" t="s">
        <v>4</v>
      </c>
      <c r="C1" s="6" t="s">
        <v>25</v>
      </c>
      <c r="D1" s="6" t="s">
        <v>1</v>
      </c>
      <c r="E1" s="6" t="s">
        <v>2</v>
      </c>
      <c r="F1" s="6" t="s">
        <v>41</v>
      </c>
      <c r="G1" s="6" t="s">
        <v>40</v>
      </c>
      <c r="H1" s="7" t="s">
        <v>48</v>
      </c>
      <c r="I1" s="6" t="s">
        <v>65</v>
      </c>
      <c r="J1" s="6" t="s">
        <v>66</v>
      </c>
      <c r="K1" s="12" t="s">
        <v>64</v>
      </c>
    </row>
    <row r="2" spans="1:11" ht="17.5">
      <c r="A2" s="5" t="s">
        <v>172</v>
      </c>
      <c r="B2">
        <v>-1267.086984</v>
      </c>
      <c r="C2">
        <v>-1104.7895759999999</v>
      </c>
      <c r="D2">
        <v>-5.4949999999999999E-2</v>
      </c>
      <c r="E2">
        <v>-3.1629999999999998E-2</v>
      </c>
      <c r="F2">
        <f>(D2-E2)</f>
        <v>-2.332E-2</v>
      </c>
      <c r="G2">
        <f>(B2-C2+162.2868)*627.5</f>
        <v>-6.6565200000832903</v>
      </c>
      <c r="H2">
        <v>5.7038840000000004</v>
      </c>
      <c r="I2">
        <v>2.19076</v>
      </c>
      <c r="J2">
        <v>6.9918300000000002</v>
      </c>
      <c r="K2">
        <v>1</v>
      </c>
    </row>
    <row r="3" spans="1:11" ht="17.5">
      <c r="A3" s="5" t="s">
        <v>170</v>
      </c>
      <c r="B3">
        <v>-1608.3013089999999</v>
      </c>
      <c r="C3">
        <v>-1445.9959060000001</v>
      </c>
      <c r="D3">
        <v>-4.7480000000000001E-2</v>
      </c>
      <c r="E3">
        <v>-2.8750000000000001E-2</v>
      </c>
      <c r="F3">
        <f t="shared" ref="F3:F4" si="0">(D3-E3)</f>
        <v>-1.873E-2</v>
      </c>
      <c r="G3">
        <f t="shared" ref="G3:G4" si="1">(B3-C3+162.2868)*627.5</f>
        <v>-11.673382499901166</v>
      </c>
      <c r="H3">
        <v>2.158598</v>
      </c>
      <c r="I3">
        <v>2.18113</v>
      </c>
      <c r="J3">
        <v>7.0003000000000002</v>
      </c>
    </row>
    <row r="4" spans="1:11" ht="17.5">
      <c r="A4" s="5" t="s">
        <v>171</v>
      </c>
      <c r="B4">
        <v>-1949.5091379999999</v>
      </c>
      <c r="C4">
        <v>-1787.1867159999999</v>
      </c>
      <c r="D4">
        <v>-4.5339999999999998E-2</v>
      </c>
      <c r="E4">
        <v>-2.7179999999999999E-2</v>
      </c>
      <c r="F4">
        <f t="shared" si="0"/>
        <v>-1.8159999999999999E-2</v>
      </c>
      <c r="G4">
        <f t="shared" si="1"/>
        <v>-22.352804999975504</v>
      </c>
      <c r="H4">
        <v>1.5168159999999999</v>
      </c>
      <c r="I4">
        <v>2.19171</v>
      </c>
      <c r="J4">
        <v>7.4218299999999999</v>
      </c>
      <c r="K4">
        <v>1</v>
      </c>
    </row>
    <row r="5" spans="1:11" ht="17.5">
      <c r="A5" s="5" t="s">
        <v>173</v>
      </c>
      <c r="B5">
        <v>-1188.4295549999999</v>
      </c>
      <c r="C5">
        <v>-1026.131926</v>
      </c>
      <c r="D5">
        <v>-5.6250000000000001E-2</v>
      </c>
      <c r="E5">
        <v>-3.3410000000000002E-2</v>
      </c>
      <c r="F5">
        <f t="shared" ref="F5:F19" si="2">(D5-E5)</f>
        <v>-2.2839999999999999E-2</v>
      </c>
      <c r="G5">
        <f t="shared" ref="G5:G19" si="3">(B5-C5+162.2868)*627.5</f>
        <v>-6.7951974999471787</v>
      </c>
      <c r="H5">
        <v>5.6116989999999998</v>
      </c>
      <c r="I5">
        <v>2.1907399999999999</v>
      </c>
      <c r="J5">
        <v>5.9038700000000004</v>
      </c>
      <c r="K5">
        <v>1</v>
      </c>
    </row>
    <row r="6" spans="1:11" ht="17.5">
      <c r="A6" s="5" t="s">
        <v>174</v>
      </c>
      <c r="B6">
        <v>-1529.6456860000001</v>
      </c>
      <c r="C6">
        <v>-1367.337775</v>
      </c>
      <c r="D6">
        <v>-3.8280000000000002E-2</v>
      </c>
      <c r="E6">
        <v>-2.069E-2</v>
      </c>
      <c r="F6">
        <f t="shared" si="2"/>
        <v>-1.7590000000000001E-2</v>
      </c>
      <c r="G6">
        <f t="shared" si="3"/>
        <v>-13.247152500065411</v>
      </c>
      <c r="H6">
        <v>4.4791259999999999</v>
      </c>
      <c r="I6">
        <v>2.1796000000000002</v>
      </c>
      <c r="J6">
        <v>5.91465</v>
      </c>
    </row>
    <row r="7" spans="1:11" ht="17.5">
      <c r="A7" s="5" t="s">
        <v>175</v>
      </c>
      <c r="B7">
        <v>-1870.8504150000001</v>
      </c>
      <c r="C7">
        <v>-1708.5287940000001</v>
      </c>
      <c r="D7">
        <v>-4.6120000000000001E-2</v>
      </c>
      <c r="E7">
        <v>-2.8979999999999999E-2</v>
      </c>
      <c r="F7">
        <f t="shared" si="2"/>
        <v>-1.7140000000000002E-2</v>
      </c>
      <c r="G7">
        <f t="shared" si="3"/>
        <v>-21.850177500031762</v>
      </c>
      <c r="H7">
        <v>1.926957</v>
      </c>
      <c r="I7">
        <v>2.1915100000000001</v>
      </c>
      <c r="J7">
        <v>6.13422</v>
      </c>
      <c r="K7">
        <v>1</v>
      </c>
    </row>
    <row r="8" spans="1:11" ht="17.5">
      <c r="A8" s="5" t="s">
        <v>176</v>
      </c>
      <c r="B8">
        <v>-1153.6661730000001</v>
      </c>
      <c r="C8">
        <v>-991.35132199999998</v>
      </c>
      <c r="D8">
        <v>-5.7160000000000002E-2</v>
      </c>
      <c r="E8">
        <v>-2.9839999999999998E-2</v>
      </c>
      <c r="F8">
        <f t="shared" si="2"/>
        <v>-2.7320000000000004E-2</v>
      </c>
      <c r="G8">
        <f t="shared" si="3"/>
        <v>-17.602002500056599</v>
      </c>
      <c r="H8">
        <v>4.4816260000000003</v>
      </c>
      <c r="I8">
        <v>2.17774</v>
      </c>
      <c r="J8">
        <v>5.8476900000000001</v>
      </c>
    </row>
    <row r="9" spans="1:11" ht="17.5">
      <c r="A9" s="5" t="s">
        <v>177</v>
      </c>
      <c r="B9">
        <v>-1494.896099</v>
      </c>
      <c r="C9">
        <v>-1332.5704049999999</v>
      </c>
      <c r="D9">
        <v>-3.603E-2</v>
      </c>
      <c r="E9">
        <v>-2.1590000000000002E-2</v>
      </c>
      <c r="F9">
        <f t="shared" si="2"/>
        <v>-1.4439999999999998E-2</v>
      </c>
      <c r="G9">
        <f t="shared" si="3"/>
        <v>-24.405985000070771</v>
      </c>
      <c r="H9">
        <v>3.880878</v>
      </c>
      <c r="I9">
        <v>2.1853699999999998</v>
      </c>
      <c r="J9">
        <v>5.8660300000000003</v>
      </c>
      <c r="K9">
        <v>1</v>
      </c>
    </row>
    <row r="10" spans="1:11" ht="17.5">
      <c r="A10" s="5" t="s">
        <v>178</v>
      </c>
      <c r="B10">
        <v>-1836.11392</v>
      </c>
      <c r="C10">
        <v>-1673.785181</v>
      </c>
      <c r="D10">
        <v>-4.079E-2</v>
      </c>
      <c r="E10">
        <v>-2.2120000000000001E-2</v>
      </c>
      <c r="F10">
        <f t="shared" si="2"/>
        <v>-1.8669999999999999E-2</v>
      </c>
      <c r="G10">
        <f t="shared" si="3"/>
        <v>-26.316722500026302</v>
      </c>
      <c r="H10">
        <v>0.90822800000000004</v>
      </c>
      <c r="I10">
        <v>2.1877499999999999</v>
      </c>
      <c r="J10">
        <v>5.8765799999999997</v>
      </c>
      <c r="K10">
        <v>1</v>
      </c>
    </row>
    <row r="11" spans="1:11" ht="17.5">
      <c r="A11" s="5" t="s">
        <v>179</v>
      </c>
      <c r="B11">
        <v>-1187.220198</v>
      </c>
      <c r="C11">
        <v>-1024.9257580000001</v>
      </c>
      <c r="D11">
        <v>-5.7149999999999999E-2</v>
      </c>
      <c r="E11">
        <v>-3.1660000000000001E-2</v>
      </c>
      <c r="F11">
        <f t="shared" si="2"/>
        <v>-2.5489999999999999E-2</v>
      </c>
      <c r="G11">
        <f t="shared" si="3"/>
        <v>-4.7940999999344314</v>
      </c>
      <c r="H11">
        <v>6.7356059999999998</v>
      </c>
      <c r="I11">
        <v>2.1890200000000002</v>
      </c>
      <c r="J11">
        <v>5.8378300000000003</v>
      </c>
      <c r="K11">
        <v>1</v>
      </c>
    </row>
    <row r="12" spans="1:11" ht="17.5">
      <c r="A12" s="5" t="s">
        <v>180</v>
      </c>
      <c r="B12">
        <v>-1528.4469810000001</v>
      </c>
      <c r="C12">
        <v>-1366.1338430000001</v>
      </c>
      <c r="D12">
        <v>-5.457E-2</v>
      </c>
      <c r="E12">
        <v>-3.492E-2</v>
      </c>
      <c r="F12">
        <f t="shared" si="2"/>
        <v>-1.9650000000000001E-2</v>
      </c>
      <c r="G12">
        <f t="shared" si="3"/>
        <v>-16.527094999988279</v>
      </c>
      <c r="H12">
        <v>4.0600519999999998</v>
      </c>
      <c r="I12">
        <v>2.1726000000000001</v>
      </c>
      <c r="J12">
        <v>5.8465999999999996</v>
      </c>
    </row>
    <row r="13" spans="1:11" ht="17.5">
      <c r="A13" s="5" t="s">
        <v>181</v>
      </c>
      <c r="B13">
        <v>-1869.663266</v>
      </c>
      <c r="C13">
        <v>-1707.346626</v>
      </c>
      <c r="D13">
        <v>-4.1610000000000001E-2</v>
      </c>
      <c r="E13">
        <v>-2.307E-2</v>
      </c>
      <c r="F13">
        <f t="shared" si="2"/>
        <v>-1.8540000000000001E-2</v>
      </c>
      <c r="G13">
        <f t="shared" si="3"/>
        <v>-18.724600000004514</v>
      </c>
      <c r="H13">
        <v>0.50103600000000004</v>
      </c>
      <c r="I13">
        <v>2.1911200000000002</v>
      </c>
      <c r="J13">
        <v>5.8842999999999996</v>
      </c>
      <c r="K13">
        <v>1</v>
      </c>
    </row>
    <row r="14" spans="1:11" ht="17.5">
      <c r="A14" s="5" t="s">
        <v>182</v>
      </c>
      <c r="B14">
        <v>-1227.758155</v>
      </c>
      <c r="C14">
        <v>-1065.4608370000001</v>
      </c>
      <c r="D14">
        <v>-5.5500000000000001E-2</v>
      </c>
      <c r="E14">
        <v>-3.2059999999999998E-2</v>
      </c>
      <c r="F14">
        <f t="shared" si="2"/>
        <v>-2.3440000000000003E-2</v>
      </c>
      <c r="G14">
        <f t="shared" si="3"/>
        <v>-6.600044999940522</v>
      </c>
      <c r="H14">
        <v>5.4237960000000003</v>
      </c>
      <c r="I14">
        <v>2.19068</v>
      </c>
      <c r="J14">
        <v>5.9038700000000004</v>
      </c>
      <c r="K14">
        <v>1</v>
      </c>
    </row>
    <row r="15" spans="1:11" ht="17.5">
      <c r="A15" s="5" t="s">
        <v>183</v>
      </c>
      <c r="B15">
        <v>-1568.9751220000001</v>
      </c>
      <c r="C15">
        <v>-1406.6662449999999</v>
      </c>
      <c r="D15">
        <v>-3.857E-2</v>
      </c>
      <c r="E15">
        <v>-2.078E-2</v>
      </c>
      <c r="F15">
        <f t="shared" si="2"/>
        <v>-1.779E-2</v>
      </c>
      <c r="G15">
        <f t="shared" si="3"/>
        <v>-13.853317500104438</v>
      </c>
      <c r="H15">
        <v>4.615761</v>
      </c>
      <c r="I15">
        <v>2.1793200000000001</v>
      </c>
      <c r="J15">
        <v>5.9152100000000001</v>
      </c>
    </row>
    <row r="16" spans="1:11" ht="17.5">
      <c r="A16" s="5" t="s">
        <v>184</v>
      </c>
      <c r="B16">
        <v>-1910.1795139999999</v>
      </c>
      <c r="C16">
        <v>-1747.8577760000001</v>
      </c>
      <c r="D16">
        <v>-4.5569999999999999E-2</v>
      </c>
      <c r="E16">
        <v>-2.8539999999999999E-2</v>
      </c>
      <c r="F16">
        <f t="shared" si="2"/>
        <v>-1.703E-2</v>
      </c>
      <c r="G16">
        <f t="shared" si="3"/>
        <v>-21.923594999917739</v>
      </c>
      <c r="H16">
        <v>2.2276090000000002</v>
      </c>
      <c r="I16">
        <v>2.1914500000000001</v>
      </c>
      <c r="J16">
        <v>7.40639</v>
      </c>
      <c r="K16">
        <v>1</v>
      </c>
    </row>
    <row r="17" spans="1:11" ht="17.5">
      <c r="A17" s="13" t="s">
        <v>185</v>
      </c>
      <c r="B17" s="14">
        <v>-1226.989648</v>
      </c>
      <c r="C17" s="14">
        <v>-1064.6659259999999</v>
      </c>
      <c r="D17" s="14">
        <v>-8.3919999999999995E-2</v>
      </c>
      <c r="E17" s="14">
        <v>-6.021E-2</v>
      </c>
      <c r="F17" s="14">
        <f t="shared" si="2"/>
        <v>-2.3709999999999995E-2</v>
      </c>
      <c r="G17" s="14">
        <f t="shared" si="3"/>
        <v>-23.168555000056088</v>
      </c>
      <c r="H17" s="14">
        <v>10.777367</v>
      </c>
      <c r="I17" s="14">
        <v>2.1882700000000002</v>
      </c>
      <c r="J17" s="14">
        <v>6.2560000000000002</v>
      </c>
      <c r="K17" s="14">
        <v>1</v>
      </c>
    </row>
    <row r="18" spans="1:11" ht="17.5">
      <c r="A18" s="13" t="s">
        <v>186</v>
      </c>
      <c r="B18" s="14">
        <v>-1568.2342200000001</v>
      </c>
      <c r="C18" s="14">
        <v>-1405.8832580000001</v>
      </c>
      <c r="D18" s="14">
        <v>8.0439999999999998E-2</v>
      </c>
      <c r="E18" s="14">
        <v>-5.4719999999999998E-2</v>
      </c>
      <c r="F18" s="14">
        <f t="shared" si="2"/>
        <v>0.13516</v>
      </c>
      <c r="G18" s="14">
        <f t="shared" si="3"/>
        <v>-40.261654999988608</v>
      </c>
      <c r="H18" s="14">
        <v>5.7964570000000002</v>
      </c>
      <c r="I18" s="14">
        <v>2.1732499999999999</v>
      </c>
      <c r="J18" s="14">
        <v>5.8638300000000001</v>
      </c>
      <c r="K18" s="14"/>
    </row>
    <row r="19" spans="1:11" ht="17.5">
      <c r="A19" s="13" t="s">
        <v>187</v>
      </c>
      <c r="B19" s="14">
        <v>-1909.41876</v>
      </c>
      <c r="C19" s="14">
        <v>-1747.0844340000001</v>
      </c>
      <c r="D19" s="14">
        <v>-7.5319999999999998E-2</v>
      </c>
      <c r="E19" s="14">
        <v>-5.6770000000000001E-2</v>
      </c>
      <c r="F19" s="14">
        <f t="shared" si="2"/>
        <v>-1.8549999999999997E-2</v>
      </c>
      <c r="G19" s="14">
        <f t="shared" si="3"/>
        <v>-29.822564999949535</v>
      </c>
      <c r="H19" s="14">
        <v>10.560321999999999</v>
      </c>
      <c r="I19" s="14">
        <v>2.1928800000000002</v>
      </c>
      <c r="J19" s="14">
        <v>7.0489899999999999</v>
      </c>
      <c r="K19" s="14">
        <v>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3396-8036-431D-853E-04C9DED71836}">
  <dimension ref="A1:T46"/>
  <sheetViews>
    <sheetView topLeftCell="L28" workbookViewId="0">
      <selection activeCell="O35" sqref="O35"/>
    </sheetView>
  </sheetViews>
  <sheetFormatPr defaultRowHeight="14"/>
  <cols>
    <col min="1" max="1" width="17.9140625" customWidth="1"/>
    <col min="2" max="2" width="16.25" customWidth="1"/>
    <col min="3" max="3" width="9.58203125" customWidth="1"/>
    <col min="4" max="4" width="9.9140625" customWidth="1"/>
    <col min="5" max="5" width="9.5" customWidth="1"/>
    <col min="6" max="6" width="10.4140625" hidden="1" customWidth="1"/>
    <col min="7" max="7" width="24.75" hidden="1" customWidth="1"/>
    <col min="8" max="8" width="9.75" customWidth="1"/>
    <col min="9" max="9" width="14.5" customWidth="1"/>
    <col min="10" max="10" width="15.83203125" customWidth="1"/>
    <col min="11" max="11" width="20.75" customWidth="1"/>
    <col min="12" max="12" width="12.6640625" customWidth="1"/>
    <col min="13" max="13" width="12" customWidth="1"/>
    <col min="14" max="14" width="12.9140625" customWidth="1"/>
    <col min="15" max="15" width="12.08203125" customWidth="1"/>
  </cols>
  <sheetData>
    <row r="1" spans="1:13" ht="17.5">
      <c r="A1" s="6" t="s">
        <v>24</v>
      </c>
      <c r="B1" s="6" t="s">
        <v>4</v>
      </c>
      <c r="C1" s="6" t="s">
        <v>25</v>
      </c>
      <c r="D1" s="6" t="s">
        <v>1</v>
      </c>
      <c r="E1" s="6" t="s">
        <v>2</v>
      </c>
      <c r="F1" s="6" t="s">
        <v>41</v>
      </c>
      <c r="G1" s="6" t="s">
        <v>40</v>
      </c>
      <c r="H1" s="7" t="s">
        <v>48</v>
      </c>
      <c r="I1" s="6" t="s">
        <v>65</v>
      </c>
      <c r="J1" s="6" t="s">
        <v>66</v>
      </c>
      <c r="K1" s="12" t="s">
        <v>64</v>
      </c>
    </row>
    <row r="2" spans="1:13" ht="17.5">
      <c r="A2" s="5" t="s">
        <v>75</v>
      </c>
      <c r="B2" s="5">
        <v>-2215.9824570000001</v>
      </c>
      <c r="C2" s="5">
        <v>-2053.6364159999998</v>
      </c>
      <c r="D2" s="5">
        <v>-4.65E-2</v>
      </c>
      <c r="E2" s="5">
        <v>-2.9960000000000001E-2</v>
      </c>
      <c r="F2" s="5">
        <f t="shared" ref="F2:F7" si="0">(D2-E2)*100</f>
        <v>-1.6539999999999999</v>
      </c>
      <c r="G2" s="5">
        <f t="shared" ref="G2:G13" si="1">(B2-C2+162.2868)*627.5</f>
        <v>-37.173727500151656</v>
      </c>
      <c r="H2" s="5">
        <v>6.708971</v>
      </c>
      <c r="L2">
        <f>D2*27.211</f>
        <v>-1.2653114999999999</v>
      </c>
      <c r="M2">
        <f>E2*27.211</f>
        <v>-0.81524155999999992</v>
      </c>
    </row>
    <row r="3" spans="1:13" ht="17.5">
      <c r="A3" s="5" t="s">
        <v>74</v>
      </c>
      <c r="B3" s="5">
        <v>-2256.5862339999999</v>
      </c>
      <c r="C3" s="5">
        <v>-2094.2336180000002</v>
      </c>
      <c r="D3" s="5">
        <v>-4.6469999999999997E-2</v>
      </c>
      <c r="E3" s="5">
        <v>-3.1759999999999997E-2</v>
      </c>
      <c r="F3" s="5">
        <f t="shared" si="0"/>
        <v>-1.4710000000000001</v>
      </c>
      <c r="G3" s="5">
        <f t="shared" si="1"/>
        <v>-41.299539999793708</v>
      </c>
      <c r="H3" s="5">
        <v>3.6837599999999999</v>
      </c>
      <c r="L3">
        <f t="shared" ref="L3:L27" si="2">D3*27.211</f>
        <v>-1.2644951699999998</v>
      </c>
      <c r="M3">
        <f t="shared" ref="M3:M27" si="3">E3*27.211</f>
        <v>-0.86422135999999983</v>
      </c>
    </row>
    <row r="4" spans="1:13" ht="17.5">
      <c r="A4" s="5" t="s">
        <v>73</v>
      </c>
      <c r="B4" s="5">
        <v>-2257.7771309999998</v>
      </c>
      <c r="C4" s="5">
        <v>-2095.4229989999999</v>
      </c>
      <c r="D4" s="5">
        <v>-4.6260000000000003E-2</v>
      </c>
      <c r="E4" s="5">
        <v>-2.9409999999999999E-2</v>
      </c>
      <c r="F4" s="5">
        <f t="shared" si="0"/>
        <v>-1.6850000000000005</v>
      </c>
      <c r="G4" s="5">
        <f t="shared" si="1"/>
        <v>-42.250829999960118</v>
      </c>
      <c r="H4" s="5">
        <v>5.5192579999999998</v>
      </c>
      <c r="L4">
        <f t="shared" si="2"/>
        <v>-1.2587808599999999</v>
      </c>
      <c r="M4">
        <f t="shared" si="3"/>
        <v>-0.80027550999999997</v>
      </c>
    </row>
    <row r="5" spans="1:13" ht="17.5">
      <c r="A5" s="5" t="s">
        <v>68</v>
      </c>
      <c r="B5" s="5">
        <v>-2183.6750619999998</v>
      </c>
      <c r="C5" s="5">
        <v>-2021.3147899999999</v>
      </c>
      <c r="D5" s="5">
        <v>-4.7579999999999997E-2</v>
      </c>
      <c r="E5" s="5">
        <v>-3.2439999999999997E-2</v>
      </c>
      <c r="F5" s="5">
        <f t="shared" si="0"/>
        <v>-1.514</v>
      </c>
      <c r="G5" s="5">
        <f t="shared" si="1"/>
        <v>-46.103679999934641</v>
      </c>
      <c r="H5" s="5">
        <v>3.9307300000000001</v>
      </c>
      <c r="L5">
        <f t="shared" si="2"/>
        <v>-1.29469938</v>
      </c>
      <c r="M5">
        <f t="shared" si="3"/>
        <v>-0.88272483999999984</v>
      </c>
    </row>
    <row r="6" spans="1:13" ht="17.5">
      <c r="A6" s="5" t="s">
        <v>70</v>
      </c>
      <c r="B6" s="5">
        <v>-2218.444966</v>
      </c>
      <c r="C6" s="5">
        <v>-2056.0893649999998</v>
      </c>
      <c r="D6" s="5">
        <v>-4.6489999999999997E-2</v>
      </c>
      <c r="E6" s="5">
        <v>-2.9569999999999999E-2</v>
      </c>
      <c r="F6" s="5">
        <f t="shared" si="0"/>
        <v>-1.6919999999999997</v>
      </c>
      <c r="G6" s="5">
        <f t="shared" si="1"/>
        <v>-43.17262750012965</v>
      </c>
      <c r="H6" s="5">
        <v>6.419905</v>
      </c>
      <c r="L6">
        <f t="shared" si="2"/>
        <v>-1.2650393899999999</v>
      </c>
      <c r="M6">
        <f t="shared" si="3"/>
        <v>-0.80462926999999995</v>
      </c>
    </row>
    <row r="7" spans="1:13" ht="17.5">
      <c r="A7" s="5" t="s">
        <v>71</v>
      </c>
      <c r="B7" s="5">
        <v>-2297.122785</v>
      </c>
      <c r="C7" s="5">
        <v>-2134.7694409999999</v>
      </c>
      <c r="D7" s="5">
        <v>-4.6359999999999998E-2</v>
      </c>
      <c r="E7" s="5">
        <v>-3.0669999999999999E-2</v>
      </c>
      <c r="F7" s="5">
        <f t="shared" si="0"/>
        <v>-1.569</v>
      </c>
      <c r="G7" s="5">
        <f t="shared" si="1"/>
        <v>-41.756360000067119</v>
      </c>
      <c r="H7" s="5">
        <v>5.7743659999999997</v>
      </c>
      <c r="L7">
        <f t="shared" si="2"/>
        <v>-1.2615019599999999</v>
      </c>
      <c r="M7">
        <f t="shared" si="3"/>
        <v>-0.83456136999999997</v>
      </c>
    </row>
    <row r="8" spans="1:13" ht="17.5">
      <c r="A8" s="5" t="s">
        <v>56</v>
      </c>
      <c r="B8" s="5">
        <v>-1873.500593</v>
      </c>
      <c r="C8" s="5">
        <v>-1711.1611700000001</v>
      </c>
      <c r="D8" s="5">
        <v>-4.7870000000000003E-2</v>
      </c>
      <c r="E8" s="5">
        <v>-2.895E-2</v>
      </c>
      <c r="F8" s="5">
        <f t="shared" ref="F8:F27" si="4">(D8-E8)*100</f>
        <v>-1.8920000000000003</v>
      </c>
      <c r="G8" s="5">
        <f t="shared" si="1"/>
        <v>-33.020932499935682</v>
      </c>
      <c r="H8" s="5">
        <v>4.0619670000000001</v>
      </c>
      <c r="L8">
        <f t="shared" si="2"/>
        <v>-1.30259057</v>
      </c>
      <c r="M8">
        <f t="shared" si="3"/>
        <v>-0.78775845</v>
      </c>
    </row>
    <row r="9" spans="1:13" ht="17.5">
      <c r="A9" s="5" t="s">
        <v>55</v>
      </c>
      <c r="B9" s="5">
        <v>-1914.1056020000001</v>
      </c>
      <c r="C9" s="5">
        <v>-1751.7567409999999</v>
      </c>
      <c r="D9" s="5">
        <v>-4.8230000000000002E-2</v>
      </c>
      <c r="E9" s="5">
        <v>-3.0419999999999999E-2</v>
      </c>
      <c r="F9" s="5">
        <f t="shared" si="4"/>
        <v>-1.7810000000000004</v>
      </c>
      <c r="G9" s="5">
        <f t="shared" si="1"/>
        <v>-38.943277500106959</v>
      </c>
      <c r="H9" s="5">
        <v>3.5563989999999999</v>
      </c>
      <c r="L9">
        <f t="shared" si="2"/>
        <v>-1.3123865299999999</v>
      </c>
      <c r="M9">
        <f t="shared" si="3"/>
        <v>-0.82775861999999989</v>
      </c>
    </row>
    <row r="10" spans="1:13" ht="17.5">
      <c r="A10" s="5" t="s">
        <v>59</v>
      </c>
      <c r="B10" s="5">
        <v>-1915.287282</v>
      </c>
      <c r="C10" s="5">
        <v>-1752.9339689999999</v>
      </c>
      <c r="D10" s="5">
        <v>-4.9579999999999999E-2</v>
      </c>
      <c r="E10" s="5">
        <v>-3.3410000000000002E-2</v>
      </c>
      <c r="F10" s="5">
        <f t="shared" si="4"/>
        <v>-1.6169999999999998</v>
      </c>
      <c r="G10" s="5">
        <f t="shared" si="1"/>
        <v>-41.736907500044893</v>
      </c>
      <c r="H10" s="5">
        <v>2.357774</v>
      </c>
      <c r="L10">
        <f t="shared" si="2"/>
        <v>-1.3491213799999999</v>
      </c>
      <c r="M10">
        <f t="shared" si="3"/>
        <v>-0.90911951000000002</v>
      </c>
    </row>
    <row r="11" spans="1:13" ht="17.5">
      <c r="A11" s="5" t="s">
        <v>69</v>
      </c>
      <c r="B11" s="5">
        <v>-1841.2024220000001</v>
      </c>
      <c r="C11" s="5">
        <v>-1678.840643</v>
      </c>
      <c r="D11" s="5">
        <v>-5.2089999999999997E-2</v>
      </c>
      <c r="E11" s="5">
        <v>-2.955E-2</v>
      </c>
      <c r="F11" s="5">
        <f t="shared" si="4"/>
        <v>-2.2539999999999996</v>
      </c>
      <c r="G11" s="5">
        <f t="shared" si="1"/>
        <v>-47.049322500043971</v>
      </c>
      <c r="H11" s="5">
        <v>6.6406270000000003</v>
      </c>
      <c r="L11">
        <f t="shared" si="2"/>
        <v>-1.4174209899999999</v>
      </c>
      <c r="M11">
        <f t="shared" si="3"/>
        <v>-0.80408504999999997</v>
      </c>
    </row>
    <row r="12" spans="1:13" ht="17.5">
      <c r="A12" s="5" t="s">
        <v>57</v>
      </c>
      <c r="B12" s="5">
        <v>-1875.959701</v>
      </c>
      <c r="C12" s="5">
        <v>-1713.6072670000001</v>
      </c>
      <c r="D12" s="5">
        <v>-4.9599999999999998E-2</v>
      </c>
      <c r="E12" s="5">
        <v>-3.2930000000000001E-2</v>
      </c>
      <c r="F12" s="5">
        <f t="shared" si="4"/>
        <v>-1.6669999999999998</v>
      </c>
      <c r="G12" s="5">
        <f t="shared" si="1"/>
        <v>-41.185334999939371</v>
      </c>
      <c r="H12" s="5">
        <v>2.4332769999999999</v>
      </c>
      <c r="L12">
        <f t="shared" si="2"/>
        <v>-1.3496655999999998</v>
      </c>
      <c r="M12">
        <f t="shared" si="3"/>
        <v>-0.89605822999999996</v>
      </c>
    </row>
    <row r="13" spans="1:13" ht="17.5">
      <c r="A13" s="5" t="s">
        <v>58</v>
      </c>
      <c r="B13" s="5">
        <v>-1954.6358789999999</v>
      </c>
      <c r="C13" s="5">
        <v>-1792.283944</v>
      </c>
      <c r="D13" s="5">
        <v>-4.938E-2</v>
      </c>
      <c r="E13" s="5">
        <v>-3.5650000000000001E-2</v>
      </c>
      <c r="F13" s="5">
        <f t="shared" si="4"/>
        <v>-1.373</v>
      </c>
      <c r="G13" s="5">
        <f t="shared" si="1"/>
        <v>-40.872212499945206</v>
      </c>
      <c r="H13" s="5">
        <v>1.3971750000000001</v>
      </c>
      <c r="L13">
        <f t="shared" si="2"/>
        <v>-1.3436791799999999</v>
      </c>
      <c r="M13">
        <f t="shared" si="3"/>
        <v>-0.97007215000000002</v>
      </c>
    </row>
    <row r="14" spans="1:13" ht="17.5">
      <c r="A14" s="15" t="s">
        <v>195</v>
      </c>
      <c r="B14" s="15">
        <v>-1807.643313</v>
      </c>
      <c r="C14" s="16"/>
      <c r="D14" s="15">
        <v>-4.956E-2</v>
      </c>
      <c r="E14" s="15">
        <v>-2.945E-2</v>
      </c>
      <c r="F14" s="15">
        <f t="shared" si="4"/>
        <v>-2.0110000000000001</v>
      </c>
      <c r="G14" s="16"/>
      <c r="H14" s="16">
        <v>4.8855810000000002</v>
      </c>
      <c r="K14">
        <v>1</v>
      </c>
      <c r="L14">
        <f t="shared" si="2"/>
        <v>-1.3485771599999998</v>
      </c>
      <c r="M14">
        <f t="shared" si="3"/>
        <v>-0.80136394999999994</v>
      </c>
    </row>
    <row r="15" spans="1:13" ht="17.5">
      <c r="A15" s="5" t="s">
        <v>51</v>
      </c>
      <c r="B15" s="5">
        <v>-1531.006265</v>
      </c>
      <c r="C15" s="5">
        <v>-1368.6821399999999</v>
      </c>
      <c r="D15" s="5">
        <v>-4.9230000000000003E-2</v>
      </c>
      <c r="E15" s="5">
        <v>-3.0120000000000001E-2</v>
      </c>
      <c r="F15" s="5">
        <f t="shared" si="4"/>
        <v>-1.9110000000000003</v>
      </c>
      <c r="G15" s="5">
        <f t="shared" ref="G15:G20" si="5">(B15-C15+162.2868)*627.5</f>
        <v>-23.421437500059668</v>
      </c>
      <c r="H15" s="5">
        <v>1.3158110000000001</v>
      </c>
      <c r="L15">
        <f t="shared" si="2"/>
        <v>-1.33959753</v>
      </c>
      <c r="M15">
        <f t="shared" si="3"/>
        <v>-0.81959532000000002</v>
      </c>
    </row>
    <row r="16" spans="1:13" ht="17.5">
      <c r="A16" s="5" t="s">
        <v>50</v>
      </c>
      <c r="B16" s="5">
        <v>-1571.615131</v>
      </c>
      <c r="C16" s="5">
        <v>-1409.2821469999999</v>
      </c>
      <c r="D16" s="5">
        <v>-4.9360000000000001E-2</v>
      </c>
      <c r="E16" s="5">
        <v>-2.9819999999999999E-2</v>
      </c>
      <c r="F16" s="5">
        <f t="shared" si="4"/>
        <v>-1.9540000000000002</v>
      </c>
      <c r="G16" s="5">
        <f t="shared" si="5"/>
        <v>-28.980460000078168</v>
      </c>
      <c r="H16" s="5">
        <v>1.310071</v>
      </c>
      <c r="L16">
        <f t="shared" si="2"/>
        <v>-1.34313496</v>
      </c>
      <c r="M16">
        <f t="shared" si="3"/>
        <v>-0.81143201999999992</v>
      </c>
    </row>
    <row r="17" spans="1:13" ht="17.5">
      <c r="A17" s="5" t="s">
        <v>54</v>
      </c>
      <c r="B17" s="5">
        <v>-1572.8182790000001</v>
      </c>
      <c r="C17" s="5">
        <v>-1410.475692</v>
      </c>
      <c r="D17" s="5">
        <v>-5.7329999999999999E-2</v>
      </c>
      <c r="E17" s="5">
        <v>-3.3149999999999999E-2</v>
      </c>
      <c r="F17" s="5">
        <f t="shared" si="4"/>
        <v>-2.4180000000000001</v>
      </c>
      <c r="G17" s="5">
        <f t="shared" si="5"/>
        <v>-35.006342500059375</v>
      </c>
      <c r="H17" s="5">
        <v>3.043714</v>
      </c>
      <c r="L17">
        <f t="shared" si="2"/>
        <v>-1.5600066299999999</v>
      </c>
      <c r="M17">
        <f t="shared" si="3"/>
        <v>-0.90204464999999989</v>
      </c>
    </row>
    <row r="18" spans="1:13" ht="17.5">
      <c r="A18" s="15" t="s">
        <v>67</v>
      </c>
      <c r="B18" s="15">
        <v>-1498.730311</v>
      </c>
      <c r="C18" s="15">
        <v>-1336.377876</v>
      </c>
      <c r="D18" s="15">
        <v>-5.2440000000000001E-2</v>
      </c>
      <c r="E18" s="15">
        <v>-3.2509999999999997E-2</v>
      </c>
      <c r="F18" s="15">
        <f t="shared" si="4"/>
        <v>-1.9930000000000003</v>
      </c>
      <c r="G18" s="15">
        <f t="shared" si="5"/>
        <v>-41.185962500009126</v>
      </c>
      <c r="H18" s="15">
        <v>6.187608</v>
      </c>
      <c r="L18">
        <f t="shared" si="2"/>
        <v>-1.42694484</v>
      </c>
      <c r="M18">
        <f t="shared" si="3"/>
        <v>-0.88462960999999984</v>
      </c>
    </row>
    <row r="19" spans="1:13" ht="17.5">
      <c r="A19" s="5" t="s">
        <v>52</v>
      </c>
      <c r="B19" s="5">
        <v>-1533.492751</v>
      </c>
      <c r="C19" s="5">
        <v>-1371.1497039999999</v>
      </c>
      <c r="D19" s="5">
        <v>-5.7860000000000002E-2</v>
      </c>
      <c r="E19" s="5">
        <v>-3.2640000000000002E-2</v>
      </c>
      <c r="F19" s="5">
        <f t="shared" si="4"/>
        <v>-2.5219999999999998</v>
      </c>
      <c r="G19" s="5">
        <f t="shared" si="5"/>
        <v>-35.294992500043989</v>
      </c>
      <c r="H19" s="5">
        <v>1.616962</v>
      </c>
      <c r="L19">
        <f t="shared" si="2"/>
        <v>-1.57442846</v>
      </c>
      <c r="M19">
        <f t="shared" si="3"/>
        <v>-0.88816704000000002</v>
      </c>
    </row>
    <row r="20" spans="1:13" ht="17.5">
      <c r="A20" s="5" t="s">
        <v>53</v>
      </c>
      <c r="B20" s="5">
        <v>-1612.14796</v>
      </c>
      <c r="C20" s="5">
        <v>-1449.8113040000001</v>
      </c>
      <c r="D20" s="5">
        <v>-5.0610000000000002E-2</v>
      </c>
      <c r="E20" s="5">
        <v>-2.988E-2</v>
      </c>
      <c r="F20" s="5">
        <f t="shared" si="4"/>
        <v>-2.0730000000000004</v>
      </c>
      <c r="G20" s="5">
        <f t="shared" si="5"/>
        <v>-31.284639999967752</v>
      </c>
      <c r="H20" s="5">
        <v>4.0842970000000003</v>
      </c>
      <c r="L20">
        <f t="shared" si="2"/>
        <v>-1.3771487099999999</v>
      </c>
      <c r="M20">
        <f t="shared" si="3"/>
        <v>-0.81306467999999998</v>
      </c>
    </row>
    <row r="21" spans="1:13" ht="17.5">
      <c r="A21" s="5" t="s">
        <v>194</v>
      </c>
      <c r="B21" s="5">
        <v>-1610.943925</v>
      </c>
      <c r="D21" s="5">
        <v>-4.8919999999999998E-2</v>
      </c>
      <c r="E21" s="5">
        <v>-3.0689999999999999E-2</v>
      </c>
      <c r="F21" s="5">
        <f t="shared" si="4"/>
        <v>-1.823</v>
      </c>
      <c r="H21">
        <v>0.44891500000000001</v>
      </c>
      <c r="L21">
        <f t="shared" si="2"/>
        <v>-1.3311621199999999</v>
      </c>
      <c r="M21">
        <f t="shared" si="3"/>
        <v>-0.83510558999999995</v>
      </c>
    </row>
    <row r="22" spans="1:13" ht="17.5">
      <c r="A22" s="15" t="s">
        <v>200</v>
      </c>
      <c r="B22" s="5">
        <v>-1691.965387</v>
      </c>
      <c r="D22" s="5">
        <v>-0.05</v>
      </c>
      <c r="E22" s="5">
        <v>-2.9319999999999999E-2</v>
      </c>
      <c r="F22" s="5">
        <f t="shared" si="4"/>
        <v>-2.0680000000000005</v>
      </c>
      <c r="H22">
        <v>4.9420770000000003</v>
      </c>
      <c r="L22">
        <f t="shared" si="2"/>
        <v>-1.3605499999999999</v>
      </c>
      <c r="M22">
        <f t="shared" si="3"/>
        <v>-0.79782651999999987</v>
      </c>
    </row>
    <row r="23" spans="1:13" ht="17.5">
      <c r="A23" s="15" t="s">
        <v>192</v>
      </c>
      <c r="B23" s="15">
        <v>-1534.649932</v>
      </c>
      <c r="C23" s="16"/>
      <c r="D23" s="15">
        <v>-5.6680000000000001E-2</v>
      </c>
      <c r="E23" s="15">
        <v>-3.109E-2</v>
      </c>
      <c r="F23" s="15">
        <f t="shared" si="4"/>
        <v>-2.5590000000000002</v>
      </c>
      <c r="G23" s="16">
        <f>(B23-E23+162.2868)*627.5</f>
        <v>-861138.35635500005</v>
      </c>
      <c r="H23" s="16">
        <v>3.5457429999999999</v>
      </c>
      <c r="L23">
        <f t="shared" si="2"/>
        <v>-1.54231948</v>
      </c>
      <c r="M23">
        <f t="shared" si="3"/>
        <v>-0.84598998999999997</v>
      </c>
    </row>
    <row r="24" spans="1:13" ht="17.5">
      <c r="A24" s="5" t="s">
        <v>193</v>
      </c>
      <c r="B24" s="5">
        <v>-1465.1500109999999</v>
      </c>
      <c r="D24" s="5">
        <v>-5.3289999999999997E-2</v>
      </c>
      <c r="E24" s="5">
        <v>-3.3669999999999999E-2</v>
      </c>
      <c r="F24" s="5">
        <f t="shared" si="4"/>
        <v>-1.9619999999999997</v>
      </c>
      <c r="H24">
        <v>3.952512</v>
      </c>
      <c r="K24">
        <v>1</v>
      </c>
      <c r="L24">
        <f t="shared" si="2"/>
        <v>-1.4500741899999998</v>
      </c>
      <c r="M24">
        <f t="shared" si="3"/>
        <v>-0.91619436999999992</v>
      </c>
    </row>
    <row r="25" spans="1:13" ht="17.5">
      <c r="A25" s="15" t="s">
        <v>72</v>
      </c>
      <c r="B25" s="15">
        <v>-1156.2224450000001</v>
      </c>
      <c r="C25" s="15">
        <v>-993.89669000000004</v>
      </c>
      <c r="D25" s="15">
        <v>-5.5149999999999998E-2</v>
      </c>
      <c r="E25" s="15">
        <v>-3.032E-2</v>
      </c>
      <c r="F25" s="15">
        <f t="shared" si="4"/>
        <v>-2.4829999999999997</v>
      </c>
      <c r="G25" s="15">
        <f>(B25-C25+162.2868)*627.5</f>
        <v>-24.444262500045468</v>
      </c>
      <c r="H25" s="15">
        <v>3.318165</v>
      </c>
      <c r="L25">
        <f t="shared" si="2"/>
        <v>-1.5006866499999998</v>
      </c>
      <c r="M25">
        <f t="shared" si="3"/>
        <v>-0.82503751999999997</v>
      </c>
    </row>
    <row r="26" spans="1:13" ht="17.5">
      <c r="A26" s="5" t="s">
        <v>196</v>
      </c>
      <c r="B26">
        <v>-1229.1073449999999</v>
      </c>
      <c r="D26" s="5">
        <v>-5.6149999999999999E-2</v>
      </c>
      <c r="E26" s="5">
        <v>-2.775E-2</v>
      </c>
      <c r="F26" s="5">
        <f t="shared" si="4"/>
        <v>-2.84</v>
      </c>
      <c r="H26">
        <v>6.7309999999999999</v>
      </c>
      <c r="L26">
        <f t="shared" si="2"/>
        <v>-1.5278976499999999</v>
      </c>
      <c r="M26">
        <f t="shared" si="3"/>
        <v>-0.75510524999999995</v>
      </c>
    </row>
    <row r="27" spans="1:13" ht="17.5">
      <c r="A27" s="15" t="s">
        <v>202</v>
      </c>
      <c r="B27">
        <v>-1269.638506</v>
      </c>
      <c r="D27" s="5">
        <v>-5.815E-2</v>
      </c>
      <c r="E27" s="5">
        <v>-3.1570000000000001E-2</v>
      </c>
      <c r="F27" s="5">
        <f t="shared" si="4"/>
        <v>-2.6579999999999999</v>
      </c>
      <c r="H27">
        <v>5.9458479999999998</v>
      </c>
      <c r="L27">
        <f t="shared" si="2"/>
        <v>-1.5823196499999999</v>
      </c>
      <c r="M27">
        <f t="shared" si="3"/>
        <v>-0.85905126999999992</v>
      </c>
    </row>
    <row r="28" spans="1:13" ht="17.5">
      <c r="A28" s="5" t="s">
        <v>197</v>
      </c>
      <c r="B28">
        <v>-1190.9624899999999</v>
      </c>
      <c r="D28">
        <v>-5.6270000000000001E-2</v>
      </c>
      <c r="E28">
        <v>-2.7560000000000001E-2</v>
      </c>
      <c r="H28">
        <v>5.7578649999999998</v>
      </c>
      <c r="L28">
        <f t="shared" ref="L28" si="6">D28*27.211</f>
        <v>-1.53116297</v>
      </c>
      <c r="M28">
        <f t="shared" ref="M28" si="7">E28*27.211</f>
        <v>-0.74993516000000005</v>
      </c>
    </row>
    <row r="29" spans="1:13" ht="17.5">
      <c r="A29" s="5" t="s">
        <v>198</v>
      </c>
      <c r="B29">
        <v>-847.28085899999996</v>
      </c>
      <c r="D29">
        <v>-6.7780000000000007E-2</v>
      </c>
      <c r="E29">
        <v>-2.811E-2</v>
      </c>
      <c r="H29">
        <v>7.7582000000000004</v>
      </c>
      <c r="L29">
        <f t="shared" ref="L29" si="8">D29*27.211</f>
        <v>-1.8443615800000002</v>
      </c>
      <c r="M29">
        <f t="shared" ref="M29" si="9">E29*27.211</f>
        <v>-0.76490121</v>
      </c>
    </row>
    <row r="30" spans="1:13" ht="17.5">
      <c r="A30" s="5" t="s">
        <v>0</v>
      </c>
      <c r="L30">
        <f t="shared" ref="L30:L32" si="10">D30*27.211</f>
        <v>0</v>
      </c>
      <c r="M30">
        <f t="shared" ref="M30:M32" si="11">E30*27.211</f>
        <v>0</v>
      </c>
    </row>
    <row r="31" spans="1:13" ht="17.5">
      <c r="A31" s="5" t="s">
        <v>198</v>
      </c>
      <c r="B31">
        <v>-847.30803900000001</v>
      </c>
      <c r="D31">
        <v>-6.726E-2</v>
      </c>
      <c r="E31">
        <v>-2.1700000000000001E-2</v>
      </c>
      <c r="H31">
        <v>4.8719010000000003</v>
      </c>
      <c r="L31">
        <f>D31*27.211</f>
        <v>-1.8302118599999999</v>
      </c>
      <c r="M31">
        <f t="shared" si="11"/>
        <v>-0.59047870000000002</v>
      </c>
    </row>
    <row r="32" spans="1:13" ht="17.5">
      <c r="A32" s="5" t="s">
        <v>196</v>
      </c>
      <c r="B32">
        <v>-1229.1583539999999</v>
      </c>
      <c r="D32">
        <v>-7.7560000000000004E-2</v>
      </c>
      <c r="E32">
        <v>-2.2689999999999998E-2</v>
      </c>
      <c r="H32">
        <v>7.6467039999999997</v>
      </c>
      <c r="L32">
        <f t="shared" si="10"/>
        <v>-2.1104851600000001</v>
      </c>
      <c r="M32">
        <f t="shared" si="11"/>
        <v>-0.61741758999999996</v>
      </c>
    </row>
    <row r="33" spans="1:20" ht="17.5">
      <c r="A33" s="15" t="s">
        <v>202</v>
      </c>
      <c r="B33">
        <v>-1269.6898859999999</v>
      </c>
      <c r="D33">
        <v>-5.373E-2</v>
      </c>
      <c r="E33">
        <v>-2.4760000000000001E-2</v>
      </c>
      <c r="H33">
        <v>4.9537360000000001</v>
      </c>
      <c r="L33">
        <f t="shared" ref="L33:L37" si="12">D33*27.211</f>
        <v>-1.4620470299999999</v>
      </c>
      <c r="M33">
        <f t="shared" ref="M33:M37" si="13">E33*27.211</f>
        <v>-0.67374435999999993</v>
      </c>
    </row>
    <row r="34" spans="1:20" ht="17.5">
      <c r="A34" s="5" t="s">
        <v>197</v>
      </c>
      <c r="B34">
        <v>-1191.0404309999999</v>
      </c>
      <c r="D34">
        <v>-0.12175</v>
      </c>
      <c r="E34">
        <v>-1.9779999999999999E-2</v>
      </c>
      <c r="H34">
        <v>5.8387330000000004</v>
      </c>
      <c r="L34">
        <f t="shared" si="12"/>
        <v>-3.3129392499999999</v>
      </c>
      <c r="M34">
        <f t="shared" si="13"/>
        <v>-0.53823357999999999</v>
      </c>
    </row>
    <row r="35" spans="1:20" ht="17.5">
      <c r="A35" s="5" t="s">
        <v>194</v>
      </c>
      <c r="B35">
        <v>-1611.0065540000001</v>
      </c>
      <c r="D35">
        <v>-5.5539999999999999E-2</v>
      </c>
      <c r="E35">
        <v>-2.189E-2</v>
      </c>
      <c r="H35">
        <v>3.0339320000000001</v>
      </c>
      <c r="L35">
        <f t="shared" si="12"/>
        <v>-1.5112989399999999</v>
      </c>
      <c r="M35">
        <f t="shared" si="13"/>
        <v>-0.59564878999999993</v>
      </c>
    </row>
    <row r="36" spans="1:20" ht="17.5">
      <c r="A36" s="15" t="s">
        <v>200</v>
      </c>
      <c r="B36">
        <v>-1692.0403940000001</v>
      </c>
      <c r="D36">
        <v>-5.28E-2</v>
      </c>
      <c r="E36">
        <v>-2.4580000000000001E-2</v>
      </c>
      <c r="H36">
        <v>2.1859130000000002</v>
      </c>
      <c r="L36">
        <f t="shared" si="12"/>
        <v>-1.4367407999999999</v>
      </c>
      <c r="M36">
        <f t="shared" si="13"/>
        <v>-0.66884637999999996</v>
      </c>
    </row>
    <row r="37" spans="1:20" ht="17.5">
      <c r="A37" s="5" t="s">
        <v>193</v>
      </c>
      <c r="B37">
        <v>-1534.7186549999999</v>
      </c>
      <c r="D37">
        <v>-5.4449999999999998E-2</v>
      </c>
      <c r="E37">
        <v>-2.5700000000000001E-2</v>
      </c>
      <c r="H37">
        <v>2.0773579999999998</v>
      </c>
      <c r="L37">
        <f t="shared" si="12"/>
        <v>-1.4816389499999998</v>
      </c>
      <c r="M37">
        <f t="shared" si="13"/>
        <v>-0.69932269999999996</v>
      </c>
    </row>
    <row r="38" spans="1:20" ht="17.5">
      <c r="A38" s="5"/>
    </row>
    <row r="39" spans="1:20" ht="14.5" thickBot="1">
      <c r="A39" t="s">
        <v>208</v>
      </c>
      <c r="H39" t="s">
        <v>213</v>
      </c>
      <c r="I39" t="s">
        <v>214</v>
      </c>
      <c r="K39" t="s">
        <v>209</v>
      </c>
      <c r="T39" t="s">
        <v>212</v>
      </c>
    </row>
    <row r="40" spans="1:20" ht="21" thickBot="1">
      <c r="A40" s="19" t="s">
        <v>203</v>
      </c>
      <c r="B40" s="20">
        <v>-847.28085899999996</v>
      </c>
      <c r="C40" s="20">
        <v>-1.84436</v>
      </c>
      <c r="D40" s="20">
        <v>-0.76490000000000002</v>
      </c>
      <c r="E40" s="20">
        <v>7.7582000000000004</v>
      </c>
      <c r="H40">
        <f>C40-D40</f>
        <v>-1.0794600000000001</v>
      </c>
      <c r="K40" s="19" t="s">
        <v>203</v>
      </c>
      <c r="L40" s="20">
        <v>-847.30803900000001</v>
      </c>
      <c r="M40" s="20">
        <v>-1.8302099999999999</v>
      </c>
      <c r="N40" s="20">
        <v>-0.59048</v>
      </c>
      <c r="O40" s="20">
        <v>4.8719010000000003</v>
      </c>
      <c r="Q40" t="s">
        <v>38</v>
      </c>
      <c r="R40" t="s">
        <v>210</v>
      </c>
      <c r="S40" t="s">
        <v>211</v>
      </c>
      <c r="T40">
        <f>M40-N40</f>
        <v>-1.2397299999999998</v>
      </c>
    </row>
    <row r="41" spans="1:20" ht="21.5" thickTop="1" thickBot="1">
      <c r="A41" s="21" t="s">
        <v>201</v>
      </c>
      <c r="B41" s="22">
        <v>-1269.638506</v>
      </c>
      <c r="C41" s="22">
        <v>-1.5823199999999999</v>
      </c>
      <c r="D41" s="22">
        <v>-0.85904999999999998</v>
      </c>
      <c r="E41" s="22">
        <v>5.9458479999999998</v>
      </c>
      <c r="H41">
        <f t="shared" ref="H41:H46" si="14">C41-D41</f>
        <v>-0.72326999999999997</v>
      </c>
      <c r="I41">
        <f>D40-D41</f>
        <v>9.4149999999999956E-2</v>
      </c>
      <c r="K41" s="21" t="s">
        <v>201</v>
      </c>
      <c r="L41" s="22">
        <v>-1269.6898859999999</v>
      </c>
      <c r="M41" s="22">
        <v>-1.4620500000000001</v>
      </c>
      <c r="N41" s="22">
        <v>-0.67374000000000001</v>
      </c>
      <c r="O41" s="22">
        <v>4.9537360000000001</v>
      </c>
      <c r="Q41">
        <f t="shared" ref="Q41:S42" si="15">L40-L41</f>
        <v>422.38184699999988</v>
      </c>
      <c r="R41">
        <f t="shared" si="15"/>
        <v>-0.36815999999999982</v>
      </c>
      <c r="S41">
        <f t="shared" si="15"/>
        <v>8.3260000000000001E-2</v>
      </c>
      <c r="T41">
        <f>M41-N41</f>
        <v>-0.78831000000000007</v>
      </c>
    </row>
    <row r="42" spans="1:20" ht="21" thickBot="1">
      <c r="A42" s="23" t="s">
        <v>199</v>
      </c>
      <c r="B42" s="24">
        <v>-1691.9654</v>
      </c>
      <c r="C42" s="24">
        <v>-1.3605499999999999</v>
      </c>
      <c r="D42" s="25">
        <v>-0.79783000000000004</v>
      </c>
      <c r="E42" s="25">
        <v>4.9420770000000003</v>
      </c>
      <c r="H42">
        <f t="shared" si="14"/>
        <v>-0.56271999999999989</v>
      </c>
      <c r="I42">
        <f>D41-D42</f>
        <v>-6.1219999999999941E-2</v>
      </c>
      <c r="K42" s="23" t="s">
        <v>199</v>
      </c>
      <c r="L42" s="24">
        <v>-1692.0403940000001</v>
      </c>
      <c r="M42" s="24">
        <v>-1.4367399999999999</v>
      </c>
      <c r="N42" s="24">
        <v>-0.66884999999999994</v>
      </c>
      <c r="O42" s="24">
        <v>2.1859130000000002</v>
      </c>
      <c r="Q42">
        <f t="shared" si="15"/>
        <v>422.35050800000022</v>
      </c>
      <c r="R42">
        <f t="shared" si="15"/>
        <v>-2.5310000000000166E-2</v>
      </c>
      <c r="S42">
        <f t="shared" si="15"/>
        <v>-4.890000000000061E-3</v>
      </c>
      <c r="T42">
        <f>M42-N42</f>
        <v>-0.76788999999999996</v>
      </c>
    </row>
    <row r="43" spans="1:20" ht="21" thickBot="1">
      <c r="A43" s="23" t="s">
        <v>204</v>
      </c>
      <c r="B43" s="24">
        <v>-1190.9629</v>
      </c>
      <c r="C43" s="24">
        <v>-1.5311600000000001</v>
      </c>
      <c r="D43" s="24">
        <v>-0.74994000000000005</v>
      </c>
      <c r="E43" s="24">
        <v>5.7577999999999996</v>
      </c>
      <c r="H43">
        <f t="shared" si="14"/>
        <v>-0.78122000000000003</v>
      </c>
      <c r="I43">
        <f>D40-D43</f>
        <v>-1.4959999999999973E-2</v>
      </c>
      <c r="K43" s="23" t="s">
        <v>204</v>
      </c>
      <c r="L43" s="24">
        <v>-1191.0404309999999</v>
      </c>
      <c r="M43" s="24">
        <v>-3.3129400000000002</v>
      </c>
      <c r="N43" s="24">
        <v>-0.53822999999999999</v>
      </c>
      <c r="O43" s="24">
        <v>5.8387330000000004</v>
      </c>
      <c r="Q43">
        <f>L40-L43</f>
        <v>343.73239199999989</v>
      </c>
      <c r="R43">
        <f>M40-M43</f>
        <v>1.4827300000000003</v>
      </c>
      <c r="S43">
        <f>N40-N43</f>
        <v>-5.2250000000000019E-2</v>
      </c>
      <c r="T43">
        <f t="shared" ref="T43:T46" si="16">M43-N43</f>
        <v>-2.7747100000000002</v>
      </c>
    </row>
    <row r="44" spans="1:20" ht="21" thickBot="1">
      <c r="A44" s="23" t="s">
        <v>205</v>
      </c>
      <c r="B44" s="24">
        <v>-1465.15</v>
      </c>
      <c r="C44" s="24">
        <v>-1.45007</v>
      </c>
      <c r="D44" s="25">
        <v>-0.91618999999999995</v>
      </c>
      <c r="E44" s="25">
        <v>3.9525000000000001</v>
      </c>
      <c r="H44">
        <f t="shared" si="14"/>
        <v>-0.53388000000000002</v>
      </c>
      <c r="I44">
        <f>D43-D44</f>
        <v>0.1662499999999999</v>
      </c>
      <c r="K44" s="23" t="s">
        <v>205</v>
      </c>
      <c r="L44" s="24">
        <v>-1534.7186549999999</v>
      </c>
      <c r="M44" s="24">
        <v>-1.4816400000000001</v>
      </c>
      <c r="N44" s="24">
        <v>-0.69932000000000005</v>
      </c>
      <c r="O44" s="24">
        <v>2.0773579999999998</v>
      </c>
      <c r="Q44">
        <f>L43-L44</f>
        <v>343.678224</v>
      </c>
      <c r="R44">
        <f>M43-M44</f>
        <v>-1.8313000000000001</v>
      </c>
      <c r="S44">
        <f>N43-N44</f>
        <v>0.16109000000000007</v>
      </c>
      <c r="T44">
        <f t="shared" si="16"/>
        <v>-0.78232000000000002</v>
      </c>
    </row>
    <row r="45" spans="1:20" ht="21" thickBot="1">
      <c r="A45" s="23" t="s">
        <v>206</v>
      </c>
      <c r="B45" s="24">
        <v>-1229.1072999999999</v>
      </c>
      <c r="C45" s="24">
        <v>-1.5279</v>
      </c>
      <c r="D45" s="24">
        <v>-0.75510999999999995</v>
      </c>
      <c r="E45" s="24">
        <v>6.7309999999999999</v>
      </c>
      <c r="H45">
        <f t="shared" si="14"/>
        <v>-0.77279000000000009</v>
      </c>
      <c r="I45">
        <f>D40-D45</f>
        <v>-9.7900000000000764E-3</v>
      </c>
      <c r="K45" s="23" t="s">
        <v>206</v>
      </c>
      <c r="L45" s="24">
        <v>-1229.1583539999999</v>
      </c>
      <c r="M45" s="24">
        <v>-2.11049</v>
      </c>
      <c r="N45" s="24">
        <v>-0.61741999999999997</v>
      </c>
      <c r="O45" s="24">
        <v>7.6467039999999997</v>
      </c>
      <c r="Q45">
        <f>L40-L45</f>
        <v>381.85031499999991</v>
      </c>
      <c r="R45">
        <f>M40-M45</f>
        <v>0.28028000000000008</v>
      </c>
      <c r="S45">
        <f>N40-N45</f>
        <v>2.6939999999999964E-2</v>
      </c>
      <c r="T45">
        <f t="shared" si="16"/>
        <v>-1.4930699999999999</v>
      </c>
    </row>
    <row r="46" spans="1:20" ht="21" thickBot="1">
      <c r="A46" s="26" t="s">
        <v>207</v>
      </c>
      <c r="B46" s="27">
        <v>-1610.9439</v>
      </c>
      <c r="C46" s="27">
        <v>-1.3311599999999999</v>
      </c>
      <c r="D46" s="28">
        <v>-0.83511000000000002</v>
      </c>
      <c r="E46" s="28">
        <v>0.44890000000000002</v>
      </c>
      <c r="H46">
        <f t="shared" si="14"/>
        <v>-0.49604999999999988</v>
      </c>
      <c r="I46">
        <f>D45-D46</f>
        <v>8.0000000000000071E-2</v>
      </c>
      <c r="K46" s="26" t="s">
        <v>207</v>
      </c>
      <c r="L46" s="27">
        <v>-1611.0065540000001</v>
      </c>
      <c r="M46" s="27">
        <v>-1.5113000000000001</v>
      </c>
      <c r="N46" s="27">
        <v>-0.59565000000000001</v>
      </c>
      <c r="O46" s="27">
        <v>3.0339320000000001</v>
      </c>
      <c r="Q46">
        <f>L45-L46</f>
        <v>381.84820000000013</v>
      </c>
      <c r="R46">
        <f>M45-M46</f>
        <v>-0.59918999999999989</v>
      </c>
      <c r="S46">
        <f>N45-N46</f>
        <v>-2.1769999999999956E-2</v>
      </c>
      <c r="T46">
        <f t="shared" si="16"/>
        <v>-0.91565000000000007</v>
      </c>
    </row>
  </sheetData>
  <sortState xmlns:xlrd2="http://schemas.microsoft.com/office/spreadsheetml/2017/richdata2" ref="A2:K25">
    <sortCondition descending="1" ref="A1:A25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42B3-0E0F-41F2-B700-78DFA1736F5D}">
  <dimension ref="A1:AU23"/>
  <sheetViews>
    <sheetView topLeftCell="A4" workbookViewId="0">
      <selection activeCell="C14" sqref="C14"/>
    </sheetView>
  </sheetViews>
  <sheetFormatPr defaultRowHeight="14"/>
  <cols>
    <col min="1" max="1" width="17.4140625" style="4" customWidth="1"/>
    <col min="2" max="2" width="14.58203125" style="4" customWidth="1"/>
    <col min="3" max="3" width="17.83203125" style="4" customWidth="1"/>
    <col min="4" max="4" width="11" style="4" customWidth="1"/>
    <col min="5" max="6" width="13.08203125" style="4" customWidth="1"/>
    <col min="7" max="7" width="24.08203125" style="4" customWidth="1"/>
    <col min="8" max="8" width="10.9140625" style="4" customWidth="1"/>
    <col min="9" max="9" width="15.83203125" style="4" customWidth="1"/>
    <col min="10" max="10" width="8.6640625" style="4"/>
    <col min="11" max="12" width="9.9140625" style="4" bestFit="1" customWidth="1"/>
    <col min="13" max="16384" width="8.6640625" style="4"/>
  </cols>
  <sheetData>
    <row r="1" spans="1:47" s="8" customFormat="1" ht="17.5">
      <c r="A1" s="6" t="s">
        <v>24</v>
      </c>
      <c r="B1" s="6" t="s">
        <v>4</v>
      </c>
      <c r="C1" s="6" t="s">
        <v>25</v>
      </c>
      <c r="D1" s="6" t="s">
        <v>1</v>
      </c>
      <c r="E1" s="6" t="s">
        <v>2</v>
      </c>
      <c r="F1" s="6" t="s">
        <v>41</v>
      </c>
      <c r="G1" s="6" t="s">
        <v>40</v>
      </c>
      <c r="H1" s="7" t="s">
        <v>48</v>
      </c>
      <c r="I1" s="6" t="s">
        <v>61</v>
      </c>
      <c r="J1" s="7"/>
      <c r="K1" s="6"/>
      <c r="L1" s="7"/>
    </row>
    <row r="2" spans="1:47" ht="17.5">
      <c r="A2" s="5" t="s">
        <v>26</v>
      </c>
      <c r="B2" s="5">
        <v>-1532.2845070000001</v>
      </c>
      <c r="C2" s="5">
        <v>-1369.947001</v>
      </c>
      <c r="D2" s="5">
        <v>-5.2639999999999999E-2</v>
      </c>
      <c r="E2" s="5">
        <v>-2.7879999999999999E-2</v>
      </c>
      <c r="F2" s="5">
        <f>(D2-E2)*100</f>
        <v>-2.476</v>
      </c>
      <c r="G2" s="5">
        <f>(B2-C2+162.2868)*627.5</f>
        <v>-31.818015000047879</v>
      </c>
      <c r="H2" s="5">
        <v>4.718998</v>
      </c>
      <c r="I2" s="5">
        <v>2.1736</v>
      </c>
      <c r="J2" s="5"/>
      <c r="K2" s="5">
        <f>D2*27.21</f>
        <v>-1.4323344</v>
      </c>
      <c r="L2" s="5">
        <f>E2*27.21</f>
        <v>-0.75861480000000003</v>
      </c>
    </row>
    <row r="3" spans="1:47" s="11" customFormat="1" ht="17.5">
      <c r="A3" s="10" t="s">
        <v>27</v>
      </c>
      <c r="B3" s="10">
        <v>-1874.7779499999999</v>
      </c>
      <c r="C3" s="10">
        <v>-1712.427852</v>
      </c>
      <c r="D3" s="10">
        <v>-4.8730000000000002E-2</v>
      </c>
      <c r="E3" s="10">
        <v>-2.989E-2</v>
      </c>
      <c r="F3" s="10">
        <f>(D3-E3)*100</f>
        <v>-1.8840000000000003</v>
      </c>
      <c r="G3" s="10">
        <f t="shared" ref="G3:G16" si="0">(B3-C3+162.2868)*627.5</f>
        <v>-39.71949499993066</v>
      </c>
      <c r="H3" s="10">
        <v>3.6791100000000001</v>
      </c>
      <c r="I3" s="10">
        <v>2.1913</v>
      </c>
      <c r="J3" s="5"/>
      <c r="K3" s="5">
        <f t="shared" ref="K3:K16" si="1">D3*27.21</f>
        <v>-1.3259433</v>
      </c>
      <c r="L3" s="5">
        <f t="shared" ref="L3:L16" si="2">E3*27.21</f>
        <v>-0.81330690000000005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7.5">
      <c r="A4" s="5" t="s">
        <v>28</v>
      </c>
      <c r="B4" s="5">
        <v>-2216.6009479999998</v>
      </c>
      <c r="C4" s="5">
        <v>-2054.1835599999999</v>
      </c>
      <c r="D4" s="5">
        <v>-0.10954</v>
      </c>
      <c r="E4" s="5">
        <v>-6.794E-2</v>
      </c>
      <c r="F4" s="5">
        <f t="shared" ref="F4:F16" si="3">(D4-E4)*100</f>
        <v>-4.16</v>
      </c>
      <c r="G4" s="5">
        <f t="shared" si="0"/>
        <v>-81.943969999903814</v>
      </c>
      <c r="H4" s="5">
        <v>11.367407999999999</v>
      </c>
      <c r="I4" s="5">
        <v>2.226</v>
      </c>
      <c r="J4" s="5"/>
      <c r="K4" s="5">
        <f t="shared" si="1"/>
        <v>-2.9805834</v>
      </c>
      <c r="L4" s="5">
        <f t="shared" si="2"/>
        <v>-1.8486474000000002</v>
      </c>
    </row>
    <row r="5" spans="1:47" s="11" customFormat="1" ht="17.5">
      <c r="A5" s="10" t="s">
        <v>29</v>
      </c>
      <c r="B5" s="10">
        <v>-1185.7188269999999</v>
      </c>
      <c r="C5" s="10">
        <v>-1023.378591</v>
      </c>
      <c r="D5" s="10">
        <v>-8.7709999999999996E-2</v>
      </c>
      <c r="E5" s="10">
        <v>-4.931E-2</v>
      </c>
      <c r="F5" s="10">
        <f t="shared" si="3"/>
        <v>-3.84</v>
      </c>
      <c r="G5" s="10">
        <f t="shared" si="0"/>
        <v>-33.531089999931751</v>
      </c>
      <c r="H5" s="10">
        <v>11.275636</v>
      </c>
      <c r="I5" s="10">
        <v>2.1953</v>
      </c>
      <c r="J5" s="5"/>
      <c r="K5" s="5">
        <f t="shared" si="1"/>
        <v>-2.3865891000000001</v>
      </c>
      <c r="L5" s="5">
        <f t="shared" si="2"/>
        <v>-1.3417251000000001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7.5">
      <c r="A6" s="5" t="s">
        <v>30</v>
      </c>
      <c r="B6" s="5">
        <v>-1527.171926</v>
      </c>
      <c r="C6" s="5">
        <v>-1364.864251</v>
      </c>
      <c r="D6" s="5">
        <v>-5.0700000000000002E-2</v>
      </c>
      <c r="E6" s="5">
        <v>-2.742E-2</v>
      </c>
      <c r="F6" s="5">
        <f t="shared" si="3"/>
        <v>-2.3280000000000003</v>
      </c>
      <c r="G6" s="5">
        <f t="shared" si="0"/>
        <v>-13.099062500011271</v>
      </c>
      <c r="H6" s="5">
        <v>4.6854979999999999</v>
      </c>
      <c r="I6" s="5">
        <v>2.1734</v>
      </c>
      <c r="J6" s="5"/>
      <c r="K6" s="5">
        <f t="shared" si="1"/>
        <v>-1.3795470000000001</v>
      </c>
      <c r="L6" s="5">
        <f t="shared" si="2"/>
        <v>-0.74609820000000004</v>
      </c>
    </row>
    <row r="7" spans="1:47" ht="17.5">
      <c r="A7" s="5" t="s">
        <v>31</v>
      </c>
      <c r="B7" s="5">
        <v>-1868.3896010000001</v>
      </c>
      <c r="C7" s="5">
        <v>-1706.0760720000001</v>
      </c>
      <c r="D7" s="5">
        <v>-4.4790000000000003E-2</v>
      </c>
      <c r="E7" s="5">
        <v>-1.8859999999999998E-2</v>
      </c>
      <c r="F7" s="5">
        <f t="shared" si="3"/>
        <v>-2.5930000000000004</v>
      </c>
      <c r="G7" s="5">
        <f t="shared" si="0"/>
        <v>-16.77244750001087</v>
      </c>
      <c r="H7" s="5">
        <v>2.074624</v>
      </c>
      <c r="I7" s="5">
        <v>2.1920000000000002</v>
      </c>
      <c r="J7" s="5"/>
      <c r="K7" s="5">
        <f t="shared" si="1"/>
        <v>-1.2187359000000002</v>
      </c>
      <c r="L7" s="5">
        <f t="shared" si="2"/>
        <v>-0.51318059999999999</v>
      </c>
    </row>
    <row r="8" spans="1:47" s="11" customFormat="1" ht="17.5">
      <c r="A8" s="10" t="s">
        <v>32</v>
      </c>
      <c r="B8" s="10">
        <v>-1689.6005560000001</v>
      </c>
      <c r="C8" s="10">
        <v>-1527.267992</v>
      </c>
      <c r="D8" s="10">
        <v>-4.8399999999999999E-2</v>
      </c>
      <c r="E8" s="10">
        <v>-2.827E-2</v>
      </c>
      <c r="F8" s="10">
        <f t="shared" si="3"/>
        <v>-2.0129999999999999</v>
      </c>
      <c r="G8" s="10">
        <f t="shared" si="0"/>
        <v>-28.716910000030182</v>
      </c>
      <c r="H8" s="10">
        <v>4.8456580000000002</v>
      </c>
      <c r="I8" s="10">
        <v>2.173</v>
      </c>
      <c r="J8" s="5"/>
      <c r="K8" s="5">
        <f t="shared" si="1"/>
        <v>-1.316964</v>
      </c>
      <c r="L8" s="5">
        <f t="shared" si="2"/>
        <v>-0.76922670000000004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7.5">
      <c r="A9" s="5" t="s">
        <v>33</v>
      </c>
      <c r="B9" s="5">
        <v>-2071.4223200000001</v>
      </c>
      <c r="C9" s="5">
        <v>-1909.074836</v>
      </c>
      <c r="D9" s="5">
        <v>-4.5900000000000003E-2</v>
      </c>
      <c r="E9" s="5">
        <v>-2.8719999999999999E-2</v>
      </c>
      <c r="F9" s="5">
        <f t="shared" si="3"/>
        <v>-1.7180000000000004</v>
      </c>
      <c r="G9" s="5">
        <f t="shared" si="0"/>
        <v>-38.079210000077026</v>
      </c>
      <c r="H9" s="5">
        <v>5.4854669999999999</v>
      </c>
      <c r="I9" s="5">
        <v>2.1920000000000002</v>
      </c>
      <c r="J9" s="5"/>
      <c r="K9" s="5">
        <f t="shared" si="1"/>
        <v>-1.248939</v>
      </c>
      <c r="L9" s="5">
        <f t="shared" si="2"/>
        <v>-0.78147120000000003</v>
      </c>
    </row>
    <row r="10" spans="1:47" ht="17.5">
      <c r="A10" s="5" t="s">
        <v>34</v>
      </c>
      <c r="B10" s="5">
        <v>-2453.2091340000002</v>
      </c>
      <c r="C10" s="5">
        <v>-2290.8593380000002</v>
      </c>
      <c r="D10" s="5">
        <v>-4.5229999999999999E-2</v>
      </c>
      <c r="E10" s="5">
        <v>-2.6759999999999999E-2</v>
      </c>
      <c r="F10" s="5">
        <f t="shared" si="3"/>
        <v>-1.847</v>
      </c>
      <c r="G10" s="5">
        <f t="shared" si="0"/>
        <v>-39.529989999981083</v>
      </c>
      <c r="H10" s="5">
        <v>7.6741159999999997</v>
      </c>
      <c r="I10" s="5">
        <v>2.1955</v>
      </c>
      <c r="J10" s="5"/>
      <c r="K10" s="5">
        <f t="shared" si="1"/>
        <v>-1.2307083000000001</v>
      </c>
      <c r="L10" s="5">
        <f t="shared" si="2"/>
        <v>-0.7281396</v>
      </c>
    </row>
    <row r="11" spans="1:47" ht="17.5">
      <c r="A11" s="5" t="s">
        <v>35</v>
      </c>
      <c r="B11" s="5">
        <v>-1537.06664</v>
      </c>
      <c r="C11" s="5">
        <v>-1374.719452</v>
      </c>
      <c r="D11" s="5">
        <v>-5.0810000000000001E-2</v>
      </c>
      <c r="E11" s="5">
        <v>-3.04E-2</v>
      </c>
      <c r="F11" s="5">
        <f t="shared" si="3"/>
        <v>-2.0409999999999999</v>
      </c>
      <c r="G11" s="5">
        <f t="shared" si="0"/>
        <v>-37.893469999975267</v>
      </c>
      <c r="H11" s="5">
        <v>2.8015310000000002</v>
      </c>
      <c r="I11" s="5">
        <v>2.1747999999999998</v>
      </c>
      <c r="J11" s="5"/>
      <c r="K11" s="5">
        <f t="shared" si="1"/>
        <v>-1.3825401000000002</v>
      </c>
      <c r="L11" s="5">
        <f t="shared" si="2"/>
        <v>-0.82718400000000003</v>
      </c>
    </row>
    <row r="12" spans="1:47" s="11" customFormat="1" ht="17.5">
      <c r="A12" s="10" t="s">
        <v>36</v>
      </c>
      <c r="B12" s="10">
        <v>-1880.7399660000001</v>
      </c>
      <c r="C12" s="10">
        <v>-1718.3756069999999</v>
      </c>
      <c r="D12" s="10">
        <v>-4.8039999999999999E-2</v>
      </c>
      <c r="E12" s="10">
        <v>-3.109E-2</v>
      </c>
      <c r="F12" s="10">
        <f t="shared" si="3"/>
        <v>-1.6950000000000001</v>
      </c>
      <c r="G12" s="10">
        <f t="shared" si="0"/>
        <v>-48.668272500094147</v>
      </c>
      <c r="H12" s="10">
        <v>5.1662080000000001</v>
      </c>
      <c r="I12" s="10">
        <v>2.1926999999999999</v>
      </c>
      <c r="J12" s="5"/>
      <c r="K12" s="5">
        <f t="shared" si="1"/>
        <v>-1.3071684000000001</v>
      </c>
      <c r="L12" s="5">
        <f t="shared" si="2"/>
        <v>-0.84595890000000007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7.5">
      <c r="A13" s="5" t="s">
        <v>37</v>
      </c>
      <c r="B13" s="5">
        <v>-2222.9320910000001</v>
      </c>
      <c r="C13" s="5">
        <v>-2060.492041</v>
      </c>
      <c r="D13" s="5">
        <v>-0.1361</v>
      </c>
      <c r="E13" s="5">
        <v>-6.1310000000000003E-2</v>
      </c>
      <c r="F13" s="5">
        <f t="shared" si="3"/>
        <v>-7.4789999999999992</v>
      </c>
      <c r="G13" s="5">
        <f t="shared" si="0"/>
        <v>-96.164375000098019</v>
      </c>
      <c r="H13" s="5">
        <v>9.5146350000000002</v>
      </c>
      <c r="I13" s="5">
        <v>2.25</v>
      </c>
      <c r="J13" s="5"/>
      <c r="K13" s="5">
        <f t="shared" si="1"/>
        <v>-3.703281</v>
      </c>
      <c r="L13" s="5">
        <f t="shared" si="2"/>
        <v>-1.6682451</v>
      </c>
    </row>
    <row r="14" spans="1:47" s="11" customFormat="1" ht="17.5">
      <c r="A14" s="10" t="s">
        <v>42</v>
      </c>
      <c r="B14" s="10">
        <v>-1429.3500280000001</v>
      </c>
      <c r="C14" s="10">
        <v>-1267.0328219999999</v>
      </c>
      <c r="D14" s="10">
        <v>-5.0900000000000001E-2</v>
      </c>
      <c r="E14" s="10">
        <v>-2.7289999999999998E-2</v>
      </c>
      <c r="F14" s="10">
        <f t="shared" si="3"/>
        <v>-2.3610000000000002</v>
      </c>
      <c r="G14" s="10">
        <f t="shared" si="0"/>
        <v>-19.079765000106548</v>
      </c>
      <c r="H14" s="10">
        <v>5.1691320000000003</v>
      </c>
      <c r="I14" s="10">
        <v>2.1914099999999999</v>
      </c>
      <c r="J14" s="4"/>
      <c r="K14" s="5">
        <f t="shared" si="1"/>
        <v>-1.384989</v>
      </c>
      <c r="L14" s="5">
        <f t="shared" si="2"/>
        <v>-0.74256089999999997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7.5">
      <c r="A15" s="5" t="s">
        <v>43</v>
      </c>
      <c r="B15" s="5">
        <v>-1851.657596</v>
      </c>
      <c r="C15" s="5">
        <v>-1689.3162030000001</v>
      </c>
      <c r="D15" s="5">
        <v>-4.7699999999999999E-2</v>
      </c>
      <c r="E15" s="5">
        <v>-3.1320000000000001E-2</v>
      </c>
      <c r="F15" s="5">
        <f t="shared" si="3"/>
        <v>-1.6379999999999999</v>
      </c>
      <c r="G15" s="5">
        <f t="shared" si="0"/>
        <v>-34.257107499953534</v>
      </c>
      <c r="H15" s="5">
        <v>4.2924040000000003</v>
      </c>
      <c r="I15" s="9" t="s">
        <v>49</v>
      </c>
      <c r="K15" s="5">
        <f t="shared" si="1"/>
        <v>-1.297917</v>
      </c>
      <c r="L15" s="5">
        <f t="shared" si="2"/>
        <v>-0.85221720000000001</v>
      </c>
    </row>
    <row r="16" spans="1:47" ht="17.5">
      <c r="A16" s="5" t="s">
        <v>44</v>
      </c>
      <c r="B16" s="5">
        <v>-2274.046797</v>
      </c>
      <c r="C16" s="5">
        <v>-2111.6858309999998</v>
      </c>
      <c r="D16" s="5">
        <v>-4.6870000000000002E-2</v>
      </c>
      <c r="E16" s="5">
        <v>-3.1390000000000001E-2</v>
      </c>
      <c r="F16" s="5">
        <f t="shared" si="3"/>
        <v>-1.548</v>
      </c>
      <c r="G16" s="5">
        <f t="shared" si="0"/>
        <v>-46.53916500011924</v>
      </c>
      <c r="H16" s="5">
        <v>2.7887550000000001</v>
      </c>
      <c r="I16" s="5">
        <v>2.1924000000000001</v>
      </c>
      <c r="K16" s="5">
        <f t="shared" si="1"/>
        <v>-1.2753327000000001</v>
      </c>
      <c r="L16" s="5">
        <f t="shared" si="2"/>
        <v>-0.8541219000000001</v>
      </c>
    </row>
    <row r="17" spans="1:47" ht="17.5">
      <c r="A17" s="5" t="s">
        <v>45</v>
      </c>
      <c r="B17" s="5">
        <v>-1311.3851910000001</v>
      </c>
      <c r="C17" s="5">
        <v>-1149.0700139999999</v>
      </c>
      <c r="D17" s="5">
        <v>-5.1279999999999999E-2</v>
      </c>
      <c r="E17" s="5">
        <v>-2.4680000000000001E-2</v>
      </c>
      <c r="F17" s="5">
        <f t="shared" ref="F17:F22" si="4">(D17-E17)*100</f>
        <v>-2.6599999999999997</v>
      </c>
      <c r="G17" s="5">
        <f t="shared" ref="G17:G22" si="5">(B17-C17+162.2868)*627.5</f>
        <v>-17.80656750011083</v>
      </c>
      <c r="H17" s="5">
        <v>4.4707670000000004</v>
      </c>
      <c r="I17" s="5">
        <v>2.1905999999999999</v>
      </c>
      <c r="K17" s="5">
        <f t="shared" ref="K17:L22" si="6">D17*27.21</f>
        <v>-1.3953287999999999</v>
      </c>
      <c r="L17" s="5">
        <f t="shared" si="6"/>
        <v>-0.6715428</v>
      </c>
    </row>
    <row r="18" spans="1:47" s="11" customFormat="1" ht="17.5">
      <c r="A18" s="10" t="s">
        <v>46</v>
      </c>
      <c r="B18" s="10">
        <v>-1694.380772</v>
      </c>
      <c r="C18" s="10">
        <v>-1532.0346790000001</v>
      </c>
      <c r="D18" s="10">
        <v>-4.8469999999999999E-2</v>
      </c>
      <c r="E18" s="10">
        <v>-3.109E-2</v>
      </c>
      <c r="F18" s="10">
        <f t="shared" si="4"/>
        <v>-1.738</v>
      </c>
      <c r="G18" s="10">
        <f t="shared" si="5"/>
        <v>-37.206357499926597</v>
      </c>
      <c r="H18" s="10">
        <v>4.283849</v>
      </c>
      <c r="I18" s="10">
        <v>2.1734399999999998</v>
      </c>
      <c r="J18" s="4"/>
      <c r="K18" s="5">
        <f t="shared" si="6"/>
        <v>-1.3188687000000001</v>
      </c>
      <c r="L18" s="5">
        <f t="shared" si="6"/>
        <v>-0.84595890000000007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7.5">
      <c r="A19" s="5" t="s">
        <v>47</v>
      </c>
      <c r="B19" s="5">
        <v>-2077.3812979999998</v>
      </c>
      <c r="C19" s="5">
        <v>-1915.010804</v>
      </c>
      <c r="D19" s="5">
        <v>-5.203E-2</v>
      </c>
      <c r="E19" s="5">
        <v>-2.716E-2</v>
      </c>
      <c r="F19" s="5">
        <f t="shared" si="4"/>
        <v>-2.4870000000000001</v>
      </c>
      <c r="G19" s="5">
        <f t="shared" si="5"/>
        <v>-52.517984999862577</v>
      </c>
      <c r="H19" s="5">
        <v>5.8986850000000004</v>
      </c>
      <c r="I19" s="5">
        <v>2.1926999999999999</v>
      </c>
      <c r="K19" s="5">
        <f t="shared" si="6"/>
        <v>-1.4157363000000001</v>
      </c>
      <c r="L19" s="5">
        <f t="shared" si="6"/>
        <v>-0.7390236</v>
      </c>
    </row>
    <row r="20" spans="1:47" ht="17.5">
      <c r="A20" s="5" t="s">
        <v>60</v>
      </c>
      <c r="B20" s="5">
        <v>-780.14131299999997</v>
      </c>
      <c r="C20" s="5">
        <v>-617.84908600000006</v>
      </c>
      <c r="D20" s="5">
        <v>-5.8779999999999999E-2</v>
      </c>
      <c r="E20" s="5">
        <v>-2.4910000000000002E-2</v>
      </c>
      <c r="F20" s="5">
        <f t="shared" si="4"/>
        <v>-3.3869999999999996</v>
      </c>
      <c r="G20" s="5">
        <f t="shared" si="5"/>
        <v>-3.4054424999448685</v>
      </c>
      <c r="H20" s="5">
        <v>6.4022990000000002</v>
      </c>
      <c r="I20" s="5">
        <v>2.1787999999999998</v>
      </c>
      <c r="K20" s="4">
        <f t="shared" si="6"/>
        <v>-1.5994037999999999</v>
      </c>
      <c r="L20" s="4">
        <f t="shared" si="6"/>
        <v>-0.67780110000000005</v>
      </c>
    </row>
    <row r="21" spans="1:47" ht="17.5">
      <c r="A21" s="10" t="s">
        <v>62</v>
      </c>
      <c r="B21" s="10">
        <v>-1089.1230499999999</v>
      </c>
      <c r="C21" s="10">
        <v>-926.768103</v>
      </c>
      <c r="D21" s="10">
        <v>-5.2269999999999997E-2</v>
      </c>
      <c r="E21" s="10">
        <v>-3.3579999999999999E-2</v>
      </c>
      <c r="F21" s="10">
        <f t="shared" si="4"/>
        <v>-1.8689999999999998</v>
      </c>
      <c r="G21" s="10">
        <f t="shared" si="5"/>
        <v>-42.762242499953018</v>
      </c>
      <c r="H21" s="10">
        <v>0.34968100000000002</v>
      </c>
      <c r="I21" s="10">
        <v>2.1870400000000001</v>
      </c>
      <c r="K21" s="4">
        <f t="shared" si="6"/>
        <v>-1.4222667</v>
      </c>
      <c r="L21" s="4">
        <f t="shared" si="6"/>
        <v>-0.91371179999999996</v>
      </c>
    </row>
    <row r="22" spans="1:47" ht="17.5">
      <c r="A22" s="10" t="s">
        <v>63</v>
      </c>
      <c r="B22" s="10">
        <v>-1397.959754</v>
      </c>
      <c r="C22" s="10">
        <v>-1235.5912430000001</v>
      </c>
      <c r="D22" s="10">
        <v>-5.1839999999999997E-2</v>
      </c>
      <c r="E22" s="10">
        <v>-3.2000000000000001E-2</v>
      </c>
      <c r="F22" s="10">
        <f t="shared" si="4"/>
        <v>-1.9839999999999995</v>
      </c>
      <c r="G22" s="10">
        <f t="shared" si="5"/>
        <v>-51.273652499936659</v>
      </c>
      <c r="H22" s="10">
        <v>1.0285820000000001</v>
      </c>
      <c r="I22" s="10">
        <v>2.202</v>
      </c>
      <c r="K22" s="4">
        <f t="shared" si="6"/>
        <v>-1.4105664</v>
      </c>
      <c r="L22" s="4">
        <f t="shared" si="6"/>
        <v>-0.87072000000000005</v>
      </c>
    </row>
    <row r="23" spans="1:47" ht="17.5">
      <c r="B23" s="5"/>
      <c r="C23" s="5"/>
      <c r="D23" s="5"/>
      <c r="E23" s="5"/>
      <c r="F23" s="5"/>
      <c r="G23" s="5"/>
      <c r="H23" s="5"/>
      <c r="I23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7BC4-8459-42F0-8305-7C8A6435EA7C}">
  <dimension ref="A1:K23"/>
  <sheetViews>
    <sheetView workbookViewId="0">
      <selection activeCell="K1" sqref="K1:K1048576"/>
    </sheetView>
  </sheetViews>
  <sheetFormatPr defaultRowHeight="14"/>
  <cols>
    <col min="1" max="1" width="14.75" customWidth="1"/>
    <col min="2" max="2" width="15.08203125" customWidth="1"/>
    <col min="3" max="3" width="10.4140625" customWidth="1"/>
    <col min="4" max="4" width="10.9140625" customWidth="1"/>
    <col min="5" max="5" width="12.25" customWidth="1"/>
    <col min="6" max="6" width="16.75" customWidth="1"/>
    <col min="8" max="8" width="16" customWidth="1"/>
    <col min="9" max="9" width="14.25" customWidth="1"/>
    <col min="10" max="10" width="19.5" customWidth="1"/>
    <col min="11" max="11" width="16.08203125" customWidth="1"/>
  </cols>
  <sheetData>
    <row r="1" spans="1:11" ht="17.5">
      <c r="A1" s="6" t="s">
        <v>4</v>
      </c>
      <c r="B1" s="6" t="s">
        <v>25</v>
      </c>
      <c r="C1" s="6" t="s">
        <v>1</v>
      </c>
      <c r="D1" s="6" t="s">
        <v>2</v>
      </c>
      <c r="E1" s="6" t="s">
        <v>41</v>
      </c>
      <c r="F1" s="6" t="s">
        <v>40</v>
      </c>
      <c r="G1" s="7" t="s">
        <v>216</v>
      </c>
      <c r="H1" s="6" t="s">
        <v>65</v>
      </c>
      <c r="I1" s="6" t="s">
        <v>66</v>
      </c>
      <c r="J1" s="12" t="s">
        <v>64</v>
      </c>
      <c r="K1" s="6" t="s">
        <v>215</v>
      </c>
    </row>
    <row r="2" spans="1:11" ht="17.5">
      <c r="A2" s="5">
        <v>-1612.14796</v>
      </c>
      <c r="B2" s="5">
        <v>-1449.8113040000001</v>
      </c>
      <c r="C2" s="5">
        <v>-5.0610000000000002E-2</v>
      </c>
      <c r="D2" s="5">
        <v>-2.988E-2</v>
      </c>
      <c r="E2" s="5">
        <f t="shared" ref="E2:E20" si="0">(C2-D2)*100</f>
        <v>-2.0730000000000004</v>
      </c>
      <c r="F2" s="5">
        <f t="shared" ref="F2:F20" si="1">(A2-B2+162.2868)*627.5</f>
        <v>-31.284639999967752</v>
      </c>
      <c r="G2" s="5">
        <v>4.0842970000000003</v>
      </c>
      <c r="H2" s="5">
        <v>2.17388</v>
      </c>
      <c r="I2" s="5">
        <v>6.99918</v>
      </c>
      <c r="J2" s="5"/>
      <c r="K2" s="5" t="s">
        <v>53</v>
      </c>
    </row>
    <row r="3" spans="1:11" ht="17.5">
      <c r="A3" s="5">
        <v>-1954.6358789999999</v>
      </c>
      <c r="B3" s="5">
        <v>-1792.283944</v>
      </c>
      <c r="C3" s="5">
        <v>-4.938E-2</v>
      </c>
      <c r="D3" s="5">
        <v>-3.5650000000000001E-2</v>
      </c>
      <c r="E3" s="5">
        <f t="shared" si="0"/>
        <v>-1.373</v>
      </c>
      <c r="F3" s="5">
        <f t="shared" si="1"/>
        <v>-40.872212499945206</v>
      </c>
      <c r="G3" s="5">
        <v>1.3971750000000001</v>
      </c>
      <c r="H3" s="5">
        <v>2.1926000000000001</v>
      </c>
      <c r="I3" s="5">
        <v>6.9653999999999998</v>
      </c>
      <c r="J3" s="5">
        <v>1</v>
      </c>
      <c r="K3" s="5" t="s">
        <v>58</v>
      </c>
    </row>
    <row r="4" spans="1:11" ht="17.5">
      <c r="A4" s="5">
        <v>-2297.122785</v>
      </c>
      <c r="B4" s="5">
        <v>-2134.7694409999999</v>
      </c>
      <c r="C4" s="5">
        <v>-4.6359999999999998E-2</v>
      </c>
      <c r="D4" s="5">
        <v>-3.0669999999999999E-2</v>
      </c>
      <c r="E4" s="5">
        <f t="shared" si="0"/>
        <v>-1.569</v>
      </c>
      <c r="F4" s="5">
        <f t="shared" si="1"/>
        <v>-41.756360000067119</v>
      </c>
      <c r="G4" s="5">
        <v>5.7743659999999997</v>
      </c>
      <c r="H4" s="5">
        <v>2.1961900000000001</v>
      </c>
      <c r="I4" s="5">
        <v>6.78871</v>
      </c>
      <c r="J4" s="5">
        <v>1</v>
      </c>
      <c r="K4" s="5" t="s">
        <v>71</v>
      </c>
    </row>
    <row r="5" spans="1:11" ht="17.5">
      <c r="A5" s="5">
        <v>-1533.492751</v>
      </c>
      <c r="B5" s="5">
        <v>-1371.1497039999999</v>
      </c>
      <c r="C5" s="5">
        <v>-5.7860000000000002E-2</v>
      </c>
      <c r="D5" s="5">
        <v>-3.2640000000000002E-2</v>
      </c>
      <c r="E5" s="5">
        <f t="shared" si="0"/>
        <v>-2.5219999999999998</v>
      </c>
      <c r="F5" s="5">
        <f t="shared" si="1"/>
        <v>-35.294992500043989</v>
      </c>
      <c r="G5" s="5">
        <v>1.616962</v>
      </c>
      <c r="H5" s="5">
        <v>2.1733199999999999</v>
      </c>
      <c r="I5" s="5">
        <v>5.6474200000000003</v>
      </c>
      <c r="J5" s="5"/>
      <c r="K5" s="5" t="s">
        <v>52</v>
      </c>
    </row>
    <row r="6" spans="1:11" ht="17.5">
      <c r="A6" s="5">
        <v>-1875.959701</v>
      </c>
      <c r="B6" s="5">
        <v>-1713.6072670000001</v>
      </c>
      <c r="C6" s="5">
        <v>-4.9599999999999998E-2</v>
      </c>
      <c r="D6" s="5">
        <v>-3.2930000000000001E-2</v>
      </c>
      <c r="E6" s="5">
        <f t="shared" si="0"/>
        <v>-1.6669999999999998</v>
      </c>
      <c r="F6" s="5">
        <f t="shared" si="1"/>
        <v>-41.185334999939371</v>
      </c>
      <c r="G6" s="5">
        <v>2.4332769999999999</v>
      </c>
      <c r="H6" s="5">
        <v>2.19259</v>
      </c>
      <c r="I6" s="5">
        <v>5.7309900000000003</v>
      </c>
      <c r="J6" s="5">
        <v>1</v>
      </c>
      <c r="K6" s="5" t="s">
        <v>57</v>
      </c>
    </row>
    <row r="7" spans="1:11" ht="17.5">
      <c r="A7" s="5">
        <v>-2218.444966</v>
      </c>
      <c r="B7" s="5">
        <v>-2056.0893649999998</v>
      </c>
      <c r="C7" s="5">
        <v>-4.6489999999999997E-2</v>
      </c>
      <c r="D7" s="5">
        <v>-2.9569999999999999E-2</v>
      </c>
      <c r="E7" s="5">
        <f t="shared" si="0"/>
        <v>-1.6919999999999997</v>
      </c>
      <c r="F7" s="5">
        <f t="shared" si="1"/>
        <v>-43.17262750012965</v>
      </c>
      <c r="G7" s="5">
        <v>6.419905</v>
      </c>
      <c r="H7" s="5">
        <v>2.1960600000000001</v>
      </c>
      <c r="I7" s="5">
        <v>5.9984500000000001</v>
      </c>
      <c r="J7" s="5">
        <v>1</v>
      </c>
      <c r="K7" s="5" t="s">
        <v>70</v>
      </c>
    </row>
    <row r="8" spans="1:11" ht="17.5">
      <c r="A8" s="5">
        <v>-1156.2224450000001</v>
      </c>
      <c r="B8" s="5">
        <v>-993.89669000000004</v>
      </c>
      <c r="C8" s="5">
        <v>-5.5149999999999998E-2</v>
      </c>
      <c r="D8" s="5">
        <v>-3.032E-2</v>
      </c>
      <c r="E8" s="5">
        <f t="shared" si="0"/>
        <v>-2.4829999999999997</v>
      </c>
      <c r="F8" s="5">
        <f t="shared" si="1"/>
        <v>-24.444262500045468</v>
      </c>
      <c r="G8" s="5">
        <v>3.318165</v>
      </c>
      <c r="H8" s="5">
        <v>2.1812200000000002</v>
      </c>
      <c r="I8" s="5">
        <v>5.6731600000000002</v>
      </c>
      <c r="J8" s="5"/>
      <c r="K8" s="5" t="s">
        <v>72</v>
      </c>
    </row>
    <row r="9" spans="1:11" ht="17.5">
      <c r="A9" s="5">
        <v>-1498.730311</v>
      </c>
      <c r="B9" s="5">
        <v>-1336.377876</v>
      </c>
      <c r="C9" s="5">
        <v>-5.2440000000000001E-2</v>
      </c>
      <c r="D9" s="5">
        <v>-3.2509999999999997E-2</v>
      </c>
      <c r="E9" s="5">
        <f t="shared" si="0"/>
        <v>-1.9930000000000003</v>
      </c>
      <c r="F9" s="5">
        <f t="shared" si="1"/>
        <v>-41.185962500009126</v>
      </c>
      <c r="G9" s="5">
        <v>6.187608</v>
      </c>
      <c r="H9" s="5">
        <v>2.1880999999999999</v>
      </c>
      <c r="I9" s="5">
        <v>5.6676700000000002</v>
      </c>
      <c r="J9" s="5">
        <v>1</v>
      </c>
      <c r="K9" s="5" t="s">
        <v>67</v>
      </c>
    </row>
    <row r="10" spans="1:11" ht="17.5">
      <c r="A10" s="5">
        <v>-1841.2024220000001</v>
      </c>
      <c r="B10" s="5">
        <v>-1678.840643</v>
      </c>
      <c r="C10" s="5">
        <v>-5.2089999999999997E-2</v>
      </c>
      <c r="D10" s="5">
        <v>-2.955E-2</v>
      </c>
      <c r="E10" s="5">
        <f t="shared" si="0"/>
        <v>-2.2539999999999996</v>
      </c>
      <c r="F10" s="5">
        <f t="shared" si="1"/>
        <v>-47.049322500043971</v>
      </c>
      <c r="G10" s="5">
        <v>6.6406270000000003</v>
      </c>
      <c r="H10" s="5">
        <v>2.19415</v>
      </c>
      <c r="I10" s="5">
        <v>5.7120100000000003</v>
      </c>
      <c r="J10" s="5">
        <v>1</v>
      </c>
      <c r="K10" s="5" t="s">
        <v>69</v>
      </c>
    </row>
    <row r="11" spans="1:11" ht="17.5">
      <c r="A11" s="5">
        <v>-2183.6750619999998</v>
      </c>
      <c r="B11" s="5">
        <v>-2021.3147899999999</v>
      </c>
      <c r="C11" s="5">
        <v>-4.7579999999999997E-2</v>
      </c>
      <c r="D11" s="5">
        <v>-3.2439999999999997E-2</v>
      </c>
      <c r="E11" s="5">
        <f t="shared" si="0"/>
        <v>-1.514</v>
      </c>
      <c r="F11" s="5">
        <f t="shared" si="1"/>
        <v>-46.103679999934641</v>
      </c>
      <c r="G11" s="5">
        <v>3.9307300000000001</v>
      </c>
      <c r="H11" s="5">
        <v>2.1987999999999999</v>
      </c>
      <c r="I11" s="5">
        <v>5.7898100000000001</v>
      </c>
      <c r="J11" s="5">
        <v>1</v>
      </c>
      <c r="K11" s="5" t="s">
        <v>68</v>
      </c>
    </row>
    <row r="12" spans="1:11" ht="17.5">
      <c r="A12" s="17">
        <v>-1572.8182790000001</v>
      </c>
      <c r="B12" s="17">
        <v>-1410.475692</v>
      </c>
      <c r="C12" s="17">
        <v>-5.7329999999999999E-2</v>
      </c>
      <c r="D12" s="17">
        <v>-3.3149999999999999E-2</v>
      </c>
      <c r="E12" s="17">
        <f t="shared" si="0"/>
        <v>-2.4180000000000001</v>
      </c>
      <c r="F12" s="5">
        <f t="shared" si="1"/>
        <v>-35.006342500059375</v>
      </c>
      <c r="G12" s="5">
        <v>3.043714</v>
      </c>
      <c r="H12" s="5">
        <v>2.1739199999999999</v>
      </c>
      <c r="I12" s="5">
        <v>5.8541400000000001</v>
      </c>
      <c r="J12" s="5"/>
      <c r="K12" s="17" t="s">
        <v>54</v>
      </c>
    </row>
    <row r="13" spans="1:11" ht="17.5">
      <c r="A13" s="5">
        <v>-1915.287282</v>
      </c>
      <c r="B13" s="5">
        <v>-1752.9339689999999</v>
      </c>
      <c r="C13" s="5">
        <v>-4.9579999999999999E-2</v>
      </c>
      <c r="D13" s="5">
        <v>-3.3410000000000002E-2</v>
      </c>
      <c r="E13" s="5">
        <f t="shared" si="0"/>
        <v>-1.6169999999999998</v>
      </c>
      <c r="F13" s="5">
        <f t="shared" si="1"/>
        <v>-41.736907500044893</v>
      </c>
      <c r="G13" s="5">
        <v>2.357774</v>
      </c>
      <c r="H13" s="5">
        <v>2.1928000000000001</v>
      </c>
      <c r="I13" s="5">
        <v>7.3895499999999998</v>
      </c>
      <c r="J13" s="5">
        <v>1</v>
      </c>
      <c r="K13" s="5" t="s">
        <v>59</v>
      </c>
    </row>
    <row r="14" spans="1:11" ht="17.5">
      <c r="A14" s="5">
        <v>-2257.7771309999998</v>
      </c>
      <c r="B14" s="5">
        <v>-2095.4229989999999</v>
      </c>
      <c r="C14" s="5">
        <v>-4.6260000000000003E-2</v>
      </c>
      <c r="D14" s="5">
        <v>-2.9409999999999999E-2</v>
      </c>
      <c r="E14" s="5">
        <f t="shared" si="0"/>
        <v>-1.6850000000000005</v>
      </c>
      <c r="F14" s="5">
        <f t="shared" si="1"/>
        <v>-42.250829999960118</v>
      </c>
      <c r="G14" s="5">
        <v>5.5192579999999998</v>
      </c>
      <c r="H14" s="5">
        <v>2.1951100000000001</v>
      </c>
      <c r="I14" s="5">
        <v>6.9534099999999999</v>
      </c>
      <c r="J14" s="5">
        <v>1</v>
      </c>
      <c r="K14" s="5" t="s">
        <v>73</v>
      </c>
    </row>
    <row r="15" spans="1:11" ht="17.5">
      <c r="A15" s="5">
        <v>-1571.615131</v>
      </c>
      <c r="B15" s="5">
        <v>-1409.2821469999999</v>
      </c>
      <c r="C15" s="5">
        <v>-4.9360000000000001E-2</v>
      </c>
      <c r="D15" s="5">
        <v>-2.9819999999999999E-2</v>
      </c>
      <c r="E15" s="5">
        <f t="shared" si="0"/>
        <v>-1.9540000000000002</v>
      </c>
      <c r="F15" s="5">
        <f t="shared" si="1"/>
        <v>-28.980460000078168</v>
      </c>
      <c r="G15" s="5">
        <v>1.310071</v>
      </c>
      <c r="H15" s="5">
        <v>2.1726000000000001</v>
      </c>
      <c r="I15" s="5">
        <v>6.6762499999999996</v>
      </c>
      <c r="J15" s="5"/>
      <c r="K15" s="5" t="s">
        <v>50</v>
      </c>
    </row>
    <row r="16" spans="1:11" ht="17.5">
      <c r="A16" s="5">
        <v>-1914.1056020000001</v>
      </c>
      <c r="B16" s="5">
        <v>-1751.7567409999999</v>
      </c>
      <c r="C16" s="5">
        <v>-4.8230000000000002E-2</v>
      </c>
      <c r="D16" s="5">
        <v>-3.0419999999999999E-2</v>
      </c>
      <c r="E16" s="5">
        <f t="shared" si="0"/>
        <v>-1.7810000000000004</v>
      </c>
      <c r="F16" s="5">
        <f t="shared" si="1"/>
        <v>-38.943277500106959</v>
      </c>
      <c r="G16" s="5">
        <v>3.5563989999999999</v>
      </c>
      <c r="H16" s="5">
        <v>2.1920099999999998</v>
      </c>
      <c r="I16" s="5">
        <v>6.8059099999999999</v>
      </c>
      <c r="J16" s="5">
        <v>1</v>
      </c>
      <c r="K16" s="5" t="s">
        <v>55</v>
      </c>
    </row>
    <row r="17" spans="1:11" ht="17.5">
      <c r="A17" s="5">
        <v>-2256.5862339999999</v>
      </c>
      <c r="B17" s="5">
        <v>-2094.2336180000002</v>
      </c>
      <c r="C17" s="5">
        <v>-4.6469999999999997E-2</v>
      </c>
      <c r="D17" s="5">
        <v>-3.1759999999999997E-2</v>
      </c>
      <c r="E17" s="5">
        <f t="shared" si="0"/>
        <v>-1.4710000000000001</v>
      </c>
      <c r="F17" s="5">
        <f t="shared" si="1"/>
        <v>-41.299539999793708</v>
      </c>
      <c r="G17" s="5">
        <v>3.6837599999999999</v>
      </c>
      <c r="H17" s="5">
        <v>2.1960299999999999</v>
      </c>
      <c r="I17" s="5">
        <v>6.1680099999999998</v>
      </c>
      <c r="J17" s="5">
        <v>1</v>
      </c>
      <c r="K17" s="5" t="s">
        <v>74</v>
      </c>
    </row>
    <row r="18" spans="1:11" ht="17.5">
      <c r="A18" s="5">
        <v>-1531.006265</v>
      </c>
      <c r="B18" s="5">
        <v>-1368.6821399999999</v>
      </c>
      <c r="C18" s="5">
        <v>-4.9230000000000003E-2</v>
      </c>
      <c r="D18" s="5">
        <v>-3.0120000000000001E-2</v>
      </c>
      <c r="E18" s="5">
        <f t="shared" si="0"/>
        <v>-1.9110000000000003</v>
      </c>
      <c r="F18" s="5">
        <f t="shared" si="1"/>
        <v>-23.421437500059668</v>
      </c>
      <c r="G18" s="5">
        <v>1.3158110000000001</v>
      </c>
      <c r="H18" s="5">
        <v>2.1726800000000002</v>
      </c>
      <c r="I18" s="5">
        <v>5.5932199999999996</v>
      </c>
      <c r="J18" s="5"/>
      <c r="K18" s="5" t="s">
        <v>51</v>
      </c>
    </row>
    <row r="19" spans="1:11" ht="17.5">
      <c r="A19" s="5">
        <v>-1873.500593</v>
      </c>
      <c r="B19" s="5">
        <v>-1711.1611700000001</v>
      </c>
      <c r="C19" s="5">
        <v>-4.7870000000000003E-2</v>
      </c>
      <c r="D19" s="5">
        <v>-2.895E-2</v>
      </c>
      <c r="E19" s="5">
        <f t="shared" si="0"/>
        <v>-1.8920000000000003</v>
      </c>
      <c r="F19" s="5">
        <f t="shared" si="1"/>
        <v>-33.020932499935682</v>
      </c>
      <c r="G19" s="5">
        <v>4.0619670000000001</v>
      </c>
      <c r="H19" s="5">
        <v>2.1915900000000001</v>
      </c>
      <c r="I19" s="5">
        <v>5.8502099999999997</v>
      </c>
      <c r="J19" s="5">
        <v>1</v>
      </c>
      <c r="K19" s="5" t="s">
        <v>56</v>
      </c>
    </row>
    <row r="20" spans="1:11" ht="17.5">
      <c r="A20" s="5">
        <v>-2215.9824570000001</v>
      </c>
      <c r="B20" s="5">
        <v>-2053.6364159999998</v>
      </c>
      <c r="C20" s="5">
        <v>-4.65E-2</v>
      </c>
      <c r="D20" s="5">
        <v>-2.9960000000000001E-2</v>
      </c>
      <c r="E20" s="5">
        <f t="shared" si="0"/>
        <v>-1.6539999999999999</v>
      </c>
      <c r="F20" s="5">
        <f t="shared" si="1"/>
        <v>-37.173727500151656</v>
      </c>
      <c r="G20" s="5">
        <v>6.708971</v>
      </c>
      <c r="H20" s="5">
        <v>2.1957100000000001</v>
      </c>
      <c r="I20" s="5">
        <v>5.8361499999999999</v>
      </c>
      <c r="J20" s="5">
        <v>1</v>
      </c>
      <c r="K20" s="5" t="s">
        <v>75</v>
      </c>
    </row>
    <row r="21" spans="1:11" ht="17.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7.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7.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9322-B0F9-4772-8B0B-4A5A5488FFC6}">
  <dimension ref="A1:J94"/>
  <sheetViews>
    <sheetView tabSelected="1" topLeftCell="A73" workbookViewId="0">
      <selection activeCell="K80" sqref="K80"/>
    </sheetView>
  </sheetViews>
  <sheetFormatPr defaultRowHeight="14"/>
  <cols>
    <col min="1" max="1" width="14.75" customWidth="1"/>
    <col min="2" max="2" width="15.08203125" customWidth="1"/>
    <col min="3" max="3" width="10.4140625" customWidth="1"/>
    <col min="4" max="4" width="10.9140625" customWidth="1"/>
    <col min="5" max="5" width="12.25" customWidth="1"/>
    <col min="6" max="6" width="16.75" customWidth="1"/>
    <col min="7" max="7" width="13.25" customWidth="1"/>
    <col min="8" max="8" width="16" customWidth="1"/>
    <col min="9" max="9" width="14.25" customWidth="1"/>
    <col min="10" max="10" width="19.5" customWidth="1"/>
  </cols>
  <sheetData>
    <row r="1" spans="1:10" ht="17.5">
      <c r="A1" s="6" t="s">
        <v>4</v>
      </c>
      <c r="B1" s="6" t="s">
        <v>25</v>
      </c>
      <c r="C1" s="6" t="s">
        <v>1</v>
      </c>
      <c r="D1" s="6" t="s">
        <v>2</v>
      </c>
      <c r="E1" s="6" t="s">
        <v>41</v>
      </c>
      <c r="F1" s="6" t="s">
        <v>40</v>
      </c>
      <c r="G1" s="7" t="s">
        <v>216</v>
      </c>
      <c r="H1" s="6" t="s">
        <v>65</v>
      </c>
      <c r="I1" s="6" t="s">
        <v>66</v>
      </c>
      <c r="J1" s="12" t="s">
        <v>64</v>
      </c>
    </row>
    <row r="2" spans="1:10" ht="17.5">
      <c r="A2" s="5">
        <v>-1612.14796</v>
      </c>
      <c r="B2" s="5">
        <v>-1449.8113040000001</v>
      </c>
      <c r="C2" s="5">
        <v>-5.0610000000000002E-2</v>
      </c>
      <c r="D2" s="5">
        <v>-2.988E-2</v>
      </c>
      <c r="E2" s="5">
        <f t="shared" ref="E2:E58" si="0">(C2-D2)*100</f>
        <v>-2.0730000000000004</v>
      </c>
      <c r="F2" s="5">
        <f t="shared" ref="F2:F65" si="1">(A2-B2+162.2868)*627.5</f>
        <v>-31.284639999967752</v>
      </c>
      <c r="G2" s="5">
        <v>4.0842970000000003</v>
      </c>
      <c r="H2" s="5">
        <v>2.17388</v>
      </c>
      <c r="I2" s="5">
        <v>6.99918</v>
      </c>
      <c r="J2" s="5">
        <v>0</v>
      </c>
    </row>
    <row r="3" spans="1:10" ht="17.5">
      <c r="A3" s="5">
        <v>-1954.6358789999999</v>
      </c>
      <c r="B3" s="5">
        <v>-1792.283944</v>
      </c>
      <c r="C3" s="5">
        <v>-4.938E-2</v>
      </c>
      <c r="D3" s="5">
        <v>-3.5650000000000001E-2</v>
      </c>
      <c r="E3" s="5">
        <f t="shared" si="0"/>
        <v>-1.373</v>
      </c>
      <c r="F3" s="5">
        <f t="shared" si="1"/>
        <v>-40.872212499945206</v>
      </c>
      <c r="G3" s="5">
        <v>1.3971750000000001</v>
      </c>
      <c r="H3" s="5">
        <v>2.1926000000000001</v>
      </c>
      <c r="I3" s="5">
        <v>6.9653999999999998</v>
      </c>
      <c r="J3" s="5">
        <v>1</v>
      </c>
    </row>
    <row r="4" spans="1:10" ht="17.5">
      <c r="A4" s="5">
        <v>-2297.122785</v>
      </c>
      <c r="B4" s="5">
        <v>-2134.7694409999999</v>
      </c>
      <c r="C4" s="5">
        <v>-4.6359999999999998E-2</v>
      </c>
      <c r="D4" s="5">
        <v>-3.0669999999999999E-2</v>
      </c>
      <c r="E4" s="5">
        <f t="shared" si="0"/>
        <v>-1.569</v>
      </c>
      <c r="F4" s="5">
        <f t="shared" si="1"/>
        <v>-41.756360000067119</v>
      </c>
      <c r="G4" s="5">
        <v>5.7743659999999997</v>
      </c>
      <c r="H4" s="5">
        <v>2.1961900000000001</v>
      </c>
      <c r="I4" s="5">
        <v>6.78871</v>
      </c>
      <c r="J4" s="5">
        <v>1</v>
      </c>
    </row>
    <row r="5" spans="1:10" ht="17.5">
      <c r="A5" s="5">
        <v>-1533.492751</v>
      </c>
      <c r="B5" s="5">
        <v>-1371.1497039999999</v>
      </c>
      <c r="C5" s="5">
        <v>-5.7860000000000002E-2</v>
      </c>
      <c r="D5" s="5">
        <v>-3.2640000000000002E-2</v>
      </c>
      <c r="E5" s="5">
        <f t="shared" si="0"/>
        <v>-2.5219999999999998</v>
      </c>
      <c r="F5" s="5">
        <f t="shared" si="1"/>
        <v>-35.294992500043989</v>
      </c>
      <c r="G5" s="5">
        <v>1.616962</v>
      </c>
      <c r="H5" s="5">
        <v>2.1733199999999999</v>
      </c>
      <c r="I5" s="5">
        <v>5.6474200000000003</v>
      </c>
      <c r="J5" s="5">
        <v>0</v>
      </c>
    </row>
    <row r="6" spans="1:10" ht="17.5">
      <c r="A6" s="5">
        <v>-1875.959701</v>
      </c>
      <c r="B6" s="5">
        <v>-1713.6072670000001</v>
      </c>
      <c r="C6" s="5">
        <v>-4.9599999999999998E-2</v>
      </c>
      <c r="D6" s="5">
        <v>-3.2930000000000001E-2</v>
      </c>
      <c r="E6" s="5">
        <f t="shared" si="0"/>
        <v>-1.6669999999999998</v>
      </c>
      <c r="F6" s="5">
        <f t="shared" si="1"/>
        <v>-41.185334999939371</v>
      </c>
      <c r="G6" s="5">
        <v>2.4332769999999999</v>
      </c>
      <c r="H6" s="5">
        <v>2.19259</v>
      </c>
      <c r="I6" s="5">
        <v>5.7309900000000003</v>
      </c>
      <c r="J6" s="5">
        <v>1</v>
      </c>
    </row>
    <row r="7" spans="1:10" ht="17.5">
      <c r="A7" s="5">
        <v>-2218.444966</v>
      </c>
      <c r="B7" s="5">
        <v>-2056.0893649999998</v>
      </c>
      <c r="C7" s="5">
        <v>-4.6489999999999997E-2</v>
      </c>
      <c r="D7" s="5">
        <v>-2.9569999999999999E-2</v>
      </c>
      <c r="E7" s="5">
        <f t="shared" si="0"/>
        <v>-1.6919999999999997</v>
      </c>
      <c r="F7" s="5">
        <f t="shared" si="1"/>
        <v>-43.17262750012965</v>
      </c>
      <c r="G7" s="5">
        <v>6.419905</v>
      </c>
      <c r="H7" s="5">
        <v>2.1960600000000001</v>
      </c>
      <c r="I7" s="5">
        <v>5.9984500000000001</v>
      </c>
      <c r="J7" s="5">
        <v>1</v>
      </c>
    </row>
    <row r="8" spans="1:10" ht="17.5">
      <c r="A8" s="5">
        <v>-1156.2224450000001</v>
      </c>
      <c r="B8" s="5">
        <v>-993.89669000000004</v>
      </c>
      <c r="C8" s="5">
        <v>-5.5149999999999998E-2</v>
      </c>
      <c r="D8" s="5">
        <v>-3.032E-2</v>
      </c>
      <c r="E8" s="5">
        <f t="shared" si="0"/>
        <v>-2.4829999999999997</v>
      </c>
      <c r="F8" s="5">
        <f t="shared" si="1"/>
        <v>-24.444262500045468</v>
      </c>
      <c r="G8" s="5">
        <v>3.318165</v>
      </c>
      <c r="H8" s="5">
        <v>2.1812200000000002</v>
      </c>
      <c r="I8" s="5">
        <v>5.6731600000000002</v>
      </c>
      <c r="J8" s="5">
        <v>0</v>
      </c>
    </row>
    <row r="9" spans="1:10" ht="17.5">
      <c r="A9" s="5">
        <v>-1498.730311</v>
      </c>
      <c r="B9" s="5">
        <v>-1336.377876</v>
      </c>
      <c r="C9" s="5">
        <v>-5.2440000000000001E-2</v>
      </c>
      <c r="D9" s="5">
        <v>-3.2509999999999997E-2</v>
      </c>
      <c r="E9" s="5">
        <f t="shared" si="0"/>
        <v>-1.9930000000000003</v>
      </c>
      <c r="F9" s="5">
        <f t="shared" si="1"/>
        <v>-41.185962500009126</v>
      </c>
      <c r="G9" s="5">
        <v>6.187608</v>
      </c>
      <c r="H9" s="5">
        <v>2.1880999999999999</v>
      </c>
      <c r="I9" s="5">
        <v>5.6676700000000002</v>
      </c>
      <c r="J9" s="5">
        <v>1</v>
      </c>
    </row>
    <row r="10" spans="1:10" ht="17.5">
      <c r="A10" s="5">
        <v>-1841.2024220000001</v>
      </c>
      <c r="B10" s="5">
        <v>-1678.840643</v>
      </c>
      <c r="C10" s="5">
        <v>-5.2089999999999997E-2</v>
      </c>
      <c r="D10" s="5">
        <v>-2.955E-2</v>
      </c>
      <c r="E10" s="5">
        <f t="shared" si="0"/>
        <v>-2.2539999999999996</v>
      </c>
      <c r="F10" s="5">
        <f t="shared" si="1"/>
        <v>-47.049322500043971</v>
      </c>
      <c r="G10" s="5">
        <v>6.6406270000000003</v>
      </c>
      <c r="H10" s="5">
        <v>2.19415</v>
      </c>
      <c r="I10" s="5">
        <v>5.7120100000000003</v>
      </c>
      <c r="J10" s="5">
        <v>1</v>
      </c>
    </row>
    <row r="11" spans="1:10" ht="17.5">
      <c r="A11" s="5">
        <v>-2183.6750619999998</v>
      </c>
      <c r="B11" s="5">
        <v>-2021.3147899999999</v>
      </c>
      <c r="C11" s="5">
        <v>-4.7579999999999997E-2</v>
      </c>
      <c r="D11" s="5">
        <v>-3.2439999999999997E-2</v>
      </c>
      <c r="E11" s="5">
        <f t="shared" si="0"/>
        <v>-1.514</v>
      </c>
      <c r="F11" s="5">
        <f t="shared" si="1"/>
        <v>-46.103679999934641</v>
      </c>
      <c r="G11" s="5">
        <v>3.9307300000000001</v>
      </c>
      <c r="H11" s="5">
        <v>2.1987999999999999</v>
      </c>
      <c r="I11" s="5">
        <v>5.7898100000000001</v>
      </c>
      <c r="J11" s="5">
        <v>1</v>
      </c>
    </row>
    <row r="12" spans="1:10" ht="17.5">
      <c r="A12" s="17">
        <v>-1572.8182790000001</v>
      </c>
      <c r="B12" s="17">
        <v>-1410.475692</v>
      </c>
      <c r="C12" s="17">
        <v>-5.7329999999999999E-2</v>
      </c>
      <c r="D12" s="17">
        <v>-3.3149999999999999E-2</v>
      </c>
      <c r="E12" s="17">
        <f t="shared" si="0"/>
        <v>-2.4180000000000001</v>
      </c>
      <c r="F12" s="5">
        <f t="shared" si="1"/>
        <v>-35.006342500059375</v>
      </c>
      <c r="G12" s="5">
        <v>3.043714</v>
      </c>
      <c r="H12" s="5">
        <v>2.1739199999999999</v>
      </c>
      <c r="I12" s="5">
        <v>5.8541400000000001</v>
      </c>
      <c r="J12" s="5">
        <v>0</v>
      </c>
    </row>
    <row r="13" spans="1:10" ht="17.5">
      <c r="A13" s="5">
        <v>-1915.287282</v>
      </c>
      <c r="B13" s="5">
        <v>-1752.9339689999999</v>
      </c>
      <c r="C13" s="5">
        <v>-4.9579999999999999E-2</v>
      </c>
      <c r="D13" s="5">
        <v>-3.3410000000000002E-2</v>
      </c>
      <c r="E13" s="5">
        <f t="shared" si="0"/>
        <v>-1.6169999999999998</v>
      </c>
      <c r="F13" s="5">
        <f t="shared" si="1"/>
        <v>-41.736907500044893</v>
      </c>
      <c r="G13" s="5">
        <v>2.357774</v>
      </c>
      <c r="H13" s="5">
        <v>2.1928000000000001</v>
      </c>
      <c r="I13" s="5">
        <v>7.3895499999999998</v>
      </c>
      <c r="J13" s="5">
        <v>1</v>
      </c>
    </row>
    <row r="14" spans="1:10" ht="17.5">
      <c r="A14" s="5">
        <v>-2257.7771309999998</v>
      </c>
      <c r="B14" s="5">
        <v>-2095.4229989999999</v>
      </c>
      <c r="C14" s="5">
        <v>-4.6260000000000003E-2</v>
      </c>
      <c r="D14" s="5">
        <v>-2.9409999999999999E-2</v>
      </c>
      <c r="E14" s="5">
        <f t="shared" si="0"/>
        <v>-1.6850000000000005</v>
      </c>
      <c r="F14" s="5">
        <f t="shared" si="1"/>
        <v>-42.250829999960118</v>
      </c>
      <c r="G14" s="5">
        <v>5.5192579999999998</v>
      </c>
      <c r="H14" s="5">
        <v>2.1951100000000001</v>
      </c>
      <c r="I14" s="5">
        <v>6.9534099999999999</v>
      </c>
      <c r="J14" s="5">
        <v>1</v>
      </c>
    </row>
    <row r="15" spans="1:10" ht="17.5">
      <c r="A15" s="5">
        <v>-1571.615131</v>
      </c>
      <c r="B15" s="5">
        <v>-1409.2821469999999</v>
      </c>
      <c r="C15" s="5">
        <v>-4.9360000000000001E-2</v>
      </c>
      <c r="D15" s="5">
        <v>-2.9819999999999999E-2</v>
      </c>
      <c r="E15" s="5">
        <f t="shared" si="0"/>
        <v>-1.9540000000000002</v>
      </c>
      <c r="F15" s="5">
        <f t="shared" si="1"/>
        <v>-28.980460000078168</v>
      </c>
      <c r="G15" s="5">
        <v>1.310071</v>
      </c>
      <c r="H15" s="5">
        <v>2.1726000000000001</v>
      </c>
      <c r="I15" s="5">
        <v>6.6762499999999996</v>
      </c>
      <c r="J15" s="5">
        <v>0</v>
      </c>
    </row>
    <row r="16" spans="1:10" ht="17.5">
      <c r="A16" s="5">
        <v>-1914.1056020000001</v>
      </c>
      <c r="B16" s="5">
        <v>-1751.7567409999999</v>
      </c>
      <c r="C16" s="5">
        <v>-4.8230000000000002E-2</v>
      </c>
      <c r="D16" s="5">
        <v>-3.0419999999999999E-2</v>
      </c>
      <c r="E16" s="5">
        <f t="shared" si="0"/>
        <v>-1.7810000000000004</v>
      </c>
      <c r="F16" s="5">
        <f t="shared" si="1"/>
        <v>-38.943277500106959</v>
      </c>
      <c r="G16" s="5">
        <v>3.5563989999999999</v>
      </c>
      <c r="H16" s="5">
        <v>2.1920099999999998</v>
      </c>
      <c r="I16" s="5">
        <v>6.8059099999999999</v>
      </c>
      <c r="J16" s="5">
        <v>1</v>
      </c>
    </row>
    <row r="17" spans="1:10" ht="17.5">
      <c r="A17" s="5">
        <v>-2256.5862339999999</v>
      </c>
      <c r="B17" s="5">
        <v>-2094.2336180000002</v>
      </c>
      <c r="C17" s="5">
        <v>-4.6469999999999997E-2</v>
      </c>
      <c r="D17" s="5">
        <v>-3.1759999999999997E-2</v>
      </c>
      <c r="E17" s="5">
        <f t="shared" si="0"/>
        <v>-1.4710000000000001</v>
      </c>
      <c r="F17" s="5">
        <f t="shared" si="1"/>
        <v>-41.299539999793708</v>
      </c>
      <c r="G17" s="5">
        <v>3.6837599999999999</v>
      </c>
      <c r="H17" s="5">
        <v>2.1960299999999999</v>
      </c>
      <c r="I17" s="5">
        <v>6.1680099999999998</v>
      </c>
      <c r="J17" s="5">
        <v>1</v>
      </c>
    </row>
    <row r="18" spans="1:10" ht="17.5">
      <c r="A18" s="5">
        <v>-1531.006265</v>
      </c>
      <c r="B18" s="5">
        <v>-1368.6821399999999</v>
      </c>
      <c r="C18" s="5">
        <v>-4.9230000000000003E-2</v>
      </c>
      <c r="D18" s="5">
        <v>-3.0120000000000001E-2</v>
      </c>
      <c r="E18" s="5">
        <f t="shared" si="0"/>
        <v>-1.9110000000000003</v>
      </c>
      <c r="F18" s="5">
        <f t="shared" si="1"/>
        <v>-23.421437500059668</v>
      </c>
      <c r="G18" s="5">
        <v>1.3158110000000001</v>
      </c>
      <c r="H18" s="5">
        <v>2.1726800000000002</v>
      </c>
      <c r="I18" s="5">
        <v>5.5932199999999996</v>
      </c>
      <c r="J18" s="5">
        <v>0</v>
      </c>
    </row>
    <row r="19" spans="1:10" ht="17.5">
      <c r="A19" s="5">
        <v>-1873.500593</v>
      </c>
      <c r="B19" s="5">
        <v>-1711.1611700000001</v>
      </c>
      <c r="C19" s="5">
        <v>-4.7870000000000003E-2</v>
      </c>
      <c r="D19" s="5">
        <v>-2.895E-2</v>
      </c>
      <c r="E19" s="5">
        <f t="shared" si="0"/>
        <v>-1.8920000000000003</v>
      </c>
      <c r="F19" s="5">
        <f t="shared" si="1"/>
        <v>-33.020932499935682</v>
      </c>
      <c r="G19" s="5">
        <v>4.0619670000000001</v>
      </c>
      <c r="H19" s="5">
        <v>2.1915900000000001</v>
      </c>
      <c r="I19" s="5">
        <v>5.8502099999999997</v>
      </c>
      <c r="J19" s="5">
        <v>1</v>
      </c>
    </row>
    <row r="20" spans="1:10" ht="17.5">
      <c r="A20" s="5">
        <v>-2215.9824570000001</v>
      </c>
      <c r="B20" s="5">
        <v>-2053.6364159999998</v>
      </c>
      <c r="C20" s="5">
        <v>-4.65E-2</v>
      </c>
      <c r="D20" s="5">
        <v>-2.9960000000000001E-2</v>
      </c>
      <c r="E20" s="5">
        <f t="shared" si="0"/>
        <v>-1.6539999999999999</v>
      </c>
      <c r="F20" s="5">
        <f t="shared" si="1"/>
        <v>-37.173727500151656</v>
      </c>
      <c r="G20" s="5">
        <v>6.708971</v>
      </c>
      <c r="H20" s="5">
        <v>2.1957100000000001</v>
      </c>
      <c r="I20" s="5">
        <v>5.8361499999999999</v>
      </c>
      <c r="J20" s="5">
        <v>1</v>
      </c>
    </row>
    <row r="21" spans="1:10" ht="17.5">
      <c r="A21" s="5">
        <v>-1350.6836940000001</v>
      </c>
      <c r="B21" s="5">
        <v>-1188.3806689999999</v>
      </c>
      <c r="C21" s="5">
        <v>-5.6230000000000002E-2</v>
      </c>
      <c r="D21" s="5">
        <v>-3.1879999999999999E-2</v>
      </c>
      <c r="E21" s="5">
        <f t="shared" si="0"/>
        <v>-2.4350000000000005</v>
      </c>
      <c r="F21" s="5">
        <f t="shared" si="1"/>
        <v>-10.181187500101672</v>
      </c>
      <c r="G21" s="5">
        <v>7.2622559999999998</v>
      </c>
      <c r="H21" s="5">
        <v>2.18791</v>
      </c>
      <c r="I21" s="5">
        <v>7.0096600000000002</v>
      </c>
      <c r="J21" s="5">
        <v>1</v>
      </c>
    </row>
    <row r="22" spans="1:10" ht="17.5">
      <c r="A22" s="5">
        <v>-1773.011718</v>
      </c>
      <c r="B22" s="5">
        <v>-1610.663303</v>
      </c>
      <c r="C22" s="5">
        <v>-4.7969999999999999E-2</v>
      </c>
      <c r="D22" s="5">
        <v>-3.2980000000000002E-2</v>
      </c>
      <c r="E22" s="5">
        <f t="shared" si="0"/>
        <v>-1.4989999999999997</v>
      </c>
      <c r="F22" s="5">
        <f t="shared" si="1"/>
        <v>-38.663412499957488</v>
      </c>
      <c r="G22" s="5">
        <v>6.8194049999999997</v>
      </c>
      <c r="H22" s="5">
        <v>2.1727599999999998</v>
      </c>
      <c r="I22" s="5">
        <v>7.4063400000000001</v>
      </c>
      <c r="J22" s="5">
        <v>0</v>
      </c>
    </row>
    <row r="23" spans="1:10" ht="17.5">
      <c r="A23" s="5">
        <v>-2195.3650899999998</v>
      </c>
      <c r="B23" s="5">
        <v>-2033.0025410000001</v>
      </c>
      <c r="C23" s="5">
        <v>-4.6429999999999999E-2</v>
      </c>
      <c r="D23" s="5">
        <v>-3.1199999999999999E-2</v>
      </c>
      <c r="E23" s="5">
        <f t="shared" si="0"/>
        <v>-1.5230000000000001</v>
      </c>
      <c r="F23" s="5">
        <f t="shared" si="1"/>
        <v>-47.53249749982281</v>
      </c>
      <c r="G23" s="5">
        <v>2.9306899999999998</v>
      </c>
      <c r="H23" s="5">
        <v>2.1920700000000002</v>
      </c>
      <c r="I23" s="5">
        <v>7.4395499999999997</v>
      </c>
      <c r="J23" s="5">
        <v>1</v>
      </c>
    </row>
    <row r="24" spans="1:10" ht="17.5">
      <c r="A24" s="17">
        <v>-1315.9185500000001</v>
      </c>
      <c r="B24" s="17">
        <v>-1153.5996909999999</v>
      </c>
      <c r="C24" s="17">
        <v>-5.45E-2</v>
      </c>
      <c r="D24" s="17">
        <v>-2.8729999999999999E-2</v>
      </c>
      <c r="E24" s="17">
        <f t="shared" si="0"/>
        <v>-2.577</v>
      </c>
      <c r="F24" s="5">
        <f t="shared" si="1"/>
        <v>-20.117022500127248</v>
      </c>
      <c r="G24" s="5">
        <v>3.2188819999999998</v>
      </c>
      <c r="H24" s="5">
        <v>2.1670699999999998</v>
      </c>
      <c r="I24" s="5">
        <v>6.7450799999999997</v>
      </c>
      <c r="J24" s="5">
        <v>0</v>
      </c>
    </row>
    <row r="25" spans="1:10" ht="17.5">
      <c r="A25" s="5">
        <v>-1738.244768</v>
      </c>
      <c r="B25" s="5">
        <v>-1575.8916469999999</v>
      </c>
      <c r="C25" s="5">
        <v>-4.8669999999999998E-2</v>
      </c>
      <c r="D25" s="5">
        <v>-3.2329999999999998E-2</v>
      </c>
      <c r="E25" s="5">
        <f t="shared" si="0"/>
        <v>-1.6340000000000001</v>
      </c>
      <c r="F25" s="5">
        <f t="shared" si="1"/>
        <v>-41.616427500063722</v>
      </c>
      <c r="G25" s="5">
        <v>5.1355069999999996</v>
      </c>
      <c r="H25" s="5">
        <v>2.1870599999999998</v>
      </c>
      <c r="I25" s="5">
        <v>7.4580299999999999</v>
      </c>
      <c r="J25" s="5">
        <v>1</v>
      </c>
    </row>
    <row r="26" spans="1:10" ht="17.5">
      <c r="A26" s="5">
        <v>-2160.5886660000001</v>
      </c>
      <c r="B26" s="5">
        <v>-1998.2263620000001</v>
      </c>
      <c r="C26" s="5">
        <v>-4.623E-2</v>
      </c>
      <c r="D26" s="5">
        <v>-3.1230000000000001E-2</v>
      </c>
      <c r="E26" s="5">
        <f t="shared" si="0"/>
        <v>-1.5</v>
      </c>
      <c r="F26" s="5">
        <f t="shared" si="1"/>
        <v>-47.378759999996944</v>
      </c>
      <c r="G26" s="5">
        <v>3.5373290000000002</v>
      </c>
      <c r="H26" s="5">
        <v>2.1894100000000001</v>
      </c>
      <c r="I26" s="5">
        <v>7.3198100000000004</v>
      </c>
      <c r="J26" s="5">
        <v>1</v>
      </c>
    </row>
    <row r="27" spans="1:10" ht="17.5">
      <c r="A27" s="5">
        <v>-1349.504915</v>
      </c>
      <c r="B27" s="5">
        <v>-1187.187473</v>
      </c>
      <c r="C27" s="5">
        <v>-5.3429999999999998E-2</v>
      </c>
      <c r="D27" s="5">
        <v>-2.4199999999999999E-2</v>
      </c>
      <c r="E27" s="5">
        <f t="shared" si="0"/>
        <v>-2.923</v>
      </c>
      <c r="F27" s="5">
        <f t="shared" si="1"/>
        <v>-19.22785500001801</v>
      </c>
      <c r="G27" s="5">
        <v>5.2708630000000003</v>
      </c>
      <c r="H27" s="5">
        <v>2.1900200000000001</v>
      </c>
      <c r="I27" s="5">
        <v>7.0137</v>
      </c>
      <c r="J27" s="5">
        <v>1</v>
      </c>
    </row>
    <row r="28" spans="1:10" ht="17.5">
      <c r="A28" s="5">
        <v>-1771.8242230000001</v>
      </c>
      <c r="B28" s="5">
        <v>-1609.4776489999999</v>
      </c>
      <c r="C28" s="5">
        <v>-5.1229999999999998E-2</v>
      </c>
      <c r="D28" s="5">
        <v>-3.107E-2</v>
      </c>
      <c r="E28" s="5">
        <f t="shared" si="0"/>
        <v>-2.0159999999999996</v>
      </c>
      <c r="F28" s="5">
        <f t="shared" si="1"/>
        <v>-37.508185000091956</v>
      </c>
      <c r="G28" s="5">
        <v>2.7438630000000002</v>
      </c>
      <c r="H28" s="5">
        <v>2.1716600000000001</v>
      </c>
      <c r="I28" s="5">
        <v>7.45221</v>
      </c>
      <c r="J28" s="5">
        <v>0</v>
      </c>
    </row>
    <row r="29" spans="1:10" ht="17.5">
      <c r="A29" s="5">
        <v>-2194.1572769999998</v>
      </c>
      <c r="B29" s="5">
        <v>-2031.8016970000001</v>
      </c>
      <c r="C29" s="5">
        <v>-4.5400000000000003E-2</v>
      </c>
      <c r="D29" s="5">
        <v>-3.2480000000000002E-2</v>
      </c>
      <c r="E29" s="5">
        <f t="shared" si="0"/>
        <v>-1.292</v>
      </c>
      <c r="F29" s="5">
        <f t="shared" si="1"/>
        <v>-43.159449999806228</v>
      </c>
      <c r="G29" s="5">
        <v>4.136145</v>
      </c>
      <c r="H29" s="5">
        <v>2.1920099999999998</v>
      </c>
      <c r="I29" s="5">
        <v>7.4246699999999999</v>
      </c>
      <c r="J29" s="5">
        <v>1</v>
      </c>
    </row>
    <row r="30" spans="1:10" ht="17.5">
      <c r="A30" s="5">
        <v>-1390.021133</v>
      </c>
      <c r="B30" s="5">
        <v>-1227.700257</v>
      </c>
      <c r="C30" s="5">
        <v>-5.1580000000000001E-2</v>
      </c>
      <c r="D30" s="5">
        <v>-2.6870000000000002E-2</v>
      </c>
      <c r="E30" s="5">
        <f t="shared" si="0"/>
        <v>-2.4710000000000001</v>
      </c>
      <c r="F30" s="5">
        <f t="shared" si="1"/>
        <v>-21.3826899999993</v>
      </c>
      <c r="G30" s="5">
        <v>4.5061150000000003</v>
      </c>
      <c r="H30" s="5">
        <v>2.1902200000000001</v>
      </c>
      <c r="I30" s="5">
        <v>7.0201900000000004</v>
      </c>
      <c r="J30" s="5">
        <v>1</v>
      </c>
    </row>
    <row r="31" spans="1:10" ht="17.5">
      <c r="A31" s="5">
        <v>-1812.32691</v>
      </c>
      <c r="B31" s="5">
        <v>-1649.9862430000001</v>
      </c>
      <c r="C31" s="5">
        <v>-4.7809999999999998E-2</v>
      </c>
      <c r="D31" s="5">
        <v>-3.0509999999999999E-2</v>
      </c>
      <c r="E31" s="5">
        <f t="shared" si="0"/>
        <v>-1.73</v>
      </c>
      <c r="F31" s="5">
        <f t="shared" si="1"/>
        <v>-33.801542499962309</v>
      </c>
      <c r="G31" s="5">
        <v>3.9871430000000001</v>
      </c>
      <c r="H31" s="5">
        <v>2.1769500000000002</v>
      </c>
      <c r="I31" s="5">
        <v>7.4310999999999998</v>
      </c>
      <c r="J31" s="5">
        <v>0</v>
      </c>
    </row>
    <row r="32" spans="1:10" ht="17.5">
      <c r="A32" s="5">
        <v>-2234.7156460000001</v>
      </c>
      <c r="B32" s="5">
        <v>-2072.3554690000001</v>
      </c>
      <c r="C32" s="5">
        <v>-4.657E-2</v>
      </c>
      <c r="D32" s="5">
        <v>-3.15E-2</v>
      </c>
      <c r="E32" s="5">
        <f t="shared" si="0"/>
        <v>-1.5070000000000001</v>
      </c>
      <c r="F32" s="5">
        <f t="shared" si="1"/>
        <v>-46.04406750001381</v>
      </c>
      <c r="G32" s="5">
        <v>3.4878650000000002</v>
      </c>
      <c r="H32" s="5">
        <v>2.1914600000000002</v>
      </c>
      <c r="I32" s="5">
        <v>7.4588000000000001</v>
      </c>
      <c r="J32" s="5">
        <v>1</v>
      </c>
    </row>
    <row r="33" spans="1:10" ht="17.5">
      <c r="A33" s="5">
        <v>-1388.8145360000001</v>
      </c>
      <c r="B33" s="5">
        <v>-1226.498394</v>
      </c>
      <c r="C33" s="5">
        <v>-5.0619999999999998E-2</v>
      </c>
      <c r="D33" s="5">
        <v>-2.614E-2</v>
      </c>
      <c r="E33" s="5">
        <f t="shared" si="0"/>
        <v>-2.448</v>
      </c>
      <c r="F33" s="5">
        <f t="shared" si="1"/>
        <v>-18.412105000080103</v>
      </c>
      <c r="G33" s="5">
        <v>6.0037399999999996</v>
      </c>
      <c r="H33" s="5">
        <v>2.1913900000000002</v>
      </c>
      <c r="I33" s="5">
        <v>7.4484599999999999</v>
      </c>
      <c r="J33" s="5">
        <v>1</v>
      </c>
    </row>
    <row r="34" spans="1:10" ht="17.5">
      <c r="A34" s="5">
        <v>-1811.1523950000001</v>
      </c>
      <c r="B34" s="5">
        <v>-1648.807221</v>
      </c>
      <c r="C34" s="5">
        <v>-5.0470000000000001E-2</v>
      </c>
      <c r="D34" s="5">
        <v>-3.2199999999999999E-2</v>
      </c>
      <c r="E34" s="5">
        <f t="shared" si="0"/>
        <v>-1.8270000000000002</v>
      </c>
      <c r="F34" s="5">
        <f t="shared" si="1"/>
        <v>-36.629685000027123</v>
      </c>
      <c r="G34" s="5">
        <v>2.262162</v>
      </c>
      <c r="H34" s="5">
        <v>2.1720799999999998</v>
      </c>
      <c r="I34" s="5">
        <v>7.4337999999999997</v>
      </c>
      <c r="J34" s="5">
        <v>0</v>
      </c>
    </row>
    <row r="35" spans="1:10" ht="17.5">
      <c r="A35" s="5">
        <v>-2233.4669330000002</v>
      </c>
      <c r="B35" s="5">
        <v>-2071.1057470000001</v>
      </c>
      <c r="C35" s="5">
        <v>-4.6780000000000002E-2</v>
      </c>
      <c r="D35" s="5">
        <v>-3.108E-2</v>
      </c>
      <c r="E35" s="5">
        <f t="shared" si="0"/>
        <v>-1.5700000000000003</v>
      </c>
      <c r="F35" s="5">
        <f t="shared" si="1"/>
        <v>-46.677215000056052</v>
      </c>
      <c r="G35" s="5">
        <v>4.3295779999999997</v>
      </c>
      <c r="H35" s="5">
        <v>2.1915</v>
      </c>
      <c r="I35" s="5">
        <v>7.4432</v>
      </c>
      <c r="J35" s="5">
        <v>1</v>
      </c>
    </row>
    <row r="36" spans="1:10" ht="17.5">
      <c r="A36" s="5">
        <v>-1348.2056540000001</v>
      </c>
      <c r="B36" s="5">
        <v>-1185.8966350000001</v>
      </c>
      <c r="C36" s="5">
        <v>-5.04E-2</v>
      </c>
      <c r="D36" s="5">
        <v>-2.3529999999999999E-2</v>
      </c>
      <c r="E36" s="5">
        <f t="shared" si="0"/>
        <v>-2.6870000000000003</v>
      </c>
      <c r="F36" s="5">
        <f t="shared" si="1"/>
        <v>-13.942422500022147</v>
      </c>
      <c r="G36" s="5">
        <v>6.7988650000000002</v>
      </c>
      <c r="H36" s="5">
        <v>2.19076</v>
      </c>
      <c r="I36" s="5">
        <v>6.9917699999999998</v>
      </c>
      <c r="J36" s="5">
        <v>1</v>
      </c>
    </row>
    <row r="37" spans="1:10" ht="17.5">
      <c r="A37" s="5">
        <v>-1770.5453789999999</v>
      </c>
      <c r="B37" s="5">
        <v>-1608.2078369999999</v>
      </c>
      <c r="C37" s="5">
        <v>-4.9279999999999997E-2</v>
      </c>
      <c r="D37" s="5">
        <v>-2.9319999999999999E-2</v>
      </c>
      <c r="E37" s="5">
        <f t="shared" si="0"/>
        <v>-1.9959999999999998</v>
      </c>
      <c r="F37" s="5">
        <f t="shared" si="1"/>
        <v>-31.840604999990845</v>
      </c>
      <c r="G37" s="5">
        <v>4.191084</v>
      </c>
      <c r="H37" s="5">
        <v>2.17211</v>
      </c>
      <c r="I37" s="5">
        <v>7.3933799999999996</v>
      </c>
      <c r="J37" s="5">
        <v>0</v>
      </c>
    </row>
    <row r="38" spans="1:10" ht="17.5">
      <c r="A38" s="5">
        <v>-2192.8513560000001</v>
      </c>
      <c r="B38" s="5">
        <v>-2030.4994879999999</v>
      </c>
      <c r="C38" s="5">
        <v>-4.7260000000000003E-2</v>
      </c>
      <c r="D38" s="5">
        <v>-3.1019999999999999E-2</v>
      </c>
      <c r="E38" s="5">
        <f t="shared" si="0"/>
        <v>-1.6240000000000006</v>
      </c>
      <c r="F38" s="5">
        <f t="shared" si="1"/>
        <v>-40.830170000122692</v>
      </c>
      <c r="G38" s="5">
        <v>4.2281079999999998</v>
      </c>
      <c r="H38" s="5">
        <v>2.1927699999999999</v>
      </c>
      <c r="I38" s="5">
        <v>7.44956</v>
      </c>
      <c r="J38" s="5">
        <v>1</v>
      </c>
    </row>
    <row r="39" spans="1:10" ht="17.5">
      <c r="A39" s="17">
        <v>-1272.057425</v>
      </c>
      <c r="B39" s="17">
        <v>-1109.7407020000001</v>
      </c>
      <c r="C39" s="17">
        <v>-5.1499999999999997E-2</v>
      </c>
      <c r="D39" s="17">
        <v>-2.2620000000000001E-2</v>
      </c>
      <c r="E39" s="17">
        <f t="shared" si="0"/>
        <v>-2.8879999999999995</v>
      </c>
      <c r="F39" s="5">
        <f t="shared" si="1"/>
        <v>-18.776682499944357</v>
      </c>
      <c r="G39" s="5">
        <v>5.3582489999999998</v>
      </c>
      <c r="H39" s="5">
        <v>2.1903299999999999</v>
      </c>
      <c r="I39" s="5">
        <v>7.0220500000000001</v>
      </c>
      <c r="J39" s="5">
        <v>1</v>
      </c>
    </row>
    <row r="40" spans="1:10" ht="17.5">
      <c r="A40" s="5">
        <v>-1615.723653</v>
      </c>
      <c r="B40" s="5">
        <v>-1453.376849</v>
      </c>
      <c r="C40" s="5">
        <v>-4.9599999999999998E-2</v>
      </c>
      <c r="D40" s="5">
        <v>-3.209E-2</v>
      </c>
      <c r="E40" s="5">
        <f t="shared" si="0"/>
        <v>-1.7509999999999999</v>
      </c>
      <c r="F40" s="5">
        <f t="shared" si="1"/>
        <v>-37.652510000012924</v>
      </c>
      <c r="G40" s="5">
        <v>3.913789</v>
      </c>
      <c r="H40" s="5">
        <v>2.17252</v>
      </c>
      <c r="I40" s="5">
        <v>7.0095299999999998</v>
      </c>
      <c r="J40" s="5">
        <v>0</v>
      </c>
    </row>
    <row r="41" spans="1:10" ht="17.5">
      <c r="A41" s="5">
        <v>-1959.4172169999999</v>
      </c>
      <c r="B41" s="5">
        <v>-1797.0684329999999</v>
      </c>
      <c r="C41" s="5">
        <v>-4.8000000000000001E-2</v>
      </c>
      <c r="D41" s="5">
        <v>-3.0460000000000001E-2</v>
      </c>
      <c r="E41" s="5">
        <f t="shared" si="0"/>
        <v>-1.754</v>
      </c>
      <c r="F41" s="5">
        <f t="shared" si="1"/>
        <v>-38.894960000014933</v>
      </c>
      <c r="G41" s="5">
        <v>3.8380960000000002</v>
      </c>
      <c r="H41" s="5">
        <v>2.1926000000000001</v>
      </c>
      <c r="I41" s="5">
        <v>6.8877300000000004</v>
      </c>
      <c r="J41" s="5">
        <v>1</v>
      </c>
    </row>
    <row r="42" spans="1:10" ht="17.5">
      <c r="A42" s="5">
        <v>-2303.0654669999999</v>
      </c>
      <c r="B42" s="5">
        <v>-2140.6995820000002</v>
      </c>
      <c r="C42" s="5">
        <v>-4.6420000000000003E-2</v>
      </c>
      <c r="D42" s="5">
        <v>-3.1620000000000002E-2</v>
      </c>
      <c r="E42" s="5">
        <f t="shared" si="0"/>
        <v>-1.48</v>
      </c>
      <c r="F42" s="5">
        <f t="shared" si="1"/>
        <v>-49.625837499816683</v>
      </c>
      <c r="G42" s="5">
        <v>4.2434229999999999</v>
      </c>
      <c r="H42" s="5">
        <v>2.1985399999999999</v>
      </c>
      <c r="I42" s="5">
        <v>6.7321299999999997</v>
      </c>
      <c r="J42" s="5">
        <v>1</v>
      </c>
    </row>
    <row r="43" spans="1:10" ht="17.5">
      <c r="A43" s="5">
        <v>-1158.6123540000001</v>
      </c>
      <c r="B43" s="5">
        <v>-996.28311299999996</v>
      </c>
      <c r="C43" s="5">
        <v>-5.3940000000000002E-2</v>
      </c>
      <c r="D43" s="5">
        <v>-3.1440000000000003E-2</v>
      </c>
      <c r="E43" s="5">
        <f t="shared" si="0"/>
        <v>-2.25</v>
      </c>
      <c r="F43" s="5">
        <f t="shared" si="1"/>
        <v>-26.631727500087052</v>
      </c>
      <c r="G43" s="5">
        <v>4.4368749999999997</v>
      </c>
      <c r="H43" s="5">
        <v>2.16798</v>
      </c>
      <c r="I43" s="5">
        <v>6.1663100000000002</v>
      </c>
      <c r="J43" s="5">
        <v>0</v>
      </c>
    </row>
    <row r="44" spans="1:10" ht="17.5">
      <c r="A44" s="5">
        <v>-1502.2780720000001</v>
      </c>
      <c r="B44" s="5">
        <v>-1339.9179799999999</v>
      </c>
      <c r="C44" s="5">
        <v>-5.0220000000000001E-2</v>
      </c>
      <c r="D44" s="5">
        <v>-3.1359999999999999E-2</v>
      </c>
      <c r="E44" s="5">
        <f t="shared" si="0"/>
        <v>-1.8860000000000001</v>
      </c>
      <c r="F44" s="5">
        <f t="shared" si="1"/>
        <v>-45.990730000077136</v>
      </c>
      <c r="G44" s="5">
        <v>6.1300629999999998</v>
      </c>
      <c r="H44" s="5">
        <v>2.1854499999999999</v>
      </c>
      <c r="I44" s="5">
        <v>6.1814099999999996</v>
      </c>
      <c r="J44" s="5">
        <v>1</v>
      </c>
    </row>
    <row r="45" spans="1:10" ht="17.5">
      <c r="A45" s="5">
        <v>-1845.9649460000001</v>
      </c>
      <c r="B45" s="5">
        <v>-1683.5964590000001</v>
      </c>
      <c r="C45" s="5">
        <v>-5.2150000000000002E-2</v>
      </c>
      <c r="D45" s="5">
        <v>-3.415E-2</v>
      </c>
      <c r="E45" s="5">
        <f t="shared" si="0"/>
        <v>-1.8000000000000003</v>
      </c>
      <c r="F45" s="5">
        <f t="shared" si="1"/>
        <v>-51.258592499974682</v>
      </c>
      <c r="G45" s="5">
        <v>4.0601000000000003</v>
      </c>
      <c r="H45" s="5">
        <v>2.1874899999999999</v>
      </c>
      <c r="I45" s="5">
        <v>6.0542100000000003</v>
      </c>
      <c r="J45" s="5">
        <v>1</v>
      </c>
    </row>
    <row r="46" spans="1:10" ht="17.5">
      <c r="A46" s="5">
        <v>-2189.4269770000001</v>
      </c>
      <c r="B46" s="5">
        <v>-2027.039278</v>
      </c>
      <c r="C46" s="5">
        <v>-4.8919999999999998E-2</v>
      </c>
      <c r="D46" s="5">
        <v>-2.946E-2</v>
      </c>
      <c r="E46" s="5">
        <f t="shared" si="0"/>
        <v>-1.9459999999999997</v>
      </c>
      <c r="F46" s="5">
        <f t="shared" si="1"/>
        <v>-63.314122500070269</v>
      </c>
      <c r="G46" s="5">
        <v>11.865482999999999</v>
      </c>
      <c r="H46" s="5">
        <v>2.1957200000000001</v>
      </c>
      <c r="I46" s="5">
        <v>6.1224600000000002</v>
      </c>
      <c r="J46" s="5">
        <v>1</v>
      </c>
    </row>
    <row r="47" spans="1:10" ht="17.5">
      <c r="A47" s="5">
        <v>-1535.8616870000001</v>
      </c>
      <c r="B47" s="5">
        <v>-1373.5163299999999</v>
      </c>
      <c r="C47" s="5">
        <v>-0.05</v>
      </c>
      <c r="D47" s="5">
        <v>-3.0470000000000001E-2</v>
      </c>
      <c r="E47" s="5">
        <f t="shared" si="0"/>
        <v>-1.9530000000000003</v>
      </c>
      <c r="F47" s="5">
        <f t="shared" si="1"/>
        <v>-36.744517500093892</v>
      </c>
      <c r="G47" s="5">
        <v>2.5302760000000002</v>
      </c>
      <c r="H47" s="5">
        <v>2.1728100000000001</v>
      </c>
      <c r="I47" s="5">
        <v>6.1664599999999998</v>
      </c>
      <c r="J47" s="5">
        <v>0</v>
      </c>
    </row>
    <row r="48" spans="1:10" ht="17.5">
      <c r="A48" s="5">
        <v>-1879.525815</v>
      </c>
      <c r="B48" s="5">
        <v>-1717.164475</v>
      </c>
      <c r="C48" s="5">
        <v>-4.795E-2</v>
      </c>
      <c r="D48" s="5">
        <v>-3.3360000000000001E-2</v>
      </c>
      <c r="E48" s="5">
        <f t="shared" si="0"/>
        <v>-1.4589999999999999</v>
      </c>
      <c r="F48" s="5">
        <f t="shared" si="1"/>
        <v>-46.773849999954749</v>
      </c>
      <c r="G48" s="5">
        <v>0.82816999999999996</v>
      </c>
      <c r="H48" s="5">
        <v>2.1930499999999999</v>
      </c>
      <c r="I48" s="5">
        <v>6.1824399999999997</v>
      </c>
      <c r="J48" s="5">
        <v>1</v>
      </c>
    </row>
    <row r="49" spans="1:10" ht="17.5">
      <c r="A49" s="5">
        <v>-2223.2061779999999</v>
      </c>
      <c r="B49" s="5">
        <v>-2060.840318</v>
      </c>
      <c r="C49" s="5">
        <v>-4.7219999999999998E-2</v>
      </c>
      <c r="D49" s="5">
        <v>-3.0329999999999999E-2</v>
      </c>
      <c r="E49" s="5">
        <f t="shared" si="0"/>
        <v>-1.6889999999999998</v>
      </c>
      <c r="F49" s="5">
        <f t="shared" si="1"/>
        <v>-49.610149999927629</v>
      </c>
      <c r="G49" s="5">
        <v>8.2017690000000005</v>
      </c>
      <c r="H49" s="5">
        <v>2.1970299999999998</v>
      </c>
      <c r="I49" s="5">
        <v>6.1875400000000003</v>
      </c>
      <c r="J49" s="5">
        <v>1</v>
      </c>
    </row>
    <row r="50" spans="1:10" ht="17.5">
      <c r="A50" s="5">
        <v>-1576.394808</v>
      </c>
      <c r="B50" s="5">
        <v>-1414.048182</v>
      </c>
      <c r="C50" s="5">
        <v>-4.9939999999999998E-2</v>
      </c>
      <c r="D50" s="5">
        <v>-3.2079999999999997E-2</v>
      </c>
      <c r="E50" s="5">
        <f t="shared" si="0"/>
        <v>-1.786</v>
      </c>
      <c r="F50" s="5">
        <f t="shared" si="1"/>
        <v>-37.540815000009573</v>
      </c>
      <c r="G50" s="5">
        <v>3.6714280000000001</v>
      </c>
      <c r="H50" s="5">
        <v>2.1725400000000001</v>
      </c>
      <c r="I50" s="5">
        <v>6.1659300000000004</v>
      </c>
      <c r="J50" s="5">
        <v>0</v>
      </c>
    </row>
    <row r="51" spans="1:10" ht="17.5">
      <c r="A51" s="5">
        <v>-1920.114773</v>
      </c>
      <c r="B51" s="5">
        <v>-1757.7543760000001</v>
      </c>
      <c r="C51" s="5">
        <v>-4.8320000000000002E-2</v>
      </c>
      <c r="D51" s="5">
        <v>-3.0300000000000001E-2</v>
      </c>
      <c r="E51" s="5">
        <f t="shared" si="0"/>
        <v>-1.802</v>
      </c>
      <c r="F51" s="5">
        <f t="shared" si="1"/>
        <v>-46.182117499950621</v>
      </c>
      <c r="G51" s="5">
        <v>4.9914249999999996</v>
      </c>
      <c r="H51" s="5">
        <v>2.1917499999999999</v>
      </c>
      <c r="I51" s="5">
        <v>6.1485099999999999</v>
      </c>
      <c r="J51" s="5">
        <v>1</v>
      </c>
    </row>
    <row r="52" spans="1:10" ht="17.5">
      <c r="A52" s="5">
        <v>-2263.7272790000002</v>
      </c>
      <c r="B52" s="5">
        <v>-2101.3584129999999</v>
      </c>
      <c r="C52" s="5">
        <v>-4.6760000000000003E-2</v>
      </c>
      <c r="D52" s="5">
        <v>-3.1710000000000002E-2</v>
      </c>
      <c r="E52" s="5">
        <f t="shared" si="0"/>
        <v>-1.5050000000000001</v>
      </c>
      <c r="F52" s="5">
        <f t="shared" si="1"/>
        <v>-51.496415000158962</v>
      </c>
      <c r="G52" s="5">
        <v>5.8818929999999998</v>
      </c>
      <c r="H52" s="5">
        <v>2.19964</v>
      </c>
      <c r="I52" s="5">
        <v>7.3882000000000003</v>
      </c>
      <c r="J52" s="5">
        <v>1</v>
      </c>
    </row>
    <row r="53" spans="1:10" ht="17.5">
      <c r="A53" s="17">
        <v>-1575.6320290000001</v>
      </c>
      <c r="B53" s="17">
        <v>-1413.2602400000001</v>
      </c>
      <c r="C53" s="17">
        <v>-7.3410000000000003E-2</v>
      </c>
      <c r="D53" s="17">
        <v>-3.6810000000000002E-2</v>
      </c>
      <c r="E53" s="17">
        <f t="shared" si="0"/>
        <v>-3.66</v>
      </c>
      <c r="F53" s="5">
        <f t="shared" si="1"/>
        <v>-53.330597500022421</v>
      </c>
      <c r="G53" s="5">
        <v>8.5494079999999997</v>
      </c>
      <c r="H53" s="5">
        <v>2.1719900000000001</v>
      </c>
      <c r="I53" s="5">
        <v>7.0265000000000004</v>
      </c>
      <c r="J53" s="5">
        <v>0</v>
      </c>
    </row>
    <row r="54" spans="1:10" ht="17.5">
      <c r="A54" s="5">
        <v>-1919.2604120000001</v>
      </c>
      <c r="B54" s="5">
        <v>-1756.869668</v>
      </c>
      <c r="C54" s="5">
        <v>-5.7149999999999999E-2</v>
      </c>
      <c r="D54" s="5">
        <v>-4.0669999999999998E-2</v>
      </c>
      <c r="E54" s="5">
        <f t="shared" si="0"/>
        <v>-1.6480000000000001</v>
      </c>
      <c r="F54" s="5">
        <f t="shared" si="1"/>
        <v>-65.224860000025799</v>
      </c>
      <c r="G54" s="5">
        <v>15.485953</v>
      </c>
      <c r="H54" s="5">
        <v>2.1926700000000001</v>
      </c>
      <c r="I54" s="5">
        <v>6.83744</v>
      </c>
      <c r="J54" s="5">
        <v>1</v>
      </c>
    </row>
    <row r="55" spans="1:10" ht="17.5">
      <c r="A55" s="5">
        <v>-2262.879508</v>
      </c>
      <c r="B55" s="5">
        <v>-2100.4719129999999</v>
      </c>
      <c r="C55" s="5">
        <v>-5.602E-2</v>
      </c>
      <c r="D55" s="5">
        <v>-3.1179999999999999E-2</v>
      </c>
      <c r="E55" s="5">
        <f t="shared" si="0"/>
        <v>-2.484</v>
      </c>
      <c r="F55" s="5">
        <f t="shared" si="1"/>
        <v>-75.798862500080944</v>
      </c>
      <c r="G55" s="5">
        <v>12.012717</v>
      </c>
      <c r="H55" s="5">
        <v>2.20309</v>
      </c>
      <c r="I55" s="5">
        <v>6.8267499999999997</v>
      </c>
      <c r="J55" s="5">
        <v>1</v>
      </c>
    </row>
    <row r="56" spans="1:10" ht="17.5">
      <c r="A56" s="5">
        <v>-1534.5824170000001</v>
      </c>
      <c r="B56" s="5">
        <v>-1372.2440750000001</v>
      </c>
      <c r="C56" s="5">
        <v>-5.0270000000000002E-2</v>
      </c>
      <c r="D56" s="5">
        <v>-3.313E-2</v>
      </c>
      <c r="E56" s="5">
        <f t="shared" si="0"/>
        <v>-1.7140000000000002</v>
      </c>
      <c r="F56" s="5">
        <f t="shared" si="1"/>
        <v>-32.342605000007509</v>
      </c>
      <c r="G56" s="5">
        <v>3.6685530000000002</v>
      </c>
      <c r="H56" s="5">
        <v>2.1728000000000001</v>
      </c>
      <c r="I56" s="5">
        <v>6.1621899999999998</v>
      </c>
      <c r="J56" s="5">
        <v>0</v>
      </c>
    </row>
    <row r="57" spans="1:10" ht="17.5">
      <c r="A57" s="5">
        <v>-1878.233344</v>
      </c>
      <c r="B57" s="5">
        <v>-1715.879441</v>
      </c>
      <c r="C57" s="5">
        <v>-4.7190000000000003E-2</v>
      </c>
      <c r="D57" s="5">
        <v>-3.0130000000000001E-2</v>
      </c>
      <c r="E57" s="5">
        <f t="shared" si="0"/>
        <v>-1.7060000000000002</v>
      </c>
      <c r="F57" s="5">
        <f t="shared" si="1"/>
        <v>-42.107132499966227</v>
      </c>
      <c r="G57" s="5">
        <v>5.7000520000000003</v>
      </c>
      <c r="H57" s="5">
        <v>2.1909399999999999</v>
      </c>
      <c r="I57" s="5">
        <v>6.18133</v>
      </c>
      <c r="J57" s="5">
        <v>1</v>
      </c>
    </row>
    <row r="58" spans="1:10" ht="17.5">
      <c r="A58" s="5">
        <v>-2221.8845860000001</v>
      </c>
      <c r="B58" s="5">
        <v>-2059.5209009999999</v>
      </c>
      <c r="C58" s="5">
        <v>-4.632E-2</v>
      </c>
      <c r="D58" s="5">
        <v>-3.0009999999999998E-2</v>
      </c>
      <c r="E58" s="5">
        <f t="shared" si="0"/>
        <v>-1.6310000000000002</v>
      </c>
      <c r="F58" s="5">
        <f t="shared" si="1"/>
        <v>-48.245337500163217</v>
      </c>
      <c r="G58" s="5">
        <v>6.490583</v>
      </c>
      <c r="H58" s="5">
        <v>2.1973099999999999</v>
      </c>
      <c r="I58" s="5">
        <v>6.1946500000000002</v>
      </c>
      <c r="J58" s="5">
        <v>1</v>
      </c>
    </row>
    <row r="59" spans="1:10" ht="17.5">
      <c r="A59" s="5">
        <v>-1350.692311</v>
      </c>
      <c r="B59" s="5">
        <v>-1188.375192</v>
      </c>
      <c r="C59" s="5">
        <v>-5.1479999999999998E-2</v>
      </c>
      <c r="D59" s="5">
        <v>-2.7820000000000001E-2</v>
      </c>
      <c r="E59" s="5">
        <f t="shared" ref="E59:E76" si="2">(C59-D59)</f>
        <v>-2.3659999999999997E-2</v>
      </c>
      <c r="F59" s="5">
        <f t="shared" si="1"/>
        <v>-19.025172500030365</v>
      </c>
      <c r="G59" s="5">
        <v>4.9787109999999997</v>
      </c>
      <c r="H59" s="5">
        <v>2.1911</v>
      </c>
      <c r="I59" s="5">
        <v>7.4364699999999999</v>
      </c>
      <c r="J59" s="5">
        <v>1</v>
      </c>
    </row>
    <row r="60" spans="1:10" ht="17.5">
      <c r="A60" s="5">
        <v>-1733.6802110000001</v>
      </c>
      <c r="B60" s="5">
        <v>-1571.3273569999999</v>
      </c>
      <c r="C60" s="5">
        <v>-5.2200000000000003E-2</v>
      </c>
      <c r="D60" s="5">
        <v>-3.0210000000000001E-2</v>
      </c>
      <c r="E60" s="5">
        <f t="shared" si="2"/>
        <v>-2.1990000000000003E-2</v>
      </c>
      <c r="F60" s="5">
        <f t="shared" si="1"/>
        <v>-41.448885000130034</v>
      </c>
      <c r="G60" s="5">
        <v>4.947921</v>
      </c>
      <c r="H60" s="5">
        <v>2.17414</v>
      </c>
      <c r="I60" s="5">
        <v>7.4368999999999996</v>
      </c>
      <c r="J60" s="5">
        <v>0</v>
      </c>
    </row>
    <row r="61" spans="1:10" ht="17.5">
      <c r="A61" s="5">
        <v>-2116.683192</v>
      </c>
      <c r="B61" s="5">
        <v>-1954.3218460000001</v>
      </c>
      <c r="C61" s="5">
        <v>-4.6350000000000002E-2</v>
      </c>
      <c r="D61" s="5">
        <v>-3.3790000000000001E-2</v>
      </c>
      <c r="E61" s="5">
        <f t="shared" si="2"/>
        <v>-1.2560000000000002E-2</v>
      </c>
      <c r="F61" s="5">
        <f t="shared" si="1"/>
        <v>-46.777614999945243</v>
      </c>
      <c r="G61" s="5">
        <v>3.289568</v>
      </c>
      <c r="H61" s="5">
        <v>2.1929500000000002</v>
      </c>
      <c r="I61" s="5">
        <v>7.4401000000000002</v>
      </c>
      <c r="J61" s="5">
        <v>1</v>
      </c>
    </row>
    <row r="62" spans="1:10" ht="17.5">
      <c r="A62" s="17">
        <v>-1272.0345030000001</v>
      </c>
      <c r="B62" s="17">
        <v>-1109.713839</v>
      </c>
      <c r="C62" s="17">
        <v>-5.2859999999999997E-2</v>
      </c>
      <c r="D62" s="17">
        <v>-2.7019999999999999E-2</v>
      </c>
      <c r="E62" s="17">
        <f t="shared" si="2"/>
        <v>-2.5839999999999998E-2</v>
      </c>
      <c r="F62" s="5">
        <f t="shared" si="1"/>
        <v>-21.249660000049815</v>
      </c>
      <c r="G62" s="5">
        <v>4.1450230000000001</v>
      </c>
      <c r="H62" s="5">
        <v>2.19028</v>
      </c>
      <c r="I62" s="5">
        <v>6.1647699999999999</v>
      </c>
      <c r="J62" s="5">
        <v>1</v>
      </c>
    </row>
    <row r="63" spans="1:10" ht="17.5">
      <c r="A63" s="5">
        <v>-1655.032187</v>
      </c>
      <c r="B63" s="5">
        <v>-1492.682689</v>
      </c>
      <c r="C63" s="5">
        <v>-4.8910000000000002E-2</v>
      </c>
      <c r="D63" s="5">
        <v>-3.0499999999999999E-2</v>
      </c>
      <c r="E63" s="5">
        <f t="shared" si="2"/>
        <v>-1.8410000000000003E-2</v>
      </c>
      <c r="F63" s="5">
        <f t="shared" si="1"/>
        <v>-39.342995000025169</v>
      </c>
      <c r="G63" s="5">
        <v>2.8208299999999999</v>
      </c>
      <c r="H63" s="5">
        <v>2.17266</v>
      </c>
      <c r="I63" s="5">
        <v>7.4331199999999997</v>
      </c>
      <c r="J63" s="5">
        <v>0</v>
      </c>
    </row>
    <row r="64" spans="1:10" ht="17.5">
      <c r="A64" s="5">
        <v>-2038.050587</v>
      </c>
      <c r="B64" s="5">
        <v>-1875.6868750000001</v>
      </c>
      <c r="C64" s="5">
        <v>-4.7629999999999999E-2</v>
      </c>
      <c r="D64" s="5">
        <v>-3.1210000000000002E-2</v>
      </c>
      <c r="E64" s="5">
        <f t="shared" si="2"/>
        <v>-1.6419999999999997E-2</v>
      </c>
      <c r="F64" s="5">
        <f t="shared" si="1"/>
        <v>-48.262279999906426</v>
      </c>
      <c r="G64" s="5">
        <v>4.3405620000000003</v>
      </c>
      <c r="H64" s="5">
        <v>2.1924800000000002</v>
      </c>
      <c r="I64" s="5">
        <v>7.4484500000000002</v>
      </c>
      <c r="J64" s="5">
        <v>1</v>
      </c>
    </row>
    <row r="65" spans="1:10" ht="17.5">
      <c r="A65" s="5">
        <v>-1237.2681150000001</v>
      </c>
      <c r="B65" s="5">
        <v>-1074.9390350000001</v>
      </c>
      <c r="C65" s="5">
        <v>-5.2729999999999999E-2</v>
      </c>
      <c r="D65" s="5">
        <v>-3.092E-2</v>
      </c>
      <c r="E65" s="5">
        <f t="shared" si="2"/>
        <v>-2.181E-2</v>
      </c>
      <c r="F65" s="5">
        <f t="shared" si="1"/>
        <v>-26.53069999998543</v>
      </c>
      <c r="G65" s="5">
        <v>5.4669249999999998</v>
      </c>
      <c r="H65" s="5">
        <v>2.1678600000000001</v>
      </c>
      <c r="I65" s="5">
        <v>7.4331300000000002</v>
      </c>
      <c r="J65" s="5">
        <v>0</v>
      </c>
    </row>
    <row r="66" spans="1:10" ht="17.5">
      <c r="A66" s="5">
        <v>-1620.2888250000001</v>
      </c>
      <c r="B66" s="5">
        <v>-1457.932922</v>
      </c>
      <c r="C66" s="5">
        <v>-4.9579999999999999E-2</v>
      </c>
      <c r="D66" s="5">
        <v>-3.2570000000000002E-2</v>
      </c>
      <c r="E66" s="5">
        <f t="shared" si="2"/>
        <v>-1.7009999999999997E-2</v>
      </c>
      <c r="F66" s="5">
        <f t="shared" ref="F66:F94" si="3">(A66-B66+162.2868)*627.5</f>
        <v>-43.362132500079227</v>
      </c>
      <c r="G66" s="5">
        <v>4.5874480000000002</v>
      </c>
      <c r="H66" s="5">
        <v>2.1859299999999999</v>
      </c>
      <c r="I66" s="5">
        <v>7.4476399999999998</v>
      </c>
      <c r="J66" s="5">
        <v>1</v>
      </c>
    </row>
    <row r="67" spans="1:10" ht="17.5">
      <c r="A67" s="5">
        <v>-2003.284621</v>
      </c>
      <c r="B67" s="5">
        <v>-1840.915714</v>
      </c>
      <c r="C67" s="5">
        <v>-4.7820000000000001E-2</v>
      </c>
      <c r="D67" s="5">
        <v>-3.4630000000000001E-2</v>
      </c>
      <c r="E67" s="5">
        <f t="shared" si="2"/>
        <v>-1.319E-2</v>
      </c>
      <c r="F67" s="5">
        <f t="shared" si="3"/>
        <v>-51.522142500022667</v>
      </c>
      <c r="G67" s="5">
        <v>5.7181899999999999</v>
      </c>
      <c r="H67" s="5">
        <v>2.1914799999999999</v>
      </c>
      <c r="I67" s="5">
        <v>7.38673</v>
      </c>
      <c r="J67" s="5">
        <v>1</v>
      </c>
    </row>
    <row r="68" spans="1:10" ht="17.5">
      <c r="A68" s="5">
        <v>-1270.8502559999999</v>
      </c>
      <c r="B68" s="5">
        <v>-1108.5332599999999</v>
      </c>
      <c r="C68" s="5">
        <v>-5.4309999999999997E-2</v>
      </c>
      <c r="D68" s="5">
        <v>-2.649E-2</v>
      </c>
      <c r="E68" s="5">
        <f t="shared" si="2"/>
        <v>-2.7819999999999998E-2</v>
      </c>
      <c r="F68" s="5">
        <f t="shared" si="3"/>
        <v>-18.947990000011217</v>
      </c>
      <c r="G68" s="5">
        <v>4.0203430000000004</v>
      </c>
      <c r="H68" s="5">
        <v>2.19021</v>
      </c>
      <c r="I68" s="5">
        <v>5.9066700000000001</v>
      </c>
      <c r="J68" s="5">
        <v>1</v>
      </c>
    </row>
    <row r="69" spans="1:10" ht="17.5">
      <c r="A69" s="5">
        <v>-1653.8482650000001</v>
      </c>
      <c r="B69" s="5">
        <v>-1491.5032819999999</v>
      </c>
      <c r="C69" s="5">
        <v>-4.904E-2</v>
      </c>
      <c r="D69" s="5">
        <v>-3.048E-2</v>
      </c>
      <c r="E69" s="5">
        <f t="shared" si="2"/>
        <v>-1.856E-2</v>
      </c>
      <c r="F69" s="5">
        <f t="shared" si="3"/>
        <v>-36.509832500115706</v>
      </c>
      <c r="G69" s="5">
        <v>3.0473020000000002</v>
      </c>
      <c r="H69" s="5">
        <v>2.17238</v>
      </c>
      <c r="I69" s="5">
        <v>7.4260599999999997</v>
      </c>
      <c r="J69" s="5">
        <v>0</v>
      </c>
    </row>
    <row r="70" spans="1:10" ht="17.5">
      <c r="A70" s="5">
        <v>-2036.8438630000001</v>
      </c>
      <c r="B70" s="5">
        <v>-1874.483111</v>
      </c>
      <c r="C70" s="5">
        <v>-4.6170000000000003E-2</v>
      </c>
      <c r="D70" s="5">
        <v>-2.9350000000000001E-2</v>
      </c>
      <c r="E70" s="5">
        <f t="shared" si="2"/>
        <v>-1.6820000000000002E-2</v>
      </c>
      <c r="F70" s="5">
        <f t="shared" si="3"/>
        <v>-46.404880000030246</v>
      </c>
      <c r="G70" s="5">
        <v>2.8283619999999998</v>
      </c>
      <c r="H70" s="5">
        <v>2.1924600000000001</v>
      </c>
      <c r="I70" s="5">
        <v>7.4434899999999997</v>
      </c>
      <c r="J70" s="5">
        <v>1</v>
      </c>
    </row>
    <row r="71" spans="1:10" ht="17.5">
      <c r="A71" s="17">
        <v>-1269.495692</v>
      </c>
      <c r="B71" s="17">
        <v>-1107.1808060000001</v>
      </c>
      <c r="C71" s="17">
        <v>-5.391E-2</v>
      </c>
      <c r="D71" s="17">
        <v>-2.7060000000000001E-2</v>
      </c>
      <c r="E71" s="17">
        <f t="shared" si="2"/>
        <v>-2.6849999999999999E-2</v>
      </c>
      <c r="F71" s="5">
        <f t="shared" si="3"/>
        <v>-17.623964999929811</v>
      </c>
      <c r="G71" s="5">
        <v>6.0429529999999998</v>
      </c>
      <c r="H71" s="5">
        <v>2.1902499999999998</v>
      </c>
      <c r="I71" s="5">
        <v>7.4264599999999996</v>
      </c>
      <c r="J71" s="5">
        <v>1</v>
      </c>
    </row>
    <row r="72" spans="1:10" ht="17.5">
      <c r="A72" s="5">
        <v>-1652.566466</v>
      </c>
      <c r="B72" s="5">
        <v>-1490.2281700000001</v>
      </c>
      <c r="C72" s="5">
        <v>-4.929E-2</v>
      </c>
      <c r="D72" s="5">
        <v>-3.1969999999999998E-2</v>
      </c>
      <c r="E72" s="5">
        <f t="shared" si="2"/>
        <v>-1.7320000000000002E-2</v>
      </c>
      <c r="F72" s="5">
        <f t="shared" si="3"/>
        <v>-32.31373999993771</v>
      </c>
      <c r="G72" s="5">
        <v>2.5518209999999999</v>
      </c>
      <c r="H72" s="5">
        <v>2.1728299999999998</v>
      </c>
      <c r="I72" s="5">
        <v>7.4294900000000004</v>
      </c>
      <c r="J72" s="5">
        <v>0</v>
      </c>
    </row>
    <row r="73" spans="1:10" ht="17.5">
      <c r="A73" s="5">
        <v>-2035.5467180000001</v>
      </c>
      <c r="B73" s="5">
        <v>-1873.1943679999999</v>
      </c>
      <c r="C73" s="5">
        <v>-4.614E-2</v>
      </c>
      <c r="D73" s="5">
        <v>-3.0370000000000001E-2</v>
      </c>
      <c r="E73" s="5">
        <f t="shared" si="2"/>
        <v>-1.5769999999999999E-2</v>
      </c>
      <c r="F73" s="5">
        <f t="shared" si="3"/>
        <v>-41.132625000072451</v>
      </c>
      <c r="G73" s="5">
        <v>6.0598330000000002</v>
      </c>
      <c r="H73" s="5">
        <v>2.1907899999999998</v>
      </c>
      <c r="I73" s="5">
        <v>7.4231800000000003</v>
      </c>
      <c r="J73" s="5">
        <v>1</v>
      </c>
    </row>
    <row r="74" spans="1:10" ht="17.5">
      <c r="A74" s="5">
        <v>-1310.6055679999999</v>
      </c>
      <c r="B74" s="5">
        <v>-1148.2599049999999</v>
      </c>
      <c r="C74" s="5">
        <v>-6.8959999999999994E-2</v>
      </c>
      <c r="D74" s="5">
        <v>-4.274E-2</v>
      </c>
      <c r="E74" s="5">
        <f t="shared" si="2"/>
        <v>-2.6219999999999993E-2</v>
      </c>
      <c r="F74" s="5">
        <f t="shared" si="3"/>
        <v>-36.936532500037131</v>
      </c>
      <c r="G74" s="5">
        <v>14.416043999999999</v>
      </c>
      <c r="H74" s="5">
        <v>2.1857199999999999</v>
      </c>
      <c r="I74" s="5">
        <v>7.4135999999999997</v>
      </c>
      <c r="J74" s="5">
        <v>1</v>
      </c>
    </row>
    <row r="75" spans="1:10" ht="17.5">
      <c r="A75" s="5">
        <v>-1693.6089019999999</v>
      </c>
      <c r="B75" s="5">
        <v>-1531.236052</v>
      </c>
      <c r="C75" s="5">
        <v>-7.3690000000000005E-2</v>
      </c>
      <c r="D75" s="5">
        <v>-3.8300000000000001E-2</v>
      </c>
      <c r="E75" s="5">
        <f t="shared" si="2"/>
        <v>-3.5390000000000005E-2</v>
      </c>
      <c r="F75" s="5">
        <f t="shared" si="3"/>
        <v>-53.99637499998228</v>
      </c>
      <c r="G75" s="5">
        <v>8.4678389999999997</v>
      </c>
      <c r="H75" s="5">
        <v>2.17353</v>
      </c>
      <c r="I75" s="5">
        <v>7.4648099999999999</v>
      </c>
      <c r="J75" s="5">
        <v>0</v>
      </c>
    </row>
    <row r="76" spans="1:10" ht="17.5">
      <c r="A76" s="5">
        <v>-2076.584253</v>
      </c>
      <c r="B76" s="5">
        <v>-1914.196737</v>
      </c>
      <c r="C76" s="5">
        <v>-5.4519999999999999E-2</v>
      </c>
      <c r="D76" s="5">
        <v>-3.9190000000000003E-2</v>
      </c>
      <c r="E76" s="5">
        <f t="shared" si="2"/>
        <v>-1.5329999999999996E-2</v>
      </c>
      <c r="F76" s="5">
        <f t="shared" si="3"/>
        <v>-63.199290000003501</v>
      </c>
      <c r="G76" s="5">
        <v>16.407173</v>
      </c>
      <c r="H76" s="5">
        <v>2.1936499999999999</v>
      </c>
      <c r="I76" s="5">
        <v>7.4662800000000002</v>
      </c>
      <c r="J76" s="5">
        <v>1</v>
      </c>
    </row>
    <row r="77" spans="1:10" ht="17.5">
      <c r="A77" s="5">
        <v>-2111.9366690000002</v>
      </c>
      <c r="B77" s="5">
        <v>-1949.588006</v>
      </c>
      <c r="C77" s="5">
        <v>-4.5809999999999997E-2</v>
      </c>
      <c r="D77" s="5">
        <v>-3.2539999999999999E-2</v>
      </c>
      <c r="E77" s="5">
        <f t="shared" ref="E77:E94" si="4">(C77-D77)</f>
        <v>-1.3269999999999997E-2</v>
      </c>
      <c r="F77" s="5">
        <f t="shared" si="3"/>
        <v>-38.819032500135293</v>
      </c>
      <c r="G77" s="5">
        <v>3.1854879999999999</v>
      </c>
      <c r="H77" s="5">
        <v>2.19217</v>
      </c>
      <c r="I77" s="5">
        <v>7.3994</v>
      </c>
      <c r="J77" s="5">
        <v>1</v>
      </c>
    </row>
    <row r="78" spans="1:10" ht="17.5">
      <c r="A78" s="5">
        <v>-2493.7488159999998</v>
      </c>
      <c r="B78" s="5">
        <v>-2331.3964070000002</v>
      </c>
      <c r="C78" s="5">
        <v>-4.5350000000000001E-2</v>
      </c>
      <c r="D78" s="5">
        <v>-3.1189999999999999E-2</v>
      </c>
      <c r="E78" s="5">
        <f t="shared" si="4"/>
        <v>-1.4160000000000002E-2</v>
      </c>
      <c r="F78" s="5">
        <f t="shared" si="3"/>
        <v>-41.169647499764963</v>
      </c>
      <c r="G78" s="5">
        <v>6.1817970000000004</v>
      </c>
      <c r="H78" s="5">
        <v>2.1947700000000001</v>
      </c>
      <c r="I78" s="5">
        <v>7.0926299999999998</v>
      </c>
      <c r="J78" s="5">
        <v>1</v>
      </c>
    </row>
    <row r="79" spans="1:10" ht="17.5">
      <c r="A79" s="5">
        <v>-1651.4792520000001</v>
      </c>
      <c r="B79" s="5">
        <v>-1489.138899</v>
      </c>
      <c r="C79" s="5">
        <v>-5.4789999999999998E-2</v>
      </c>
      <c r="D79" s="5">
        <v>-3.27E-2</v>
      </c>
      <c r="E79" s="5">
        <f t="shared" si="4"/>
        <v>-2.2089999999999999E-2</v>
      </c>
      <c r="F79" s="5">
        <f t="shared" si="3"/>
        <v>-33.604507500031744</v>
      </c>
      <c r="G79" s="5">
        <v>0.26090400000000002</v>
      </c>
      <c r="H79" s="5">
        <v>2.17306</v>
      </c>
      <c r="I79" s="5">
        <v>6.7257300000000004</v>
      </c>
      <c r="J79" s="5">
        <v>0</v>
      </c>
    </row>
    <row r="80" spans="1:10" ht="17.5">
      <c r="A80" s="5">
        <v>-2033.2796330000001</v>
      </c>
      <c r="B80" s="5">
        <v>-1870.924497</v>
      </c>
      <c r="C80" s="5">
        <v>-5.0599999999999999E-2</v>
      </c>
      <c r="D80" s="5">
        <v>-3.3279999999999997E-2</v>
      </c>
      <c r="E80" s="5">
        <f t="shared" si="4"/>
        <v>-1.7320000000000002E-2</v>
      </c>
      <c r="F80" s="5">
        <f t="shared" si="3"/>
        <v>-42.880840000081619</v>
      </c>
      <c r="G80" s="5">
        <v>5.135065</v>
      </c>
      <c r="H80" s="5">
        <v>2.19198</v>
      </c>
      <c r="I80" s="5">
        <v>6.6774800000000001</v>
      </c>
      <c r="J80" s="5">
        <v>1</v>
      </c>
    </row>
    <row r="81" spans="1:10" ht="17.5">
      <c r="A81" s="5">
        <v>-2415.0931909999999</v>
      </c>
      <c r="B81" s="5">
        <v>-2252.7404390000002</v>
      </c>
      <c r="C81" s="5">
        <v>-4.5600000000000002E-2</v>
      </c>
      <c r="D81" s="5">
        <v>-3.1480000000000001E-2</v>
      </c>
      <c r="E81" s="5">
        <f t="shared" si="4"/>
        <v>-1.4120000000000001E-2</v>
      </c>
      <c r="F81" s="5">
        <f t="shared" si="3"/>
        <v>-41.3848799998636</v>
      </c>
      <c r="G81" s="5">
        <v>6.16683</v>
      </c>
      <c r="H81" s="5">
        <v>2.1945999999999999</v>
      </c>
      <c r="I81" s="5">
        <v>6.7582599999999999</v>
      </c>
      <c r="J81" s="5">
        <v>1</v>
      </c>
    </row>
    <row r="82" spans="1:10" ht="17.5">
      <c r="A82" s="5">
        <v>-1234.88131</v>
      </c>
      <c r="B82" s="5">
        <v>-1072.55969</v>
      </c>
      <c r="C82" s="5">
        <v>-5.3109999999999997E-2</v>
      </c>
      <c r="D82" s="5">
        <v>-3.2689999999999997E-2</v>
      </c>
      <c r="E82" s="5">
        <f t="shared" si="4"/>
        <v>-2.0420000000000001E-2</v>
      </c>
      <c r="F82" s="5">
        <f t="shared" si="3"/>
        <v>-21.849549999962008</v>
      </c>
      <c r="G82" s="5">
        <v>3.3076140000000001</v>
      </c>
      <c r="H82" s="5">
        <v>2.1679400000000002</v>
      </c>
      <c r="I82" s="5">
        <v>6.7027000000000001</v>
      </c>
      <c r="J82" s="5">
        <v>0</v>
      </c>
    </row>
    <row r="83" spans="1:10" ht="17.5">
      <c r="A83" s="5">
        <v>-1616.9150440000001</v>
      </c>
      <c r="B83" s="5">
        <v>-1454.5335930000001</v>
      </c>
      <c r="C83" s="5">
        <v>-8.6800000000000002E-2</v>
      </c>
      <c r="D83" s="5">
        <v>-6.6739999999999994E-2</v>
      </c>
      <c r="E83" s="5">
        <f t="shared" si="4"/>
        <v>-2.0060000000000008E-2</v>
      </c>
      <c r="F83" s="5">
        <f t="shared" si="3"/>
        <v>-59.393502499981494</v>
      </c>
      <c r="G83" s="5">
        <v>12.017582000000001</v>
      </c>
      <c r="H83" s="5">
        <v>2.18397</v>
      </c>
      <c r="I83" s="5">
        <v>6.8173300000000001</v>
      </c>
      <c r="J83" s="5">
        <v>1</v>
      </c>
    </row>
    <row r="84" spans="1:10" ht="17.5">
      <c r="A84" s="5">
        <v>-1998.5266999999999</v>
      </c>
      <c r="B84" s="5">
        <v>-1836.16563</v>
      </c>
      <c r="C84" s="5">
        <v>-4.8919999999999998E-2</v>
      </c>
      <c r="D84" s="5">
        <v>-3.0800000000000001E-2</v>
      </c>
      <c r="E84" s="5">
        <f t="shared" si="4"/>
        <v>-1.8119999999999997E-2</v>
      </c>
      <c r="F84" s="5">
        <f t="shared" si="3"/>
        <v>-46.604424999954475</v>
      </c>
      <c r="G84" s="5">
        <v>6.4845600000000001</v>
      </c>
      <c r="H84" s="5">
        <v>2.1880700000000002</v>
      </c>
      <c r="I84" s="5">
        <v>6.61226</v>
      </c>
      <c r="J84" s="5">
        <v>1</v>
      </c>
    </row>
    <row r="85" spans="1:10" ht="17.5">
      <c r="A85" s="5">
        <v>-2380.3171849999999</v>
      </c>
      <c r="B85" s="5">
        <v>-2217.9589780000001</v>
      </c>
      <c r="C85" s="5">
        <v>-4.5659999999999999E-2</v>
      </c>
      <c r="D85" s="5">
        <v>-3.0669999999999999E-2</v>
      </c>
      <c r="E85" s="5">
        <f t="shared" si="4"/>
        <v>-1.499E-2</v>
      </c>
      <c r="F85" s="5">
        <f t="shared" si="3"/>
        <v>-44.807892499853281</v>
      </c>
      <c r="G85" s="5">
        <v>4.5530900000000001</v>
      </c>
      <c r="H85" s="5">
        <v>2.19252</v>
      </c>
      <c r="I85" s="5">
        <v>6.9487699999999997</v>
      </c>
      <c r="J85" s="5">
        <v>1</v>
      </c>
    </row>
    <row r="86" spans="1:10" ht="17.5">
      <c r="A86" s="5">
        <v>-1650.2737259999999</v>
      </c>
      <c r="B86" s="5">
        <v>-1487.9419</v>
      </c>
      <c r="C86" s="5">
        <v>-4.7660000000000001E-2</v>
      </c>
      <c r="D86" s="5">
        <v>-2.7879999999999999E-2</v>
      </c>
      <c r="E86" s="5">
        <f t="shared" si="4"/>
        <v>-1.9780000000000002E-2</v>
      </c>
      <c r="F86" s="5">
        <f t="shared" si="3"/>
        <v>-28.253814999915292</v>
      </c>
      <c r="G86" s="5">
        <v>2.7486769999999998</v>
      </c>
      <c r="H86" s="5">
        <v>2.1723300000000001</v>
      </c>
      <c r="I86" s="5">
        <v>6.7262000000000004</v>
      </c>
      <c r="J86" s="5">
        <v>0</v>
      </c>
    </row>
    <row r="87" spans="1:10" ht="17.5">
      <c r="A87" s="5">
        <v>-2032.096239</v>
      </c>
      <c r="B87" s="5">
        <v>-1869.7439649999999</v>
      </c>
      <c r="C87" s="5">
        <v>-4.9279999999999997E-2</v>
      </c>
      <c r="D87" s="5">
        <v>-2.7689999999999999E-2</v>
      </c>
      <c r="E87" s="5">
        <f t="shared" si="4"/>
        <v>-2.1589999999999998E-2</v>
      </c>
      <c r="F87" s="5">
        <f t="shared" si="3"/>
        <v>-41.08493500005018</v>
      </c>
      <c r="G87" s="5">
        <v>8.0441749999999992</v>
      </c>
      <c r="H87" s="5">
        <v>2.1925500000000002</v>
      </c>
      <c r="I87" s="5">
        <v>6.8257500000000002</v>
      </c>
      <c r="J87" s="5">
        <v>1</v>
      </c>
    </row>
    <row r="88" spans="1:10" ht="17.5">
      <c r="A88" s="5">
        <v>-2413.908813</v>
      </c>
      <c r="B88" s="5">
        <v>-2251.5574459999998</v>
      </c>
      <c r="C88" s="5">
        <v>-4.5319999999999999E-2</v>
      </c>
      <c r="D88" s="5">
        <v>-3.0870000000000002E-2</v>
      </c>
      <c r="E88" s="5">
        <f t="shared" si="4"/>
        <v>-1.4449999999999998E-2</v>
      </c>
      <c r="F88" s="5">
        <f t="shared" si="3"/>
        <v>-40.515792500131695</v>
      </c>
      <c r="G88" s="5">
        <v>7.9107029999999998</v>
      </c>
      <c r="H88" s="5">
        <v>2.1946300000000001</v>
      </c>
      <c r="I88" s="5">
        <v>6.7143600000000001</v>
      </c>
      <c r="J88" s="5">
        <v>1</v>
      </c>
    </row>
    <row r="89" spans="1:10" ht="17.5">
      <c r="A89" s="5">
        <v>-1691.019337</v>
      </c>
      <c r="B89" s="5">
        <v>-1528.659249</v>
      </c>
      <c r="C89" s="5">
        <v>-7.1440000000000003E-2</v>
      </c>
      <c r="D89" s="5">
        <v>-4.5929999999999999E-2</v>
      </c>
      <c r="E89" s="5">
        <f t="shared" si="4"/>
        <v>-2.5510000000000005E-2</v>
      </c>
      <c r="F89" s="5">
        <f t="shared" si="3"/>
        <v>-45.988219999940796</v>
      </c>
      <c r="G89" s="5">
        <v>18.693458</v>
      </c>
      <c r="H89" s="5">
        <v>2.1710099999999999</v>
      </c>
      <c r="I89" s="5">
        <v>7.3946500000000004</v>
      </c>
      <c r="J89" s="5">
        <v>0</v>
      </c>
    </row>
    <row r="90" spans="1:10" ht="17.5">
      <c r="A90" s="5">
        <v>-2072.6086660000001</v>
      </c>
      <c r="B90" s="5">
        <v>-1910.2534539999999</v>
      </c>
      <c r="C90" s="5">
        <v>-5.033E-2</v>
      </c>
      <c r="D90" s="5">
        <v>-3.3050000000000003E-2</v>
      </c>
      <c r="E90" s="5">
        <f t="shared" si="4"/>
        <v>-1.7279999999999997E-2</v>
      </c>
      <c r="F90" s="5">
        <f t="shared" si="3"/>
        <v>-42.928530000103891</v>
      </c>
      <c r="G90" s="5">
        <v>5.116841</v>
      </c>
      <c r="H90" s="5">
        <v>2.1919499999999998</v>
      </c>
      <c r="I90" s="5">
        <v>7.3281200000000002</v>
      </c>
      <c r="J90" s="5">
        <v>1</v>
      </c>
    </row>
    <row r="91" spans="1:10" ht="17.5">
      <c r="A91" s="5">
        <v>-2454.4210159999998</v>
      </c>
      <c r="B91" s="5">
        <v>-2292.0686879999998</v>
      </c>
      <c r="C91" s="5">
        <v>-4.5490000000000003E-2</v>
      </c>
      <c r="D91" s="5">
        <v>-3.1179999999999999E-2</v>
      </c>
      <c r="E91" s="5">
        <f t="shared" si="4"/>
        <v>-1.4310000000000003E-2</v>
      </c>
      <c r="F91" s="5">
        <f t="shared" si="3"/>
        <v>-41.118819999964629</v>
      </c>
      <c r="G91" s="5">
        <v>6.7298600000000004</v>
      </c>
      <c r="H91" s="5">
        <v>2.19469</v>
      </c>
      <c r="I91" s="5">
        <v>6.7793400000000004</v>
      </c>
      <c r="J91" s="5">
        <v>1</v>
      </c>
    </row>
    <row r="92" spans="1:10" ht="17.5">
      <c r="A92" s="5">
        <v>-1648.994852</v>
      </c>
      <c r="B92" s="5">
        <v>-1486.672233</v>
      </c>
      <c r="C92" s="5">
        <v>-4.6019999999999998E-2</v>
      </c>
      <c r="D92" s="5">
        <v>-2.8320000000000001E-2</v>
      </c>
      <c r="E92" s="5">
        <f t="shared" si="4"/>
        <v>-1.7699999999999997E-2</v>
      </c>
      <c r="F92" s="5">
        <f t="shared" si="3"/>
        <v>-22.476422500020092</v>
      </c>
      <c r="G92" s="5">
        <v>1.3721289999999999</v>
      </c>
      <c r="H92" s="5">
        <v>2.1725099999999999</v>
      </c>
      <c r="I92" s="5">
        <v>6.7300300000000002</v>
      </c>
      <c r="J92" s="5">
        <v>0</v>
      </c>
    </row>
    <row r="93" spans="1:10" ht="17.5">
      <c r="A93" s="5">
        <v>-2030.815785</v>
      </c>
      <c r="B93" s="5">
        <v>-1868.4767380000001</v>
      </c>
      <c r="C93" s="5">
        <v>-4.6870000000000002E-2</v>
      </c>
      <c r="D93" s="5">
        <v>-3.2160000000000001E-2</v>
      </c>
      <c r="E93" s="5">
        <f t="shared" si="4"/>
        <v>-1.4710000000000001E-2</v>
      </c>
      <c r="F93" s="5">
        <f t="shared" si="3"/>
        <v>-32.784992499960666</v>
      </c>
      <c r="G93" s="5">
        <v>3.5381689999999999</v>
      </c>
      <c r="H93" s="5">
        <v>2.1912099999999999</v>
      </c>
      <c r="I93" s="5">
        <v>6.8077300000000003</v>
      </c>
      <c r="J93" s="5">
        <v>1</v>
      </c>
    </row>
    <row r="94" spans="1:10" ht="17.5">
      <c r="A94" s="5">
        <v>-2412.625626</v>
      </c>
      <c r="B94" s="5">
        <v>-2250.2753750000002</v>
      </c>
      <c r="C94" s="5">
        <v>-4.6899999999999997E-2</v>
      </c>
      <c r="D94" s="5">
        <v>-2.7279999999999999E-2</v>
      </c>
      <c r="E94" s="5">
        <f t="shared" si="4"/>
        <v>-1.9619999999999999E-2</v>
      </c>
      <c r="F94" s="5">
        <f t="shared" si="3"/>
        <v>-39.81550249990228</v>
      </c>
      <c r="G94" s="5">
        <v>7.9217180000000003</v>
      </c>
      <c r="H94" s="5">
        <v>2.1961900000000001</v>
      </c>
      <c r="I94" s="5">
        <v>6.8095299999999996</v>
      </c>
      <c r="J94" s="5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25C1-0877-44FF-909A-C4737FA8BB25}">
  <dimension ref="A1:K56"/>
  <sheetViews>
    <sheetView workbookViewId="0">
      <selection activeCell="N18" sqref="N18"/>
    </sheetView>
  </sheetViews>
  <sheetFormatPr defaultRowHeight="14"/>
  <cols>
    <col min="1" max="1" width="17.6640625" customWidth="1"/>
    <col min="2" max="2" width="14.58203125" customWidth="1"/>
    <col min="3" max="3" width="15.33203125" customWidth="1"/>
    <col min="4" max="4" width="9.9140625" customWidth="1"/>
    <col min="5" max="5" width="9.5" customWidth="1"/>
    <col min="6" max="6" width="10.4140625" customWidth="1"/>
    <col min="7" max="7" width="24.75" customWidth="1"/>
    <col min="9" max="10" width="12.25" customWidth="1"/>
    <col min="11" max="11" width="16.9140625" customWidth="1"/>
  </cols>
  <sheetData>
    <row r="1" spans="1:11" ht="17.5">
      <c r="A1" s="6" t="s">
        <v>24</v>
      </c>
      <c r="B1" s="6" t="s">
        <v>4</v>
      </c>
      <c r="C1" s="6" t="s">
        <v>25</v>
      </c>
      <c r="D1" s="6" t="s">
        <v>1</v>
      </c>
      <c r="E1" s="6" t="s">
        <v>2</v>
      </c>
      <c r="F1" s="6" t="s">
        <v>41</v>
      </c>
      <c r="G1" s="6" t="s">
        <v>40</v>
      </c>
      <c r="H1" s="7" t="s">
        <v>48</v>
      </c>
      <c r="I1" s="6" t="s">
        <v>65</v>
      </c>
      <c r="J1" s="6" t="s">
        <v>66</v>
      </c>
      <c r="K1" s="12" t="s">
        <v>64</v>
      </c>
    </row>
    <row r="2" spans="1:11" ht="17.5">
      <c r="A2" s="5" t="s">
        <v>78</v>
      </c>
      <c r="B2" s="5">
        <v>-1350.6836940000001</v>
      </c>
      <c r="C2" s="5">
        <v>-1188.3806689999999</v>
      </c>
      <c r="D2" s="5">
        <v>-5.6230000000000002E-2</v>
      </c>
      <c r="E2" s="5">
        <v>-3.1879999999999999E-2</v>
      </c>
      <c r="F2" s="5">
        <f t="shared" ref="F2:F19" si="0">(D2-E2)*100</f>
        <v>-2.4350000000000005</v>
      </c>
      <c r="G2" s="5">
        <f t="shared" ref="G2:G19" si="1">(B2-C2+162.2868)*627.5</f>
        <v>-10.181187500101672</v>
      </c>
      <c r="H2" s="5">
        <v>7.2622559999999998</v>
      </c>
      <c r="I2" s="5">
        <v>2.18791</v>
      </c>
      <c r="J2" s="5">
        <v>7.0096600000000002</v>
      </c>
      <c r="K2" s="5">
        <v>1</v>
      </c>
    </row>
    <row r="3" spans="1:11" ht="17.5">
      <c r="A3" s="5" t="s">
        <v>76</v>
      </c>
      <c r="B3" s="5">
        <v>-1773.011718</v>
      </c>
      <c r="C3" s="5">
        <v>-1610.663303</v>
      </c>
      <c r="D3" s="5">
        <v>-4.7969999999999999E-2</v>
      </c>
      <c r="E3" s="5">
        <v>-3.2980000000000002E-2</v>
      </c>
      <c r="F3" s="5">
        <f t="shared" si="0"/>
        <v>-1.4989999999999997</v>
      </c>
      <c r="G3" s="5">
        <f t="shared" si="1"/>
        <v>-38.663412499957488</v>
      </c>
      <c r="H3" s="5">
        <v>6.8194049999999997</v>
      </c>
      <c r="I3" s="5">
        <v>2.1727599999999998</v>
      </c>
      <c r="J3" s="5">
        <v>7.4063400000000001</v>
      </c>
      <c r="K3" s="5"/>
    </row>
    <row r="4" spans="1:11" ht="17.5">
      <c r="A4" s="5" t="s">
        <v>77</v>
      </c>
      <c r="B4" s="5">
        <v>-2195.3650899999998</v>
      </c>
      <c r="C4" s="5">
        <v>-2033.0025410000001</v>
      </c>
      <c r="D4" s="5">
        <v>-4.6429999999999999E-2</v>
      </c>
      <c r="E4" s="5">
        <v>-3.1199999999999999E-2</v>
      </c>
      <c r="F4" s="5">
        <f t="shared" si="0"/>
        <v>-1.5230000000000001</v>
      </c>
      <c r="G4" s="5">
        <f t="shared" si="1"/>
        <v>-47.53249749982281</v>
      </c>
      <c r="H4" s="5">
        <v>2.9306899999999998</v>
      </c>
      <c r="I4" s="5">
        <v>2.1920700000000002</v>
      </c>
      <c r="J4" s="5">
        <v>7.4395499999999997</v>
      </c>
      <c r="K4" s="5">
        <v>1</v>
      </c>
    </row>
    <row r="5" spans="1:11" ht="17.5">
      <c r="A5" s="17" t="s">
        <v>79</v>
      </c>
      <c r="B5" s="17">
        <v>-1315.9185500000001</v>
      </c>
      <c r="C5" s="17">
        <v>-1153.5996909999999</v>
      </c>
      <c r="D5" s="17">
        <v>-5.45E-2</v>
      </c>
      <c r="E5" s="17">
        <v>-2.8729999999999999E-2</v>
      </c>
      <c r="F5" s="17">
        <f t="shared" si="0"/>
        <v>-2.577</v>
      </c>
      <c r="G5" s="5">
        <f t="shared" si="1"/>
        <v>-20.117022500127248</v>
      </c>
      <c r="H5" s="5">
        <v>3.2188819999999998</v>
      </c>
      <c r="I5" s="5">
        <v>2.1670699999999998</v>
      </c>
      <c r="J5" s="5">
        <v>6.7450799999999997</v>
      </c>
      <c r="K5" s="5"/>
    </row>
    <row r="6" spans="1:11" ht="17.5">
      <c r="A6" s="5" t="s">
        <v>80</v>
      </c>
      <c r="B6" s="5">
        <v>-1738.244768</v>
      </c>
      <c r="C6" s="5">
        <v>-1575.8916469999999</v>
      </c>
      <c r="D6" s="5">
        <v>-4.8669999999999998E-2</v>
      </c>
      <c r="E6" s="5">
        <v>-3.2329999999999998E-2</v>
      </c>
      <c r="F6" s="5">
        <f t="shared" si="0"/>
        <v>-1.6340000000000001</v>
      </c>
      <c r="G6" s="5">
        <f t="shared" si="1"/>
        <v>-41.616427500063722</v>
      </c>
      <c r="H6" s="5">
        <v>5.1355069999999996</v>
      </c>
      <c r="I6" s="5">
        <v>2.1870599999999998</v>
      </c>
      <c r="J6" s="5">
        <v>7.4580299999999999</v>
      </c>
      <c r="K6" s="5">
        <v>1</v>
      </c>
    </row>
    <row r="7" spans="1:11" ht="17.5">
      <c r="A7" s="5" t="s">
        <v>81</v>
      </c>
      <c r="B7" s="5">
        <v>-2160.5886660000001</v>
      </c>
      <c r="C7" s="5">
        <v>-1998.2263620000001</v>
      </c>
      <c r="D7" s="5">
        <v>-4.623E-2</v>
      </c>
      <c r="E7" s="5">
        <v>-3.1230000000000001E-2</v>
      </c>
      <c r="F7" s="5">
        <f t="shared" si="0"/>
        <v>-1.5</v>
      </c>
      <c r="G7" s="5">
        <f t="shared" si="1"/>
        <v>-47.378759999996944</v>
      </c>
      <c r="H7" s="5">
        <v>3.5373290000000002</v>
      </c>
      <c r="I7" s="5">
        <v>2.1894100000000001</v>
      </c>
      <c r="J7" s="5">
        <v>7.3198100000000004</v>
      </c>
      <c r="K7" s="5">
        <v>1</v>
      </c>
    </row>
    <row r="8" spans="1:11" ht="17.5">
      <c r="A8" s="5" t="s">
        <v>82</v>
      </c>
      <c r="B8" s="5">
        <v>-1349.504915</v>
      </c>
      <c r="C8" s="5">
        <v>-1187.187473</v>
      </c>
      <c r="D8" s="5">
        <v>-5.3429999999999998E-2</v>
      </c>
      <c r="E8" s="5">
        <v>-2.4199999999999999E-2</v>
      </c>
      <c r="F8" s="5">
        <f t="shared" si="0"/>
        <v>-2.923</v>
      </c>
      <c r="G8" s="5">
        <f t="shared" si="1"/>
        <v>-19.22785500001801</v>
      </c>
      <c r="H8" s="5">
        <v>5.2708630000000003</v>
      </c>
      <c r="I8" s="5">
        <v>2.1900200000000001</v>
      </c>
      <c r="J8" s="5">
        <v>7.0137</v>
      </c>
      <c r="K8" s="5">
        <v>1</v>
      </c>
    </row>
    <row r="9" spans="1:11" ht="17.5">
      <c r="A9" s="5" t="s">
        <v>83</v>
      </c>
      <c r="B9" s="5">
        <v>-1771.8242230000001</v>
      </c>
      <c r="C9" s="5">
        <v>-1609.4776489999999</v>
      </c>
      <c r="D9" s="5">
        <v>-5.1229999999999998E-2</v>
      </c>
      <c r="E9" s="5">
        <v>-3.107E-2</v>
      </c>
      <c r="F9" s="5">
        <f t="shared" si="0"/>
        <v>-2.0159999999999996</v>
      </c>
      <c r="G9" s="5">
        <f t="shared" si="1"/>
        <v>-37.508185000091956</v>
      </c>
      <c r="H9" s="5">
        <v>2.7438630000000002</v>
      </c>
      <c r="I9" s="5">
        <v>2.1716600000000001</v>
      </c>
      <c r="J9" s="5">
        <v>7.45221</v>
      </c>
      <c r="K9" s="5"/>
    </row>
    <row r="10" spans="1:11" ht="17.5">
      <c r="A10" s="5" t="s">
        <v>84</v>
      </c>
      <c r="B10" s="5">
        <v>-2194.1572769999998</v>
      </c>
      <c r="C10" s="5">
        <v>-2031.8016970000001</v>
      </c>
      <c r="D10" s="5">
        <v>-4.5400000000000003E-2</v>
      </c>
      <c r="E10" s="5">
        <v>-3.2480000000000002E-2</v>
      </c>
      <c r="F10" s="5">
        <f t="shared" si="0"/>
        <v>-1.292</v>
      </c>
      <c r="G10" s="5">
        <f t="shared" si="1"/>
        <v>-43.159449999806228</v>
      </c>
      <c r="H10" s="5">
        <v>4.136145</v>
      </c>
      <c r="I10" s="5">
        <v>2.1920099999999998</v>
      </c>
      <c r="J10" s="5">
        <v>7.4246699999999999</v>
      </c>
      <c r="K10" s="5">
        <v>1</v>
      </c>
    </row>
    <row r="11" spans="1:11" ht="17.5">
      <c r="A11" s="5" t="s">
        <v>85</v>
      </c>
      <c r="B11" s="5">
        <v>-1390.021133</v>
      </c>
      <c r="C11" s="5">
        <v>-1227.700257</v>
      </c>
      <c r="D11" s="5">
        <v>-5.1580000000000001E-2</v>
      </c>
      <c r="E11" s="5">
        <v>-2.6870000000000002E-2</v>
      </c>
      <c r="F11" s="5">
        <f t="shared" si="0"/>
        <v>-2.4710000000000001</v>
      </c>
      <c r="G11" s="5">
        <f t="shared" si="1"/>
        <v>-21.3826899999993</v>
      </c>
      <c r="H11" s="5">
        <v>4.5061150000000003</v>
      </c>
      <c r="I11" s="5">
        <v>2.1902200000000001</v>
      </c>
      <c r="J11" s="5">
        <v>7.0201900000000004</v>
      </c>
      <c r="K11" s="5">
        <v>1</v>
      </c>
    </row>
    <row r="12" spans="1:11" ht="17.5">
      <c r="A12" s="5" t="s">
        <v>86</v>
      </c>
      <c r="B12" s="5">
        <v>-1812.32691</v>
      </c>
      <c r="C12" s="5">
        <v>-1649.9862430000001</v>
      </c>
      <c r="D12" s="5">
        <v>-4.7809999999999998E-2</v>
      </c>
      <c r="E12" s="5">
        <v>-3.0509999999999999E-2</v>
      </c>
      <c r="F12" s="5">
        <f t="shared" si="0"/>
        <v>-1.73</v>
      </c>
      <c r="G12" s="5">
        <f t="shared" si="1"/>
        <v>-33.801542499962309</v>
      </c>
      <c r="H12" s="5">
        <v>3.9871430000000001</v>
      </c>
      <c r="I12" s="5">
        <v>2.1769500000000002</v>
      </c>
      <c r="J12" s="5">
        <v>7.4310999999999998</v>
      </c>
      <c r="K12" s="5"/>
    </row>
    <row r="13" spans="1:11" ht="17.5">
      <c r="A13" s="5" t="s">
        <v>87</v>
      </c>
      <c r="B13" s="5">
        <v>-2234.7156460000001</v>
      </c>
      <c r="C13" s="5">
        <v>-2072.3554690000001</v>
      </c>
      <c r="D13" s="5">
        <v>-4.657E-2</v>
      </c>
      <c r="E13" s="5">
        <v>-3.15E-2</v>
      </c>
      <c r="F13" s="5">
        <f t="shared" si="0"/>
        <v>-1.5070000000000001</v>
      </c>
      <c r="G13" s="5">
        <f t="shared" si="1"/>
        <v>-46.04406750001381</v>
      </c>
      <c r="H13" s="5">
        <v>3.4878650000000002</v>
      </c>
      <c r="I13" s="5">
        <v>2.1914600000000002</v>
      </c>
      <c r="J13" s="5">
        <v>7.4588000000000001</v>
      </c>
      <c r="K13" s="5">
        <v>1</v>
      </c>
    </row>
    <row r="14" spans="1:11" ht="17.5">
      <c r="A14" s="5" t="s">
        <v>88</v>
      </c>
      <c r="B14" s="5">
        <v>-1388.8145360000001</v>
      </c>
      <c r="C14" s="5">
        <v>-1226.498394</v>
      </c>
      <c r="D14" s="5">
        <v>-5.0619999999999998E-2</v>
      </c>
      <c r="E14" s="5">
        <v>-2.614E-2</v>
      </c>
      <c r="F14" s="5">
        <f t="shared" si="0"/>
        <v>-2.448</v>
      </c>
      <c r="G14" s="5">
        <f t="shared" si="1"/>
        <v>-18.412105000080103</v>
      </c>
      <c r="H14" s="5">
        <v>6.0037399999999996</v>
      </c>
      <c r="I14" s="5">
        <v>2.1913900000000002</v>
      </c>
      <c r="J14" s="5">
        <v>7.4484599999999999</v>
      </c>
      <c r="K14" s="5">
        <v>1</v>
      </c>
    </row>
    <row r="15" spans="1:11" ht="17.5">
      <c r="A15" s="5" t="s">
        <v>89</v>
      </c>
      <c r="B15" s="5">
        <v>-1811.1523950000001</v>
      </c>
      <c r="C15" s="5">
        <v>-1648.807221</v>
      </c>
      <c r="D15" s="5">
        <v>-5.0470000000000001E-2</v>
      </c>
      <c r="E15" s="5">
        <v>-3.2199999999999999E-2</v>
      </c>
      <c r="F15" s="5">
        <f t="shared" si="0"/>
        <v>-1.8270000000000002</v>
      </c>
      <c r="G15" s="5">
        <f t="shared" si="1"/>
        <v>-36.629685000027123</v>
      </c>
      <c r="H15" s="5">
        <v>2.262162</v>
      </c>
      <c r="I15" s="5">
        <v>2.1720799999999998</v>
      </c>
      <c r="J15" s="5">
        <v>7.4337999999999997</v>
      </c>
      <c r="K15" s="5"/>
    </row>
    <row r="16" spans="1:11" ht="17.5">
      <c r="A16" s="5" t="s">
        <v>90</v>
      </c>
      <c r="B16" s="5">
        <v>-2233.4669330000002</v>
      </c>
      <c r="C16" s="5">
        <v>-2071.1057470000001</v>
      </c>
      <c r="D16" s="5">
        <v>-4.6780000000000002E-2</v>
      </c>
      <c r="E16" s="5">
        <v>-3.108E-2</v>
      </c>
      <c r="F16" s="5">
        <f t="shared" si="0"/>
        <v>-1.5700000000000003</v>
      </c>
      <c r="G16" s="5">
        <f t="shared" si="1"/>
        <v>-46.677215000056052</v>
      </c>
      <c r="H16" s="5">
        <v>4.3295779999999997</v>
      </c>
      <c r="I16" s="5">
        <v>2.1915</v>
      </c>
      <c r="J16" s="5">
        <v>7.4432</v>
      </c>
      <c r="K16" s="5">
        <v>1</v>
      </c>
    </row>
    <row r="17" spans="1:11" ht="17.5">
      <c r="A17" s="5" t="s">
        <v>91</v>
      </c>
      <c r="B17" s="5">
        <v>-1348.2056540000001</v>
      </c>
      <c r="C17" s="5">
        <v>-1185.8966350000001</v>
      </c>
      <c r="D17" s="5">
        <v>-5.04E-2</v>
      </c>
      <c r="E17" s="5">
        <v>-2.3529999999999999E-2</v>
      </c>
      <c r="F17" s="5">
        <f t="shared" si="0"/>
        <v>-2.6870000000000003</v>
      </c>
      <c r="G17" s="5">
        <f t="shared" si="1"/>
        <v>-13.942422500022147</v>
      </c>
      <c r="H17" s="5">
        <v>6.7988650000000002</v>
      </c>
      <c r="I17" s="5">
        <v>2.19076</v>
      </c>
      <c r="J17" s="5">
        <v>6.9917699999999998</v>
      </c>
      <c r="K17" s="5">
        <v>1</v>
      </c>
    </row>
    <row r="18" spans="1:11" ht="17.5">
      <c r="A18" s="5" t="s">
        <v>92</v>
      </c>
      <c r="B18" s="5">
        <v>-1770.5453789999999</v>
      </c>
      <c r="C18" s="5">
        <v>-1608.2078369999999</v>
      </c>
      <c r="D18" s="5">
        <v>-4.9279999999999997E-2</v>
      </c>
      <c r="E18" s="5">
        <v>-2.9319999999999999E-2</v>
      </c>
      <c r="F18" s="5">
        <f t="shared" si="0"/>
        <v>-1.9959999999999998</v>
      </c>
      <c r="G18" s="5">
        <f t="shared" si="1"/>
        <v>-31.840604999990845</v>
      </c>
      <c r="H18" s="5">
        <v>4.191084</v>
      </c>
      <c r="I18" s="5">
        <v>2.17211</v>
      </c>
      <c r="J18" s="5">
        <v>7.3933799999999996</v>
      </c>
      <c r="K18" s="5"/>
    </row>
    <row r="19" spans="1:11" ht="17.5">
      <c r="A19" s="5" t="s">
        <v>93</v>
      </c>
      <c r="B19" s="5">
        <v>-2192.8513560000001</v>
      </c>
      <c r="C19" s="5">
        <v>-2030.4994879999999</v>
      </c>
      <c r="D19" s="5">
        <v>-4.7260000000000003E-2</v>
      </c>
      <c r="E19" s="5">
        <v>-3.1019999999999999E-2</v>
      </c>
      <c r="F19" s="5">
        <f t="shared" si="0"/>
        <v>-1.6240000000000006</v>
      </c>
      <c r="G19" s="5">
        <f t="shared" si="1"/>
        <v>-40.830170000122692</v>
      </c>
      <c r="H19" s="5">
        <v>4.2281079999999998</v>
      </c>
      <c r="I19" s="5">
        <v>2.1927699999999999</v>
      </c>
      <c r="J19" s="5">
        <v>7.44956</v>
      </c>
      <c r="K19" s="5">
        <v>1</v>
      </c>
    </row>
    <row r="20" spans="1:11" ht="17.5"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7.5"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7.5"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7.5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7.5"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7.5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7.5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7.5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7.5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7.5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7.5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7.5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7.5"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2:11" ht="17.5"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2:11" ht="17.5"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2:11" ht="17.5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2:11" ht="17.5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2:11" ht="17.5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2:11" ht="17.5"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2:11" ht="17.5"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2:11" ht="17.5"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2:11" ht="17.5"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2:11" ht="17.5"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2:11" ht="17.5"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2:11" ht="17.5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ht="17.5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2:11" ht="17.5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2:11" ht="17.5"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2:11" ht="17.5"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2:11" ht="17.5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2:11" ht="17.5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ht="17.5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ht="17.5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ht="17.5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ht="17.5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ht="17.5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ht="17.5">
      <c r="B56" s="5"/>
      <c r="C56" s="5"/>
      <c r="D56" s="5"/>
      <c r="E56" s="5"/>
      <c r="F56" s="5"/>
      <c r="G56" s="5"/>
      <c r="H56" s="5"/>
      <c r="I56" s="5"/>
      <c r="J56" s="5"/>
      <c r="K56" s="5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0DF9-9000-46CD-8DFA-8E311C5E1032}">
  <dimension ref="A1:L38"/>
  <sheetViews>
    <sheetView workbookViewId="0">
      <selection activeCell="B2" sqref="B2:K21"/>
    </sheetView>
  </sheetViews>
  <sheetFormatPr defaultRowHeight="14"/>
  <cols>
    <col min="1" max="1" width="17.6640625" customWidth="1"/>
    <col min="2" max="2" width="14.58203125" customWidth="1"/>
    <col min="3" max="3" width="15.33203125" customWidth="1"/>
    <col min="4" max="4" width="9.9140625" customWidth="1"/>
    <col min="5" max="5" width="9.5" customWidth="1"/>
    <col min="6" max="6" width="12.9140625" customWidth="1"/>
    <col min="7" max="7" width="24.75" customWidth="1"/>
    <col min="8" max="8" width="9.9140625" customWidth="1"/>
    <col min="9" max="10" width="12.25" customWidth="1"/>
    <col min="11" max="11" width="16.9140625" customWidth="1"/>
  </cols>
  <sheetData>
    <row r="1" spans="1:12" ht="17.5">
      <c r="A1" s="6" t="s">
        <v>24</v>
      </c>
      <c r="B1" s="6" t="s">
        <v>4</v>
      </c>
      <c r="C1" s="6" t="s">
        <v>25</v>
      </c>
      <c r="D1" s="6" t="s">
        <v>1</v>
      </c>
      <c r="E1" s="6" t="s">
        <v>2</v>
      </c>
      <c r="F1" s="6" t="s">
        <v>41</v>
      </c>
      <c r="G1" s="6" t="s">
        <v>40</v>
      </c>
      <c r="H1" s="7" t="s">
        <v>48</v>
      </c>
      <c r="I1" s="6" t="s">
        <v>65</v>
      </c>
      <c r="J1" s="6" t="s">
        <v>66</v>
      </c>
      <c r="K1" s="12" t="s">
        <v>64</v>
      </c>
    </row>
    <row r="2" spans="1:12" ht="17.5">
      <c r="A2" s="17" t="s">
        <v>94</v>
      </c>
      <c r="B2" s="17">
        <v>-1272.057425</v>
      </c>
      <c r="C2" s="17">
        <v>-1109.7407020000001</v>
      </c>
      <c r="D2" s="17">
        <v>-5.1499999999999997E-2</v>
      </c>
      <c r="E2" s="17">
        <v>-2.2620000000000001E-2</v>
      </c>
      <c r="F2" s="17">
        <f t="shared" ref="F2:F21" si="0">(D2-E2)*100</f>
        <v>-2.8879999999999995</v>
      </c>
      <c r="G2" s="5">
        <f t="shared" ref="G2:G21" si="1">(B2-C2+162.2868)*627.5</f>
        <v>-18.776682499944357</v>
      </c>
      <c r="H2" s="5">
        <v>5.3582489999999998</v>
      </c>
      <c r="I2" s="5">
        <v>2.1903299999999999</v>
      </c>
      <c r="J2" s="5">
        <v>7.0220500000000001</v>
      </c>
      <c r="K2" s="5">
        <v>1</v>
      </c>
    </row>
    <row r="3" spans="1:12" ht="17.5">
      <c r="A3" s="5" t="s">
        <v>95</v>
      </c>
      <c r="B3" s="5">
        <v>-1615.723653</v>
      </c>
      <c r="C3" s="5">
        <v>-1453.376849</v>
      </c>
      <c r="D3" s="5">
        <v>-4.9599999999999998E-2</v>
      </c>
      <c r="E3" s="5">
        <v>-3.209E-2</v>
      </c>
      <c r="F3" s="5">
        <f t="shared" si="0"/>
        <v>-1.7509999999999999</v>
      </c>
      <c r="G3" s="5">
        <f t="shared" si="1"/>
        <v>-37.652510000012924</v>
      </c>
      <c r="H3" s="5">
        <v>3.913789</v>
      </c>
      <c r="I3" s="5">
        <v>2.17252</v>
      </c>
      <c r="J3" s="5">
        <v>7.0095299999999998</v>
      </c>
      <c r="K3" s="5"/>
    </row>
    <row r="4" spans="1:12" ht="17.5">
      <c r="A4" s="5" t="s">
        <v>96</v>
      </c>
      <c r="B4" s="5">
        <v>-1959.4172169999999</v>
      </c>
      <c r="C4" s="5">
        <v>-1797.0684329999999</v>
      </c>
      <c r="D4" s="5">
        <v>-4.8000000000000001E-2</v>
      </c>
      <c r="E4" s="5">
        <v>-3.0460000000000001E-2</v>
      </c>
      <c r="F4" s="5">
        <f t="shared" si="0"/>
        <v>-1.754</v>
      </c>
      <c r="G4" s="5">
        <f t="shared" si="1"/>
        <v>-38.894960000014933</v>
      </c>
      <c r="H4" s="5">
        <v>3.8380960000000002</v>
      </c>
      <c r="I4" s="5">
        <v>2.1926000000000001</v>
      </c>
      <c r="J4" s="5">
        <v>6.8877300000000004</v>
      </c>
      <c r="K4" s="5">
        <v>1</v>
      </c>
    </row>
    <row r="5" spans="1:12" ht="17.5">
      <c r="A5" s="5" t="s">
        <v>97</v>
      </c>
      <c r="B5" s="5">
        <v>-2303.0654669999999</v>
      </c>
      <c r="C5" s="5">
        <v>-2140.6995820000002</v>
      </c>
      <c r="D5" s="5">
        <v>-4.6420000000000003E-2</v>
      </c>
      <c r="E5" s="5">
        <v>-3.1620000000000002E-2</v>
      </c>
      <c r="F5" s="5">
        <f t="shared" si="0"/>
        <v>-1.48</v>
      </c>
      <c r="G5" s="5">
        <f t="shared" si="1"/>
        <v>-49.625837499816683</v>
      </c>
      <c r="H5" s="5">
        <v>4.2434229999999999</v>
      </c>
      <c r="I5" s="5">
        <v>2.1985399999999999</v>
      </c>
      <c r="J5" s="5">
        <v>6.7321299999999997</v>
      </c>
      <c r="K5" s="5">
        <v>1</v>
      </c>
    </row>
    <row r="6" spans="1:12" ht="17.5">
      <c r="A6" s="5" t="s">
        <v>98</v>
      </c>
      <c r="B6" s="5">
        <v>-1158.6123540000001</v>
      </c>
      <c r="C6" s="5">
        <v>-996.28311299999996</v>
      </c>
      <c r="D6" s="5">
        <v>-5.3940000000000002E-2</v>
      </c>
      <c r="E6" s="5">
        <v>-3.1440000000000003E-2</v>
      </c>
      <c r="F6" s="5">
        <f t="shared" si="0"/>
        <v>-2.25</v>
      </c>
      <c r="G6" s="5">
        <f t="shared" si="1"/>
        <v>-26.631727500087052</v>
      </c>
      <c r="H6" s="5">
        <v>4.4368749999999997</v>
      </c>
      <c r="I6" s="5">
        <v>2.16798</v>
      </c>
      <c r="J6" s="5">
        <v>6.1663100000000002</v>
      </c>
      <c r="K6" s="5"/>
    </row>
    <row r="7" spans="1:12" ht="17.5">
      <c r="A7" s="5" t="s">
        <v>99</v>
      </c>
      <c r="B7" s="5">
        <v>-1502.2780720000001</v>
      </c>
      <c r="C7" s="5">
        <v>-1339.9179799999999</v>
      </c>
      <c r="D7" s="5">
        <v>-5.0220000000000001E-2</v>
      </c>
      <c r="E7" s="5">
        <v>-3.1359999999999999E-2</v>
      </c>
      <c r="F7" s="5">
        <f t="shared" si="0"/>
        <v>-1.8860000000000001</v>
      </c>
      <c r="G7" s="5">
        <f t="shared" si="1"/>
        <v>-45.990730000077136</v>
      </c>
      <c r="H7" s="5">
        <v>6.1300629999999998</v>
      </c>
      <c r="I7" s="5">
        <v>2.1854499999999999</v>
      </c>
      <c r="J7" s="5">
        <v>6.1814099999999996</v>
      </c>
      <c r="K7" s="5">
        <v>1</v>
      </c>
    </row>
    <row r="8" spans="1:12" ht="17.5">
      <c r="A8" s="5" t="s">
        <v>100</v>
      </c>
      <c r="B8" s="5">
        <v>-1845.9649460000001</v>
      </c>
      <c r="C8" s="5">
        <v>-1683.5964590000001</v>
      </c>
      <c r="D8" s="5">
        <v>-5.2150000000000002E-2</v>
      </c>
      <c r="E8" s="5">
        <v>-3.415E-2</v>
      </c>
      <c r="F8" s="5">
        <f t="shared" si="0"/>
        <v>-1.8000000000000003</v>
      </c>
      <c r="G8" s="5">
        <f t="shared" si="1"/>
        <v>-51.258592499974682</v>
      </c>
      <c r="H8" s="5">
        <v>4.0601000000000003</v>
      </c>
      <c r="I8" s="5">
        <v>2.1874899999999999</v>
      </c>
      <c r="J8" s="5">
        <v>6.0542100000000003</v>
      </c>
      <c r="K8" s="5">
        <v>1</v>
      </c>
    </row>
    <row r="9" spans="1:12" ht="17.5">
      <c r="A9" s="5" t="s">
        <v>101</v>
      </c>
      <c r="B9" s="5">
        <v>-2189.4269770000001</v>
      </c>
      <c r="C9" s="5">
        <v>-2027.039278</v>
      </c>
      <c r="D9" s="5">
        <v>-4.8919999999999998E-2</v>
      </c>
      <c r="E9" s="5">
        <v>-2.946E-2</v>
      </c>
      <c r="F9" s="5">
        <f t="shared" si="0"/>
        <v>-1.9459999999999997</v>
      </c>
      <c r="G9" s="5">
        <f t="shared" si="1"/>
        <v>-63.314122500070269</v>
      </c>
      <c r="H9" s="5">
        <v>11.865482999999999</v>
      </c>
      <c r="I9" s="5">
        <v>2.1957200000000001</v>
      </c>
      <c r="J9" s="5">
        <v>6.1224600000000002</v>
      </c>
      <c r="K9" s="5">
        <v>1</v>
      </c>
    </row>
    <row r="10" spans="1:12" ht="17.5">
      <c r="A10" s="5" t="s">
        <v>102</v>
      </c>
      <c r="B10" s="5">
        <v>-1535.8616870000001</v>
      </c>
      <c r="C10" s="5">
        <v>-1373.5163299999999</v>
      </c>
      <c r="D10" s="5">
        <v>-0.05</v>
      </c>
      <c r="E10" s="5">
        <v>-3.0470000000000001E-2</v>
      </c>
      <c r="F10" s="5">
        <f t="shared" si="0"/>
        <v>-1.9530000000000003</v>
      </c>
      <c r="G10" s="5">
        <f t="shared" si="1"/>
        <v>-36.744517500093892</v>
      </c>
      <c r="H10" s="5">
        <v>2.5302760000000002</v>
      </c>
      <c r="I10" s="5">
        <v>2.1728100000000001</v>
      </c>
      <c r="J10" s="5">
        <v>6.1664599999999998</v>
      </c>
      <c r="K10" s="5"/>
    </row>
    <row r="11" spans="1:12" ht="17.5">
      <c r="A11" s="5" t="s">
        <v>103</v>
      </c>
      <c r="B11" s="5">
        <v>-1879.525815</v>
      </c>
      <c r="C11" s="5">
        <v>-1717.164475</v>
      </c>
      <c r="D11" s="5">
        <v>-4.795E-2</v>
      </c>
      <c r="E11" s="5">
        <v>-3.3360000000000001E-2</v>
      </c>
      <c r="F11" s="5">
        <f t="shared" si="0"/>
        <v>-1.4589999999999999</v>
      </c>
      <c r="G11" s="5">
        <f t="shared" si="1"/>
        <v>-46.773849999954749</v>
      </c>
      <c r="H11" s="5">
        <v>0.82816999999999996</v>
      </c>
      <c r="I11" s="5">
        <v>2.1930499999999999</v>
      </c>
      <c r="J11" s="5">
        <v>6.1824399999999997</v>
      </c>
      <c r="K11" s="5">
        <v>1</v>
      </c>
    </row>
    <row r="12" spans="1:12" ht="17.5">
      <c r="A12" s="5" t="s">
        <v>104</v>
      </c>
      <c r="B12" s="5">
        <v>-2223.2061779999999</v>
      </c>
      <c r="C12" s="5">
        <v>-2060.840318</v>
      </c>
      <c r="D12" s="5">
        <v>-4.7219999999999998E-2</v>
      </c>
      <c r="E12" s="5">
        <v>-3.0329999999999999E-2</v>
      </c>
      <c r="F12" s="5">
        <f t="shared" si="0"/>
        <v>-1.6889999999999998</v>
      </c>
      <c r="G12" s="5">
        <f t="shared" si="1"/>
        <v>-49.610149999927629</v>
      </c>
      <c r="H12" s="5">
        <v>8.2017690000000005</v>
      </c>
      <c r="I12" s="5">
        <v>2.1970299999999998</v>
      </c>
      <c r="J12" s="5">
        <v>6.1875400000000003</v>
      </c>
      <c r="K12" s="5">
        <v>1</v>
      </c>
    </row>
    <row r="13" spans="1:12" ht="17.5">
      <c r="A13" s="5" t="s">
        <v>105</v>
      </c>
      <c r="B13" s="5">
        <v>-1576.394808</v>
      </c>
      <c r="C13" s="5">
        <v>-1414.048182</v>
      </c>
      <c r="D13" s="5">
        <v>-4.9939999999999998E-2</v>
      </c>
      <c r="E13" s="5">
        <v>-3.2079999999999997E-2</v>
      </c>
      <c r="F13" s="5">
        <f t="shared" si="0"/>
        <v>-1.786</v>
      </c>
      <c r="G13" s="5">
        <f t="shared" si="1"/>
        <v>-37.540815000009573</v>
      </c>
      <c r="H13" s="5">
        <v>3.6714280000000001</v>
      </c>
      <c r="I13" s="5">
        <v>2.1725400000000001</v>
      </c>
      <c r="J13" s="5">
        <v>6.1659300000000004</v>
      </c>
      <c r="K13" s="5"/>
    </row>
    <row r="14" spans="1:12" ht="17.5">
      <c r="A14" s="5" t="s">
        <v>106</v>
      </c>
      <c r="B14" s="5">
        <v>-1920.114773</v>
      </c>
      <c r="C14" s="5">
        <v>-1757.7543760000001</v>
      </c>
      <c r="D14" s="5">
        <v>-4.8320000000000002E-2</v>
      </c>
      <c r="E14" s="5">
        <v>-3.0300000000000001E-2</v>
      </c>
      <c r="F14" s="5">
        <f t="shared" si="0"/>
        <v>-1.802</v>
      </c>
      <c r="G14" s="5">
        <f t="shared" si="1"/>
        <v>-46.182117499950621</v>
      </c>
      <c r="H14" s="5">
        <v>4.9914249999999996</v>
      </c>
      <c r="I14" s="5">
        <v>2.1917499999999999</v>
      </c>
      <c r="J14" s="5">
        <v>6.1485099999999999</v>
      </c>
      <c r="K14" s="5">
        <v>1</v>
      </c>
    </row>
    <row r="15" spans="1:12" ht="17.5">
      <c r="A15" s="5" t="s">
        <v>107</v>
      </c>
      <c r="B15" s="5">
        <v>-2263.7272790000002</v>
      </c>
      <c r="C15" s="5">
        <v>-2101.3584129999999</v>
      </c>
      <c r="D15" s="5">
        <v>-4.6760000000000003E-2</v>
      </c>
      <c r="E15" s="5">
        <v>-3.1710000000000002E-2</v>
      </c>
      <c r="F15" s="5">
        <f t="shared" si="0"/>
        <v>-1.5050000000000001</v>
      </c>
      <c r="G15" s="5">
        <f t="shared" si="1"/>
        <v>-51.496415000158962</v>
      </c>
      <c r="H15" s="5">
        <v>5.8818929999999998</v>
      </c>
      <c r="I15" s="5">
        <v>2.19964</v>
      </c>
      <c r="J15" s="5">
        <v>7.3882000000000003</v>
      </c>
      <c r="K15" s="5">
        <v>1</v>
      </c>
    </row>
    <row r="16" spans="1:12" ht="17.5">
      <c r="A16" s="17" t="s">
        <v>108</v>
      </c>
      <c r="B16" s="17">
        <v>-1575.6320290000001</v>
      </c>
      <c r="C16" s="17">
        <v>-1413.2602400000001</v>
      </c>
      <c r="D16" s="17">
        <v>-7.3410000000000003E-2</v>
      </c>
      <c r="E16" s="17">
        <v>-3.6810000000000002E-2</v>
      </c>
      <c r="F16" s="17">
        <f t="shared" si="0"/>
        <v>-3.66</v>
      </c>
      <c r="G16" s="5">
        <f t="shared" si="1"/>
        <v>-53.330597500022421</v>
      </c>
      <c r="H16" s="5">
        <v>8.5494079999999997</v>
      </c>
      <c r="I16" s="5">
        <v>2.1719900000000001</v>
      </c>
      <c r="J16" s="5">
        <v>7.0265000000000004</v>
      </c>
      <c r="K16" s="5"/>
      <c r="L16" t="s">
        <v>114</v>
      </c>
    </row>
    <row r="17" spans="1:11" ht="17.5">
      <c r="A17" s="5" t="s">
        <v>109</v>
      </c>
      <c r="B17" s="5">
        <v>-1919.2604120000001</v>
      </c>
      <c r="C17" s="5">
        <v>-1756.869668</v>
      </c>
      <c r="D17" s="5">
        <v>-5.7149999999999999E-2</v>
      </c>
      <c r="E17" s="5">
        <v>-4.0669999999999998E-2</v>
      </c>
      <c r="F17" s="5">
        <f t="shared" si="0"/>
        <v>-1.6480000000000001</v>
      </c>
      <c r="G17" s="5">
        <f t="shared" si="1"/>
        <v>-65.224860000025799</v>
      </c>
      <c r="H17" s="5">
        <v>15.485953</v>
      </c>
      <c r="I17" s="5">
        <v>2.1926700000000001</v>
      </c>
      <c r="J17" s="5">
        <v>6.83744</v>
      </c>
      <c r="K17" s="5">
        <v>1</v>
      </c>
    </row>
    <row r="18" spans="1:11" ht="17.5">
      <c r="A18" s="5" t="s">
        <v>110</v>
      </c>
      <c r="B18" s="5">
        <v>-2262.879508</v>
      </c>
      <c r="C18" s="5">
        <v>-2100.4719129999999</v>
      </c>
      <c r="D18" s="5">
        <v>-5.602E-2</v>
      </c>
      <c r="E18" s="5">
        <v>-3.1179999999999999E-2</v>
      </c>
      <c r="F18" s="5">
        <f t="shared" si="0"/>
        <v>-2.484</v>
      </c>
      <c r="G18" s="5">
        <f t="shared" si="1"/>
        <v>-75.798862500080944</v>
      </c>
      <c r="H18" s="5">
        <v>12.012717</v>
      </c>
      <c r="I18" s="5">
        <v>2.20309</v>
      </c>
      <c r="J18" s="5">
        <v>6.8267499999999997</v>
      </c>
      <c r="K18" s="5">
        <v>1</v>
      </c>
    </row>
    <row r="19" spans="1:11" ht="17.5">
      <c r="A19" s="5" t="s">
        <v>111</v>
      </c>
      <c r="B19" s="5">
        <v>-1534.5824170000001</v>
      </c>
      <c r="C19" s="5">
        <v>-1372.2440750000001</v>
      </c>
      <c r="D19" s="5">
        <v>-5.0270000000000002E-2</v>
      </c>
      <c r="E19" s="5">
        <v>-3.313E-2</v>
      </c>
      <c r="F19" s="5">
        <f t="shared" si="0"/>
        <v>-1.7140000000000002</v>
      </c>
      <c r="G19" s="5">
        <f t="shared" si="1"/>
        <v>-32.342605000007509</v>
      </c>
      <c r="H19" s="5">
        <v>3.6685530000000002</v>
      </c>
      <c r="I19" s="5">
        <v>2.1728000000000001</v>
      </c>
      <c r="J19" s="5">
        <v>6.1621899999999998</v>
      </c>
      <c r="K19" s="5"/>
    </row>
    <row r="20" spans="1:11" ht="17.5">
      <c r="A20" s="5" t="s">
        <v>112</v>
      </c>
      <c r="B20" s="5">
        <v>-1878.233344</v>
      </c>
      <c r="C20" s="5">
        <v>-1715.879441</v>
      </c>
      <c r="D20" s="5">
        <v>-4.7190000000000003E-2</v>
      </c>
      <c r="E20" s="5">
        <v>-3.0130000000000001E-2</v>
      </c>
      <c r="F20" s="5">
        <f t="shared" si="0"/>
        <v>-1.7060000000000002</v>
      </c>
      <c r="G20" s="5">
        <f t="shared" si="1"/>
        <v>-42.107132499966227</v>
      </c>
      <c r="H20" s="5">
        <v>5.7000520000000003</v>
      </c>
      <c r="I20" s="5">
        <v>2.1909399999999999</v>
      </c>
      <c r="J20" s="5">
        <v>6.18133</v>
      </c>
      <c r="K20" s="5">
        <v>1</v>
      </c>
    </row>
    <row r="21" spans="1:11" ht="17.5">
      <c r="A21" s="5" t="s">
        <v>113</v>
      </c>
      <c r="B21" s="5">
        <v>-2221.8845860000001</v>
      </c>
      <c r="C21" s="5">
        <v>-2059.5209009999999</v>
      </c>
      <c r="D21" s="5">
        <v>-4.632E-2</v>
      </c>
      <c r="E21" s="5">
        <v>-3.0009999999999998E-2</v>
      </c>
      <c r="F21" s="5">
        <f t="shared" si="0"/>
        <v>-1.6310000000000002</v>
      </c>
      <c r="G21" s="5">
        <f t="shared" si="1"/>
        <v>-48.245337500163217</v>
      </c>
      <c r="H21" s="5">
        <v>6.490583</v>
      </c>
      <c r="I21" s="5">
        <v>2.1973099999999999</v>
      </c>
      <c r="J21" s="5">
        <v>6.1946500000000002</v>
      </c>
      <c r="K21" s="5">
        <v>1</v>
      </c>
    </row>
    <row r="22" spans="1:11" ht="17.5"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7.5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7.5"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7.5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7.5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7.5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7.5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7.5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7.5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7.5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7.5"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2:11" ht="17.5"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2:11" ht="17.5"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2:11" ht="17.5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2:11" ht="17.5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2:11" ht="17.5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2:11" ht="17.5">
      <c r="B38" s="5"/>
      <c r="C38" s="5"/>
      <c r="D38" s="5"/>
      <c r="E38" s="5"/>
      <c r="F38" s="5"/>
      <c r="G38" s="5"/>
      <c r="H38" s="5"/>
      <c r="I38" s="5"/>
      <c r="J38" s="5"/>
      <c r="K38" s="5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9A4E-402A-4D9A-88B9-0E2DDC22793A}">
  <dimension ref="A1:K38"/>
  <sheetViews>
    <sheetView workbookViewId="0">
      <selection activeCell="F8" sqref="A8:F8"/>
    </sheetView>
  </sheetViews>
  <sheetFormatPr defaultRowHeight="14"/>
  <cols>
    <col min="1" max="1" width="17.9140625" customWidth="1"/>
    <col min="2" max="2" width="14.58203125" customWidth="1"/>
    <col min="3" max="3" width="15.33203125" customWidth="1"/>
    <col min="4" max="4" width="9.9140625" customWidth="1"/>
    <col min="5" max="5" width="9.5" customWidth="1"/>
    <col min="6" max="6" width="10.4140625" customWidth="1"/>
    <col min="7" max="7" width="24.75" customWidth="1"/>
    <col min="8" max="8" width="9.75" customWidth="1"/>
    <col min="9" max="10" width="12.25" customWidth="1"/>
    <col min="11" max="11" width="16.9140625" customWidth="1"/>
  </cols>
  <sheetData>
    <row r="1" spans="1:11" ht="17.5">
      <c r="A1" s="6" t="s">
        <v>24</v>
      </c>
      <c r="B1" s="6" t="s">
        <v>4</v>
      </c>
      <c r="C1" s="6" t="s">
        <v>25</v>
      </c>
      <c r="D1" s="6" t="s">
        <v>1</v>
      </c>
      <c r="E1" s="6" t="s">
        <v>2</v>
      </c>
      <c r="F1" s="6" t="s">
        <v>41</v>
      </c>
      <c r="G1" s="6" t="s">
        <v>40</v>
      </c>
      <c r="H1" s="7" t="s">
        <v>48</v>
      </c>
      <c r="I1" s="6" t="s">
        <v>65</v>
      </c>
      <c r="J1" s="6" t="s">
        <v>66</v>
      </c>
      <c r="K1" s="12" t="s">
        <v>64</v>
      </c>
    </row>
    <row r="2" spans="1:11" ht="17.5">
      <c r="A2" s="5" t="s">
        <v>115</v>
      </c>
      <c r="B2" s="5">
        <v>-893.56746699999997</v>
      </c>
      <c r="C2" s="5">
        <v>-731.25278400000002</v>
      </c>
      <c r="D2" s="5">
        <v>-5.876E-2</v>
      </c>
      <c r="E2" s="5">
        <v>-3.0849999999999999E-2</v>
      </c>
      <c r="F2" s="5">
        <f t="shared" ref="F2:F19" si="0">(D2-E2)*100</f>
        <v>-2.7909999999999999</v>
      </c>
      <c r="G2" s="5">
        <f t="shared" ref="G2:G19" si="1">(B2-C2+162.2868)*627.5</f>
        <v>-17.496582499966067</v>
      </c>
      <c r="H2" s="5">
        <v>5.4972479999999999</v>
      </c>
      <c r="I2" s="5">
        <v>2.1853500000000001</v>
      </c>
      <c r="J2" s="5">
        <v>7.4487800000000002</v>
      </c>
      <c r="K2" s="5">
        <v>1</v>
      </c>
    </row>
    <row r="3" spans="1:11" ht="17.5">
      <c r="A3" s="5" t="s">
        <v>116</v>
      </c>
      <c r="B3" s="5">
        <v>-1202.518658</v>
      </c>
      <c r="C3" s="5">
        <v>-1040.167469</v>
      </c>
      <c r="D3" s="5">
        <v>-5.2760000000000001E-2</v>
      </c>
      <c r="E3" s="5">
        <v>-3.2300000000000002E-2</v>
      </c>
      <c r="F3" s="5">
        <f t="shared" si="0"/>
        <v>-2.0459999999999998</v>
      </c>
      <c r="G3" s="5">
        <f t="shared" si="1"/>
        <v>-40.404097499985667</v>
      </c>
      <c r="H3" s="5">
        <v>4.5307370000000002</v>
      </c>
      <c r="I3" s="5">
        <v>2.1851600000000002</v>
      </c>
      <c r="J3" s="5">
        <v>7.4517300000000004</v>
      </c>
      <c r="K3" s="5">
        <v>1</v>
      </c>
    </row>
    <row r="4" spans="1:11" ht="17.5">
      <c r="A4" s="5" t="s">
        <v>117</v>
      </c>
      <c r="B4" s="5">
        <v>-1511.4416980000001</v>
      </c>
      <c r="C4" s="5">
        <v>-1349.078383</v>
      </c>
      <c r="D4" s="5">
        <v>-4.9759999999999999E-2</v>
      </c>
      <c r="E4" s="5">
        <v>-3.1480000000000001E-2</v>
      </c>
      <c r="F4" s="5">
        <f t="shared" si="0"/>
        <v>-1.8279999999999998</v>
      </c>
      <c r="G4" s="5">
        <f t="shared" si="1"/>
        <v>-48.013162500036017</v>
      </c>
      <c r="H4" s="5">
        <v>3.4081109999999999</v>
      </c>
      <c r="I4" s="5">
        <v>2.19299</v>
      </c>
      <c r="J4" s="5">
        <v>6.9759500000000001</v>
      </c>
      <c r="K4" s="5">
        <v>1</v>
      </c>
    </row>
    <row r="5" spans="1:11" ht="17.5">
      <c r="A5" s="5" t="s">
        <v>118</v>
      </c>
      <c r="B5" s="5">
        <v>-814.90474600000005</v>
      </c>
      <c r="C5" s="5">
        <v>-652.60052199999996</v>
      </c>
      <c r="D5" s="5">
        <v>-6.2449999999999999E-2</v>
      </c>
      <c r="E5" s="5">
        <v>-2.682E-2</v>
      </c>
      <c r="F5" s="5">
        <f t="shared" si="0"/>
        <v>-3.5629999999999997</v>
      </c>
      <c r="G5" s="5">
        <f t="shared" si="1"/>
        <v>-10.933560000056914</v>
      </c>
      <c r="H5" s="5">
        <v>4.8333599999999999</v>
      </c>
      <c r="I5" s="5">
        <v>2.1859700000000002</v>
      </c>
      <c r="J5" s="5">
        <v>6.1869899999999998</v>
      </c>
      <c r="K5" s="5">
        <v>1</v>
      </c>
    </row>
    <row r="6" spans="1:11" ht="17.5">
      <c r="A6" s="5" t="s">
        <v>119</v>
      </c>
      <c r="B6" s="5">
        <v>-1123.861832</v>
      </c>
      <c r="C6" s="5">
        <v>-961.51174500000002</v>
      </c>
      <c r="D6" s="5">
        <v>-5.3400000000000003E-2</v>
      </c>
      <c r="E6" s="5">
        <v>-3.107E-2</v>
      </c>
      <c r="F6" s="5">
        <f t="shared" si="0"/>
        <v>-2.2330000000000001</v>
      </c>
      <c r="G6" s="5">
        <f t="shared" si="1"/>
        <v>-39.712592500019426</v>
      </c>
      <c r="H6" s="5">
        <v>4.8493130000000004</v>
      </c>
      <c r="I6" s="5">
        <v>2.1840899999999999</v>
      </c>
      <c r="J6" s="5">
        <v>6.1854699999999996</v>
      </c>
      <c r="K6" s="5">
        <v>1</v>
      </c>
    </row>
    <row r="7" spans="1:11" ht="17.5">
      <c r="A7" s="5" t="s">
        <v>120</v>
      </c>
      <c r="B7" s="5">
        <v>-1432.7511489999999</v>
      </c>
      <c r="C7" s="5">
        <v>-1270.385266</v>
      </c>
      <c r="D7" s="5">
        <v>-5.11E-2</v>
      </c>
      <c r="E7" s="5">
        <v>-3.1109999999999999E-2</v>
      </c>
      <c r="F7" s="5">
        <f t="shared" si="0"/>
        <v>-1.9990000000000001</v>
      </c>
      <c r="G7" s="5">
        <f t="shared" si="1"/>
        <v>-49.624582499962528</v>
      </c>
      <c r="H7" s="5">
        <v>5.8579080000000001</v>
      </c>
      <c r="I7" s="5">
        <v>2.1895600000000002</v>
      </c>
      <c r="J7" s="5">
        <v>5.6106100000000003</v>
      </c>
      <c r="K7" s="5">
        <v>1</v>
      </c>
    </row>
    <row r="8" spans="1:11" ht="17.5">
      <c r="A8" s="17" t="s">
        <v>121</v>
      </c>
      <c r="B8" s="17">
        <v>-813.72867299999996</v>
      </c>
      <c r="C8" s="17">
        <v>-651.41739099999995</v>
      </c>
      <c r="D8" s="17">
        <v>-6.1679999999999999E-2</v>
      </c>
      <c r="E8" s="17">
        <v>-2.793E-2</v>
      </c>
      <c r="F8" s="17">
        <f t="shared" si="0"/>
        <v>-3.375</v>
      </c>
      <c r="G8" s="5">
        <f t="shared" si="1"/>
        <v>-15.362455000003834</v>
      </c>
      <c r="H8" s="5">
        <v>5.8763870000000002</v>
      </c>
      <c r="I8" s="5">
        <v>2.1859299999999999</v>
      </c>
      <c r="J8" s="5">
        <v>5.6546700000000003</v>
      </c>
      <c r="K8" s="5">
        <v>1</v>
      </c>
    </row>
    <row r="9" spans="1:11" ht="17.5">
      <c r="A9" s="5" t="s">
        <v>122</v>
      </c>
      <c r="B9" s="5">
        <v>-1122.6731830000001</v>
      </c>
      <c r="C9" s="5">
        <v>-960.34163799999999</v>
      </c>
      <c r="D9" s="5">
        <v>-5.305E-2</v>
      </c>
      <c r="E9" s="5">
        <v>-3.082E-2</v>
      </c>
      <c r="F9" s="5">
        <f t="shared" si="0"/>
        <v>-2.2229999999999999</v>
      </c>
      <c r="G9" s="5">
        <f t="shared" si="1"/>
        <v>-28.077487500075122</v>
      </c>
      <c r="H9" s="5">
        <v>5.6593229999999997</v>
      </c>
      <c r="I9" s="5">
        <v>2.1856800000000001</v>
      </c>
      <c r="J9" s="5">
        <v>5.6626300000000001</v>
      </c>
      <c r="K9" s="5">
        <v>1</v>
      </c>
    </row>
    <row r="10" spans="1:11" ht="17.5">
      <c r="A10" s="5" t="s">
        <v>123</v>
      </c>
      <c r="B10" s="5">
        <v>-1431.5775249999999</v>
      </c>
      <c r="C10" s="5">
        <v>-1269.209396</v>
      </c>
      <c r="D10" s="5">
        <v>-5.1429999999999997E-2</v>
      </c>
      <c r="E10" s="5">
        <v>-3.1300000000000001E-2</v>
      </c>
      <c r="F10" s="5">
        <f t="shared" si="0"/>
        <v>-2.0129999999999995</v>
      </c>
      <c r="G10" s="5">
        <f t="shared" si="1"/>
        <v>-51.033947499971148</v>
      </c>
      <c r="H10" s="5">
        <v>5.405386</v>
      </c>
      <c r="I10" s="5">
        <v>2.1913399999999998</v>
      </c>
      <c r="J10" s="5">
        <v>5.7748499999999998</v>
      </c>
      <c r="K10" s="5">
        <v>1</v>
      </c>
    </row>
    <row r="11" spans="1:11" ht="17.5">
      <c r="A11" s="5" t="s">
        <v>124</v>
      </c>
      <c r="B11" s="5">
        <v>-854.24014299999999</v>
      </c>
      <c r="C11" s="5">
        <v>-691.92355199999997</v>
      </c>
      <c r="D11" s="5">
        <v>-6.0100000000000001E-2</v>
      </c>
      <c r="E11" s="5">
        <v>-2.9080000000000002E-2</v>
      </c>
      <c r="F11" s="5">
        <f t="shared" si="0"/>
        <v>-3.1019999999999999</v>
      </c>
      <c r="G11" s="5">
        <f t="shared" si="1"/>
        <v>-18.693852500010806</v>
      </c>
      <c r="H11" s="5">
        <v>5.8032579999999996</v>
      </c>
      <c r="I11" s="5">
        <v>2.1854399999999998</v>
      </c>
      <c r="J11" s="5">
        <v>7.4543200000000001</v>
      </c>
      <c r="K11" s="5">
        <v>1</v>
      </c>
    </row>
    <row r="12" spans="1:11" ht="17.5">
      <c r="A12" s="5" t="s">
        <v>125</v>
      </c>
      <c r="B12" s="5">
        <v>-1163.190478</v>
      </c>
      <c r="C12" s="5">
        <v>-1000.840524</v>
      </c>
      <c r="D12" s="5">
        <v>-5.2999999999999999E-2</v>
      </c>
      <c r="E12" s="5">
        <v>-3.0939999999999999E-2</v>
      </c>
      <c r="F12" s="5">
        <f t="shared" si="0"/>
        <v>-2.206</v>
      </c>
      <c r="G12" s="5">
        <f t="shared" si="1"/>
        <v>-39.62913500001612</v>
      </c>
      <c r="H12" s="5">
        <v>4.8065420000000003</v>
      </c>
      <c r="I12" s="5">
        <v>2.1849400000000001</v>
      </c>
      <c r="J12" s="5">
        <v>7.4497799999999996</v>
      </c>
      <c r="K12" s="5">
        <v>1</v>
      </c>
    </row>
    <row r="13" spans="1:11" ht="17.5">
      <c r="A13" s="5" t="s">
        <v>126</v>
      </c>
      <c r="B13" s="5">
        <v>-1472.1097380000001</v>
      </c>
      <c r="C13" s="5">
        <v>-1309.750464</v>
      </c>
      <c r="D13" s="5">
        <v>-5.0319999999999997E-2</v>
      </c>
      <c r="E13" s="5">
        <v>-3.1050000000000001E-2</v>
      </c>
      <c r="F13" s="5">
        <f t="shared" si="0"/>
        <v>-1.9269999999999996</v>
      </c>
      <c r="G13" s="5">
        <f t="shared" si="1"/>
        <v>-45.477435000088988</v>
      </c>
      <c r="H13" s="5">
        <v>2.6414420000000001</v>
      </c>
      <c r="I13" s="5">
        <v>2.1924999999999999</v>
      </c>
      <c r="J13" s="5">
        <v>6.2497999999999996</v>
      </c>
      <c r="K13" s="5">
        <v>1</v>
      </c>
    </row>
    <row r="14" spans="1:11" ht="17.5">
      <c r="A14" s="5" t="s">
        <v>127</v>
      </c>
      <c r="B14" s="5">
        <v>-853.49738200000002</v>
      </c>
      <c r="C14" s="5">
        <v>-691.16894400000001</v>
      </c>
      <c r="D14" s="5">
        <v>-7.6420000000000002E-2</v>
      </c>
      <c r="E14" s="5">
        <v>-5.1159999999999997E-2</v>
      </c>
      <c r="F14" s="5">
        <f t="shared" si="0"/>
        <v>-2.5260000000000007</v>
      </c>
      <c r="G14" s="5">
        <f t="shared" si="1"/>
        <v>-26.127845000003802</v>
      </c>
      <c r="H14" s="5">
        <v>12.548410000000001</v>
      </c>
      <c r="I14" s="5">
        <v>2.1855199999999999</v>
      </c>
      <c r="J14" s="5">
        <v>6.2603900000000001</v>
      </c>
      <c r="K14" s="5">
        <v>1</v>
      </c>
    </row>
    <row r="15" spans="1:11" ht="17.5">
      <c r="A15" s="17" t="s">
        <v>128</v>
      </c>
      <c r="B15" s="17">
        <v>-1162.3866800000001</v>
      </c>
      <c r="C15" s="17">
        <v>-1000.038307</v>
      </c>
      <c r="D15" s="17">
        <v>-6.7369999999999999E-2</v>
      </c>
      <c r="E15" s="17">
        <v>-3.5499999999999997E-2</v>
      </c>
      <c r="F15" s="17">
        <f t="shared" si="0"/>
        <v>-3.1870000000000003</v>
      </c>
      <c r="G15" s="5">
        <f t="shared" si="1"/>
        <v>-38.637057500024028</v>
      </c>
      <c r="H15" s="5">
        <v>15.295963</v>
      </c>
      <c r="I15" s="5">
        <v>2.18845</v>
      </c>
      <c r="J15" s="5">
        <v>6.5151599999999998</v>
      </c>
      <c r="K15" s="5">
        <v>1</v>
      </c>
    </row>
    <row r="16" spans="1:11" ht="17.5">
      <c r="A16" s="5" t="s">
        <v>129</v>
      </c>
      <c r="B16" s="5">
        <v>-1470.9180229999999</v>
      </c>
      <c r="C16" s="5">
        <v>-1308.5531080000001</v>
      </c>
      <c r="D16" s="5">
        <v>-5.0549999999999998E-2</v>
      </c>
      <c r="E16" s="5">
        <v>-3.143E-2</v>
      </c>
      <c r="F16" s="5">
        <f t="shared" si="0"/>
        <v>-1.9119999999999999</v>
      </c>
      <c r="G16" s="5">
        <f t="shared" si="1"/>
        <v>-49.01716249992667</v>
      </c>
      <c r="H16" s="5">
        <v>5.3301189999999998</v>
      </c>
      <c r="I16" s="5">
        <v>2.1933500000000001</v>
      </c>
      <c r="J16" s="5">
        <v>6.2527299999999997</v>
      </c>
      <c r="K16" s="5">
        <v>1</v>
      </c>
    </row>
    <row r="17" spans="1:11" ht="17.5">
      <c r="A17" s="5" t="s">
        <v>130</v>
      </c>
      <c r="B17" s="5">
        <v>-812.45095400000002</v>
      </c>
      <c r="C17" s="5">
        <v>-650.14613099999997</v>
      </c>
      <c r="D17" s="5">
        <v>-6.275E-2</v>
      </c>
      <c r="E17" s="5">
        <v>-3.091E-2</v>
      </c>
      <c r="F17" s="5">
        <f t="shared" si="0"/>
        <v>-3.1840000000000002</v>
      </c>
      <c r="G17" s="5">
        <f t="shared" si="1"/>
        <v>-11.309432500035328</v>
      </c>
      <c r="H17" s="5">
        <v>5.929494</v>
      </c>
      <c r="I17" s="5">
        <v>2.1859299999999999</v>
      </c>
      <c r="J17" s="5">
        <v>5.8547399999999996</v>
      </c>
      <c r="K17" s="5">
        <v>1</v>
      </c>
    </row>
    <row r="18" spans="1:11" ht="17.5">
      <c r="A18" s="5" t="s">
        <v>131</v>
      </c>
      <c r="B18" s="5">
        <v>-1121.3939559999999</v>
      </c>
      <c r="C18" s="5">
        <v>-959.07118700000001</v>
      </c>
      <c r="D18" s="5">
        <v>-4.8099999999999997E-2</v>
      </c>
      <c r="E18" s="5">
        <v>-2.964E-2</v>
      </c>
      <c r="F18" s="5">
        <f t="shared" si="0"/>
        <v>-1.8459999999999996</v>
      </c>
      <c r="G18" s="5">
        <f t="shared" si="1"/>
        <v>-22.570547499925127</v>
      </c>
      <c r="H18" s="5">
        <v>2.0798619999999999</v>
      </c>
      <c r="I18" s="5">
        <v>2.1855799999999999</v>
      </c>
      <c r="J18" s="5">
        <v>5.8563299999999998</v>
      </c>
      <c r="K18" s="5">
        <v>1</v>
      </c>
    </row>
    <row r="19" spans="1:11" ht="17.5">
      <c r="A19" s="5" t="s">
        <v>132</v>
      </c>
      <c r="B19" s="5">
        <v>-1430.3077539999999</v>
      </c>
      <c r="C19" s="5">
        <v>-1267.950666</v>
      </c>
      <c r="D19" s="5">
        <v>-4.9739999999999999E-2</v>
      </c>
      <c r="E19" s="5">
        <v>-3.1960000000000002E-2</v>
      </c>
      <c r="F19" s="5">
        <f t="shared" si="0"/>
        <v>-1.7779999999999998</v>
      </c>
      <c r="G19" s="5">
        <f t="shared" si="1"/>
        <v>-44.105719999985311</v>
      </c>
      <c r="H19" s="5">
        <v>3.76816</v>
      </c>
      <c r="I19" s="5">
        <v>2.1918700000000002</v>
      </c>
      <c r="J19" s="5">
        <v>5.9248900000000004</v>
      </c>
      <c r="K19" s="5">
        <v>1</v>
      </c>
    </row>
    <row r="20" spans="1:11" ht="17.5"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7.5"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7.5"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7.5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7.5"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7.5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7.5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7.5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7.5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7.5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7.5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7.5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7.5"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2:11" ht="17.5"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2:11" ht="17.5"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2:11" ht="17.5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2:11" ht="17.5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2:11" ht="17.5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2:11" ht="17.5">
      <c r="B38" s="5"/>
      <c r="C38" s="5"/>
      <c r="D38" s="5"/>
      <c r="E38" s="5"/>
      <c r="F38" s="5"/>
      <c r="G38" s="5"/>
      <c r="H38" s="5"/>
      <c r="I38" s="5"/>
      <c r="J38" s="5"/>
      <c r="K38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DE43-42EA-4073-8809-0A7F7670567C}">
  <dimension ref="A1:K23"/>
  <sheetViews>
    <sheetView workbookViewId="0">
      <selection activeCell="B2" sqref="B2:K19"/>
    </sheetView>
  </sheetViews>
  <sheetFormatPr defaultRowHeight="14"/>
  <cols>
    <col min="1" max="1" width="17.9140625" customWidth="1"/>
    <col min="2" max="2" width="14.58203125" customWidth="1"/>
    <col min="3" max="3" width="15.33203125" customWidth="1"/>
    <col min="4" max="4" width="9.9140625" customWidth="1"/>
    <col min="5" max="5" width="9.5" customWidth="1"/>
    <col min="6" max="6" width="10.4140625" customWidth="1"/>
    <col min="7" max="7" width="24.75" customWidth="1"/>
    <col min="8" max="8" width="9.75" customWidth="1"/>
    <col min="9" max="10" width="12.25" customWidth="1"/>
    <col min="11" max="11" width="16.9140625" customWidth="1"/>
  </cols>
  <sheetData>
    <row r="1" spans="1:11" ht="17.5">
      <c r="A1" s="6" t="s">
        <v>24</v>
      </c>
      <c r="B1" s="6" t="s">
        <v>4</v>
      </c>
      <c r="C1" s="6" t="s">
        <v>25</v>
      </c>
      <c r="D1" s="6" t="s">
        <v>1</v>
      </c>
      <c r="E1" s="6" t="s">
        <v>2</v>
      </c>
      <c r="F1" s="6" t="s">
        <v>41</v>
      </c>
      <c r="G1" s="6" t="s">
        <v>40</v>
      </c>
      <c r="H1" s="7" t="s">
        <v>48</v>
      </c>
      <c r="I1" s="6" t="s">
        <v>65</v>
      </c>
      <c r="J1" s="6" t="s">
        <v>66</v>
      </c>
      <c r="K1" s="12" t="s">
        <v>64</v>
      </c>
    </row>
    <row r="2" spans="1:11" ht="17.5">
      <c r="A2" s="5" t="s">
        <v>133</v>
      </c>
      <c r="B2" s="5">
        <v>-1350.692311</v>
      </c>
      <c r="C2" s="5">
        <v>-1188.375192</v>
      </c>
      <c r="D2" s="5">
        <v>-5.1479999999999998E-2</v>
      </c>
      <c r="E2" s="5">
        <v>-2.7820000000000001E-2</v>
      </c>
      <c r="F2" s="5">
        <f t="shared" ref="F2:F19" si="0">(D2-E2)</f>
        <v>-2.3659999999999997E-2</v>
      </c>
      <c r="G2" s="5">
        <f t="shared" ref="G2:G19" si="1">(B2-C2+162.2868)*627.5</f>
        <v>-19.025172500030365</v>
      </c>
      <c r="H2" s="5">
        <v>4.9787109999999997</v>
      </c>
      <c r="I2" s="5">
        <v>2.1911</v>
      </c>
      <c r="J2" s="5">
        <v>7.4364699999999999</v>
      </c>
      <c r="K2" s="5">
        <v>1</v>
      </c>
    </row>
    <row r="3" spans="1:11" ht="17.5">
      <c r="A3" s="5" t="s">
        <v>134</v>
      </c>
      <c r="B3" s="5">
        <v>-1733.6802110000001</v>
      </c>
      <c r="C3" s="5">
        <v>-1571.3273569999999</v>
      </c>
      <c r="D3" s="5">
        <v>-5.2200000000000003E-2</v>
      </c>
      <c r="E3" s="5">
        <v>-3.0210000000000001E-2</v>
      </c>
      <c r="F3" s="5">
        <f t="shared" si="0"/>
        <v>-2.1990000000000003E-2</v>
      </c>
      <c r="G3" s="5">
        <f t="shared" si="1"/>
        <v>-41.448885000130034</v>
      </c>
      <c r="H3" s="5">
        <v>4.947921</v>
      </c>
      <c r="I3" s="5">
        <v>2.17414</v>
      </c>
      <c r="J3" s="5">
        <v>7.4368999999999996</v>
      </c>
      <c r="K3" s="5"/>
    </row>
    <row r="4" spans="1:11" ht="17.5">
      <c r="A4" s="5" t="s">
        <v>135</v>
      </c>
      <c r="B4" s="5">
        <v>-2116.683192</v>
      </c>
      <c r="C4" s="5">
        <v>-1954.3218460000001</v>
      </c>
      <c r="D4" s="5">
        <v>-4.6350000000000002E-2</v>
      </c>
      <c r="E4" s="5">
        <v>-3.3790000000000001E-2</v>
      </c>
      <c r="F4" s="5">
        <f t="shared" si="0"/>
        <v>-1.2560000000000002E-2</v>
      </c>
      <c r="G4" s="5">
        <f t="shared" si="1"/>
        <v>-46.777614999945243</v>
      </c>
      <c r="H4" s="5">
        <v>3.289568</v>
      </c>
      <c r="I4" s="5">
        <v>2.1929500000000002</v>
      </c>
      <c r="J4" s="5">
        <v>7.4401000000000002</v>
      </c>
      <c r="K4" s="5">
        <v>1</v>
      </c>
    </row>
    <row r="5" spans="1:11" ht="17.5">
      <c r="A5" s="17" t="s">
        <v>136</v>
      </c>
      <c r="B5" s="17">
        <v>-1272.0345030000001</v>
      </c>
      <c r="C5" s="17">
        <v>-1109.713839</v>
      </c>
      <c r="D5" s="17">
        <v>-5.2859999999999997E-2</v>
      </c>
      <c r="E5" s="17">
        <v>-2.7019999999999999E-2</v>
      </c>
      <c r="F5" s="17">
        <f t="shared" si="0"/>
        <v>-2.5839999999999998E-2</v>
      </c>
      <c r="G5" s="5">
        <f t="shared" si="1"/>
        <v>-21.249660000049815</v>
      </c>
      <c r="H5" s="5">
        <v>4.1450230000000001</v>
      </c>
      <c r="I5" s="5">
        <v>2.19028</v>
      </c>
      <c r="J5" s="5">
        <v>6.1647699999999999</v>
      </c>
      <c r="K5" s="5">
        <v>1</v>
      </c>
    </row>
    <row r="6" spans="1:11" ht="17.5">
      <c r="A6" s="5" t="s">
        <v>137</v>
      </c>
      <c r="B6" s="5">
        <v>-1655.032187</v>
      </c>
      <c r="C6" s="5">
        <v>-1492.682689</v>
      </c>
      <c r="D6" s="5">
        <v>-4.8910000000000002E-2</v>
      </c>
      <c r="E6" s="5">
        <v>-3.0499999999999999E-2</v>
      </c>
      <c r="F6" s="5">
        <f t="shared" si="0"/>
        <v>-1.8410000000000003E-2</v>
      </c>
      <c r="G6" s="5">
        <f t="shared" si="1"/>
        <v>-39.342995000025169</v>
      </c>
      <c r="H6" s="5">
        <v>2.8208299999999999</v>
      </c>
      <c r="I6" s="5">
        <v>2.17266</v>
      </c>
      <c r="J6" s="5">
        <v>7.4331199999999997</v>
      </c>
      <c r="K6" s="5"/>
    </row>
    <row r="7" spans="1:11" ht="17.5">
      <c r="A7" s="5" t="s">
        <v>138</v>
      </c>
      <c r="B7" s="5">
        <v>-2038.050587</v>
      </c>
      <c r="C7" s="5">
        <v>-1875.6868750000001</v>
      </c>
      <c r="D7" s="5">
        <v>-4.7629999999999999E-2</v>
      </c>
      <c r="E7" s="5">
        <v>-3.1210000000000002E-2</v>
      </c>
      <c r="F7" s="5">
        <f t="shared" si="0"/>
        <v>-1.6419999999999997E-2</v>
      </c>
      <c r="G7" s="5">
        <f t="shared" si="1"/>
        <v>-48.262279999906426</v>
      </c>
      <c r="H7" s="5">
        <v>4.3405620000000003</v>
      </c>
      <c r="I7" s="5">
        <v>2.1924800000000002</v>
      </c>
      <c r="J7" s="5">
        <v>7.4484500000000002</v>
      </c>
      <c r="K7" s="5">
        <v>1</v>
      </c>
    </row>
    <row r="8" spans="1:11" ht="17.5">
      <c r="A8" s="5" t="s">
        <v>139</v>
      </c>
      <c r="B8" s="5">
        <v>-1237.2681150000001</v>
      </c>
      <c r="C8" s="5">
        <v>-1074.9390350000001</v>
      </c>
      <c r="D8" s="5">
        <v>-5.2729999999999999E-2</v>
      </c>
      <c r="E8" s="5">
        <v>-3.092E-2</v>
      </c>
      <c r="F8" s="5">
        <f t="shared" si="0"/>
        <v>-2.181E-2</v>
      </c>
      <c r="G8" s="5">
        <f t="shared" si="1"/>
        <v>-26.53069999998543</v>
      </c>
      <c r="H8" s="5">
        <v>5.4669249999999998</v>
      </c>
      <c r="I8" s="5">
        <v>2.1678600000000001</v>
      </c>
      <c r="J8" s="5">
        <v>7.4331300000000002</v>
      </c>
      <c r="K8" s="5"/>
    </row>
    <row r="9" spans="1:11" ht="17.5">
      <c r="A9" s="5" t="s">
        <v>140</v>
      </c>
      <c r="B9" s="5">
        <v>-1620.2888250000001</v>
      </c>
      <c r="C9" s="5">
        <v>-1457.932922</v>
      </c>
      <c r="D9" s="5">
        <v>-4.9579999999999999E-2</v>
      </c>
      <c r="E9" s="5">
        <v>-3.2570000000000002E-2</v>
      </c>
      <c r="F9" s="5">
        <f t="shared" si="0"/>
        <v>-1.7009999999999997E-2</v>
      </c>
      <c r="G9" s="5">
        <f t="shared" si="1"/>
        <v>-43.362132500079227</v>
      </c>
      <c r="H9" s="5">
        <v>4.5874480000000002</v>
      </c>
      <c r="I9" s="5">
        <v>2.1859299999999999</v>
      </c>
      <c r="J9" s="5">
        <v>7.4476399999999998</v>
      </c>
      <c r="K9" s="5">
        <v>1</v>
      </c>
    </row>
    <row r="10" spans="1:11" ht="17.5">
      <c r="A10" s="5" t="s">
        <v>141</v>
      </c>
      <c r="B10" s="5">
        <v>-2003.284621</v>
      </c>
      <c r="C10" s="5">
        <v>-1840.915714</v>
      </c>
      <c r="D10" s="5">
        <v>-4.7820000000000001E-2</v>
      </c>
      <c r="E10" s="5">
        <v>-3.4630000000000001E-2</v>
      </c>
      <c r="F10" s="5">
        <f t="shared" si="0"/>
        <v>-1.319E-2</v>
      </c>
      <c r="G10" s="5">
        <f t="shared" si="1"/>
        <v>-51.522142500022667</v>
      </c>
      <c r="H10" s="5">
        <v>5.7181899999999999</v>
      </c>
      <c r="I10" s="5">
        <v>2.1914799999999999</v>
      </c>
      <c r="J10" s="5">
        <v>7.38673</v>
      </c>
      <c r="K10" s="5">
        <v>1</v>
      </c>
    </row>
    <row r="11" spans="1:11" ht="17.5">
      <c r="A11" s="5" t="s">
        <v>142</v>
      </c>
      <c r="B11" s="5">
        <v>-1270.8502559999999</v>
      </c>
      <c r="C11" s="5">
        <v>-1108.5332599999999</v>
      </c>
      <c r="D11" s="5">
        <v>-5.4309999999999997E-2</v>
      </c>
      <c r="E11" s="5">
        <v>-2.649E-2</v>
      </c>
      <c r="F11" s="5">
        <f t="shared" si="0"/>
        <v>-2.7819999999999998E-2</v>
      </c>
      <c r="G11" s="5">
        <f t="shared" si="1"/>
        <v>-18.947990000011217</v>
      </c>
      <c r="H11" s="5">
        <v>4.0203430000000004</v>
      </c>
      <c r="I11" s="5">
        <v>2.19021</v>
      </c>
      <c r="J11" s="5">
        <v>5.9066700000000001</v>
      </c>
      <c r="K11" s="5">
        <v>1</v>
      </c>
    </row>
    <row r="12" spans="1:11" ht="17.5">
      <c r="A12" s="5" t="s">
        <v>143</v>
      </c>
      <c r="B12" s="5">
        <v>-1653.8482650000001</v>
      </c>
      <c r="C12" s="5">
        <v>-1491.5032819999999</v>
      </c>
      <c r="D12" s="5">
        <v>-4.904E-2</v>
      </c>
      <c r="E12" s="5">
        <v>-3.048E-2</v>
      </c>
      <c r="F12" s="5">
        <f t="shared" si="0"/>
        <v>-1.856E-2</v>
      </c>
      <c r="G12" s="5">
        <f t="shared" si="1"/>
        <v>-36.509832500115706</v>
      </c>
      <c r="H12" s="5">
        <v>3.0473020000000002</v>
      </c>
      <c r="I12" s="5">
        <v>2.17238</v>
      </c>
      <c r="J12" s="5">
        <v>7.4260599999999997</v>
      </c>
      <c r="K12" s="5"/>
    </row>
    <row r="13" spans="1:11" ht="17.5">
      <c r="A13" s="5" t="s">
        <v>144</v>
      </c>
      <c r="B13" s="5">
        <v>-2036.8438630000001</v>
      </c>
      <c r="C13" s="5">
        <v>-1874.483111</v>
      </c>
      <c r="D13" s="5">
        <v>-4.6170000000000003E-2</v>
      </c>
      <c r="E13" s="5">
        <v>-2.9350000000000001E-2</v>
      </c>
      <c r="F13" s="5">
        <f t="shared" si="0"/>
        <v>-1.6820000000000002E-2</v>
      </c>
      <c r="G13" s="5">
        <f t="shared" si="1"/>
        <v>-46.404880000030246</v>
      </c>
      <c r="H13" s="5">
        <v>2.8283619999999998</v>
      </c>
      <c r="I13" s="5">
        <v>2.1924600000000001</v>
      </c>
      <c r="J13" s="5">
        <v>7.4434899999999997</v>
      </c>
      <c r="K13" s="5">
        <v>1</v>
      </c>
    </row>
    <row r="14" spans="1:11" ht="17.5">
      <c r="A14" s="17" t="s">
        <v>145</v>
      </c>
      <c r="B14" s="17">
        <v>-1269.495692</v>
      </c>
      <c r="C14" s="17">
        <v>-1107.1808060000001</v>
      </c>
      <c r="D14" s="17">
        <v>-5.391E-2</v>
      </c>
      <c r="E14" s="17">
        <v>-2.7060000000000001E-2</v>
      </c>
      <c r="F14" s="17">
        <f t="shared" si="0"/>
        <v>-2.6849999999999999E-2</v>
      </c>
      <c r="G14" s="5">
        <f t="shared" si="1"/>
        <v>-17.623964999929811</v>
      </c>
      <c r="H14" s="5">
        <v>6.0429529999999998</v>
      </c>
      <c r="I14" s="5">
        <v>2.1902499999999998</v>
      </c>
      <c r="J14" s="5">
        <v>7.4264599999999996</v>
      </c>
      <c r="K14" s="5">
        <v>1</v>
      </c>
    </row>
    <row r="15" spans="1:11" ht="17.5">
      <c r="A15" s="5" t="s">
        <v>146</v>
      </c>
      <c r="B15" s="5">
        <v>-1652.566466</v>
      </c>
      <c r="C15" s="5">
        <v>-1490.2281700000001</v>
      </c>
      <c r="D15" s="5">
        <v>-4.929E-2</v>
      </c>
      <c r="E15" s="5">
        <v>-3.1969999999999998E-2</v>
      </c>
      <c r="F15" s="5">
        <f t="shared" si="0"/>
        <v>-1.7320000000000002E-2</v>
      </c>
      <c r="G15" s="5">
        <f t="shared" si="1"/>
        <v>-32.31373999993771</v>
      </c>
      <c r="H15" s="5">
        <v>2.5518209999999999</v>
      </c>
      <c r="I15" s="5">
        <v>2.1728299999999998</v>
      </c>
      <c r="J15" s="5">
        <v>7.4294900000000004</v>
      </c>
      <c r="K15" s="5"/>
    </row>
    <row r="16" spans="1:11" ht="17.5">
      <c r="A16" s="5" t="s">
        <v>147</v>
      </c>
      <c r="B16" s="5">
        <v>-2035.5467180000001</v>
      </c>
      <c r="C16" s="5">
        <v>-1873.1943679999999</v>
      </c>
      <c r="D16" s="5">
        <v>-4.614E-2</v>
      </c>
      <c r="E16" s="5">
        <v>-3.0370000000000001E-2</v>
      </c>
      <c r="F16" s="5">
        <f t="shared" si="0"/>
        <v>-1.5769999999999999E-2</v>
      </c>
      <c r="G16" s="5">
        <f t="shared" si="1"/>
        <v>-41.132625000072451</v>
      </c>
      <c r="H16" s="5">
        <v>6.0598330000000002</v>
      </c>
      <c r="I16" s="5">
        <v>2.1907899999999998</v>
      </c>
      <c r="J16" s="5">
        <v>7.4231800000000003</v>
      </c>
      <c r="K16" s="5">
        <v>1</v>
      </c>
    </row>
    <row r="17" spans="1:11" ht="17.5">
      <c r="A17" s="5" t="s">
        <v>148</v>
      </c>
      <c r="B17" s="5">
        <v>-1310.6055679999999</v>
      </c>
      <c r="C17" s="5">
        <v>-1148.2599049999999</v>
      </c>
      <c r="D17" s="5">
        <v>-6.8959999999999994E-2</v>
      </c>
      <c r="E17" s="5">
        <v>-4.274E-2</v>
      </c>
      <c r="F17" s="5">
        <f t="shared" si="0"/>
        <v>-2.6219999999999993E-2</v>
      </c>
      <c r="G17" s="5">
        <f t="shared" si="1"/>
        <v>-36.936532500037131</v>
      </c>
      <c r="H17" s="5">
        <v>14.416043999999999</v>
      </c>
      <c r="I17" s="5">
        <v>2.1857199999999999</v>
      </c>
      <c r="J17" s="5">
        <v>7.4135999999999997</v>
      </c>
      <c r="K17" s="5">
        <v>1</v>
      </c>
    </row>
    <row r="18" spans="1:11" ht="17.5">
      <c r="A18" s="5" t="s">
        <v>149</v>
      </c>
      <c r="B18" s="5">
        <v>-1693.6089019999999</v>
      </c>
      <c r="C18" s="5">
        <v>-1531.236052</v>
      </c>
      <c r="D18" s="5">
        <v>-7.3690000000000005E-2</v>
      </c>
      <c r="E18" s="5">
        <v>-3.8300000000000001E-2</v>
      </c>
      <c r="F18" s="5">
        <f t="shared" si="0"/>
        <v>-3.5390000000000005E-2</v>
      </c>
      <c r="G18" s="5">
        <f t="shared" si="1"/>
        <v>-53.99637499998228</v>
      </c>
      <c r="H18" s="5">
        <v>8.4678389999999997</v>
      </c>
      <c r="I18" s="5">
        <v>2.17353</v>
      </c>
      <c r="J18" s="5">
        <v>7.4648099999999999</v>
      </c>
      <c r="K18" s="5"/>
    </row>
    <row r="19" spans="1:11" ht="17.5">
      <c r="A19" s="5" t="s">
        <v>150</v>
      </c>
      <c r="B19" s="5">
        <v>-2076.584253</v>
      </c>
      <c r="C19" s="5">
        <v>-1914.196737</v>
      </c>
      <c r="D19" s="5">
        <v>-5.4519999999999999E-2</v>
      </c>
      <c r="E19" s="5">
        <v>-3.9190000000000003E-2</v>
      </c>
      <c r="F19" s="5">
        <f t="shared" si="0"/>
        <v>-1.5329999999999996E-2</v>
      </c>
      <c r="G19" s="5">
        <f t="shared" si="1"/>
        <v>-63.199290000003501</v>
      </c>
      <c r="H19" s="5">
        <v>16.407173</v>
      </c>
      <c r="I19" s="5">
        <v>2.1936499999999999</v>
      </c>
      <c r="J19" s="5">
        <v>7.4662800000000002</v>
      </c>
      <c r="K19" s="5">
        <v>1</v>
      </c>
    </row>
    <row r="21" spans="1:11" ht="17.5">
      <c r="A21" s="5" t="s">
        <v>151</v>
      </c>
    </row>
    <row r="22" spans="1:11" ht="17.5">
      <c r="A22" s="5" t="s">
        <v>152</v>
      </c>
    </row>
    <row r="23" spans="1:11" ht="17.5">
      <c r="A23" s="5" t="s">
        <v>153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C6AC-34F1-4893-8875-BF53056927B5}">
  <dimension ref="A1:K29"/>
  <sheetViews>
    <sheetView workbookViewId="0">
      <selection activeCell="B2" sqref="B2:K20"/>
    </sheetView>
  </sheetViews>
  <sheetFormatPr defaultRowHeight="14"/>
  <cols>
    <col min="1" max="1" width="17.9140625" customWidth="1"/>
    <col min="2" max="2" width="14.58203125" customWidth="1"/>
    <col min="3" max="3" width="15.33203125" customWidth="1"/>
    <col min="4" max="4" width="9.9140625" customWidth="1"/>
    <col min="5" max="5" width="9.5" customWidth="1"/>
    <col min="6" max="6" width="10.4140625" customWidth="1"/>
    <col min="7" max="7" width="24.75" customWidth="1"/>
    <col min="8" max="8" width="9.75" customWidth="1"/>
    <col min="9" max="10" width="12.25" customWidth="1"/>
    <col min="11" max="11" width="16.9140625" customWidth="1"/>
  </cols>
  <sheetData>
    <row r="1" spans="1:11" ht="17.5">
      <c r="A1" s="6" t="s">
        <v>24</v>
      </c>
      <c r="B1" s="6" t="s">
        <v>4</v>
      </c>
      <c r="C1" s="6" t="s">
        <v>25</v>
      </c>
      <c r="D1" s="6" t="s">
        <v>1</v>
      </c>
      <c r="E1" s="6" t="s">
        <v>2</v>
      </c>
      <c r="F1" s="6" t="s">
        <v>41</v>
      </c>
      <c r="G1" s="6" t="s">
        <v>40</v>
      </c>
      <c r="H1" s="7" t="s">
        <v>48</v>
      </c>
      <c r="I1" s="6" t="s">
        <v>65</v>
      </c>
      <c r="J1" s="6" t="s">
        <v>66</v>
      </c>
      <c r="K1" s="12" t="s">
        <v>64</v>
      </c>
    </row>
    <row r="2" spans="1:11" ht="17.5">
      <c r="A2" s="5" t="s">
        <v>157</v>
      </c>
      <c r="B2">
        <v>-1730.565531</v>
      </c>
      <c r="C2">
        <v>-1568.214622</v>
      </c>
      <c r="D2">
        <v>-6.5259999999999999E-2</v>
      </c>
      <c r="E2">
        <v>-3.6580000000000001E-2</v>
      </c>
      <c r="G2">
        <f t="shared" ref="G2:G10" si="0">(B2-C2+162.2868)*627.5</f>
        <v>-40.228397500001236</v>
      </c>
      <c r="H2">
        <v>11.640941</v>
      </c>
      <c r="I2">
        <v>2.17387</v>
      </c>
      <c r="J2">
        <v>7.2342500000000003</v>
      </c>
    </row>
    <row r="3" spans="1:11" ht="17.5">
      <c r="A3" s="5" t="s">
        <v>158</v>
      </c>
      <c r="B3">
        <v>-2111.9366690000002</v>
      </c>
      <c r="C3">
        <v>-1949.588006</v>
      </c>
      <c r="D3">
        <v>-4.5809999999999997E-2</v>
      </c>
      <c r="E3">
        <v>-3.2539999999999999E-2</v>
      </c>
      <c r="F3">
        <f t="shared" ref="F3:F9" si="1">(D3-E3)</f>
        <v>-1.3269999999999997E-2</v>
      </c>
      <c r="G3">
        <f t="shared" si="0"/>
        <v>-38.819032500135293</v>
      </c>
      <c r="H3">
        <v>3.1854879999999999</v>
      </c>
      <c r="I3">
        <v>2.19217</v>
      </c>
      <c r="J3">
        <v>7.3994</v>
      </c>
      <c r="K3">
        <v>1</v>
      </c>
    </row>
    <row r="4" spans="1:11" ht="17.5">
      <c r="A4" s="5" t="s">
        <v>159</v>
      </c>
      <c r="B4">
        <v>-2493.7488159999998</v>
      </c>
      <c r="C4">
        <v>-2331.3964070000002</v>
      </c>
      <c r="D4">
        <v>-4.5350000000000001E-2</v>
      </c>
      <c r="E4">
        <v>-3.1189999999999999E-2</v>
      </c>
      <c r="F4">
        <f t="shared" si="1"/>
        <v>-1.4160000000000002E-2</v>
      </c>
      <c r="G4">
        <f t="shared" si="0"/>
        <v>-41.169647499764963</v>
      </c>
      <c r="H4">
        <v>6.1817970000000004</v>
      </c>
      <c r="I4">
        <v>2.1947700000000001</v>
      </c>
      <c r="J4">
        <v>7.0926299999999998</v>
      </c>
      <c r="K4">
        <v>1</v>
      </c>
    </row>
    <row r="5" spans="1:11" ht="17.5">
      <c r="A5" s="5" t="s">
        <v>160</v>
      </c>
      <c r="B5">
        <v>-1651.4792520000001</v>
      </c>
      <c r="C5">
        <v>-1489.138899</v>
      </c>
      <c r="D5">
        <v>-5.4789999999999998E-2</v>
      </c>
      <c r="E5">
        <v>-3.27E-2</v>
      </c>
      <c r="F5">
        <f t="shared" si="1"/>
        <v>-2.2089999999999999E-2</v>
      </c>
      <c r="G5">
        <f t="shared" si="0"/>
        <v>-33.604507500031744</v>
      </c>
      <c r="H5">
        <v>0.26090400000000002</v>
      </c>
      <c r="I5">
        <v>2.17306</v>
      </c>
      <c r="J5">
        <v>6.7257300000000004</v>
      </c>
    </row>
    <row r="6" spans="1:11" ht="17.5">
      <c r="A6" s="5" t="s">
        <v>161</v>
      </c>
      <c r="B6">
        <v>-2033.2796330000001</v>
      </c>
      <c r="C6">
        <v>-1870.924497</v>
      </c>
      <c r="D6">
        <v>-5.0599999999999999E-2</v>
      </c>
      <c r="E6">
        <v>-3.3279999999999997E-2</v>
      </c>
      <c r="F6">
        <f t="shared" si="1"/>
        <v>-1.7320000000000002E-2</v>
      </c>
      <c r="G6">
        <f t="shared" si="0"/>
        <v>-42.880840000081619</v>
      </c>
      <c r="H6">
        <v>5.135065</v>
      </c>
      <c r="I6">
        <v>2.19198</v>
      </c>
      <c r="J6">
        <v>6.6774800000000001</v>
      </c>
      <c r="K6">
        <v>1</v>
      </c>
    </row>
    <row r="7" spans="1:11" ht="17.5">
      <c r="A7" s="5" t="s">
        <v>162</v>
      </c>
      <c r="B7">
        <v>-2415.0931909999999</v>
      </c>
      <c r="C7">
        <v>-2252.7404390000002</v>
      </c>
      <c r="D7">
        <v>-4.5600000000000002E-2</v>
      </c>
      <c r="E7">
        <v>-3.1480000000000001E-2</v>
      </c>
      <c r="F7">
        <f t="shared" si="1"/>
        <v>-1.4120000000000001E-2</v>
      </c>
      <c r="G7">
        <f t="shared" si="0"/>
        <v>-41.3848799998636</v>
      </c>
      <c r="H7">
        <v>6.16683</v>
      </c>
      <c r="I7">
        <v>2.1945999999999999</v>
      </c>
      <c r="J7">
        <v>6.7582599999999999</v>
      </c>
      <c r="K7">
        <v>1</v>
      </c>
    </row>
    <row r="8" spans="1:11" ht="17.5">
      <c r="A8" s="5" t="s">
        <v>188</v>
      </c>
      <c r="B8">
        <v>-1234.88131</v>
      </c>
      <c r="C8">
        <v>-1072.55969</v>
      </c>
      <c r="D8">
        <v>-5.3109999999999997E-2</v>
      </c>
      <c r="E8">
        <v>-3.2689999999999997E-2</v>
      </c>
      <c r="F8">
        <f t="shared" si="1"/>
        <v>-2.0420000000000001E-2</v>
      </c>
      <c r="G8">
        <f t="shared" si="0"/>
        <v>-21.849549999962008</v>
      </c>
      <c r="H8">
        <v>3.3076140000000001</v>
      </c>
      <c r="I8">
        <v>2.1679400000000002</v>
      </c>
      <c r="J8">
        <v>6.7027000000000001</v>
      </c>
    </row>
    <row r="9" spans="1:11" ht="17.5">
      <c r="A9" s="5" t="s">
        <v>189</v>
      </c>
      <c r="B9">
        <v>-1616.9150440000001</v>
      </c>
      <c r="C9">
        <v>-1454.5335930000001</v>
      </c>
      <c r="D9">
        <v>-8.6800000000000002E-2</v>
      </c>
      <c r="E9">
        <v>-6.6739999999999994E-2</v>
      </c>
      <c r="F9">
        <f t="shared" si="1"/>
        <v>-2.0060000000000008E-2</v>
      </c>
      <c r="G9">
        <f t="shared" si="0"/>
        <v>-59.393502499981494</v>
      </c>
      <c r="H9">
        <v>12.017582000000001</v>
      </c>
      <c r="I9">
        <v>2.18397</v>
      </c>
      <c r="J9">
        <v>6.8173300000000001</v>
      </c>
      <c r="K9">
        <v>1</v>
      </c>
    </row>
    <row r="10" spans="1:11" ht="17.5">
      <c r="A10" s="5" t="s">
        <v>190</v>
      </c>
      <c r="B10">
        <v>-1998.5266999999999</v>
      </c>
      <c r="C10">
        <v>-1836.16563</v>
      </c>
      <c r="D10">
        <v>-4.8919999999999998E-2</v>
      </c>
      <c r="E10">
        <v>-3.0800000000000001E-2</v>
      </c>
      <c r="F10">
        <f t="shared" ref="F10:F15" si="2">(D10-E10)</f>
        <v>-1.8119999999999997E-2</v>
      </c>
      <c r="G10">
        <f t="shared" si="0"/>
        <v>-46.604424999954475</v>
      </c>
      <c r="H10">
        <v>6.4845600000000001</v>
      </c>
      <c r="I10">
        <v>2.1880700000000002</v>
      </c>
      <c r="J10">
        <v>6.61226</v>
      </c>
      <c r="K10">
        <v>1</v>
      </c>
    </row>
    <row r="11" spans="1:11" ht="17.5">
      <c r="A11" s="5" t="s">
        <v>191</v>
      </c>
      <c r="B11">
        <v>-2380.3171849999999</v>
      </c>
      <c r="C11">
        <v>-2217.9589780000001</v>
      </c>
      <c r="D11">
        <v>-4.5659999999999999E-2</v>
      </c>
      <c r="E11">
        <v>-3.0669999999999999E-2</v>
      </c>
      <c r="F11">
        <f t="shared" si="2"/>
        <v>-1.499E-2</v>
      </c>
      <c r="G11">
        <f t="shared" ref="G11:G18" si="3">(B11-C11+162.2868)*627.5</f>
        <v>-44.807892499853281</v>
      </c>
      <c r="H11">
        <v>4.5530900000000001</v>
      </c>
      <c r="I11">
        <v>2.19252</v>
      </c>
      <c r="J11">
        <v>6.9487699999999997</v>
      </c>
      <c r="K11">
        <v>1</v>
      </c>
    </row>
    <row r="12" spans="1:11" ht="17.5">
      <c r="A12" s="5" t="s">
        <v>154</v>
      </c>
      <c r="B12">
        <v>-1650.2737259999999</v>
      </c>
      <c r="C12">
        <v>-1487.9419</v>
      </c>
      <c r="D12">
        <v>-4.7660000000000001E-2</v>
      </c>
      <c r="E12">
        <v>-2.7879999999999999E-2</v>
      </c>
      <c r="F12">
        <f t="shared" si="2"/>
        <v>-1.9780000000000002E-2</v>
      </c>
      <c r="G12">
        <f t="shared" si="3"/>
        <v>-28.253814999915292</v>
      </c>
      <c r="H12">
        <v>2.7486769999999998</v>
      </c>
      <c r="I12">
        <v>2.1723300000000001</v>
      </c>
      <c r="J12">
        <v>6.7262000000000004</v>
      </c>
    </row>
    <row r="13" spans="1:11" ht="17.5">
      <c r="A13" s="5" t="s">
        <v>155</v>
      </c>
      <c r="B13">
        <v>-2032.096239</v>
      </c>
      <c r="C13">
        <v>-1869.7439649999999</v>
      </c>
      <c r="D13">
        <v>-4.9279999999999997E-2</v>
      </c>
      <c r="E13">
        <v>-2.7689999999999999E-2</v>
      </c>
      <c r="F13">
        <f t="shared" si="2"/>
        <v>-2.1589999999999998E-2</v>
      </c>
      <c r="G13">
        <f t="shared" si="3"/>
        <v>-41.08493500005018</v>
      </c>
      <c r="H13">
        <v>8.0441749999999992</v>
      </c>
      <c r="I13">
        <v>2.1925500000000002</v>
      </c>
      <c r="J13">
        <v>6.8257500000000002</v>
      </c>
      <c r="K13">
        <v>1</v>
      </c>
    </row>
    <row r="14" spans="1:11" ht="17.5">
      <c r="A14" s="5" t="s">
        <v>156</v>
      </c>
      <c r="B14">
        <v>-2413.908813</v>
      </c>
      <c r="C14">
        <v>-2251.5574459999998</v>
      </c>
      <c r="D14">
        <v>-4.5319999999999999E-2</v>
      </c>
      <c r="E14">
        <v>-3.0870000000000002E-2</v>
      </c>
      <c r="F14">
        <f t="shared" si="2"/>
        <v>-1.4449999999999998E-2</v>
      </c>
      <c r="G14">
        <f t="shared" si="3"/>
        <v>-40.515792500131695</v>
      </c>
      <c r="H14">
        <v>7.9107029999999998</v>
      </c>
      <c r="I14">
        <v>2.1946300000000001</v>
      </c>
      <c r="J14">
        <v>6.7143600000000001</v>
      </c>
      <c r="K14">
        <v>1</v>
      </c>
    </row>
    <row r="15" spans="1:11" ht="17.5">
      <c r="A15" s="17" t="s">
        <v>163</v>
      </c>
      <c r="B15" s="18">
        <v>-1691.019337</v>
      </c>
      <c r="C15" s="18">
        <v>-1528.659249</v>
      </c>
      <c r="D15" s="18">
        <v>-7.1440000000000003E-2</v>
      </c>
      <c r="E15" s="18">
        <v>-4.5929999999999999E-2</v>
      </c>
      <c r="F15" s="18">
        <f t="shared" si="2"/>
        <v>-2.5510000000000005E-2</v>
      </c>
      <c r="G15">
        <f t="shared" si="3"/>
        <v>-45.988219999940796</v>
      </c>
      <c r="H15">
        <v>18.693458</v>
      </c>
      <c r="I15">
        <v>2.1710099999999999</v>
      </c>
      <c r="J15">
        <v>7.3946500000000004</v>
      </c>
    </row>
    <row r="16" spans="1:11" ht="17.5">
      <c r="A16" s="5" t="s">
        <v>164</v>
      </c>
      <c r="B16">
        <v>-2072.6086660000001</v>
      </c>
      <c r="C16">
        <v>-1910.2534539999999</v>
      </c>
      <c r="D16">
        <v>-5.033E-2</v>
      </c>
      <c r="E16">
        <v>-3.3050000000000003E-2</v>
      </c>
      <c r="F16">
        <f t="shared" ref="F16:F20" si="4">(D16-E16)</f>
        <v>-1.7279999999999997E-2</v>
      </c>
      <c r="G16">
        <f t="shared" si="3"/>
        <v>-42.928530000103891</v>
      </c>
      <c r="H16">
        <v>5.116841</v>
      </c>
      <c r="I16">
        <v>2.1919499999999998</v>
      </c>
      <c r="J16">
        <v>7.3281200000000002</v>
      </c>
      <c r="K16">
        <v>1</v>
      </c>
    </row>
    <row r="17" spans="1:11" ht="17.5">
      <c r="A17" s="5" t="s">
        <v>165</v>
      </c>
      <c r="B17">
        <v>-2454.4210159999998</v>
      </c>
      <c r="C17">
        <v>-2292.0686879999998</v>
      </c>
      <c r="D17">
        <v>-4.5490000000000003E-2</v>
      </c>
      <c r="E17">
        <v>-3.1179999999999999E-2</v>
      </c>
      <c r="F17">
        <f t="shared" si="4"/>
        <v>-1.4310000000000003E-2</v>
      </c>
      <c r="G17">
        <f t="shared" si="3"/>
        <v>-41.118819999964629</v>
      </c>
      <c r="H17">
        <v>6.7298600000000004</v>
      </c>
      <c r="I17">
        <v>2.19469</v>
      </c>
      <c r="J17">
        <v>6.7793400000000004</v>
      </c>
      <c r="K17">
        <v>1</v>
      </c>
    </row>
    <row r="18" spans="1:11" ht="17.5">
      <c r="A18" s="5" t="s">
        <v>167</v>
      </c>
      <c r="B18">
        <v>-1648.994852</v>
      </c>
      <c r="C18">
        <v>-1486.672233</v>
      </c>
      <c r="D18">
        <v>-4.6019999999999998E-2</v>
      </c>
      <c r="E18">
        <v>-2.8320000000000001E-2</v>
      </c>
      <c r="F18">
        <f t="shared" si="4"/>
        <v>-1.7699999999999997E-2</v>
      </c>
      <c r="G18">
        <f t="shared" si="3"/>
        <v>-22.476422500020092</v>
      </c>
      <c r="H18">
        <v>1.3721289999999999</v>
      </c>
      <c r="I18">
        <v>2.1725099999999999</v>
      </c>
      <c r="J18">
        <v>6.7300300000000002</v>
      </c>
    </row>
    <row r="19" spans="1:11" ht="17.5">
      <c r="A19" s="5" t="s">
        <v>168</v>
      </c>
      <c r="B19">
        <v>-2030.815785</v>
      </c>
      <c r="C19">
        <v>-1868.4767380000001</v>
      </c>
      <c r="D19">
        <v>-4.6870000000000002E-2</v>
      </c>
      <c r="E19">
        <v>-3.2160000000000001E-2</v>
      </c>
      <c r="F19">
        <f t="shared" si="4"/>
        <v>-1.4710000000000001E-2</v>
      </c>
      <c r="G19">
        <f t="shared" ref="G19:G20" si="5">(B19-C19+162.2868)*627.5</f>
        <v>-32.784992499960666</v>
      </c>
      <c r="H19">
        <v>3.5381689999999999</v>
      </c>
      <c r="I19">
        <v>2.1912099999999999</v>
      </c>
      <c r="J19">
        <v>6.8077300000000003</v>
      </c>
      <c r="K19">
        <v>1</v>
      </c>
    </row>
    <row r="20" spans="1:11" ht="17.5">
      <c r="A20" s="5" t="s">
        <v>169</v>
      </c>
      <c r="B20">
        <v>-2412.625626</v>
      </c>
      <c r="C20">
        <v>-2250.2753750000002</v>
      </c>
      <c r="D20">
        <v>-4.6899999999999997E-2</v>
      </c>
      <c r="E20">
        <v>-2.7279999999999999E-2</v>
      </c>
      <c r="F20">
        <f t="shared" si="4"/>
        <v>-1.9619999999999999E-2</v>
      </c>
      <c r="G20">
        <f t="shared" si="5"/>
        <v>-39.81550249990228</v>
      </c>
      <c r="H20">
        <v>7.9217180000000003</v>
      </c>
      <c r="I20">
        <v>2.1961900000000001</v>
      </c>
      <c r="J20">
        <v>6.8095299999999996</v>
      </c>
      <c r="K20">
        <v>1</v>
      </c>
    </row>
    <row r="29" spans="1:11">
      <c r="A29" t="s">
        <v>166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溶剂分子之间规律</vt:lpstr>
      <vt:lpstr>Na-A</vt:lpstr>
      <vt:lpstr>Na-EC-1X (2)</vt:lpstr>
      <vt:lpstr>Na-EC-1X</vt:lpstr>
      <vt:lpstr> Na-DEC-1A </vt:lpstr>
      <vt:lpstr> Na-DMC-1A</vt:lpstr>
      <vt:lpstr> Na-DME-1A  </vt:lpstr>
      <vt:lpstr> Na-EMC-1A </vt:lpstr>
      <vt:lpstr> Na-PC-1A </vt:lpstr>
      <vt:lpstr> Na-VC-1A </vt:lpstr>
      <vt:lpstr> Na-EC-2A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墙东野草</dc:creator>
  <cp:lastModifiedBy>X P.C.</cp:lastModifiedBy>
  <dcterms:created xsi:type="dcterms:W3CDTF">2015-06-05T18:19:34Z</dcterms:created>
  <dcterms:modified xsi:type="dcterms:W3CDTF">2024-04-02T07:15:02Z</dcterms:modified>
</cp:coreProperties>
</file>