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Sheet1" sheetId="1" r:id="rId1"/>
    <sheet name="pretr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<sst xmlns="http://schemas.openxmlformats.org/spreadsheetml/2006/main" count="493" uniqueCount="78">
  <si>
    <t>Methods</t>
  </si>
  <si>
    <t>Supervision</t>
  </si>
  <si>
    <t>ClinicDB</t>
  </si>
  <si>
    <t>Kavsir</t>
  </si>
  <si>
    <t>Private</t>
  </si>
  <si>
    <t>IoU@10-50</t>
  </si>
  <si>
    <t>IoU@10</t>
  </si>
  <si>
    <t>IoU@30</t>
  </si>
  <si>
    <t>IoU@50</t>
  </si>
  <si>
    <t>Box</t>
  </si>
  <si>
    <t>Class</t>
  </si>
  <si>
    <t>mAP</t>
  </si>
  <si>
    <t>CorLoc</t>
  </si>
  <si>
    <t>Faster Rcnn</t>
  </si>
  <si>
    <t>√</t>
  </si>
  <si>
    <t>Yolo</t>
  </si>
  <si>
    <t>DiffusionDet50</t>
  </si>
  <si>
    <t>DiffusionDet500</t>
  </si>
  <si>
    <t>WSDDN</t>
  </si>
  <si>
    <t>-</t>
  </si>
  <si>
    <t>OICR</t>
  </si>
  <si>
    <t>WSOD2</t>
  </si>
  <si>
    <t>Grad-CAM</t>
  </si>
  <si>
    <t>Grad-CAM++</t>
  </si>
  <si>
    <t>Ours</t>
  </si>
  <si>
    <t>Flat AP</t>
  </si>
  <si>
    <t>Pedicle AP</t>
  </si>
  <si>
    <t>Edge AP</t>
  </si>
  <si>
    <t>old CorLoc</t>
  </si>
  <si>
    <t>new CorLoc</t>
  </si>
  <si>
    <t>old mAP</t>
  </si>
  <si>
    <t>new mAP</t>
  </si>
  <si>
    <t>drop mAP</t>
  </si>
  <si>
    <t>drop CorLoc</t>
  </si>
  <si>
    <t>old mAP10</t>
  </si>
  <si>
    <t>new mAP10</t>
  </si>
  <si>
    <t>old mAP30</t>
  </si>
  <si>
    <t>new mAP30</t>
  </si>
  <si>
    <t>old mAP50</t>
  </si>
  <si>
    <t>new mAP50</t>
  </si>
  <si>
    <t>old mAP10-50</t>
  </si>
  <si>
    <t>new mAP10-50</t>
  </si>
  <si>
    <t>10-50</t>
  </si>
  <si>
    <r>
      <rPr>
        <sz val="12"/>
        <color rgb="FF000000"/>
        <rFont val="Times New Roman"/>
        <charset val="134"/>
      </rPr>
      <t>-</t>
    </r>
  </si>
  <si>
    <t>old CorLoc10</t>
  </si>
  <si>
    <t>new CorLoc10</t>
  </si>
  <si>
    <t>old CorLoc30</t>
  </si>
  <si>
    <t>new CorLoc30</t>
  </si>
  <si>
    <t>old CorLoc50</t>
  </si>
  <si>
    <t>new CorLoc50</t>
  </si>
  <si>
    <t>old CorLoc10-50</t>
  </si>
  <si>
    <t>new CorLoc10-50</t>
  </si>
  <si>
    <r>
      <rPr>
        <sz val="12"/>
        <color rgb="FF000000"/>
        <rFont val="Times New Roman"/>
        <charset val="134"/>
      </rPr>
      <t>Methods</t>
    </r>
  </si>
  <si>
    <r>
      <rPr>
        <sz val="12"/>
        <color rgb="FF000000"/>
        <rFont val="Times New Roman"/>
        <charset val="134"/>
      </rPr>
      <t>mAP</t>
    </r>
  </si>
  <si>
    <r>
      <rPr>
        <sz val="12"/>
        <color rgb="FF000000"/>
        <rFont val="Times New Roman"/>
        <charset val="134"/>
      </rPr>
      <t>CorLoc</t>
    </r>
  </si>
  <si>
    <r>
      <rPr>
        <sz val="12"/>
        <color rgb="FF000000"/>
        <rFont val="Times New Roman"/>
        <charset val="134"/>
      </rPr>
      <t>10-50</t>
    </r>
  </si>
  <si>
    <r>
      <rPr>
        <sz val="12"/>
        <color rgb="FF000000"/>
        <rFont val="Times New Roman"/>
        <charset val="134"/>
      </rPr>
      <t>Faster Rcnn</t>
    </r>
  </si>
  <si>
    <r>
      <rPr>
        <sz val="12"/>
        <color rgb="FF000000"/>
        <rFont val="Times New Roman"/>
        <charset val="134"/>
      </rPr>
      <t>Yolo</t>
    </r>
  </si>
  <si>
    <r>
      <rPr>
        <sz val="12"/>
        <color rgb="FF000000"/>
        <rFont val="Times New Roman"/>
        <charset val="134"/>
      </rPr>
      <t>DiffusionDet50</t>
    </r>
  </si>
  <si>
    <r>
      <rPr>
        <sz val="12"/>
        <color rgb="FF000000"/>
        <rFont val="Times New Roman"/>
        <charset val="134"/>
      </rPr>
      <t>DiffusionDet500</t>
    </r>
  </si>
  <si>
    <r>
      <rPr>
        <sz val="12"/>
        <color rgb="FF000000"/>
        <rFont val="Times New Roman"/>
        <charset val="134"/>
      </rPr>
      <t>WSDDN</t>
    </r>
  </si>
  <si>
    <r>
      <rPr>
        <sz val="12"/>
        <color rgb="FF000000"/>
        <rFont val="Times New Roman"/>
        <charset val="134"/>
      </rPr>
      <t>OICR</t>
    </r>
  </si>
  <si>
    <r>
      <rPr>
        <sz val="12"/>
        <color rgb="FF000000"/>
        <rFont val="Times New Roman"/>
        <charset val="134"/>
      </rPr>
      <t>WSOD2</t>
    </r>
  </si>
  <si>
    <r>
      <rPr>
        <sz val="12"/>
        <color rgb="FF000000"/>
        <rFont val="Times New Roman"/>
        <charset val="134"/>
      </rPr>
      <t>Grad-CAM</t>
    </r>
  </si>
  <si>
    <r>
      <rPr>
        <sz val="12"/>
        <color rgb="FF000000"/>
        <rFont val="Times New Roman"/>
        <charset val="134"/>
      </rPr>
      <t>Grad-CAM++</t>
    </r>
  </si>
  <si>
    <r>
      <rPr>
        <sz val="12"/>
        <color rgb="FF000000"/>
        <rFont val="Times New Roman"/>
        <charset val="134"/>
      </rPr>
      <t>Ours</t>
    </r>
  </si>
  <si>
    <t>10 map</t>
  </si>
  <si>
    <r>
      <rPr>
        <sz val="12"/>
        <color theme="1"/>
        <rFont val="Times New Roman"/>
        <charset val="134"/>
      </rPr>
      <t xml:space="preserve">10 </t>
    </r>
    <r>
      <rPr>
        <sz val="12"/>
        <color theme="1"/>
        <rFont val="宋体"/>
        <charset val="134"/>
      </rPr>
      <t>图</t>
    </r>
  </si>
  <si>
    <t>10 corloc</t>
  </si>
  <si>
    <r>
      <rPr>
        <sz val="12"/>
        <color theme="1"/>
        <rFont val="Times New Roman"/>
        <charset val="134"/>
      </rPr>
      <t>10 corloc</t>
    </r>
    <r>
      <rPr>
        <sz val="12"/>
        <color theme="1"/>
        <rFont val="宋体"/>
        <charset val="134"/>
      </rPr>
      <t>图</t>
    </r>
  </si>
  <si>
    <t>Flat</t>
  </si>
  <si>
    <t>Pedicle</t>
  </si>
  <si>
    <t>Edge</t>
  </si>
  <si>
    <t>YOLOv3</t>
  </si>
  <si>
    <t>pre-trained</t>
  </si>
  <si>
    <t>97.%14</t>
  </si>
  <si>
    <t>55.4%5</t>
  </si>
  <si>
    <t>1.6%7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</si>
</sst>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color theme="1"/>
      <name val="Calibri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i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2"/>
      <color rgb="FF000000"/>
      <name val="Times New Roman"/>
      <charset val="134"/>
    </font>
    <font>
      <sz val="11"/>
      <color rgb="FF000000"/>
      <name val="宋体"/>
      <charset val="134"/>
    </font>
    <font>
      <b/>
      <sz val="12"/>
      <color rgb="FF000000"/>
      <name val="Times New Roman"/>
      <charset val="134"/>
    </font>
    <font>
      <b/>
      <i/>
      <sz val="11"/>
      <color rgb="FF000000"/>
      <name val="宋体"/>
      <charset val="134"/>
    </font>
    <font>
      <b/>
      <i/>
      <sz val="12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28" fillId="15" borderId="20" applyNumberFormat="0" applyAlignment="0" applyProtection="0">
      <alignment vertical="center"/>
    </xf>
    <xf numFmtId="0" fontId="29" fillId="15" borderId="19" applyNumberFormat="0" applyAlignment="0" applyProtection="0">
      <alignment vertical="center"/>
    </xf>
    <xf numFmtId="0" fontId="30" fillId="16" borderId="21" applyNumberFormat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10" fontId="1" fillId="0" borderId="1" xfId="0" applyNumberFormat="1" applyFont="1" applyFill="1" applyBorder="1">
      <alignment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right" vertical="center" wrapText="1"/>
    </xf>
    <xf numFmtId="10" fontId="1" fillId="0" borderId="1" xfId="0" applyNumberFormat="1" applyFont="1" applyFill="1" applyBorder="1" applyAlignment="1">
      <alignment horizontal="left" vertical="center" wrapText="1"/>
    </xf>
    <xf numFmtId="10" fontId="0" fillId="2" borderId="1" xfId="0" applyNumberFormat="1" applyFill="1" applyBorder="1">
      <alignment vertical="center"/>
    </xf>
    <xf numFmtId="10" fontId="2" fillId="2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0" fontId="3" fillId="0" borderId="1" xfId="0" applyNumberFormat="1" applyFont="1" applyFill="1" applyBorder="1" applyAlignment="1">
      <alignment horizontal="right" vertical="center" wrapText="1"/>
    </xf>
    <xf numFmtId="10" fontId="1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justify" vertical="center" wrapText="1"/>
    </xf>
    <xf numFmtId="10" fontId="6" fillId="4" borderId="1" xfId="0" applyNumberFormat="1" applyFont="1" applyFill="1" applyBorder="1" applyAlignment="1">
      <alignment horizontal="justify" vertical="center" wrapText="1"/>
    </xf>
    <xf numFmtId="10" fontId="6" fillId="5" borderId="1" xfId="0" applyNumberFormat="1" applyFont="1" applyFill="1" applyBorder="1" applyAlignment="1">
      <alignment horizontal="justify" vertical="center" wrapText="1"/>
    </xf>
    <xf numFmtId="10" fontId="2" fillId="3" borderId="1" xfId="0" applyNumberFormat="1" applyFont="1" applyFill="1" applyBorder="1">
      <alignment vertical="center"/>
    </xf>
    <xf numFmtId="10" fontId="2" fillId="4" borderId="1" xfId="0" applyNumberFormat="1" applyFont="1" applyFill="1" applyBorder="1">
      <alignment vertical="center"/>
    </xf>
    <xf numFmtId="10" fontId="2" fillId="5" borderId="1" xfId="0" applyNumberFormat="1" applyFont="1" applyFill="1" applyBorder="1">
      <alignment vertical="center"/>
    </xf>
    <xf numFmtId="10" fontId="7" fillId="3" borderId="1" xfId="0" applyNumberFormat="1" applyFont="1" applyFill="1" applyBorder="1" applyAlignment="1">
      <alignment horizontal="justify" vertical="top" wrapText="1"/>
    </xf>
    <xf numFmtId="10" fontId="7" fillId="4" borderId="1" xfId="0" applyNumberFormat="1" applyFont="1" applyFill="1" applyBorder="1" applyAlignment="1">
      <alignment horizontal="justify" vertical="top" wrapText="1"/>
    </xf>
    <xf numFmtId="10" fontId="7" fillId="5" borderId="1" xfId="0" applyNumberFormat="1" applyFont="1" applyFill="1" applyBorder="1" applyAlignment="1">
      <alignment horizontal="justify" vertical="top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10" fontId="8" fillId="3" borderId="1" xfId="0" applyNumberFormat="1" applyFont="1" applyFill="1" applyBorder="1" applyAlignment="1">
      <alignment horizontal="justify" vertical="top" wrapText="1"/>
    </xf>
    <xf numFmtId="10" fontId="8" fillId="4" borderId="1" xfId="0" applyNumberFormat="1" applyFont="1" applyFill="1" applyBorder="1" applyAlignment="1">
      <alignment horizontal="justify" vertical="top" wrapText="1"/>
    </xf>
    <xf numFmtId="10" fontId="8" fillId="5" borderId="1" xfId="0" applyNumberFormat="1" applyFont="1" applyFill="1" applyBorder="1" applyAlignment="1">
      <alignment horizontal="justify" vertical="top" wrapText="1"/>
    </xf>
    <xf numFmtId="10" fontId="1" fillId="6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10" fontId="1" fillId="6" borderId="1" xfId="0" applyNumberFormat="1" applyFont="1" applyFill="1" applyBorder="1" applyAlignment="1">
      <alignment horizontal="right" vertical="center" wrapText="1"/>
    </xf>
    <xf numFmtId="10" fontId="1" fillId="5" borderId="1" xfId="0" applyNumberFormat="1" applyFont="1" applyFill="1" applyBorder="1" applyAlignment="1">
      <alignment horizontal="right" vertical="center" wrapText="1"/>
    </xf>
    <xf numFmtId="0" fontId="0" fillId="6" borderId="1" xfId="0" applyFill="1" applyBorder="1">
      <alignment vertical="center"/>
    </xf>
    <xf numFmtId="10" fontId="0" fillId="7" borderId="1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10" fontId="9" fillId="5" borderId="1" xfId="0" applyNumberFormat="1" applyFont="1" applyFill="1" applyBorder="1">
      <alignment vertical="center"/>
    </xf>
    <xf numFmtId="10" fontId="10" fillId="5" borderId="1" xfId="0" applyNumberFormat="1" applyFont="1" applyFill="1" applyBorder="1">
      <alignment vertical="center"/>
    </xf>
    <xf numFmtId="0" fontId="0" fillId="7" borderId="1" xfId="0" applyFill="1" applyBorder="1">
      <alignment vertical="center"/>
    </xf>
    <xf numFmtId="10" fontId="11" fillId="0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1" fillId="0" borderId="1" xfId="0" applyNumberFormat="1" applyFont="1" applyFill="1" applyBorder="1">
      <alignment vertical="center"/>
    </xf>
    <xf numFmtId="10" fontId="1" fillId="8" borderId="1" xfId="0" applyNumberFormat="1" applyFont="1" applyFill="1" applyBorder="1">
      <alignment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right" vertical="center" wrapText="1"/>
    </xf>
    <xf numFmtId="10" fontId="11" fillId="0" borderId="1" xfId="0" applyNumberFormat="1" applyFont="1" applyFill="1" applyBorder="1" applyAlignment="1">
      <alignment horizontal="right" vertical="center" wrapText="1"/>
    </xf>
    <xf numFmtId="10" fontId="11" fillId="0" borderId="1" xfId="0" applyNumberFormat="1" applyFont="1" applyFill="1" applyBorder="1">
      <alignment vertical="center"/>
    </xf>
    <xf numFmtId="10" fontId="1" fillId="0" borderId="1" xfId="0" applyNumberFormat="1" applyFont="1" applyFill="1" applyBorder="1" applyAlignment="1">
      <alignment vertical="center" wrapText="1"/>
    </xf>
    <xf numFmtId="10" fontId="1" fillId="0" borderId="1" xfId="3" applyNumberFormat="1" applyFont="1" applyFill="1" applyBorder="1" applyAlignment="1">
      <alignment horizontal="center" vertical="center" wrapText="1"/>
    </xf>
    <xf numFmtId="10" fontId="1" fillId="0" borderId="2" xfId="3" applyNumberFormat="1" applyFont="1" applyFill="1" applyBorder="1" applyAlignment="1">
      <alignment horizontal="center" vertical="center" wrapText="1"/>
    </xf>
    <xf numFmtId="10" fontId="1" fillId="0" borderId="3" xfId="3" applyNumberFormat="1" applyFont="1" applyFill="1" applyBorder="1" applyAlignment="1">
      <alignment horizontal="center" vertical="center" wrapText="1"/>
    </xf>
    <xf numFmtId="10" fontId="1" fillId="0" borderId="1" xfId="3" applyNumberFormat="1" applyFont="1" applyFill="1" applyBorder="1">
      <alignment vertical="center"/>
    </xf>
    <xf numFmtId="10" fontId="11" fillId="0" borderId="1" xfId="3" applyNumberFormat="1" applyFont="1" applyFill="1" applyBorder="1" applyAlignment="1">
      <alignment horizontal="center" vertical="center" wrapText="1"/>
    </xf>
    <xf numFmtId="10" fontId="11" fillId="0" borderId="1" xfId="3" applyNumberFormat="1" applyFont="1" applyFill="1" applyBorder="1">
      <alignment vertical="center"/>
    </xf>
    <xf numFmtId="10" fontId="2" fillId="0" borderId="1" xfId="3" applyNumberFormat="1" applyFont="1" applyBorder="1">
      <alignment vertical="center"/>
    </xf>
    <xf numFmtId="10" fontId="0" fillId="0" borderId="1" xfId="3" applyNumberFormat="1" applyBorder="1">
      <alignment vertical="center"/>
    </xf>
    <xf numFmtId="10" fontId="0" fillId="0" borderId="1" xfId="3" applyNumberFormat="1" applyFill="1" applyBorder="1">
      <alignment vertical="center"/>
    </xf>
    <xf numFmtId="10" fontId="0" fillId="0" borderId="0" xfId="3" applyNumberFormat="1">
      <alignment vertical="center"/>
    </xf>
    <xf numFmtId="10" fontId="3" fillId="0" borderId="1" xfId="3" applyNumberFormat="1" applyFont="1" applyFill="1" applyBorder="1" applyAlignment="1">
      <alignment horizontal="center" vertical="center" wrapText="1"/>
    </xf>
    <xf numFmtId="10" fontId="3" fillId="0" borderId="1" xfId="3" applyNumberFormat="1" applyFont="1" applyFill="1" applyBorder="1">
      <alignment vertical="center"/>
    </xf>
    <xf numFmtId="10" fontId="12" fillId="0" borderId="1" xfId="3" applyNumberFormat="1" applyFont="1" applyFill="1" applyBorder="1">
      <alignment vertical="center"/>
    </xf>
    <xf numFmtId="10" fontId="1" fillId="0" borderId="1" xfId="3" applyNumberFormat="1" applyFont="1" applyFill="1" applyBorder="1" applyAlignment="1">
      <alignment vertical="center" wrapText="1"/>
    </xf>
    <xf numFmtId="10" fontId="11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right" vertical="center"/>
    </xf>
    <xf numFmtId="10" fontId="0" fillId="0" borderId="1" xfId="3" applyNumberFormat="1" applyBorder="1" applyAlignment="1">
      <alignment horizontal="right" vertical="center"/>
    </xf>
    <xf numFmtId="10" fontId="0" fillId="0" borderId="0" xfId="3" applyNumberFormat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 wrapText="1"/>
    </xf>
    <xf numFmtId="10" fontId="15" fillId="0" borderId="5" xfId="0" applyNumberFormat="1" applyFont="1" applyBorder="1" applyAlignment="1">
      <alignment horizontal="right" vertical="center"/>
    </xf>
    <xf numFmtId="10" fontId="16" fillId="0" borderId="0" xfId="0" applyNumberFormat="1" applyFont="1" applyAlignment="1">
      <alignment horizontal="right" vertical="center" wrapText="1"/>
    </xf>
    <xf numFmtId="0" fontId="14" fillId="0" borderId="5" xfId="0" applyFont="1" applyBorder="1" applyAlignment="1">
      <alignment horizontal="center" vertical="center" wrapText="1"/>
    </xf>
    <xf numFmtId="10" fontId="15" fillId="0" borderId="0" xfId="0" applyNumberFormat="1" applyFont="1" applyAlignment="1">
      <alignment horizontal="right" vertical="center"/>
    </xf>
    <xf numFmtId="10" fontId="15" fillId="0" borderId="4" xfId="0" applyNumberFormat="1" applyFont="1" applyBorder="1" applyAlignment="1">
      <alignment horizontal="right" vertical="center"/>
    </xf>
    <xf numFmtId="10" fontId="17" fillId="0" borderId="5" xfId="0" applyNumberFormat="1" applyFont="1" applyBorder="1" applyAlignment="1">
      <alignment horizontal="right" vertical="center"/>
    </xf>
    <xf numFmtId="10" fontId="18" fillId="0" borderId="6" xfId="0" applyNumberFormat="1" applyFont="1" applyBorder="1" applyAlignment="1">
      <alignment horizontal="right" vertical="center" wrapText="1"/>
    </xf>
    <xf numFmtId="10" fontId="18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 wrapText="1"/>
    </xf>
    <xf numFmtId="10" fontId="16" fillId="0" borderId="4" xfId="0" applyNumberFormat="1" applyFont="1" applyBorder="1" applyAlignment="1">
      <alignment horizontal="center" vertical="center" wrapText="1"/>
    </xf>
    <xf numFmtId="10" fontId="16" fillId="0" borderId="4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0" fontId="16" fillId="0" borderId="5" xfId="0" applyNumberFormat="1" applyFont="1" applyBorder="1" applyAlignment="1">
      <alignment horizontal="right" vertical="center" wrapText="1"/>
    </xf>
    <xf numFmtId="10" fontId="14" fillId="0" borderId="5" xfId="0" applyNumberFormat="1" applyFont="1" applyBorder="1" applyAlignment="1">
      <alignment horizontal="center" vertical="center" wrapText="1"/>
    </xf>
    <xf numFmtId="10" fontId="14" fillId="0" borderId="5" xfId="0" applyNumberFormat="1" applyFont="1" applyBorder="1" applyAlignment="1">
      <alignment horizontal="right" vertical="center" wrapText="1"/>
    </xf>
    <xf numFmtId="10" fontId="14" fillId="0" borderId="5" xfId="0" applyNumberFormat="1" applyFont="1" applyBorder="1" applyAlignment="1">
      <alignment horizontal="right" vertical="center"/>
    </xf>
    <xf numFmtId="10" fontId="18" fillId="0" borderId="5" xfId="0" applyNumberFormat="1" applyFont="1" applyBorder="1" applyAlignment="1">
      <alignment horizontal="right" vertical="center" wrapText="1"/>
    </xf>
    <xf numFmtId="10" fontId="18" fillId="0" borderId="5" xfId="0" applyNumberFormat="1" applyFont="1" applyBorder="1" applyAlignment="1">
      <alignment horizontal="center" vertical="center" wrapText="1"/>
    </xf>
    <xf numFmtId="10" fontId="18" fillId="0" borderId="5" xfId="0" applyNumberFormat="1" applyFont="1" applyBorder="1" applyAlignment="1">
      <alignment horizontal="right" vertical="center"/>
    </xf>
    <xf numFmtId="0" fontId="0" fillId="0" borderId="5" xfId="0" applyBorder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/>
    </xf>
    <xf numFmtId="0" fontId="14" fillId="0" borderId="10" xfId="0" applyFont="1" applyBorder="1" applyAlignment="1">
      <alignment horizontal="right" vertical="center"/>
    </xf>
    <xf numFmtId="0" fontId="14" fillId="0" borderId="8" xfId="0" applyFont="1" applyBorder="1" applyAlignment="1">
      <alignment horizontal="left" vertical="center"/>
    </xf>
    <xf numFmtId="0" fontId="14" fillId="0" borderId="11" xfId="0" applyFont="1" applyBorder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2" xfId="0" applyNumberFormat="1" applyFont="1" applyBorder="1" applyAlignment="1">
      <alignment horizontal="right" vertical="center"/>
    </xf>
    <xf numFmtId="0" fontId="14" fillId="0" borderId="4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right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right" vertical="center" wrapText="1"/>
    </xf>
    <xf numFmtId="0" fontId="14" fillId="0" borderId="4" xfId="0" applyNumberFormat="1" applyFont="1" applyBorder="1" applyAlignment="1">
      <alignment horizontal="right" vertical="center"/>
    </xf>
    <xf numFmtId="0" fontId="14" fillId="0" borderId="8" xfId="0" applyNumberFormat="1" applyFont="1" applyBorder="1" applyAlignment="1">
      <alignment horizontal="right" vertical="center"/>
    </xf>
    <xf numFmtId="0" fontId="14" fillId="0" borderId="5" xfId="0" applyNumberFormat="1" applyFont="1" applyBorder="1" applyAlignment="1">
      <alignment horizontal="right" vertical="center"/>
    </xf>
    <xf numFmtId="0" fontId="14" fillId="0" borderId="5" xfId="0" applyNumberFormat="1" applyFont="1" applyBorder="1" applyAlignment="1">
      <alignment horizontal="right" vertical="center" wrapText="1"/>
    </xf>
    <xf numFmtId="0" fontId="14" fillId="0" borderId="12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/>
    </xf>
    <xf numFmtId="0" fontId="16" fillId="0" borderId="5" xfId="0" applyNumberFormat="1" applyFont="1" applyBorder="1" applyAlignment="1">
      <alignment horizontal="right" vertical="center" wrapText="1"/>
    </xf>
    <xf numFmtId="0" fontId="18" fillId="0" borderId="5" xfId="0" applyNumberFormat="1" applyFont="1" applyBorder="1" applyAlignment="1">
      <alignment horizontal="right" vertical="center"/>
    </xf>
    <xf numFmtId="0" fontId="18" fillId="0" borderId="5" xfId="0" applyNumberFormat="1" applyFont="1" applyBorder="1" applyAlignment="1">
      <alignment horizontal="right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>
      <alignment vertical="center"/>
    </xf>
    <xf numFmtId="10" fontId="1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10" fontId="1" fillId="0" borderId="13" xfId="0" applyNumberFormat="1" applyFont="1" applyFill="1" applyBorder="1">
      <alignment vertical="center"/>
    </xf>
    <xf numFmtId="10" fontId="14" fillId="0" borderId="14" xfId="0" applyNumberFormat="1" applyFont="1" applyBorder="1" applyAlignment="1">
      <alignment horizontal="right" vertical="center"/>
    </xf>
    <xf numFmtId="10" fontId="14" fillId="0" borderId="15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left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5" fillId="8" borderId="1" xfId="0" applyNumberFormat="1" applyFont="1" applyFill="1" applyBorder="1" applyAlignment="1">
      <alignment horizontal="left" vertical="center" wrapText="1"/>
    </xf>
    <xf numFmtId="10" fontId="5" fillId="8" borderId="1" xfId="0" applyNumberFormat="1" applyFont="1" applyFill="1" applyBorder="1" applyAlignment="1">
      <alignment horizontal="center" vertical="center" wrapText="1"/>
    </xf>
    <xf numFmtId="10" fontId="7" fillId="8" borderId="1" xfId="0" applyNumberFormat="1" applyFont="1" applyFill="1" applyBorder="1" applyAlignment="1">
      <alignment horizontal="justify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justify" vertical="center" wrapText="1"/>
    </xf>
    <xf numFmtId="0" fontId="6" fillId="10" borderId="1" xfId="0" applyFont="1" applyFill="1" applyBorder="1" applyAlignment="1">
      <alignment horizontal="justify" vertical="center" wrapText="1"/>
    </xf>
    <xf numFmtId="10" fontId="7" fillId="9" borderId="1" xfId="0" applyNumberFormat="1" applyFont="1" applyFill="1" applyBorder="1" applyAlignment="1">
      <alignment horizontal="justify" vertical="top" wrapText="1"/>
    </xf>
    <xf numFmtId="10" fontId="7" fillId="10" borderId="1" xfId="0" applyNumberFormat="1" applyFont="1" applyFill="1" applyBorder="1" applyAlignment="1">
      <alignment horizontal="justify" vertical="top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6" fillId="11" borderId="1" xfId="0" applyFont="1" applyFill="1" applyBorder="1" applyAlignment="1">
      <alignment horizontal="justify" vertical="center" wrapText="1"/>
    </xf>
    <xf numFmtId="10" fontId="7" fillId="11" borderId="1" xfId="0" applyNumberFormat="1" applyFont="1" applyFill="1" applyBorder="1" applyAlignment="1">
      <alignment horizontal="justify" vertical="top" wrapText="1"/>
    </xf>
    <xf numFmtId="0" fontId="1" fillId="0" borderId="13" xfId="0" applyNumberFormat="1" applyFont="1" applyFill="1" applyBorder="1">
      <alignment vertical="center"/>
    </xf>
    <xf numFmtId="10" fontId="5" fillId="11" borderId="1" xfId="0" applyNumberFormat="1" applyFont="1" applyFill="1" applyBorder="1" applyAlignment="1">
      <alignment horizontal="center" vertical="center" wrapText="1"/>
    </xf>
    <xf numFmtId="10" fontId="6" fillId="11" borderId="1" xfId="0" applyNumberFormat="1" applyFont="1" applyFill="1" applyBorder="1" applyAlignment="1">
      <alignment horizontal="justify" vertical="center" wrapText="1"/>
    </xf>
    <xf numFmtId="10" fontId="6" fillId="11" borderId="1" xfId="0" applyNumberFormat="1" applyFont="1" applyFill="1" applyBorder="1" applyAlignment="1">
      <alignment horizontal="justify" vertical="top" wrapText="1"/>
    </xf>
    <xf numFmtId="10" fontId="6" fillId="11" borderId="1" xfId="0" applyNumberFormat="1" applyFont="1" applyFill="1" applyBorder="1" applyAlignment="1">
      <alignment horizontal="left" vertical="top" wrapText="1"/>
    </xf>
    <xf numFmtId="10" fontId="9" fillId="11" borderId="1" xfId="0" applyNumberFormat="1" applyFont="1" applyFill="1" applyBorder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justify" vertical="center" wrapText="1"/>
    </xf>
    <xf numFmtId="10" fontId="7" fillId="6" borderId="1" xfId="0" applyNumberFormat="1" applyFont="1" applyFill="1" applyBorder="1" applyAlignment="1">
      <alignment horizontal="justify" vertical="top" wrapText="1"/>
    </xf>
    <xf numFmtId="10" fontId="9" fillId="6" borderId="1" xfId="0" applyNumberFormat="1" applyFont="1" applyFill="1" applyBorder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justify" vertical="center" wrapText="1"/>
    </xf>
    <xf numFmtId="10" fontId="7" fillId="12" borderId="1" xfId="0" applyNumberFormat="1" applyFont="1" applyFill="1" applyBorder="1" applyAlignment="1">
      <alignment horizontal="justify" vertical="top" wrapText="1"/>
    </xf>
    <xf numFmtId="10" fontId="9" fillId="12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333375</xdr:colOff>
      <xdr:row>144</xdr:row>
      <xdr:rowOff>161925</xdr:rowOff>
    </xdr:from>
    <xdr:to>
      <xdr:col>19</xdr:col>
      <xdr:colOff>9525</xdr:colOff>
      <xdr:row>148</xdr:row>
      <xdr:rowOff>38735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2172950" y="27616150"/>
          <a:ext cx="4038600" cy="1305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723900</xdr:colOff>
      <xdr:row>155</xdr:row>
      <xdr:rowOff>66675</xdr:rowOff>
    </xdr:from>
    <xdr:to>
      <xdr:col>18</xdr:col>
      <xdr:colOff>171450</xdr:colOff>
      <xdr:row>158</xdr:row>
      <xdr:rowOff>419735</xdr:rowOff>
    </xdr:to>
    <xdr:pic>
      <xdr:nvPicPr>
        <xdr:cNvPr id="4" name="图片 3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1763375" y="30816550"/>
          <a:ext cx="4038600" cy="1305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923925</xdr:colOff>
      <xdr:row>170</xdr:row>
      <xdr:rowOff>47625</xdr:rowOff>
    </xdr:from>
    <xdr:to>
      <xdr:col>19</xdr:col>
      <xdr:colOff>600075</xdr:colOff>
      <xdr:row>173</xdr:row>
      <xdr:rowOff>162560</xdr:rowOff>
    </xdr:to>
    <xdr:pic>
      <xdr:nvPicPr>
        <xdr:cNvPr id="5" name="图片 4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2763500" y="35045650"/>
          <a:ext cx="4038600" cy="1305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257175</xdr:colOff>
      <xdr:row>7</xdr:row>
      <xdr:rowOff>57150</xdr:rowOff>
    </xdr:from>
    <xdr:ext cx="1874520" cy="757555"/>
    <xdr:sp>
      <xdr:nvSpPr>
        <xdr:cNvPr id="2" name="文本框 1"/>
        <xdr:cNvSpPr txBox="1"/>
      </xdr:nvSpPr>
      <xdr:spPr>
        <a:xfrm>
          <a:off x="8229600" y="1492250"/>
          <a:ext cx="1874520" cy="7575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zh-CN" sz="4000">
              <a:solidFill>
                <a:schemeClr val="bg1">
                  <a:lumMod val="50000"/>
                </a:schemeClr>
              </a:solidFill>
            </a:rPr>
            <a:t>ClinicDB</a:t>
          </a:r>
          <a:endParaRPr lang="en-US" altLang="zh-CN" sz="40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479425</xdr:colOff>
      <xdr:row>14</xdr:row>
      <xdr:rowOff>117475</xdr:rowOff>
    </xdr:from>
    <xdr:ext cx="1412240" cy="757555"/>
    <xdr:sp>
      <xdr:nvSpPr>
        <xdr:cNvPr id="3" name="文本框 2"/>
        <xdr:cNvSpPr txBox="1"/>
      </xdr:nvSpPr>
      <xdr:spPr>
        <a:xfrm>
          <a:off x="8451850" y="2981325"/>
          <a:ext cx="1412240" cy="7575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4000">
              <a:solidFill>
                <a:schemeClr val="bg1">
                  <a:lumMod val="50000"/>
                </a:schemeClr>
              </a:solidFill>
            </a:rPr>
            <a:t>Kavsir</a:t>
          </a:r>
          <a:endParaRPr lang="en-US" altLang="zh-CN" sz="40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587375</xdr:colOff>
      <xdr:row>22</xdr:row>
      <xdr:rowOff>63500</xdr:rowOff>
    </xdr:from>
    <xdr:ext cx="1634490" cy="757555"/>
    <xdr:sp>
      <xdr:nvSpPr>
        <xdr:cNvPr id="4" name="文本框 3"/>
        <xdr:cNvSpPr txBox="1"/>
      </xdr:nvSpPr>
      <xdr:spPr>
        <a:xfrm>
          <a:off x="8559800" y="4527550"/>
          <a:ext cx="1634490" cy="7575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4000">
              <a:solidFill>
                <a:schemeClr val="bg1">
                  <a:lumMod val="50000"/>
                </a:schemeClr>
              </a:solidFill>
            </a:rPr>
            <a:t>Private</a:t>
          </a:r>
          <a:endParaRPr lang="en-US" altLang="zh-CN" sz="40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oU@5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oU@50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8"/>
  <sheetViews>
    <sheetView zoomScale="70" zoomScaleNormal="70" topLeftCell="A153" workbookViewId="0">
      <pane xSplit="1" topLeftCell="B1" activePane="topRight" state="frozen"/>
      <selection/>
      <selection pane="topRight" activeCell="D178" sqref="D178:L178"/>
    </sheetView>
  </sheetViews>
  <sheetFormatPr defaultColWidth="9" defaultRowHeight="15.75"/>
  <cols>
    <col min="1" max="1" width="13.625" style="1" customWidth="1"/>
    <col min="2" max="2" width="13" style="1" customWidth="1"/>
    <col min="3" max="3" width="12.25" style="1" customWidth="1"/>
    <col min="4" max="4" width="10.625" style="1" customWidth="1"/>
    <col min="5" max="5" width="13.375" style="1" customWidth="1"/>
    <col min="6" max="6" width="13.25" style="1" customWidth="1"/>
    <col min="7" max="7" width="13.5" style="1" customWidth="1"/>
    <col min="8" max="8" width="14.25" style="1" customWidth="1"/>
    <col min="9" max="9" width="20.25" style="1" customWidth="1"/>
    <col min="10" max="10" width="10.75" style="1" customWidth="1"/>
    <col min="11" max="11" width="10" style="1" customWidth="1"/>
    <col min="12" max="12" width="10.5" style="1" customWidth="1"/>
    <col min="13" max="13" width="13" style="1" customWidth="1"/>
    <col min="14" max="14" width="7.5" style="1" customWidth="1"/>
    <col min="15" max="15" width="7.625" style="1" customWidth="1"/>
    <col min="16" max="16" width="7.25" style="1" customWidth="1"/>
    <col min="17" max="17" width="6.875" style="1" customWidth="1"/>
    <col min="18" max="19" width="7.5" style="1" customWidth="1"/>
    <col min="20" max="20" width="8.25" style="1" customWidth="1"/>
    <col min="21" max="21" width="7.75" style="1" customWidth="1"/>
    <col min="22" max="22" width="8.125" style="1" customWidth="1"/>
    <col min="23" max="23" width="7.875" style="1" customWidth="1"/>
    <col min="24" max="24" width="8.125" style="1" customWidth="1"/>
    <col min="25" max="16384" width="9" style="1"/>
  </cols>
  <sheetData>
    <row r="1" customHeight="1" spans="1:24">
      <c r="A1" s="5" t="s">
        <v>0</v>
      </c>
      <c r="B1" s="50" t="s">
        <v>1</v>
      </c>
      <c r="C1" s="50"/>
      <c r="D1" s="51" t="s">
        <v>2</v>
      </c>
      <c r="E1" s="51"/>
      <c r="F1" s="51"/>
      <c r="G1" s="51"/>
      <c r="H1" s="51"/>
      <c r="I1" s="51"/>
      <c r="J1" s="51"/>
      <c r="K1" s="51" t="s">
        <v>3</v>
      </c>
      <c r="L1" s="51"/>
      <c r="M1" s="51"/>
      <c r="N1" s="51"/>
      <c r="O1" s="51"/>
      <c r="P1" s="51"/>
      <c r="Q1" s="51"/>
      <c r="R1" s="51" t="s">
        <v>4</v>
      </c>
      <c r="S1" s="51"/>
      <c r="T1" s="51"/>
      <c r="U1" s="51"/>
      <c r="V1" s="51"/>
      <c r="W1" s="51"/>
      <c r="X1" s="51"/>
    </row>
    <row r="2" customHeight="1" spans="1:24">
      <c r="A2" s="5"/>
      <c r="B2" s="50"/>
      <c r="C2" s="50"/>
      <c r="D2" s="50" t="s">
        <v>5</v>
      </c>
      <c r="E2" s="50" t="s">
        <v>6</v>
      </c>
      <c r="F2" s="50"/>
      <c r="G2" s="50" t="s">
        <v>7</v>
      </c>
      <c r="H2" s="50"/>
      <c r="I2" s="50" t="s">
        <v>8</v>
      </c>
      <c r="J2" s="50"/>
      <c r="K2" s="50" t="s">
        <v>5</v>
      </c>
      <c r="L2" s="50" t="s">
        <v>6</v>
      </c>
      <c r="M2" s="50"/>
      <c r="N2" s="50" t="s">
        <v>7</v>
      </c>
      <c r="O2" s="50"/>
      <c r="P2" s="50" t="s">
        <v>8</v>
      </c>
      <c r="Q2" s="50"/>
      <c r="R2" s="50" t="s">
        <v>5</v>
      </c>
      <c r="S2" s="50" t="s">
        <v>6</v>
      </c>
      <c r="T2" s="50"/>
      <c r="U2" s="50" t="s">
        <v>7</v>
      </c>
      <c r="V2" s="50"/>
      <c r="W2" s="50" t="s">
        <v>8</v>
      </c>
      <c r="X2" s="50"/>
    </row>
    <row r="3" customHeight="1" spans="1:24">
      <c r="A3" s="5"/>
      <c r="B3" s="50" t="s">
        <v>9</v>
      </c>
      <c r="C3" s="50" t="s">
        <v>10</v>
      </c>
      <c r="D3" s="52" t="s">
        <v>11</v>
      </c>
      <c r="E3" s="52" t="s">
        <v>11</v>
      </c>
      <c r="F3" s="52" t="s">
        <v>12</v>
      </c>
      <c r="G3" s="52" t="s">
        <v>11</v>
      </c>
      <c r="H3" s="52" t="s">
        <v>12</v>
      </c>
      <c r="I3" s="52" t="s">
        <v>11</v>
      </c>
      <c r="J3" s="52" t="s">
        <v>12</v>
      </c>
      <c r="K3" s="52" t="s">
        <v>11</v>
      </c>
      <c r="L3" s="52" t="s">
        <v>11</v>
      </c>
      <c r="M3" s="52" t="s">
        <v>12</v>
      </c>
      <c r="N3" s="52" t="s">
        <v>11</v>
      </c>
      <c r="O3" s="52" t="s">
        <v>12</v>
      </c>
      <c r="P3" s="52" t="s">
        <v>11</v>
      </c>
      <c r="Q3" s="52" t="s">
        <v>12</v>
      </c>
      <c r="R3" s="52" t="s">
        <v>11</v>
      </c>
      <c r="S3" s="52" t="s">
        <v>11</v>
      </c>
      <c r="T3" s="52" t="s">
        <v>12</v>
      </c>
      <c r="U3" s="52" t="s">
        <v>11</v>
      </c>
      <c r="V3" s="52" t="s">
        <v>12</v>
      </c>
      <c r="W3" s="52" t="s">
        <v>11</v>
      </c>
      <c r="X3" s="52" t="s">
        <v>12</v>
      </c>
    </row>
    <row r="4" ht="17" customHeight="1" spans="1:24">
      <c r="A4" s="5" t="s">
        <v>13</v>
      </c>
      <c r="B4" s="50" t="s">
        <v>14</v>
      </c>
      <c r="C4" s="50" t="s">
        <v>14</v>
      </c>
      <c r="D4" s="52">
        <f>(I4+G4+E4)/3</f>
        <v>0.410766666666667</v>
      </c>
      <c r="E4" s="52">
        <v>0.4122</v>
      </c>
      <c r="F4" s="52">
        <v>0.9438</v>
      </c>
      <c r="G4" s="52">
        <v>0.4122</v>
      </c>
      <c r="H4" s="52">
        <v>0.9101</v>
      </c>
      <c r="I4" s="10">
        <v>0.4079</v>
      </c>
      <c r="J4" s="52">
        <v>0.8988</v>
      </c>
      <c r="K4" s="52">
        <f>(L4+N4+P4)/3</f>
        <v>0.261566666666667</v>
      </c>
      <c r="L4" s="10">
        <v>0.2656</v>
      </c>
      <c r="M4" s="52">
        <v>0.9556</v>
      </c>
      <c r="N4" s="10">
        <v>0.2622</v>
      </c>
      <c r="O4" s="52">
        <v>0.9458</v>
      </c>
      <c r="P4" s="10">
        <v>0.2569</v>
      </c>
      <c r="Q4" s="52">
        <v>0.9163</v>
      </c>
      <c r="R4" s="52">
        <f t="shared" ref="R4:R13" si="0">(S4+U4+W4)/3</f>
        <v>0.2759</v>
      </c>
      <c r="S4" s="10">
        <v>0.2759</v>
      </c>
      <c r="T4" s="52">
        <v>0.9714</v>
      </c>
      <c r="U4" s="10">
        <v>0.2759</v>
      </c>
      <c r="V4" s="52">
        <v>0.9714</v>
      </c>
      <c r="W4" s="10">
        <v>0.2759</v>
      </c>
      <c r="X4" s="52">
        <v>0.9429</v>
      </c>
    </row>
    <row r="5" ht="18" customHeight="1" spans="1:24">
      <c r="A5" s="5" t="s">
        <v>15</v>
      </c>
      <c r="B5" s="50" t="s">
        <v>14</v>
      </c>
      <c r="C5" s="50" t="s">
        <v>14</v>
      </c>
      <c r="D5" s="52">
        <f t="shared" ref="D5:D13" si="1">(I5+G5+E5)/3</f>
        <v>0.399366666666667</v>
      </c>
      <c r="E5" s="10">
        <v>0.4054</v>
      </c>
      <c r="F5" s="53">
        <v>0.9868</v>
      </c>
      <c r="G5" s="10">
        <v>0.403</v>
      </c>
      <c r="H5" s="52">
        <v>0.9605</v>
      </c>
      <c r="I5" s="10">
        <v>0.3897</v>
      </c>
      <c r="J5" s="52">
        <v>0.8947</v>
      </c>
      <c r="K5" s="52">
        <f>(L5+N5+P5)/3</f>
        <v>0.268833333333333</v>
      </c>
      <c r="L5" s="10">
        <v>0.2761</v>
      </c>
      <c r="M5" s="52">
        <v>0.9534</v>
      </c>
      <c r="N5" s="10">
        <v>0.2722</v>
      </c>
      <c r="O5" s="52">
        <v>0.9302</v>
      </c>
      <c r="P5" s="10">
        <v>0.2582</v>
      </c>
      <c r="Q5" s="52">
        <v>0.8837</v>
      </c>
      <c r="R5" s="52">
        <f t="shared" si="0"/>
        <v>0.294166666666667</v>
      </c>
      <c r="S5" s="10">
        <v>0.3023</v>
      </c>
      <c r="T5" s="52">
        <v>0.8421</v>
      </c>
      <c r="U5" s="10">
        <v>0.296</v>
      </c>
      <c r="V5" s="52">
        <v>0.7632</v>
      </c>
      <c r="W5" s="10">
        <v>0.2842</v>
      </c>
      <c r="X5" s="52">
        <v>0.7368</v>
      </c>
    </row>
    <row r="6" spans="1:24">
      <c r="A6" s="5" t="s">
        <v>16</v>
      </c>
      <c r="B6" s="50" t="s">
        <v>14</v>
      </c>
      <c r="C6" s="50" t="s">
        <v>14</v>
      </c>
      <c r="D6" s="53">
        <f t="shared" si="1"/>
        <v>0.6208</v>
      </c>
      <c r="E6" s="10">
        <v>0.6341</v>
      </c>
      <c r="F6" s="52">
        <v>0.971</v>
      </c>
      <c r="G6" s="46">
        <v>0.6341</v>
      </c>
      <c r="H6" s="52">
        <v>0.971</v>
      </c>
      <c r="I6" s="46">
        <v>0.5942</v>
      </c>
      <c r="J6" s="52">
        <v>0.9565</v>
      </c>
      <c r="K6" s="53">
        <f>(L6+N6+P6)/3</f>
        <v>0.276566666666667</v>
      </c>
      <c r="L6" s="46">
        <v>0.2859</v>
      </c>
      <c r="M6" s="53">
        <v>0.9741</v>
      </c>
      <c r="N6" s="46">
        <v>0.2794</v>
      </c>
      <c r="O6" s="53">
        <v>0.9569</v>
      </c>
      <c r="P6" s="46">
        <v>0.2644</v>
      </c>
      <c r="Q6" s="52">
        <v>0.9397</v>
      </c>
      <c r="R6" s="52">
        <f t="shared" si="0"/>
        <v>0.373966666666667</v>
      </c>
      <c r="S6" s="10">
        <v>0.3782</v>
      </c>
      <c r="T6" s="53">
        <v>1</v>
      </c>
      <c r="U6" s="10">
        <v>0.3759</v>
      </c>
      <c r="V6" s="53">
        <v>1</v>
      </c>
      <c r="W6" s="46">
        <v>0.3678</v>
      </c>
      <c r="X6" s="53">
        <v>1</v>
      </c>
    </row>
    <row r="7" spans="1:24">
      <c r="A7" s="5" t="s">
        <v>17</v>
      </c>
      <c r="B7" s="50" t="s">
        <v>14</v>
      </c>
      <c r="C7" s="50" t="s">
        <v>14</v>
      </c>
      <c r="D7" s="52">
        <f t="shared" si="1"/>
        <v>0.6089</v>
      </c>
      <c r="E7" s="10">
        <v>0.6188</v>
      </c>
      <c r="F7" s="52">
        <v>0.9846</v>
      </c>
      <c r="G7" s="10">
        <v>0.6188</v>
      </c>
      <c r="H7" s="53">
        <v>0.9846</v>
      </c>
      <c r="I7" s="10">
        <v>0.5891</v>
      </c>
      <c r="J7" s="53">
        <v>0.9692</v>
      </c>
      <c r="K7" s="52">
        <f>(L7+N7+P7)/3</f>
        <v>0.2584</v>
      </c>
      <c r="L7" s="10">
        <v>0.2717</v>
      </c>
      <c r="M7" s="52">
        <v>0.96</v>
      </c>
      <c r="N7" s="10">
        <v>0.2683</v>
      </c>
      <c r="O7" s="52">
        <v>0.944</v>
      </c>
      <c r="P7" s="10">
        <v>0.2352</v>
      </c>
      <c r="Q7" s="52">
        <v>0.888</v>
      </c>
      <c r="R7" s="53">
        <f t="shared" si="0"/>
        <v>0.378266666666667</v>
      </c>
      <c r="S7" s="10">
        <v>0.4006</v>
      </c>
      <c r="T7" s="53">
        <v>1</v>
      </c>
      <c r="U7" s="46">
        <v>0.3928</v>
      </c>
      <c r="V7" s="53">
        <v>1</v>
      </c>
      <c r="W7" s="10">
        <v>0.3414</v>
      </c>
      <c r="X7" s="53">
        <v>1</v>
      </c>
    </row>
    <row r="8" spans="1:24">
      <c r="A8" s="5" t="s">
        <v>18</v>
      </c>
      <c r="B8" s="50" t="s">
        <v>19</v>
      </c>
      <c r="C8" s="50" t="s">
        <v>14</v>
      </c>
      <c r="D8" s="52">
        <f t="shared" si="1"/>
        <v>0.109433333333333</v>
      </c>
      <c r="E8" s="10">
        <v>0.1681</v>
      </c>
      <c r="F8" s="52">
        <v>0.3463</v>
      </c>
      <c r="G8" s="10">
        <v>0.0933</v>
      </c>
      <c r="H8" s="52">
        <v>0.1356</v>
      </c>
      <c r="I8" s="10">
        <v>0.0669</v>
      </c>
      <c r="J8" s="52">
        <v>0.0545</v>
      </c>
      <c r="K8" s="52">
        <f>(L8+N8+P8)/3</f>
        <v>0.0614</v>
      </c>
      <c r="L8" s="10">
        <v>0.0792</v>
      </c>
      <c r="M8" s="52">
        <v>0.3728</v>
      </c>
      <c r="N8" s="10">
        <v>0.0579</v>
      </c>
      <c r="O8" s="52">
        <v>0.1295</v>
      </c>
      <c r="P8" s="10">
        <v>0.0471</v>
      </c>
      <c r="Q8" s="52">
        <v>0.0489</v>
      </c>
      <c r="R8" s="52">
        <f t="shared" si="0"/>
        <v>0.122566666666667</v>
      </c>
      <c r="S8" s="10">
        <v>0.1465</v>
      </c>
      <c r="T8" s="52">
        <v>0.2443</v>
      </c>
      <c r="U8" s="10">
        <v>0.1161</v>
      </c>
      <c r="V8" s="52">
        <v>0.0777</v>
      </c>
      <c r="W8" s="10">
        <v>0.1051</v>
      </c>
      <c r="X8" s="52">
        <v>0.0413</v>
      </c>
    </row>
    <row r="9" spans="1:24">
      <c r="A9" s="5" t="s">
        <v>20</v>
      </c>
      <c r="B9" s="50" t="s">
        <v>19</v>
      </c>
      <c r="C9" s="50" t="s">
        <v>14</v>
      </c>
      <c r="D9" s="52">
        <f t="shared" si="1"/>
        <v>0.0168</v>
      </c>
      <c r="E9" s="10">
        <v>0.043</v>
      </c>
      <c r="F9" s="52">
        <v>0.094</v>
      </c>
      <c r="G9" s="10">
        <v>0.0037</v>
      </c>
      <c r="H9" s="52">
        <v>0.0188</v>
      </c>
      <c r="I9" s="10">
        <v>0.0037</v>
      </c>
      <c r="J9" s="52">
        <v>0.0188</v>
      </c>
      <c r="K9" s="52" t="s">
        <v>19</v>
      </c>
      <c r="L9" s="52" t="s">
        <v>19</v>
      </c>
      <c r="M9" s="52" t="s">
        <v>19</v>
      </c>
      <c r="N9" s="52" t="s">
        <v>19</v>
      </c>
      <c r="O9" s="52" t="s">
        <v>19</v>
      </c>
      <c r="P9" s="52" t="s">
        <v>19</v>
      </c>
      <c r="Q9" s="52" t="s">
        <v>19</v>
      </c>
      <c r="R9" s="52">
        <f t="shared" si="0"/>
        <v>0.0123666666666667</v>
      </c>
      <c r="S9" s="10">
        <v>0.0124</v>
      </c>
      <c r="T9" s="52">
        <v>0.0524</v>
      </c>
      <c r="U9" s="10">
        <v>0.0124</v>
      </c>
      <c r="V9" s="52">
        <v>0.0404</v>
      </c>
      <c r="W9" s="10">
        <v>0.0123</v>
      </c>
      <c r="X9" s="52">
        <v>0.0384</v>
      </c>
    </row>
    <row r="10" spans="1:24">
      <c r="A10" s="5" t="s">
        <v>21</v>
      </c>
      <c r="B10" s="50" t="s">
        <v>19</v>
      </c>
      <c r="C10" s="50" t="s">
        <v>14</v>
      </c>
      <c r="D10" s="52">
        <f t="shared" si="1"/>
        <v>0.295133333333333</v>
      </c>
      <c r="E10" s="10">
        <v>0.3753</v>
      </c>
      <c r="F10" s="52">
        <v>0.5855</v>
      </c>
      <c r="G10" s="10">
        <v>0.258</v>
      </c>
      <c r="H10" s="52">
        <v>0.3603</v>
      </c>
      <c r="I10" s="10">
        <v>0.2521</v>
      </c>
      <c r="J10" s="52">
        <v>0.3243</v>
      </c>
      <c r="K10" s="52">
        <f>(L10+N10+P10)/3</f>
        <v>0.0155333333333333</v>
      </c>
      <c r="L10" s="10">
        <v>0.016</v>
      </c>
      <c r="M10" s="52">
        <v>0.1018</v>
      </c>
      <c r="N10" s="10">
        <v>0.0154</v>
      </c>
      <c r="O10" s="52">
        <v>0.0778</v>
      </c>
      <c r="P10" s="10">
        <v>0.0152</v>
      </c>
      <c r="Q10" s="52">
        <v>0.0719</v>
      </c>
      <c r="R10" s="52">
        <f t="shared" si="0"/>
        <v>0.0101</v>
      </c>
      <c r="S10" s="10">
        <v>0.0101</v>
      </c>
      <c r="T10" s="52">
        <v>0.0392</v>
      </c>
      <c r="U10" s="10">
        <v>0.0101</v>
      </c>
      <c r="V10" s="52">
        <v>0.0392</v>
      </c>
      <c r="W10" s="10">
        <v>0.0101</v>
      </c>
      <c r="X10" s="52">
        <v>0.0392</v>
      </c>
    </row>
    <row r="11" spans="1:24">
      <c r="A11" s="5" t="s">
        <v>22</v>
      </c>
      <c r="B11" s="50" t="s">
        <v>19</v>
      </c>
      <c r="C11" s="50" t="s">
        <v>14</v>
      </c>
      <c r="D11" s="52">
        <f t="shared" si="1"/>
        <v>0.196533333333333</v>
      </c>
      <c r="E11" s="10">
        <v>0.4211</v>
      </c>
      <c r="F11" s="52">
        <v>0.5146</v>
      </c>
      <c r="G11" s="10">
        <v>0.1291</v>
      </c>
      <c r="H11" s="52">
        <v>0.2397</v>
      </c>
      <c r="I11" s="10">
        <v>0.0394</v>
      </c>
      <c r="J11" s="52">
        <v>0.0816</v>
      </c>
      <c r="K11" s="52">
        <f>(L11+N11+P11)/3</f>
        <v>0.0559666666666667</v>
      </c>
      <c r="L11" s="10">
        <v>0.1241</v>
      </c>
      <c r="M11" s="52">
        <v>0.3656</v>
      </c>
      <c r="N11" s="10">
        <v>0.0363</v>
      </c>
      <c r="O11" s="52">
        <v>0.1557</v>
      </c>
      <c r="P11" s="10">
        <v>0.0075</v>
      </c>
      <c r="Q11" s="52">
        <v>0.0637</v>
      </c>
      <c r="R11" s="52">
        <f t="shared" si="0"/>
        <v>0.158433333333333</v>
      </c>
      <c r="S11" s="71">
        <v>0.2379</v>
      </c>
      <c r="T11" s="52">
        <v>0.3119</v>
      </c>
      <c r="U11" s="72">
        <v>0.1329</v>
      </c>
      <c r="V11" s="52">
        <v>0.2018</v>
      </c>
      <c r="W11" s="73">
        <v>0.1045</v>
      </c>
      <c r="X11" s="52">
        <v>0.1651</v>
      </c>
    </row>
    <row r="12" spans="1:24">
      <c r="A12" s="5" t="s">
        <v>23</v>
      </c>
      <c r="B12" s="50" t="s">
        <v>19</v>
      </c>
      <c r="C12" s="50" t="s">
        <v>14</v>
      </c>
      <c r="D12" s="52">
        <f t="shared" si="1"/>
        <v>0.219933333333333</v>
      </c>
      <c r="E12" s="10">
        <v>0.4853</v>
      </c>
      <c r="F12" s="52">
        <v>0.538</v>
      </c>
      <c r="G12" s="10">
        <v>0.1301</v>
      </c>
      <c r="H12" s="52">
        <v>0.2445</v>
      </c>
      <c r="I12" s="10">
        <v>0.0444</v>
      </c>
      <c r="J12" s="52">
        <v>0.0815</v>
      </c>
      <c r="K12" s="52">
        <f>(L12+N12+P12)/3</f>
        <v>0.0566666666666667</v>
      </c>
      <c r="L12" s="10">
        <v>0.124</v>
      </c>
      <c r="M12" s="52">
        <v>0.3604</v>
      </c>
      <c r="N12" s="10">
        <v>0.0367</v>
      </c>
      <c r="O12" s="52">
        <v>0.1689</v>
      </c>
      <c r="P12" s="10">
        <v>0.0093</v>
      </c>
      <c r="Q12" s="52">
        <v>0.0833</v>
      </c>
      <c r="R12" s="52">
        <f t="shared" si="0"/>
        <v>0.1492</v>
      </c>
      <c r="S12" s="71">
        <v>0.2165</v>
      </c>
      <c r="T12" s="52">
        <v>0.2782</v>
      </c>
      <c r="U12" s="71">
        <v>0.1315</v>
      </c>
      <c r="V12" s="52">
        <v>0.188</v>
      </c>
      <c r="W12" s="74">
        <v>0.0996</v>
      </c>
      <c r="X12" s="52">
        <v>0.1504</v>
      </c>
    </row>
    <row r="13" spans="1:24">
      <c r="A13" s="5" t="s">
        <v>24</v>
      </c>
      <c r="B13" s="50" t="s">
        <v>19</v>
      </c>
      <c r="C13" s="50" t="s">
        <v>14</v>
      </c>
      <c r="D13" s="9">
        <f t="shared" si="1"/>
        <v>0.542833333333333</v>
      </c>
      <c r="E13" s="46">
        <v>0.7401</v>
      </c>
      <c r="F13" s="9">
        <v>0.9697</v>
      </c>
      <c r="G13" s="12">
        <v>0.5483</v>
      </c>
      <c r="H13" s="12">
        <v>0.7394</v>
      </c>
      <c r="I13" s="12">
        <v>0.3401</v>
      </c>
      <c r="J13" s="12">
        <v>0.4303</v>
      </c>
      <c r="K13" s="9">
        <f>(L13+N13+P13)/3</f>
        <v>0.183066666666667</v>
      </c>
      <c r="L13" s="12">
        <v>0.2592</v>
      </c>
      <c r="M13" s="9">
        <v>0.924</v>
      </c>
      <c r="N13" s="12">
        <v>0.1826</v>
      </c>
      <c r="O13" s="12">
        <v>0.692</v>
      </c>
      <c r="P13" s="12">
        <v>0.1074</v>
      </c>
      <c r="Q13" s="10">
        <v>0.403</v>
      </c>
      <c r="R13" s="9">
        <f t="shared" si="0"/>
        <v>0.3716</v>
      </c>
      <c r="S13" s="46">
        <v>0.4537</v>
      </c>
      <c r="T13" s="9">
        <v>0.8875</v>
      </c>
      <c r="U13" s="12">
        <v>0.3612</v>
      </c>
      <c r="V13" s="12">
        <v>0.6875</v>
      </c>
      <c r="W13" s="12">
        <v>0.2999</v>
      </c>
      <c r="X13" s="12">
        <v>0.5</v>
      </c>
    </row>
    <row r="14" spans="7:7">
      <c r="G14" s="54"/>
    </row>
    <row r="18" ht="13.5" spans="1:1">
      <c r="A18" s="50"/>
    </row>
    <row r="19" ht="13.5" spans="1:1">
      <c r="A19" s="50"/>
    </row>
    <row r="20" spans="1:6">
      <c r="A20" s="50" t="s">
        <v>0</v>
      </c>
      <c r="B20" s="1" t="s">
        <v>25</v>
      </c>
      <c r="C20" s="1" t="s">
        <v>26</v>
      </c>
      <c r="D20" s="1" t="s">
        <v>27</v>
      </c>
      <c r="F20" s="52"/>
    </row>
    <row r="21" spans="1:6">
      <c r="A21" s="50" t="s">
        <v>13</v>
      </c>
      <c r="B21" s="1">
        <v>0</v>
      </c>
      <c r="C21" s="1">
        <v>0.762</v>
      </c>
      <c r="D21" s="1">
        <v>0.4615</v>
      </c>
      <c r="F21" s="53"/>
    </row>
    <row r="22" spans="1:6">
      <c r="A22" s="50" t="s">
        <v>15</v>
      </c>
      <c r="B22" s="1">
        <v>0</v>
      </c>
      <c r="C22" s="1">
        <v>0.8154</v>
      </c>
      <c r="D22" s="1">
        <v>0.3536</v>
      </c>
      <c r="F22" s="52">
        <f>(F4+H4+J4)/3</f>
        <v>0.917566666666667</v>
      </c>
    </row>
    <row r="23" hidden="1" spans="1:6">
      <c r="A23" s="55" t="s">
        <v>15</v>
      </c>
      <c r="B23" s="1">
        <v>0</v>
      </c>
      <c r="F23" s="52">
        <v>0.9846</v>
      </c>
    </row>
    <row r="24" hidden="1" spans="1:6">
      <c r="A24" s="55" t="s">
        <v>15</v>
      </c>
      <c r="B24" s="1">
        <v>0</v>
      </c>
      <c r="F24" s="52">
        <v>0.3463</v>
      </c>
    </row>
    <row r="25" hidden="1" spans="1:6">
      <c r="A25" s="55" t="s">
        <v>15</v>
      </c>
      <c r="B25" s="1">
        <v>0</v>
      </c>
      <c r="F25" s="52">
        <v>0.094</v>
      </c>
    </row>
    <row r="26" hidden="1" spans="1:6">
      <c r="A26" s="55" t="s">
        <v>15</v>
      </c>
      <c r="B26" s="1">
        <v>0</v>
      </c>
      <c r="F26" s="52">
        <v>0.5855</v>
      </c>
    </row>
    <row r="27" hidden="1" spans="1:6">
      <c r="A27" s="55" t="s">
        <v>15</v>
      </c>
      <c r="B27" s="1">
        <v>0</v>
      </c>
      <c r="F27" s="52">
        <v>0.5146</v>
      </c>
    </row>
    <row r="28" hidden="1" spans="1:6">
      <c r="A28" s="55" t="s">
        <v>15</v>
      </c>
      <c r="B28" s="1">
        <v>0</v>
      </c>
      <c r="F28" s="52">
        <v>0.538</v>
      </c>
    </row>
    <row r="29" hidden="1" spans="1:6">
      <c r="A29" s="55" t="s">
        <v>15</v>
      </c>
      <c r="B29" s="1">
        <v>0</v>
      </c>
      <c r="F29" s="9">
        <v>0.9697</v>
      </c>
    </row>
    <row r="30" hidden="1" spans="1:2">
      <c r="A30" s="55" t="s">
        <v>15</v>
      </c>
      <c r="B30" s="1">
        <v>0</v>
      </c>
    </row>
    <row r="31" spans="1:4">
      <c r="A31" s="50" t="s">
        <v>16</v>
      </c>
      <c r="B31" s="1">
        <v>0</v>
      </c>
      <c r="C31" s="1">
        <v>0.9649</v>
      </c>
      <c r="D31" s="1">
        <v>0.8177</v>
      </c>
    </row>
    <row r="32" spans="1:4">
      <c r="A32" s="50" t="s">
        <v>17</v>
      </c>
      <c r="B32" s="1">
        <v>0</v>
      </c>
      <c r="C32" s="1">
        <v>0.9425</v>
      </c>
      <c r="D32" s="1">
        <v>0.8249</v>
      </c>
    </row>
    <row r="33" spans="1:4">
      <c r="A33" s="50" t="s">
        <v>18</v>
      </c>
      <c r="B33" s="1">
        <v>0</v>
      </c>
      <c r="C33" s="1">
        <v>0.0011</v>
      </c>
      <c r="D33" s="1">
        <v>0.0012</v>
      </c>
    </row>
    <row r="34" spans="1:4">
      <c r="A34" s="50" t="s">
        <v>20</v>
      </c>
      <c r="B34" s="1">
        <v>0</v>
      </c>
      <c r="C34" s="1">
        <v>0.011</v>
      </c>
      <c r="D34" s="1">
        <v>0</v>
      </c>
    </row>
    <row r="35" spans="1:4">
      <c r="A35" s="50" t="s">
        <v>21</v>
      </c>
      <c r="B35" s="1">
        <v>0.03</v>
      </c>
      <c r="C35" s="1">
        <v>0.3863</v>
      </c>
      <c r="D35" s="1">
        <v>0.3404</v>
      </c>
    </row>
    <row r="36" spans="1:1">
      <c r="A36" s="50" t="s">
        <v>22</v>
      </c>
    </row>
    <row r="37" spans="1:1">
      <c r="A37" s="50" t="s">
        <v>23</v>
      </c>
    </row>
    <row r="38" spans="1:4">
      <c r="A38" s="50" t="s">
        <v>24</v>
      </c>
      <c r="B38" s="1">
        <v>0.5592</v>
      </c>
      <c r="C38" s="1">
        <v>0.1521</v>
      </c>
      <c r="D38" s="1">
        <v>0.3091</v>
      </c>
    </row>
    <row r="41" s="48" customFormat="1" ht="20" customHeight="1" spans="1:11">
      <c r="A41" s="56" t="s">
        <v>0</v>
      </c>
      <c r="B41" s="56" t="s">
        <v>1</v>
      </c>
      <c r="C41" s="56"/>
      <c r="D41" s="57" t="s">
        <v>5</v>
      </c>
      <c r="E41" s="58"/>
      <c r="F41" s="57" t="s">
        <v>6</v>
      </c>
      <c r="G41" s="58"/>
      <c r="H41" s="56" t="s">
        <v>7</v>
      </c>
      <c r="I41" s="56"/>
      <c r="J41" s="56" t="s">
        <v>8</v>
      </c>
      <c r="K41" s="56"/>
    </row>
    <row r="42" s="48" customFormat="1" spans="1:11">
      <c r="A42" s="56"/>
      <c r="B42" s="56" t="s">
        <v>9</v>
      </c>
      <c r="C42" s="56" t="s">
        <v>10</v>
      </c>
      <c r="D42" s="56" t="s">
        <v>11</v>
      </c>
      <c r="E42" s="59" t="s">
        <v>12</v>
      </c>
      <c r="F42" s="56" t="s">
        <v>11</v>
      </c>
      <c r="G42" s="56" t="s">
        <v>12</v>
      </c>
      <c r="H42" s="56" t="s">
        <v>11</v>
      </c>
      <c r="I42" s="56" t="s">
        <v>12</v>
      </c>
      <c r="J42" s="56" t="s">
        <v>11</v>
      </c>
      <c r="K42" s="56" t="s">
        <v>12</v>
      </c>
    </row>
    <row r="43" s="48" customFormat="1" spans="1:11">
      <c r="A43" s="56" t="s">
        <v>13</v>
      </c>
      <c r="B43" s="56" t="s">
        <v>14</v>
      </c>
      <c r="C43" s="56" t="s">
        <v>14</v>
      </c>
      <c r="D43" s="60">
        <f>(F43+H43+J43)/3</f>
        <v>0.205366666666667</v>
      </c>
      <c r="E43" s="61">
        <f>(G43+I43+K43)/3</f>
        <v>0.8321</v>
      </c>
      <c r="F43" s="62">
        <v>0.2107</v>
      </c>
      <c r="G43" s="60">
        <v>0.8779</v>
      </c>
      <c r="H43" s="62">
        <v>0.2088</v>
      </c>
      <c r="I43" s="61">
        <v>0.8321</v>
      </c>
      <c r="J43" s="62">
        <v>0.1966</v>
      </c>
      <c r="K43" s="61">
        <v>0.7863</v>
      </c>
    </row>
    <row r="44" s="48" customFormat="1" spans="1:11">
      <c r="A44" s="56" t="s">
        <v>15</v>
      </c>
      <c r="B44" s="56" t="s">
        <v>14</v>
      </c>
      <c r="C44" s="56" t="s">
        <v>14</v>
      </c>
      <c r="D44" s="56">
        <f t="shared" ref="D44:D54" si="2">(F44+H44+J44)/3</f>
        <v>0.150966666666667</v>
      </c>
      <c r="E44" s="59">
        <f t="shared" ref="E44:E54" si="3">(G44+I44+K44)/3</f>
        <v>0.494033333333333</v>
      </c>
      <c r="F44" s="63">
        <v>0.1774</v>
      </c>
      <c r="G44" s="56">
        <v>0.6369</v>
      </c>
      <c r="H44" s="63">
        <v>0.1462</v>
      </c>
      <c r="I44" s="56">
        <v>0.4583</v>
      </c>
      <c r="J44" s="63">
        <v>0.1293</v>
      </c>
      <c r="K44" s="56">
        <v>0.3869</v>
      </c>
    </row>
    <row r="45" s="48" customFormat="1" spans="1:11">
      <c r="A45" s="56" t="s">
        <v>16</v>
      </c>
      <c r="B45" s="56" t="s">
        <v>14</v>
      </c>
      <c r="C45" s="56" t="s">
        <v>14</v>
      </c>
      <c r="D45" s="56">
        <f t="shared" si="2"/>
        <v>0.0521</v>
      </c>
      <c r="E45" s="59">
        <f t="shared" si="3"/>
        <v>0.6</v>
      </c>
      <c r="F45" s="63">
        <v>0.0764</v>
      </c>
      <c r="G45" s="56">
        <v>0.75</v>
      </c>
      <c r="H45" s="63">
        <v>0.047</v>
      </c>
      <c r="I45" s="56">
        <v>0.575</v>
      </c>
      <c r="J45" s="63">
        <v>0.0329</v>
      </c>
      <c r="K45" s="56">
        <v>0.475</v>
      </c>
    </row>
    <row r="46" s="48" customFormat="1" spans="1:11">
      <c r="A46" s="56" t="s">
        <v>17</v>
      </c>
      <c r="B46" s="56" t="s">
        <v>14</v>
      </c>
      <c r="C46" s="56" t="s">
        <v>14</v>
      </c>
      <c r="D46" s="56">
        <f t="shared" si="2"/>
        <v>0.0500666666666667</v>
      </c>
      <c r="E46" s="59">
        <f t="shared" si="3"/>
        <v>0.575766666666667</v>
      </c>
      <c r="F46" s="63">
        <v>0.0796</v>
      </c>
      <c r="G46" s="56">
        <v>0.7273</v>
      </c>
      <c r="H46" s="63">
        <v>0.0424</v>
      </c>
      <c r="I46" s="56">
        <v>0.5758</v>
      </c>
      <c r="J46" s="63">
        <v>0.0282</v>
      </c>
      <c r="K46" s="56">
        <v>0.4242</v>
      </c>
    </row>
    <row r="47" s="48" customFormat="1" spans="1:11">
      <c r="A47" s="56" t="s">
        <v>18</v>
      </c>
      <c r="B47" s="56" t="s">
        <v>19</v>
      </c>
      <c r="C47" s="56" t="s">
        <v>14</v>
      </c>
      <c r="D47" s="56">
        <f t="shared" si="2"/>
        <v>0.0263666666666667</v>
      </c>
      <c r="E47" s="59">
        <f t="shared" si="3"/>
        <v>0.104966666666667</v>
      </c>
      <c r="F47" s="64">
        <v>0.0408</v>
      </c>
      <c r="G47" s="56">
        <v>0.2046</v>
      </c>
      <c r="H47" s="64">
        <v>0.0209</v>
      </c>
      <c r="I47" s="56">
        <v>0.0703</v>
      </c>
      <c r="J47" s="64">
        <v>0.0174</v>
      </c>
      <c r="K47" s="56">
        <v>0.04</v>
      </c>
    </row>
    <row r="48" s="48" customFormat="1" spans="1:11">
      <c r="A48" s="56" t="s">
        <v>20</v>
      </c>
      <c r="B48" s="56" t="s">
        <v>19</v>
      </c>
      <c r="C48" s="56" t="s">
        <v>14</v>
      </c>
      <c r="D48" s="56" t="s">
        <v>19</v>
      </c>
      <c r="E48" s="59">
        <f>G48/3</f>
        <v>0.00606666666666667</v>
      </c>
      <c r="F48" s="56" t="s">
        <v>19</v>
      </c>
      <c r="G48" s="56">
        <v>0.0182</v>
      </c>
      <c r="H48" s="56" t="s">
        <v>19</v>
      </c>
      <c r="I48" s="56" t="s">
        <v>19</v>
      </c>
      <c r="J48" s="56" t="s">
        <v>19</v>
      </c>
      <c r="K48" s="56" t="s">
        <v>19</v>
      </c>
    </row>
    <row r="49" s="48" customFormat="1" spans="1:11">
      <c r="A49" s="56" t="s">
        <v>21</v>
      </c>
      <c r="B49" s="56" t="s">
        <v>19</v>
      </c>
      <c r="C49" s="56" t="s">
        <v>14</v>
      </c>
      <c r="D49" s="56">
        <f t="shared" si="2"/>
        <v>0.0177333333333333</v>
      </c>
      <c r="E49" s="59">
        <f t="shared" si="3"/>
        <v>0.0608</v>
      </c>
      <c r="F49" s="65">
        <v>0.0184</v>
      </c>
      <c r="G49" s="56">
        <v>0.0693</v>
      </c>
      <c r="H49" s="65">
        <v>0.0174</v>
      </c>
      <c r="I49" s="56">
        <v>0.0584</v>
      </c>
      <c r="J49" s="65">
        <v>0.0174</v>
      </c>
      <c r="K49" s="56">
        <v>0.0547</v>
      </c>
    </row>
    <row r="50" s="48" customFormat="1" hidden="1" spans="1:11">
      <c r="A50" s="56" t="s">
        <v>22</v>
      </c>
      <c r="B50" s="56" t="s">
        <v>19</v>
      </c>
      <c r="C50" s="56" t="s">
        <v>14</v>
      </c>
      <c r="D50" s="56">
        <f t="shared" si="2"/>
        <v>0.196533333333333</v>
      </c>
      <c r="E50" s="59">
        <f t="shared" si="3"/>
        <v>0.278633333333333</v>
      </c>
      <c r="F50" s="59">
        <v>0.4211</v>
      </c>
      <c r="G50" s="56">
        <v>0.5146</v>
      </c>
      <c r="H50" s="59">
        <v>0.1291</v>
      </c>
      <c r="I50" s="56">
        <v>0.2397</v>
      </c>
      <c r="J50" s="59">
        <v>0.0394</v>
      </c>
      <c r="K50" s="56">
        <v>0.0816</v>
      </c>
    </row>
    <row r="51" s="48" customFormat="1" hidden="1" spans="1:11">
      <c r="A51" s="56" t="s">
        <v>23</v>
      </c>
      <c r="B51" s="56" t="s">
        <v>19</v>
      </c>
      <c r="C51" s="56" t="s">
        <v>14</v>
      </c>
      <c r="D51" s="56">
        <f t="shared" si="2"/>
        <v>0.219933333333333</v>
      </c>
      <c r="E51" s="59">
        <f t="shared" si="3"/>
        <v>0.288</v>
      </c>
      <c r="F51" s="59">
        <v>0.4853</v>
      </c>
      <c r="G51" s="56">
        <v>0.538</v>
      </c>
      <c r="H51" s="59">
        <v>0.1301</v>
      </c>
      <c r="I51" s="56">
        <v>0.2445</v>
      </c>
      <c r="J51" s="59">
        <v>0.0444</v>
      </c>
      <c r="K51" s="56">
        <v>0.0815</v>
      </c>
    </row>
    <row r="52" s="48" customFormat="1" spans="1:11">
      <c r="A52" s="56" t="s">
        <v>22</v>
      </c>
      <c r="B52" s="56" t="s">
        <v>19</v>
      </c>
      <c r="C52" s="56" t="s">
        <v>14</v>
      </c>
      <c r="D52" s="56">
        <f t="shared" si="2"/>
        <v>0.0317333333333333</v>
      </c>
      <c r="E52" s="59">
        <f t="shared" si="3"/>
        <v>0.1497</v>
      </c>
      <c r="F52" s="64">
        <v>0.0632</v>
      </c>
      <c r="G52" s="56">
        <v>0.2668</v>
      </c>
      <c r="H52" s="64">
        <v>0.0273</v>
      </c>
      <c r="I52" s="56">
        <v>0.1324</v>
      </c>
      <c r="J52" s="64">
        <v>0.0047</v>
      </c>
      <c r="K52" s="56">
        <v>0.0499</v>
      </c>
    </row>
    <row r="53" s="48" customFormat="1" spans="1:11">
      <c r="A53" s="56" t="s">
        <v>23</v>
      </c>
      <c r="B53" s="56" t="s">
        <v>19</v>
      </c>
      <c r="C53" s="56" t="s">
        <v>14</v>
      </c>
      <c r="D53" s="56">
        <f t="shared" si="2"/>
        <v>0.0296666666666667</v>
      </c>
      <c r="E53" s="59">
        <f t="shared" si="3"/>
        <v>0.1313</v>
      </c>
      <c r="F53" s="64">
        <v>0.0577</v>
      </c>
      <c r="G53" s="56">
        <v>0.2382</v>
      </c>
      <c r="H53" s="64">
        <v>0.0267</v>
      </c>
      <c r="I53" s="56">
        <v>0.113</v>
      </c>
      <c r="J53" s="64">
        <v>0.0046</v>
      </c>
      <c r="K53" s="56">
        <v>0.0427</v>
      </c>
    </row>
    <row r="54" s="48" customFormat="1" spans="1:11">
      <c r="A54" s="56" t="s">
        <v>24</v>
      </c>
      <c r="B54" s="56" t="s">
        <v>19</v>
      </c>
      <c r="C54" s="56" t="s">
        <v>14</v>
      </c>
      <c r="D54" s="66">
        <f t="shared" si="2"/>
        <v>0.151666666666667</v>
      </c>
      <c r="E54" s="67">
        <f t="shared" si="3"/>
        <v>0.676233333333333</v>
      </c>
      <c r="F54" s="68">
        <v>0.1865</v>
      </c>
      <c r="G54" s="66">
        <v>0.8739</v>
      </c>
      <c r="H54" s="68">
        <v>0.1529</v>
      </c>
      <c r="I54" s="67">
        <v>0.6562</v>
      </c>
      <c r="J54" s="68">
        <v>0.1156</v>
      </c>
      <c r="K54" s="67">
        <v>0.4986</v>
      </c>
    </row>
    <row r="56" spans="1:1">
      <c r="A56" s="69"/>
    </row>
    <row r="57" spans="1:7">
      <c r="A57" s="69" t="s">
        <v>0</v>
      </c>
      <c r="B57" s="1" t="s">
        <v>28</v>
      </c>
      <c r="C57" s="1" t="s">
        <v>29</v>
      </c>
      <c r="D57" s="48" t="s">
        <v>30</v>
      </c>
      <c r="E57" s="48" t="s">
        <v>31</v>
      </c>
      <c r="F57" s="1" t="s">
        <v>32</v>
      </c>
      <c r="G57" s="1" t="s">
        <v>33</v>
      </c>
    </row>
    <row r="58" spans="1:14">
      <c r="A58" s="56" t="s">
        <v>13</v>
      </c>
      <c r="B58" s="1">
        <f>(J58+L58+N58)/3</f>
        <v>0.917566666666667</v>
      </c>
      <c r="C58" s="1">
        <v>0.8321</v>
      </c>
      <c r="D58" s="1">
        <v>0.4108</v>
      </c>
      <c r="E58" s="60">
        <v>0.2054</v>
      </c>
      <c r="F58" s="1">
        <f>1-(E58/D58)</f>
        <v>0.5</v>
      </c>
      <c r="G58" s="1">
        <f>1-(C58/B58)</f>
        <v>0.0931449122679552</v>
      </c>
      <c r="I58" s="50">
        <v>0.4122</v>
      </c>
      <c r="J58" s="50">
        <v>0.9438</v>
      </c>
      <c r="K58" s="50">
        <v>0.4122</v>
      </c>
      <c r="L58" s="50">
        <v>0.9101</v>
      </c>
      <c r="M58" s="1">
        <v>0.4079</v>
      </c>
      <c r="N58" s="50">
        <v>0.8988</v>
      </c>
    </row>
    <row r="59" spans="1:14">
      <c r="A59" s="56" t="s">
        <v>15</v>
      </c>
      <c r="B59" s="1">
        <f t="shared" ref="B59:B67" si="4">(J59+L59+N59)/3</f>
        <v>0.947333333333333</v>
      </c>
      <c r="C59" s="1">
        <v>0.494</v>
      </c>
      <c r="D59" s="1">
        <v>0.3994</v>
      </c>
      <c r="E59" s="56">
        <v>0.151</v>
      </c>
      <c r="F59" s="1">
        <f t="shared" ref="F59:F67" si="5">1-(E59/D59)</f>
        <v>0.621932899349024</v>
      </c>
      <c r="G59" s="1">
        <f t="shared" ref="G59:G67" si="6">1-(C59/B59)</f>
        <v>0.47853624208304</v>
      </c>
      <c r="I59" s="1">
        <v>0.4054</v>
      </c>
      <c r="J59" s="70">
        <v>0.9868</v>
      </c>
      <c r="K59" s="1">
        <v>0.403</v>
      </c>
      <c r="L59" s="50">
        <v>0.9605</v>
      </c>
      <c r="M59" s="1">
        <v>0.3897</v>
      </c>
      <c r="N59" s="50">
        <v>0.8947</v>
      </c>
    </row>
    <row r="60" spans="1:14">
      <c r="A60" s="56" t="s">
        <v>16</v>
      </c>
      <c r="B60" s="1">
        <f t="shared" si="4"/>
        <v>0.966166666666667</v>
      </c>
      <c r="C60" s="1">
        <v>0.6</v>
      </c>
      <c r="D60" s="1">
        <v>0.6208</v>
      </c>
      <c r="E60" s="56">
        <v>0.0521</v>
      </c>
      <c r="F60" s="1">
        <f t="shared" si="5"/>
        <v>0.916076030927835</v>
      </c>
      <c r="G60" s="1">
        <f t="shared" si="6"/>
        <v>0.378989132309815</v>
      </c>
      <c r="I60" s="1">
        <v>0.6341</v>
      </c>
      <c r="J60" s="50">
        <v>0.971</v>
      </c>
      <c r="K60" s="54">
        <v>0.6341</v>
      </c>
      <c r="L60" s="50">
        <v>0.971</v>
      </c>
      <c r="M60" s="54">
        <v>0.5942</v>
      </c>
      <c r="N60" s="50">
        <v>0.9565</v>
      </c>
    </row>
    <row r="61" spans="1:14">
      <c r="A61" s="56" t="s">
        <v>17</v>
      </c>
      <c r="B61" s="1">
        <f t="shared" si="4"/>
        <v>0.979466666666667</v>
      </c>
      <c r="C61" s="1">
        <v>0.5758</v>
      </c>
      <c r="D61" s="1">
        <v>0.6089</v>
      </c>
      <c r="E61" s="56">
        <v>0.0501</v>
      </c>
      <c r="F61" s="1">
        <f t="shared" si="5"/>
        <v>0.917720479553293</v>
      </c>
      <c r="G61" s="1">
        <f t="shared" si="6"/>
        <v>0.412129049823033</v>
      </c>
      <c r="I61" s="1">
        <v>0.6188</v>
      </c>
      <c r="J61" s="50">
        <v>0.9846</v>
      </c>
      <c r="K61" s="1">
        <v>0.6188</v>
      </c>
      <c r="L61" s="70">
        <v>0.9846</v>
      </c>
      <c r="M61" s="1">
        <v>0.5891</v>
      </c>
      <c r="N61" s="70">
        <v>0.9692</v>
      </c>
    </row>
    <row r="62" spans="1:14">
      <c r="A62" s="56" t="s">
        <v>18</v>
      </c>
      <c r="B62" s="1">
        <f t="shared" si="4"/>
        <v>0.1788</v>
      </c>
      <c r="C62" s="1">
        <v>0.105</v>
      </c>
      <c r="D62" s="1">
        <v>0.1094</v>
      </c>
      <c r="E62" s="56">
        <v>0.0264</v>
      </c>
      <c r="F62" s="1">
        <f t="shared" si="5"/>
        <v>0.758683729433272</v>
      </c>
      <c r="G62" s="1">
        <f t="shared" si="6"/>
        <v>0.412751677852349</v>
      </c>
      <c r="I62" s="1">
        <v>0.1681</v>
      </c>
      <c r="J62" s="50">
        <v>0.3463</v>
      </c>
      <c r="K62" s="1">
        <v>0.0933</v>
      </c>
      <c r="L62" s="50">
        <v>0.1356</v>
      </c>
      <c r="M62" s="1">
        <v>0.0669</v>
      </c>
      <c r="N62" s="50">
        <v>0.0545</v>
      </c>
    </row>
    <row r="63" spans="1:14">
      <c r="A63" s="56" t="s">
        <v>20</v>
      </c>
      <c r="B63" s="1">
        <f t="shared" si="4"/>
        <v>0.0438666666666667</v>
      </c>
      <c r="C63" s="1">
        <v>0.0061</v>
      </c>
      <c r="D63" s="1">
        <v>0.0168</v>
      </c>
      <c r="E63" s="56">
        <v>0</v>
      </c>
      <c r="F63" s="1">
        <f t="shared" si="5"/>
        <v>1</v>
      </c>
      <c r="G63" s="1">
        <f t="shared" si="6"/>
        <v>0.860942249240122</v>
      </c>
      <c r="I63" s="1">
        <v>0.043</v>
      </c>
      <c r="J63" s="50">
        <v>0.094</v>
      </c>
      <c r="K63" s="1">
        <v>0.0037</v>
      </c>
      <c r="L63" s="50">
        <v>0.0188</v>
      </c>
      <c r="M63" s="1">
        <v>0.0037</v>
      </c>
      <c r="N63" s="50">
        <v>0.0188</v>
      </c>
    </row>
    <row r="64" spans="1:14">
      <c r="A64" s="56" t="s">
        <v>21</v>
      </c>
      <c r="B64" s="1">
        <f t="shared" si="4"/>
        <v>0.423366666666667</v>
      </c>
      <c r="C64" s="1">
        <v>0.0608</v>
      </c>
      <c r="D64" s="1">
        <v>0.2951</v>
      </c>
      <c r="E64" s="56">
        <v>0.0177</v>
      </c>
      <c r="F64" s="1">
        <f t="shared" si="5"/>
        <v>0.940020332090817</v>
      </c>
      <c r="G64" s="1">
        <f t="shared" si="6"/>
        <v>0.856389260688135</v>
      </c>
      <c r="I64" s="1">
        <v>0.3753</v>
      </c>
      <c r="J64" s="50">
        <v>0.5855</v>
      </c>
      <c r="K64" s="1">
        <v>0.258</v>
      </c>
      <c r="L64" s="50">
        <v>0.3603</v>
      </c>
      <c r="M64" s="1">
        <v>0.2521</v>
      </c>
      <c r="N64" s="50">
        <v>0.3243</v>
      </c>
    </row>
    <row r="65" spans="1:14">
      <c r="A65" s="56" t="s">
        <v>22</v>
      </c>
      <c r="B65" s="1">
        <f t="shared" si="4"/>
        <v>0.278633333333333</v>
      </c>
      <c r="C65" s="1">
        <v>0.1497</v>
      </c>
      <c r="D65" s="1">
        <v>0.1965</v>
      </c>
      <c r="E65" s="56">
        <v>0.0317</v>
      </c>
      <c r="F65" s="1">
        <f t="shared" si="5"/>
        <v>0.838676844783715</v>
      </c>
      <c r="G65" s="1">
        <f t="shared" si="6"/>
        <v>0.462734776887187</v>
      </c>
      <c r="I65" s="1">
        <v>0.4211</v>
      </c>
      <c r="J65" s="50">
        <v>0.5146</v>
      </c>
      <c r="K65" s="1">
        <v>0.1291</v>
      </c>
      <c r="L65" s="50">
        <v>0.2397</v>
      </c>
      <c r="M65" s="1">
        <v>0.0394</v>
      </c>
      <c r="N65" s="50">
        <v>0.0816</v>
      </c>
    </row>
    <row r="66" spans="1:14">
      <c r="A66" s="56" t="s">
        <v>23</v>
      </c>
      <c r="B66" s="1">
        <f t="shared" si="4"/>
        <v>0.288</v>
      </c>
      <c r="C66" s="1">
        <v>0.1313</v>
      </c>
      <c r="D66" s="1">
        <v>0.2199</v>
      </c>
      <c r="E66" s="56">
        <v>0.0297</v>
      </c>
      <c r="F66" s="1">
        <f t="shared" si="5"/>
        <v>0.86493860845839</v>
      </c>
      <c r="G66" s="1">
        <f t="shared" si="6"/>
        <v>0.544097222222222</v>
      </c>
      <c r="I66" s="1">
        <v>0.4853</v>
      </c>
      <c r="J66" s="50">
        <v>0.538</v>
      </c>
      <c r="K66" s="1">
        <v>0.1301</v>
      </c>
      <c r="L66" s="50">
        <v>0.2445</v>
      </c>
      <c r="M66" s="1">
        <v>0.0444</v>
      </c>
      <c r="N66" s="50">
        <v>0.0815</v>
      </c>
    </row>
    <row r="67" spans="1:14">
      <c r="A67" s="56" t="s">
        <v>24</v>
      </c>
      <c r="B67" s="1">
        <f t="shared" si="4"/>
        <v>0.713133333333333</v>
      </c>
      <c r="C67" s="1">
        <v>0.6762</v>
      </c>
      <c r="D67" s="1">
        <v>0.5428</v>
      </c>
      <c r="E67" s="66">
        <v>0.1517</v>
      </c>
      <c r="F67" s="1">
        <f t="shared" si="5"/>
        <v>0.720523212969786</v>
      </c>
      <c r="G67" s="1">
        <f t="shared" si="6"/>
        <v>0.0517902215574459</v>
      </c>
      <c r="I67" s="54">
        <v>0.7401</v>
      </c>
      <c r="J67" s="118">
        <v>0.9697</v>
      </c>
      <c r="K67" s="119">
        <v>0.5483</v>
      </c>
      <c r="L67" s="119">
        <v>0.7394</v>
      </c>
      <c r="M67" s="119">
        <v>0.3401</v>
      </c>
      <c r="N67" s="119">
        <v>0.4303</v>
      </c>
    </row>
    <row r="70" ht="16.5" spans="1:13">
      <c r="A70" s="69" t="s">
        <v>0</v>
      </c>
      <c r="B70" s="48" t="s">
        <v>34</v>
      </c>
      <c r="C70" s="48" t="s">
        <v>35</v>
      </c>
      <c r="D70" s="48" t="s">
        <v>36</v>
      </c>
      <c r="E70" s="48" t="s">
        <v>37</v>
      </c>
      <c r="F70" s="48" t="s">
        <v>38</v>
      </c>
      <c r="G70" s="48" t="s">
        <v>39</v>
      </c>
      <c r="H70" s="48" t="s">
        <v>40</v>
      </c>
      <c r="I70" s="48" t="s">
        <v>41</v>
      </c>
      <c r="J70" s="48">
        <v>10</v>
      </c>
      <c r="K70" s="48">
        <v>30</v>
      </c>
      <c r="L70" s="48">
        <v>50</v>
      </c>
      <c r="M70" s="1" t="s">
        <v>42</v>
      </c>
    </row>
    <row r="71" ht="16.5" spans="1:13">
      <c r="A71" s="56" t="s">
        <v>13</v>
      </c>
      <c r="B71" s="52">
        <v>0.4122</v>
      </c>
      <c r="C71" s="75">
        <v>0.2107</v>
      </c>
      <c r="D71" s="52">
        <v>0.4122</v>
      </c>
      <c r="E71" s="75">
        <v>0.2088</v>
      </c>
      <c r="F71" s="10">
        <v>0.4079</v>
      </c>
      <c r="G71" s="75">
        <v>0.1966</v>
      </c>
      <c r="H71" s="76">
        <v>0.4108</v>
      </c>
      <c r="I71" s="86">
        <v>0.2054</v>
      </c>
      <c r="J71" s="1">
        <f>B71-C71</f>
        <v>0.2015</v>
      </c>
      <c r="K71" s="1">
        <f>D71-E71</f>
        <v>0.2034</v>
      </c>
      <c r="L71" s="1">
        <f>F71-G71</f>
        <v>0.2113</v>
      </c>
      <c r="M71" s="1">
        <f>H71-I71</f>
        <v>0.2054</v>
      </c>
    </row>
    <row r="72" ht="16.5" spans="1:13">
      <c r="A72" s="56" t="s">
        <v>15</v>
      </c>
      <c r="B72" s="10">
        <v>0.4054</v>
      </c>
      <c r="C72" s="77">
        <v>0.1774</v>
      </c>
      <c r="D72" s="10">
        <v>0.403</v>
      </c>
      <c r="E72" s="77">
        <v>0.1462</v>
      </c>
      <c r="F72" s="10">
        <v>0.3897</v>
      </c>
      <c r="G72" s="77">
        <v>0.1293</v>
      </c>
      <c r="H72" s="76">
        <v>0.3994</v>
      </c>
      <c r="I72" s="90">
        <v>0.151</v>
      </c>
      <c r="J72" s="1">
        <f t="shared" ref="J72:J80" si="7">B72-C72</f>
        <v>0.228</v>
      </c>
      <c r="K72" s="1">
        <f t="shared" ref="K72:K80" si="8">D72-E72</f>
        <v>0.2568</v>
      </c>
      <c r="L72" s="1">
        <f t="shared" ref="L72:L80" si="9">F72-G72</f>
        <v>0.2604</v>
      </c>
      <c r="M72" s="1">
        <f t="shared" ref="M72:M80" si="10">H72-I72</f>
        <v>0.2484</v>
      </c>
    </row>
    <row r="73" ht="16.5" spans="1:13">
      <c r="A73" s="56" t="s">
        <v>16</v>
      </c>
      <c r="B73" s="10">
        <v>0.6341</v>
      </c>
      <c r="C73" s="77">
        <v>0.0764</v>
      </c>
      <c r="D73" s="46">
        <v>0.6341</v>
      </c>
      <c r="E73" s="77">
        <v>0.047</v>
      </c>
      <c r="F73" s="46">
        <v>0.5942</v>
      </c>
      <c r="G73" s="77">
        <v>0.0329</v>
      </c>
      <c r="H73" s="78">
        <v>0.6208</v>
      </c>
      <c r="I73" s="90">
        <v>0.0521</v>
      </c>
      <c r="J73" s="1">
        <f t="shared" si="7"/>
        <v>0.5577</v>
      </c>
      <c r="K73" s="1">
        <f t="shared" si="8"/>
        <v>0.5871</v>
      </c>
      <c r="L73" s="1">
        <f t="shared" si="9"/>
        <v>0.5613</v>
      </c>
      <c r="M73" s="1">
        <f t="shared" si="10"/>
        <v>0.5687</v>
      </c>
    </row>
    <row r="74" ht="16.5" spans="1:13">
      <c r="A74" s="56" t="s">
        <v>17</v>
      </c>
      <c r="B74" s="10">
        <v>0.6188</v>
      </c>
      <c r="C74" s="77">
        <v>0.0796</v>
      </c>
      <c r="D74" s="10">
        <v>0.6188</v>
      </c>
      <c r="E74" s="77">
        <v>0.0424</v>
      </c>
      <c r="F74" s="10">
        <v>0.5891</v>
      </c>
      <c r="G74" s="77">
        <v>0.0282</v>
      </c>
      <c r="H74" s="76">
        <v>0.6089</v>
      </c>
      <c r="I74" s="90">
        <v>0.0501</v>
      </c>
      <c r="J74" s="1">
        <f t="shared" si="7"/>
        <v>0.5392</v>
      </c>
      <c r="K74" s="1">
        <f t="shared" si="8"/>
        <v>0.5764</v>
      </c>
      <c r="L74" s="1">
        <f t="shared" si="9"/>
        <v>0.5609</v>
      </c>
      <c r="M74" s="1">
        <f t="shared" si="10"/>
        <v>0.5588</v>
      </c>
    </row>
    <row r="75" ht="16.5" spans="1:13">
      <c r="A75" s="56" t="s">
        <v>18</v>
      </c>
      <c r="B75" s="10">
        <v>0.1681</v>
      </c>
      <c r="C75" s="77">
        <v>0.0408</v>
      </c>
      <c r="D75" s="10">
        <v>0.0933</v>
      </c>
      <c r="E75" s="77">
        <v>0.0209</v>
      </c>
      <c r="F75" s="10">
        <v>0.0669</v>
      </c>
      <c r="G75" s="77">
        <v>0.0174</v>
      </c>
      <c r="H75" s="76">
        <v>0.1094</v>
      </c>
      <c r="I75" s="90">
        <v>0.0264</v>
      </c>
      <c r="J75" s="1">
        <f t="shared" si="7"/>
        <v>0.1273</v>
      </c>
      <c r="K75" s="1">
        <f t="shared" si="8"/>
        <v>0.0724</v>
      </c>
      <c r="L75" s="1">
        <f t="shared" si="9"/>
        <v>0.0495</v>
      </c>
      <c r="M75" s="1">
        <f t="shared" si="10"/>
        <v>0.083</v>
      </c>
    </row>
    <row r="76" ht="16.5" spans="1:13">
      <c r="A76" s="56" t="s">
        <v>20</v>
      </c>
      <c r="B76" s="10">
        <v>0.043</v>
      </c>
      <c r="C76" s="79" t="s">
        <v>43</v>
      </c>
      <c r="D76" s="10">
        <v>0.0037</v>
      </c>
      <c r="E76" s="79" t="s">
        <v>43</v>
      </c>
      <c r="F76" s="10">
        <v>0.0037</v>
      </c>
      <c r="G76" s="79" t="s">
        <v>43</v>
      </c>
      <c r="H76" s="76">
        <v>0.0168</v>
      </c>
      <c r="I76" s="79" t="s">
        <v>43</v>
      </c>
      <c r="J76" s="120">
        <v>0.043</v>
      </c>
      <c r="K76" s="121">
        <v>0.37</v>
      </c>
      <c r="L76" s="121">
        <v>0.37</v>
      </c>
      <c r="M76" s="120">
        <v>0.0168</v>
      </c>
    </row>
    <row r="77" ht="16.5" spans="1:13">
      <c r="A77" s="56" t="s">
        <v>21</v>
      </c>
      <c r="B77" s="10">
        <v>0.3753</v>
      </c>
      <c r="C77" s="80">
        <v>0.0184</v>
      </c>
      <c r="D77" s="10">
        <v>0.258</v>
      </c>
      <c r="E77" s="80">
        <v>0.0174</v>
      </c>
      <c r="F77" s="10">
        <v>0.2521</v>
      </c>
      <c r="G77" s="80">
        <v>0.0174</v>
      </c>
      <c r="H77" s="76">
        <v>0.2951</v>
      </c>
      <c r="I77" s="90">
        <v>0.0177</v>
      </c>
      <c r="J77" s="1">
        <f t="shared" si="7"/>
        <v>0.3569</v>
      </c>
      <c r="K77" s="1">
        <f t="shared" si="8"/>
        <v>0.2406</v>
      </c>
      <c r="L77" s="1">
        <f t="shared" si="9"/>
        <v>0.2347</v>
      </c>
      <c r="M77" s="1">
        <f t="shared" si="10"/>
        <v>0.2774</v>
      </c>
    </row>
    <row r="78" ht="16.5" spans="1:13">
      <c r="A78" s="56" t="s">
        <v>22</v>
      </c>
      <c r="B78" s="10">
        <v>0.4211</v>
      </c>
      <c r="C78" s="81">
        <v>0.0632</v>
      </c>
      <c r="D78" s="10">
        <v>0.1291</v>
      </c>
      <c r="E78" s="81">
        <v>0.0273</v>
      </c>
      <c r="F78" s="10">
        <v>0.0394</v>
      </c>
      <c r="G78" s="81">
        <v>0.0047</v>
      </c>
      <c r="H78" s="76">
        <v>0.1965</v>
      </c>
      <c r="I78" s="90">
        <v>0.0317</v>
      </c>
      <c r="J78" s="1">
        <f t="shared" si="7"/>
        <v>0.3579</v>
      </c>
      <c r="K78" s="1">
        <f t="shared" si="8"/>
        <v>0.1018</v>
      </c>
      <c r="L78" s="1">
        <f t="shared" si="9"/>
        <v>0.0347</v>
      </c>
      <c r="M78" s="1">
        <f t="shared" si="10"/>
        <v>0.1648</v>
      </c>
    </row>
    <row r="79" ht="16.5" spans="1:13">
      <c r="A79" s="56" t="s">
        <v>23</v>
      </c>
      <c r="B79" s="10">
        <v>0.4853</v>
      </c>
      <c r="C79" s="77">
        <v>0.0577</v>
      </c>
      <c r="D79" s="10">
        <v>0.1301</v>
      </c>
      <c r="E79" s="77">
        <v>0.0267</v>
      </c>
      <c r="F79" s="10">
        <v>0.0444</v>
      </c>
      <c r="G79" s="77">
        <v>0.0046</v>
      </c>
      <c r="H79" s="76">
        <v>0.2199</v>
      </c>
      <c r="I79" s="90">
        <v>0.0297</v>
      </c>
      <c r="J79" s="1">
        <f t="shared" si="7"/>
        <v>0.4276</v>
      </c>
      <c r="K79" s="1">
        <f t="shared" si="8"/>
        <v>0.1034</v>
      </c>
      <c r="L79" s="1">
        <f t="shared" si="9"/>
        <v>0.0398</v>
      </c>
      <c r="M79" s="1">
        <f t="shared" si="10"/>
        <v>0.1902</v>
      </c>
    </row>
    <row r="80" ht="16.5" spans="1:13">
      <c r="A80" s="56" t="s">
        <v>24</v>
      </c>
      <c r="B80" s="46">
        <v>0.7401</v>
      </c>
      <c r="C80" s="82">
        <v>0.1865</v>
      </c>
      <c r="D80" s="12">
        <v>0.5483</v>
      </c>
      <c r="E80" s="82">
        <v>0.1529</v>
      </c>
      <c r="F80" s="12">
        <v>0.3401</v>
      </c>
      <c r="G80" s="82">
        <v>0.1156</v>
      </c>
      <c r="H80" s="83">
        <v>0.5428</v>
      </c>
      <c r="I80" s="94">
        <v>0.1517</v>
      </c>
      <c r="J80" s="1">
        <f t="shared" si="7"/>
        <v>0.5536</v>
      </c>
      <c r="K80" s="1">
        <f t="shared" si="8"/>
        <v>0.3954</v>
      </c>
      <c r="L80" s="1">
        <f t="shared" si="9"/>
        <v>0.2245</v>
      </c>
      <c r="M80" s="1">
        <f t="shared" si="10"/>
        <v>0.3911</v>
      </c>
    </row>
    <row r="81" ht="16.5" spans="3:7">
      <c r="C81" s="64"/>
      <c r="D81" s="84"/>
      <c r="G81" s="82"/>
    </row>
    <row r="82" spans="3:3">
      <c r="C82" s="68"/>
    </row>
    <row r="83" ht="16.5" spans="1:13">
      <c r="A83" s="69" t="s">
        <v>0</v>
      </c>
      <c r="B83" s="48" t="s">
        <v>44</v>
      </c>
      <c r="C83" s="48" t="s">
        <v>45</v>
      </c>
      <c r="D83" s="48" t="s">
        <v>46</v>
      </c>
      <c r="E83" s="48" t="s">
        <v>47</v>
      </c>
      <c r="F83" s="48" t="s">
        <v>48</v>
      </c>
      <c r="G83" s="48" t="s">
        <v>49</v>
      </c>
      <c r="H83" s="48" t="s">
        <v>50</v>
      </c>
      <c r="I83" s="48" t="s">
        <v>51</v>
      </c>
      <c r="J83" s="48">
        <v>10</v>
      </c>
      <c r="K83" s="48">
        <v>30</v>
      </c>
      <c r="L83" s="48">
        <v>50</v>
      </c>
      <c r="M83" s="1" t="s">
        <v>42</v>
      </c>
    </row>
    <row r="84" ht="16.5" spans="1:13">
      <c r="A84" s="56" t="s">
        <v>13</v>
      </c>
      <c r="B84" s="85">
        <v>0.9438</v>
      </c>
      <c r="C84" s="86">
        <v>0.8779</v>
      </c>
      <c r="D84" s="85">
        <v>0.9101</v>
      </c>
      <c r="E84" s="87">
        <v>0.8321</v>
      </c>
      <c r="F84" s="85">
        <v>0.8988</v>
      </c>
      <c r="G84" s="87">
        <v>0.7863</v>
      </c>
      <c r="H84" s="88">
        <v>0.9176</v>
      </c>
      <c r="I84" s="87">
        <v>0.8321</v>
      </c>
      <c r="J84" s="1">
        <f>B84-C84</f>
        <v>0.0659</v>
      </c>
      <c r="K84" s="1">
        <f>D84-E84</f>
        <v>0.0780000000000001</v>
      </c>
      <c r="L84" s="1">
        <f>F84-G84</f>
        <v>0.1125</v>
      </c>
      <c r="M84" s="1">
        <f>H84-I84</f>
        <v>0.0855000000000001</v>
      </c>
    </row>
    <row r="85" ht="16.5" spans="1:13">
      <c r="A85" s="56" t="s">
        <v>15</v>
      </c>
      <c r="B85" s="89">
        <v>0.9868</v>
      </c>
      <c r="C85" s="90">
        <v>0.6369</v>
      </c>
      <c r="D85" s="91">
        <v>0.9605</v>
      </c>
      <c r="E85" s="90">
        <v>0.4583</v>
      </c>
      <c r="F85" s="91">
        <v>0.8947</v>
      </c>
      <c r="G85" s="90">
        <v>0.3869</v>
      </c>
      <c r="H85" s="92">
        <v>0.9473</v>
      </c>
      <c r="I85" s="92">
        <v>0.494</v>
      </c>
      <c r="J85" s="1">
        <f t="shared" ref="J85:J93" si="11">B85-C85</f>
        <v>0.3499</v>
      </c>
      <c r="K85" s="1">
        <f t="shared" ref="K85:K93" si="12">D85-E85</f>
        <v>0.5022</v>
      </c>
      <c r="L85" s="1">
        <f t="shared" ref="L85:L93" si="13">F85-G85</f>
        <v>0.5078</v>
      </c>
      <c r="M85" s="1">
        <f t="shared" ref="M85:M93" si="14">H85-I85</f>
        <v>0.4533</v>
      </c>
    </row>
    <row r="86" ht="16.5" spans="1:13">
      <c r="A86" s="56" t="s">
        <v>16</v>
      </c>
      <c r="B86" s="91">
        <v>0.971</v>
      </c>
      <c r="C86" s="90">
        <v>0.75</v>
      </c>
      <c r="D86" s="91">
        <v>0.971</v>
      </c>
      <c r="E86" s="90">
        <v>0.575</v>
      </c>
      <c r="F86" s="91">
        <v>0.9565</v>
      </c>
      <c r="G86" s="90">
        <v>0.475</v>
      </c>
      <c r="H86" s="92">
        <v>0.9662</v>
      </c>
      <c r="I86" s="92">
        <v>0.6</v>
      </c>
      <c r="J86" s="1">
        <f t="shared" si="11"/>
        <v>0.221</v>
      </c>
      <c r="K86" s="1">
        <f t="shared" si="12"/>
        <v>0.396</v>
      </c>
      <c r="L86" s="1">
        <f t="shared" si="13"/>
        <v>0.4815</v>
      </c>
      <c r="M86" s="1">
        <f t="shared" si="14"/>
        <v>0.3662</v>
      </c>
    </row>
    <row r="87" ht="16.5" spans="1:13">
      <c r="A87" s="56" t="s">
        <v>17</v>
      </c>
      <c r="B87" s="91">
        <v>0.9846</v>
      </c>
      <c r="C87" s="90">
        <v>0.7273</v>
      </c>
      <c r="D87" s="89">
        <v>0.9846</v>
      </c>
      <c r="E87" s="90">
        <v>0.5758</v>
      </c>
      <c r="F87" s="89">
        <v>0.9692</v>
      </c>
      <c r="G87" s="90">
        <v>0.4242</v>
      </c>
      <c r="H87" s="92">
        <v>0.9795</v>
      </c>
      <c r="I87" s="92">
        <v>0.5758</v>
      </c>
      <c r="J87" s="1">
        <f t="shared" si="11"/>
        <v>0.2573</v>
      </c>
      <c r="K87" s="1">
        <f t="shared" si="12"/>
        <v>0.4088</v>
      </c>
      <c r="L87" s="1">
        <f t="shared" si="13"/>
        <v>0.545</v>
      </c>
      <c r="M87" s="1">
        <f t="shared" si="14"/>
        <v>0.4037</v>
      </c>
    </row>
    <row r="88" ht="16.5" spans="1:13">
      <c r="A88" s="56" t="s">
        <v>18</v>
      </c>
      <c r="B88" s="91">
        <v>0.3463</v>
      </c>
      <c r="C88" s="90">
        <v>0.2046</v>
      </c>
      <c r="D88" s="91">
        <v>0.1356</v>
      </c>
      <c r="E88" s="90">
        <v>0.0703</v>
      </c>
      <c r="F88" s="91">
        <v>0.0545</v>
      </c>
      <c r="G88" s="90">
        <v>0.04</v>
      </c>
      <c r="H88" s="92">
        <v>0.1788</v>
      </c>
      <c r="I88" s="92">
        <v>0.105</v>
      </c>
      <c r="J88" s="1">
        <f t="shared" si="11"/>
        <v>0.1417</v>
      </c>
      <c r="K88" s="1">
        <f t="shared" si="12"/>
        <v>0.0653</v>
      </c>
      <c r="L88" s="1">
        <f t="shared" si="13"/>
        <v>0.0145</v>
      </c>
      <c r="M88" s="1">
        <f t="shared" si="14"/>
        <v>0.0738</v>
      </c>
    </row>
    <row r="89" ht="16.5" spans="1:13">
      <c r="A89" s="56" t="s">
        <v>20</v>
      </c>
      <c r="B89" s="91">
        <v>0.094</v>
      </c>
      <c r="C89" s="90">
        <v>0.0182</v>
      </c>
      <c r="D89" s="91">
        <v>0.0188</v>
      </c>
      <c r="E89" s="79" t="s">
        <v>43</v>
      </c>
      <c r="F89" s="91">
        <v>0.0188</v>
      </c>
      <c r="G89" s="79" t="s">
        <v>43</v>
      </c>
      <c r="H89" s="92">
        <v>0.0439</v>
      </c>
      <c r="I89" s="92">
        <v>0.0061</v>
      </c>
      <c r="J89" s="1">
        <f t="shared" si="11"/>
        <v>0.0758</v>
      </c>
      <c r="K89" s="121">
        <v>1.88</v>
      </c>
      <c r="L89" s="1">
        <v>0.0168</v>
      </c>
      <c r="M89" s="1">
        <f t="shared" si="14"/>
        <v>0.0378</v>
      </c>
    </row>
    <row r="90" ht="16.5" spans="1:13">
      <c r="A90" s="56" t="s">
        <v>21</v>
      </c>
      <c r="B90" s="91">
        <v>0.5855</v>
      </c>
      <c r="C90" s="90">
        <v>0.0693</v>
      </c>
      <c r="D90" s="91">
        <v>0.3603</v>
      </c>
      <c r="E90" s="90">
        <v>0.0584</v>
      </c>
      <c r="F90" s="91">
        <v>0.3243</v>
      </c>
      <c r="G90" s="90">
        <v>0.0547</v>
      </c>
      <c r="H90" s="92">
        <v>0.4234</v>
      </c>
      <c r="I90" s="92">
        <v>0.0608</v>
      </c>
      <c r="J90" s="1">
        <f t="shared" si="11"/>
        <v>0.5162</v>
      </c>
      <c r="K90" s="1">
        <f t="shared" si="12"/>
        <v>0.3019</v>
      </c>
      <c r="L90" s="1">
        <f t="shared" si="13"/>
        <v>0.2696</v>
      </c>
      <c r="M90" s="1">
        <f t="shared" si="14"/>
        <v>0.3626</v>
      </c>
    </row>
    <row r="91" ht="16.5" spans="1:13">
      <c r="A91" s="56" t="s">
        <v>22</v>
      </c>
      <c r="B91" s="91">
        <v>0.5146</v>
      </c>
      <c r="C91" s="90">
        <v>0.2668</v>
      </c>
      <c r="D91" s="91">
        <v>0.2397</v>
      </c>
      <c r="E91" s="90">
        <v>0.1324</v>
      </c>
      <c r="F91" s="91">
        <v>0.0816</v>
      </c>
      <c r="G91" s="90">
        <v>0.0499</v>
      </c>
      <c r="H91" s="92">
        <v>0.2786</v>
      </c>
      <c r="I91" s="92">
        <v>0.1497</v>
      </c>
      <c r="J91" s="1">
        <f t="shared" si="11"/>
        <v>0.2478</v>
      </c>
      <c r="K91" s="1">
        <f t="shared" si="12"/>
        <v>0.1073</v>
      </c>
      <c r="L91" s="1">
        <f t="shared" si="13"/>
        <v>0.0317</v>
      </c>
      <c r="M91" s="1">
        <f t="shared" si="14"/>
        <v>0.1289</v>
      </c>
    </row>
    <row r="92" ht="16.5" spans="1:13">
      <c r="A92" s="56" t="s">
        <v>23</v>
      </c>
      <c r="B92" s="91">
        <v>0.538</v>
      </c>
      <c r="C92" s="90">
        <v>0.2382</v>
      </c>
      <c r="D92" s="91">
        <v>0.2445</v>
      </c>
      <c r="E92" s="90">
        <v>0.113</v>
      </c>
      <c r="F92" s="91">
        <v>0.0815</v>
      </c>
      <c r="G92" s="90">
        <v>0.0427</v>
      </c>
      <c r="H92" s="92">
        <v>0.288</v>
      </c>
      <c r="I92" s="92">
        <v>0.1313</v>
      </c>
      <c r="J92" s="1">
        <f t="shared" si="11"/>
        <v>0.2998</v>
      </c>
      <c r="K92" s="1">
        <f t="shared" si="12"/>
        <v>0.1315</v>
      </c>
      <c r="L92" s="1">
        <f t="shared" si="13"/>
        <v>0.0388</v>
      </c>
      <c r="M92" s="1">
        <f t="shared" si="14"/>
        <v>0.1567</v>
      </c>
    </row>
    <row r="93" ht="16.5" spans="1:13">
      <c r="A93" s="56" t="s">
        <v>24</v>
      </c>
      <c r="B93" s="93">
        <v>0.9697</v>
      </c>
      <c r="C93" s="94">
        <v>0.8739</v>
      </c>
      <c r="D93" s="95">
        <v>0.7394</v>
      </c>
      <c r="E93" s="95">
        <v>0.6562</v>
      </c>
      <c r="F93" s="95">
        <v>0.4303</v>
      </c>
      <c r="G93" s="95">
        <v>0.4986</v>
      </c>
      <c r="H93" s="92">
        <v>0.7131</v>
      </c>
      <c r="I93" s="95">
        <v>0.6762</v>
      </c>
      <c r="J93" s="1">
        <f t="shared" si="11"/>
        <v>0.0958</v>
      </c>
      <c r="K93" s="1">
        <f t="shared" si="12"/>
        <v>0.0831999999999999</v>
      </c>
      <c r="L93" s="1">
        <f t="shared" si="13"/>
        <v>-0.0683</v>
      </c>
      <c r="M93" s="1">
        <f t="shared" si="14"/>
        <v>0.0369</v>
      </c>
    </row>
    <row r="94" spans="3:3">
      <c r="C94" s="96"/>
    </row>
    <row r="96" ht="16.5" spans="1:17">
      <c r="A96" s="97" t="s">
        <v>52</v>
      </c>
      <c r="B96" s="98" t="s">
        <v>53</v>
      </c>
      <c r="C96" s="98"/>
      <c r="D96" s="98"/>
      <c r="E96" s="98"/>
      <c r="F96" s="97" t="s">
        <v>54</v>
      </c>
      <c r="G96" s="97"/>
      <c r="H96" s="97"/>
      <c r="I96" s="97"/>
      <c r="J96" s="122" t="s">
        <v>53</v>
      </c>
      <c r="K96" s="122"/>
      <c r="L96" s="122"/>
      <c r="M96" s="122"/>
      <c r="N96" s="123" t="s">
        <v>54</v>
      </c>
      <c r="O96" s="123"/>
      <c r="P96" s="123"/>
      <c r="Q96" s="123"/>
    </row>
    <row r="97" ht="16.5" spans="1:17">
      <c r="A97" s="79"/>
      <c r="B97" s="99">
        <v>10</v>
      </c>
      <c r="C97" s="99">
        <v>30</v>
      </c>
      <c r="D97" s="100">
        <v>50</v>
      </c>
      <c r="E97" s="101" t="s">
        <v>55</v>
      </c>
      <c r="F97" s="102">
        <v>10</v>
      </c>
      <c r="G97" s="100">
        <v>30</v>
      </c>
      <c r="H97" s="100">
        <v>50</v>
      </c>
      <c r="I97" s="101" t="s">
        <v>55</v>
      </c>
      <c r="J97" s="102">
        <v>10</v>
      </c>
      <c r="K97" s="99">
        <v>30</v>
      </c>
      <c r="L97" s="100">
        <v>50</v>
      </c>
      <c r="M97" s="101" t="s">
        <v>55</v>
      </c>
      <c r="N97" s="100">
        <v>10</v>
      </c>
      <c r="O97" s="100">
        <v>30</v>
      </c>
      <c r="P97" s="100">
        <v>50</v>
      </c>
      <c r="Q97" s="101" t="s">
        <v>55</v>
      </c>
    </row>
    <row r="98" ht="16.5" spans="1:17">
      <c r="A98" s="79" t="s">
        <v>56</v>
      </c>
      <c r="B98" s="88">
        <v>0.2015</v>
      </c>
      <c r="C98" s="103">
        <v>0.2034</v>
      </c>
      <c r="D98" s="103">
        <v>0.2113</v>
      </c>
      <c r="E98" s="103">
        <v>0.2054</v>
      </c>
      <c r="F98" s="88">
        <v>0.0659</v>
      </c>
      <c r="G98" s="103">
        <v>0.078</v>
      </c>
      <c r="H98" s="103">
        <v>0.1125</v>
      </c>
      <c r="I98" s="103">
        <v>0.0855</v>
      </c>
      <c r="J98" s="88">
        <f t="shared" ref="J98:Q98" si="15">B98/2</f>
        <v>0.10075</v>
      </c>
      <c r="K98" s="103">
        <f t="shared" si="15"/>
        <v>0.1017</v>
      </c>
      <c r="L98" s="103">
        <f t="shared" si="15"/>
        <v>0.10565</v>
      </c>
      <c r="M98" s="103">
        <f t="shared" si="15"/>
        <v>0.1027</v>
      </c>
      <c r="N98" s="103">
        <f t="shared" si="15"/>
        <v>0.03295</v>
      </c>
      <c r="O98" s="103">
        <f t="shared" si="15"/>
        <v>0.039</v>
      </c>
      <c r="P98" s="103">
        <f t="shared" si="15"/>
        <v>0.05625</v>
      </c>
      <c r="Q98" s="103">
        <f t="shared" si="15"/>
        <v>0.04275</v>
      </c>
    </row>
    <row r="99" ht="16.5" spans="1:17">
      <c r="A99" s="79" t="s">
        <v>57</v>
      </c>
      <c r="B99" s="92">
        <v>0.228</v>
      </c>
      <c r="C99" s="104">
        <v>0.2568</v>
      </c>
      <c r="D99" s="104">
        <v>0.2604</v>
      </c>
      <c r="E99" s="104">
        <v>0.2484</v>
      </c>
      <c r="F99" s="92">
        <v>0.3499</v>
      </c>
      <c r="G99" s="104">
        <v>0.5022</v>
      </c>
      <c r="H99" s="104">
        <v>0.5078</v>
      </c>
      <c r="I99" s="104">
        <v>0.4533</v>
      </c>
      <c r="J99" s="88">
        <f t="shared" ref="J99:J107" si="16">B99/2</f>
        <v>0.114</v>
      </c>
      <c r="K99" s="103">
        <f t="shared" ref="K99:K107" si="17">C99/2</f>
        <v>0.1284</v>
      </c>
      <c r="L99" s="103">
        <f t="shared" ref="L99:L107" si="18">D99/2</f>
        <v>0.1302</v>
      </c>
      <c r="M99" s="103">
        <f t="shared" ref="M99:M107" si="19">E99/2</f>
        <v>0.1242</v>
      </c>
      <c r="N99" s="103">
        <f t="shared" ref="N99:N107" si="20">F99/2</f>
        <v>0.17495</v>
      </c>
      <c r="O99" s="103">
        <f t="shared" ref="O99:O107" si="21">G99/2</f>
        <v>0.2511</v>
      </c>
      <c r="P99" s="103">
        <f t="shared" ref="P99:P107" si="22">H99/2</f>
        <v>0.2539</v>
      </c>
      <c r="Q99" s="103">
        <f t="shared" ref="Q99:Q107" si="23">I99/2</f>
        <v>0.22665</v>
      </c>
    </row>
    <row r="100" ht="16.5" spans="1:17">
      <c r="A100" s="79" t="s">
        <v>58</v>
      </c>
      <c r="B100" s="92">
        <v>0.5577</v>
      </c>
      <c r="C100" s="104">
        <v>0.5871</v>
      </c>
      <c r="D100" s="104">
        <v>0.5613</v>
      </c>
      <c r="E100" s="104">
        <v>0.5687</v>
      </c>
      <c r="F100" s="92">
        <v>0.221</v>
      </c>
      <c r="G100" s="104">
        <v>0.396</v>
      </c>
      <c r="H100" s="104">
        <v>0.4815</v>
      </c>
      <c r="I100" s="104">
        <v>0.3662</v>
      </c>
      <c r="J100" s="88">
        <f t="shared" si="16"/>
        <v>0.27885</v>
      </c>
      <c r="K100" s="103">
        <f t="shared" si="17"/>
        <v>0.29355</v>
      </c>
      <c r="L100" s="103">
        <f t="shared" si="18"/>
        <v>0.28065</v>
      </c>
      <c r="M100" s="103">
        <f t="shared" si="19"/>
        <v>0.28435</v>
      </c>
      <c r="N100" s="103">
        <f t="shared" si="20"/>
        <v>0.1105</v>
      </c>
      <c r="O100" s="103">
        <f t="shared" si="21"/>
        <v>0.198</v>
      </c>
      <c r="P100" s="103">
        <f t="shared" si="22"/>
        <v>0.24075</v>
      </c>
      <c r="Q100" s="103">
        <f t="shared" si="23"/>
        <v>0.1831</v>
      </c>
    </row>
    <row r="101" ht="16.5" spans="1:17">
      <c r="A101" s="79" t="s">
        <v>59</v>
      </c>
      <c r="B101" s="92">
        <v>0.5392</v>
      </c>
      <c r="C101" s="104">
        <v>0.5764</v>
      </c>
      <c r="D101" s="104">
        <v>0.5609</v>
      </c>
      <c r="E101" s="104">
        <v>0.5588</v>
      </c>
      <c r="F101" s="92">
        <v>0.2573</v>
      </c>
      <c r="G101" s="104">
        <v>0.4088</v>
      </c>
      <c r="H101" s="104">
        <v>0.545</v>
      </c>
      <c r="I101" s="104">
        <v>0.4037</v>
      </c>
      <c r="J101" s="88">
        <f t="shared" si="16"/>
        <v>0.2696</v>
      </c>
      <c r="K101" s="103">
        <f t="shared" si="17"/>
        <v>0.2882</v>
      </c>
      <c r="L101" s="103">
        <f t="shared" si="18"/>
        <v>0.28045</v>
      </c>
      <c r="M101" s="103">
        <f t="shared" si="19"/>
        <v>0.2794</v>
      </c>
      <c r="N101" s="103">
        <f t="shared" si="20"/>
        <v>0.12865</v>
      </c>
      <c r="O101" s="103">
        <f t="shared" si="21"/>
        <v>0.2044</v>
      </c>
      <c r="P101" s="103">
        <f t="shared" si="22"/>
        <v>0.2725</v>
      </c>
      <c r="Q101" s="103">
        <f t="shared" si="23"/>
        <v>0.20185</v>
      </c>
    </row>
    <row r="102" ht="16.5" spans="1:17">
      <c r="A102" s="79" t="s">
        <v>60</v>
      </c>
      <c r="B102" s="92">
        <v>0.1273</v>
      </c>
      <c r="C102" s="104">
        <v>0.0724</v>
      </c>
      <c r="D102" s="104">
        <v>0.0495</v>
      </c>
      <c r="E102" s="104">
        <v>0.083</v>
      </c>
      <c r="F102" s="92">
        <v>0.1417</v>
      </c>
      <c r="G102" s="104">
        <v>0.0653</v>
      </c>
      <c r="H102" s="104">
        <v>0.0145</v>
      </c>
      <c r="I102" s="104">
        <v>0.0738</v>
      </c>
      <c r="J102" s="88">
        <f t="shared" si="16"/>
        <v>0.06365</v>
      </c>
      <c r="K102" s="103">
        <f t="shared" si="17"/>
        <v>0.0362</v>
      </c>
      <c r="L102" s="103">
        <f t="shared" si="18"/>
        <v>0.02475</v>
      </c>
      <c r="M102" s="103">
        <f t="shared" si="19"/>
        <v>0.0415</v>
      </c>
      <c r="N102" s="103">
        <f t="shared" si="20"/>
        <v>0.07085</v>
      </c>
      <c r="O102" s="103">
        <f t="shared" si="21"/>
        <v>0.03265</v>
      </c>
      <c r="P102" s="103">
        <f t="shared" si="22"/>
        <v>0.00725</v>
      </c>
      <c r="Q102" s="103">
        <f t="shared" si="23"/>
        <v>0.0369</v>
      </c>
    </row>
    <row r="103" ht="16.5" spans="1:17">
      <c r="A103" s="79" t="s">
        <v>61</v>
      </c>
      <c r="B103" s="92">
        <v>0.043</v>
      </c>
      <c r="C103" s="104">
        <v>0.0037</v>
      </c>
      <c r="D103" s="104">
        <v>0.0037</v>
      </c>
      <c r="E103" s="104">
        <v>0.0168</v>
      </c>
      <c r="F103" s="92">
        <v>0.0758</v>
      </c>
      <c r="G103" s="104">
        <v>0.0188</v>
      </c>
      <c r="H103" s="104">
        <v>0.0168</v>
      </c>
      <c r="I103" s="104">
        <v>0.0378</v>
      </c>
      <c r="J103" s="88">
        <f t="shared" si="16"/>
        <v>0.0215</v>
      </c>
      <c r="K103" s="103">
        <f t="shared" si="17"/>
        <v>0.00185</v>
      </c>
      <c r="L103" s="103">
        <f t="shared" si="18"/>
        <v>0.00185</v>
      </c>
      <c r="M103" s="103">
        <f t="shared" si="19"/>
        <v>0.0084</v>
      </c>
      <c r="N103" s="103">
        <f t="shared" si="20"/>
        <v>0.0379</v>
      </c>
      <c r="O103" s="103">
        <f t="shared" si="21"/>
        <v>0.0094</v>
      </c>
      <c r="P103" s="103">
        <f t="shared" si="22"/>
        <v>0.0084</v>
      </c>
      <c r="Q103" s="103">
        <f t="shared" si="23"/>
        <v>0.0189</v>
      </c>
    </row>
    <row r="104" ht="16.5" spans="1:17">
      <c r="A104" s="79" t="s">
        <v>62</v>
      </c>
      <c r="B104" s="92">
        <v>0.3569</v>
      </c>
      <c r="C104" s="104">
        <v>0.2406</v>
      </c>
      <c r="D104" s="104">
        <v>0.2347</v>
      </c>
      <c r="E104" s="104">
        <v>0.2774</v>
      </c>
      <c r="F104" s="92">
        <v>0.5162</v>
      </c>
      <c r="G104" s="104">
        <v>0.3019</v>
      </c>
      <c r="H104" s="104">
        <v>0.2696</v>
      </c>
      <c r="I104" s="104">
        <v>0.3626</v>
      </c>
      <c r="J104" s="88">
        <f t="shared" si="16"/>
        <v>0.17845</v>
      </c>
      <c r="K104" s="103">
        <f t="shared" si="17"/>
        <v>0.1203</v>
      </c>
      <c r="L104" s="103">
        <f t="shared" si="18"/>
        <v>0.11735</v>
      </c>
      <c r="M104" s="103">
        <f t="shared" si="19"/>
        <v>0.1387</v>
      </c>
      <c r="N104" s="103">
        <f t="shared" si="20"/>
        <v>0.2581</v>
      </c>
      <c r="O104" s="103">
        <f t="shared" si="21"/>
        <v>0.15095</v>
      </c>
      <c r="P104" s="103">
        <f t="shared" si="22"/>
        <v>0.1348</v>
      </c>
      <c r="Q104" s="103">
        <f t="shared" si="23"/>
        <v>0.1813</v>
      </c>
    </row>
    <row r="105" ht="16.5" spans="1:17">
      <c r="A105" s="79" t="s">
        <v>63</v>
      </c>
      <c r="B105" s="92">
        <v>0.3579</v>
      </c>
      <c r="C105" s="104">
        <v>0.1018</v>
      </c>
      <c r="D105" s="104">
        <v>0.0347</v>
      </c>
      <c r="E105" s="104">
        <v>0.1648</v>
      </c>
      <c r="F105" s="92">
        <v>0.2478</v>
      </c>
      <c r="G105" s="104">
        <v>0.1073</v>
      </c>
      <c r="H105" s="104">
        <v>0.0317</v>
      </c>
      <c r="I105" s="104">
        <v>0.1289</v>
      </c>
      <c r="J105" s="88">
        <f t="shared" si="16"/>
        <v>0.17895</v>
      </c>
      <c r="K105" s="103">
        <f t="shared" si="17"/>
        <v>0.0509</v>
      </c>
      <c r="L105" s="103">
        <f t="shared" si="18"/>
        <v>0.01735</v>
      </c>
      <c r="M105" s="103">
        <f t="shared" si="19"/>
        <v>0.0824</v>
      </c>
      <c r="N105" s="103">
        <f t="shared" si="20"/>
        <v>0.1239</v>
      </c>
      <c r="O105" s="103">
        <f t="shared" si="21"/>
        <v>0.05365</v>
      </c>
      <c r="P105" s="103">
        <f t="shared" si="22"/>
        <v>0.01585</v>
      </c>
      <c r="Q105" s="103">
        <f t="shared" si="23"/>
        <v>0.06445</v>
      </c>
    </row>
    <row r="106" ht="16.5" spans="1:17">
      <c r="A106" s="79" t="s">
        <v>64</v>
      </c>
      <c r="B106" s="92">
        <v>0.4276</v>
      </c>
      <c r="C106" s="104">
        <v>0.1034</v>
      </c>
      <c r="D106" s="104">
        <v>0.0398</v>
      </c>
      <c r="E106" s="104">
        <v>0.1902</v>
      </c>
      <c r="F106" s="92">
        <v>0.2998</v>
      </c>
      <c r="G106" s="104">
        <v>0.1315</v>
      </c>
      <c r="H106" s="104">
        <v>0.0388</v>
      </c>
      <c r="I106" s="104">
        <v>0.1567</v>
      </c>
      <c r="J106" s="88">
        <f t="shared" si="16"/>
        <v>0.2138</v>
      </c>
      <c r="K106" s="103">
        <f t="shared" si="17"/>
        <v>0.0517</v>
      </c>
      <c r="L106" s="103">
        <f t="shared" si="18"/>
        <v>0.0199</v>
      </c>
      <c r="M106" s="103">
        <f t="shared" si="19"/>
        <v>0.0951</v>
      </c>
      <c r="N106" s="103">
        <f t="shared" si="20"/>
        <v>0.1499</v>
      </c>
      <c r="O106" s="103">
        <f t="shared" si="21"/>
        <v>0.06575</v>
      </c>
      <c r="P106" s="103">
        <f t="shared" si="22"/>
        <v>0.0194</v>
      </c>
      <c r="Q106" s="103">
        <f t="shared" si="23"/>
        <v>0.07835</v>
      </c>
    </row>
    <row r="107" ht="16.5" spans="1:17">
      <c r="A107" s="79" t="s">
        <v>65</v>
      </c>
      <c r="B107" s="92">
        <v>0.5536</v>
      </c>
      <c r="C107" s="104">
        <v>0.3954</v>
      </c>
      <c r="D107" s="104">
        <v>0.2245</v>
      </c>
      <c r="E107" s="104">
        <v>0.3911</v>
      </c>
      <c r="F107" s="92">
        <v>0.0958</v>
      </c>
      <c r="G107" s="104">
        <v>0.0832</v>
      </c>
      <c r="H107" s="104">
        <v>-0.0683</v>
      </c>
      <c r="I107" s="104">
        <v>0.0369</v>
      </c>
      <c r="J107" s="88">
        <f t="shared" si="16"/>
        <v>0.2768</v>
      </c>
      <c r="K107" s="103">
        <f t="shared" si="17"/>
        <v>0.1977</v>
      </c>
      <c r="L107" s="103">
        <f t="shared" si="18"/>
        <v>0.11225</v>
      </c>
      <c r="M107" s="103">
        <f t="shared" si="19"/>
        <v>0.19555</v>
      </c>
      <c r="N107" s="103">
        <f t="shared" si="20"/>
        <v>0.0479</v>
      </c>
      <c r="O107" s="103">
        <f t="shared" si="21"/>
        <v>0.0416</v>
      </c>
      <c r="P107" s="103">
        <f t="shared" si="22"/>
        <v>-0.03415</v>
      </c>
      <c r="Q107" s="103">
        <f t="shared" si="23"/>
        <v>0.01845</v>
      </c>
    </row>
    <row r="112" ht="16.5" spans="6:14">
      <c r="F112" s="48"/>
      <c r="G112" s="48"/>
      <c r="H112" s="48"/>
      <c r="I112" s="48"/>
      <c r="J112" s="48"/>
      <c r="K112" s="48"/>
      <c r="L112" s="48"/>
      <c r="M112" s="48"/>
      <c r="N112" s="48"/>
    </row>
    <row r="113" ht="16.5" spans="1:16">
      <c r="A113" s="105" t="s">
        <v>52</v>
      </c>
      <c r="B113" s="48" t="s">
        <v>66</v>
      </c>
      <c r="C113" s="106">
        <v>30</v>
      </c>
      <c r="D113" s="48">
        <v>50</v>
      </c>
      <c r="E113" s="48" t="s">
        <v>42</v>
      </c>
      <c r="F113" s="48"/>
      <c r="G113" s="48"/>
      <c r="H113" s="48"/>
      <c r="I113" s="48"/>
      <c r="J113" s="48"/>
      <c r="K113" s="48"/>
      <c r="L113" s="48" t="s">
        <v>67</v>
      </c>
      <c r="M113" s="106">
        <v>30</v>
      </c>
      <c r="N113" s="48">
        <v>50</v>
      </c>
      <c r="O113" s="48" t="s">
        <v>42</v>
      </c>
      <c r="P113" s="48"/>
    </row>
    <row r="114" ht="16.5" spans="1:16">
      <c r="A114" s="107" t="s">
        <v>56</v>
      </c>
      <c r="B114" s="108">
        <v>0.4122</v>
      </c>
      <c r="C114" s="108">
        <v>0.4122</v>
      </c>
      <c r="D114" s="109">
        <v>0.4079</v>
      </c>
      <c r="E114" s="108">
        <v>0.4108</v>
      </c>
      <c r="F114" s="48"/>
      <c r="G114" s="109">
        <v>0.1008</v>
      </c>
      <c r="H114" s="110">
        <v>0.1017</v>
      </c>
      <c r="I114" s="110">
        <v>0.1057</v>
      </c>
      <c r="J114" s="110">
        <v>0.1027</v>
      </c>
      <c r="K114" s="48"/>
      <c r="L114" s="48">
        <f>B114-G114</f>
        <v>0.3114</v>
      </c>
      <c r="M114" s="48">
        <f>C114-H114</f>
        <v>0.3105</v>
      </c>
      <c r="N114" s="48">
        <f>D114-I114</f>
        <v>0.3022</v>
      </c>
      <c r="O114" s="48">
        <f>E114-J114</f>
        <v>0.3081</v>
      </c>
      <c r="P114" s="48"/>
    </row>
    <row r="115" ht="16.5" spans="1:16">
      <c r="A115" s="107" t="s">
        <v>57</v>
      </c>
      <c r="B115" s="111">
        <v>0.4054</v>
      </c>
      <c r="C115" s="111">
        <v>0.403</v>
      </c>
      <c r="D115" s="111">
        <v>0.3897</v>
      </c>
      <c r="E115" s="112">
        <v>0.3994</v>
      </c>
      <c r="F115" s="48"/>
      <c r="G115" s="111">
        <v>0.114</v>
      </c>
      <c r="H115" s="113">
        <v>0.1284</v>
      </c>
      <c r="I115" s="113">
        <v>0.1302</v>
      </c>
      <c r="J115" s="113">
        <v>0.1242</v>
      </c>
      <c r="K115" s="48"/>
      <c r="L115" s="48">
        <f t="shared" ref="L115:L123" si="24">B115-G115</f>
        <v>0.2914</v>
      </c>
      <c r="M115" s="48">
        <f t="shared" ref="M115:M123" si="25">C115-H115</f>
        <v>0.2746</v>
      </c>
      <c r="N115" s="48">
        <f t="shared" ref="N115:N123" si="26">D115-I115</f>
        <v>0.2595</v>
      </c>
      <c r="O115" s="48">
        <f t="shared" ref="O115:O123" si="27">E115-J115</f>
        <v>0.2752</v>
      </c>
      <c r="P115" s="48"/>
    </row>
    <row r="116" ht="16.5" spans="1:16">
      <c r="A116" s="107" t="s">
        <v>58</v>
      </c>
      <c r="B116" s="111">
        <v>0.6341</v>
      </c>
      <c r="C116" s="114">
        <v>0.6341</v>
      </c>
      <c r="D116" s="114">
        <v>0.5942</v>
      </c>
      <c r="E116" s="115">
        <v>0.6208</v>
      </c>
      <c r="F116" s="48"/>
      <c r="G116" s="111">
        <v>0.2789</v>
      </c>
      <c r="H116" s="113">
        <v>0.2936</v>
      </c>
      <c r="I116" s="113">
        <v>0.2807</v>
      </c>
      <c r="J116" s="113">
        <v>0.2844</v>
      </c>
      <c r="K116" s="48"/>
      <c r="L116" s="48">
        <f t="shared" si="24"/>
        <v>0.3552</v>
      </c>
      <c r="M116" s="48">
        <f t="shared" si="25"/>
        <v>0.3405</v>
      </c>
      <c r="N116" s="48">
        <f t="shared" si="26"/>
        <v>0.3135</v>
      </c>
      <c r="O116" s="48">
        <f t="shared" si="27"/>
        <v>0.3364</v>
      </c>
      <c r="P116" s="48"/>
    </row>
    <row r="117" ht="16.5" spans="1:16">
      <c r="A117" s="107" t="s">
        <v>59</v>
      </c>
      <c r="B117" s="111">
        <v>0.6188</v>
      </c>
      <c r="C117" s="111">
        <v>0.6188</v>
      </c>
      <c r="D117" s="111">
        <v>0.5891</v>
      </c>
      <c r="E117" s="112">
        <v>0.6089</v>
      </c>
      <c r="F117" s="48"/>
      <c r="G117" s="111">
        <v>0.2696</v>
      </c>
      <c r="H117" s="113">
        <v>0.2882</v>
      </c>
      <c r="I117" s="113">
        <v>0.2805</v>
      </c>
      <c r="J117" s="113">
        <v>0.2794</v>
      </c>
      <c r="K117" s="48"/>
      <c r="L117" s="48">
        <f t="shared" si="24"/>
        <v>0.3492</v>
      </c>
      <c r="M117" s="48">
        <f t="shared" si="25"/>
        <v>0.3306</v>
      </c>
      <c r="N117" s="48">
        <f t="shared" si="26"/>
        <v>0.3086</v>
      </c>
      <c r="O117" s="48">
        <f t="shared" si="27"/>
        <v>0.3295</v>
      </c>
      <c r="P117" s="48"/>
    </row>
    <row r="118" ht="16.5" spans="1:16">
      <c r="A118" s="107" t="s">
        <v>60</v>
      </c>
      <c r="B118" s="111">
        <v>0.1681</v>
      </c>
      <c r="C118" s="111">
        <v>0.0933</v>
      </c>
      <c r="D118" s="111">
        <v>0.0669</v>
      </c>
      <c r="E118" s="112">
        <v>0.1094</v>
      </c>
      <c r="F118" s="48"/>
      <c r="G118" s="111">
        <v>0.0637</v>
      </c>
      <c r="H118" s="113">
        <v>0.0362</v>
      </c>
      <c r="I118" s="113">
        <v>0.0248</v>
      </c>
      <c r="J118" s="113">
        <v>0.0415</v>
      </c>
      <c r="K118" s="48"/>
      <c r="L118" s="48">
        <f t="shared" si="24"/>
        <v>0.1044</v>
      </c>
      <c r="M118" s="48">
        <f t="shared" si="25"/>
        <v>0.0571</v>
      </c>
      <c r="N118" s="48">
        <f t="shared" si="26"/>
        <v>0.0421</v>
      </c>
      <c r="O118" s="48">
        <f t="shared" si="27"/>
        <v>0.0679</v>
      </c>
      <c r="P118" s="48"/>
    </row>
    <row r="119" ht="16.5" spans="1:16">
      <c r="A119" s="107" t="s">
        <v>61</v>
      </c>
      <c r="B119" s="111">
        <v>0.043</v>
      </c>
      <c r="C119" s="111">
        <v>0.0037</v>
      </c>
      <c r="D119" s="111">
        <v>0.0037</v>
      </c>
      <c r="E119" s="112">
        <v>0.0168</v>
      </c>
      <c r="F119" s="48"/>
      <c r="G119" s="111">
        <v>0.0215</v>
      </c>
      <c r="H119" s="113">
        <v>0.0019</v>
      </c>
      <c r="I119" s="113">
        <v>0.0019</v>
      </c>
      <c r="J119" s="113">
        <v>0.0084</v>
      </c>
      <c r="K119" s="48"/>
      <c r="L119" s="48">
        <f t="shared" si="24"/>
        <v>0.0215</v>
      </c>
      <c r="M119" s="48">
        <f t="shared" si="25"/>
        <v>0.0018</v>
      </c>
      <c r="N119" s="48">
        <f t="shared" si="26"/>
        <v>0.0018</v>
      </c>
      <c r="O119" s="48">
        <f t="shared" si="27"/>
        <v>0.0084</v>
      </c>
      <c r="P119" s="48"/>
    </row>
    <row r="120" ht="16.5" spans="1:16">
      <c r="A120" s="107" t="s">
        <v>62</v>
      </c>
      <c r="B120" s="111">
        <v>0.3753</v>
      </c>
      <c r="C120" s="111">
        <v>0.258</v>
      </c>
      <c r="D120" s="111">
        <v>0.2521</v>
      </c>
      <c r="E120" s="112">
        <v>0.2951</v>
      </c>
      <c r="F120" s="48"/>
      <c r="G120" s="111">
        <v>0.1785</v>
      </c>
      <c r="H120" s="113">
        <v>0.1203</v>
      </c>
      <c r="I120" s="113">
        <v>0.1174</v>
      </c>
      <c r="J120" s="113">
        <v>0.1387</v>
      </c>
      <c r="K120" s="48"/>
      <c r="L120" s="48">
        <f t="shared" si="24"/>
        <v>0.1968</v>
      </c>
      <c r="M120" s="48">
        <f t="shared" si="25"/>
        <v>0.1377</v>
      </c>
      <c r="N120" s="48">
        <f t="shared" si="26"/>
        <v>0.1347</v>
      </c>
      <c r="O120" s="48">
        <f t="shared" si="27"/>
        <v>0.1564</v>
      </c>
      <c r="P120" s="48"/>
    </row>
    <row r="121" ht="16.5" spans="1:16">
      <c r="A121" s="107" t="s">
        <v>63</v>
      </c>
      <c r="B121" s="111">
        <v>0.4211</v>
      </c>
      <c r="C121" s="111">
        <v>0.1291</v>
      </c>
      <c r="D121" s="111">
        <v>0.0394</v>
      </c>
      <c r="E121" s="112">
        <v>0.1965</v>
      </c>
      <c r="F121" s="48"/>
      <c r="G121" s="111">
        <v>0.179</v>
      </c>
      <c r="H121" s="113">
        <v>0.0509</v>
      </c>
      <c r="I121" s="113">
        <v>0.0174</v>
      </c>
      <c r="J121" s="113">
        <v>0.0824</v>
      </c>
      <c r="K121" s="48"/>
      <c r="L121" s="48">
        <f t="shared" si="24"/>
        <v>0.2421</v>
      </c>
      <c r="M121" s="48">
        <f t="shared" si="25"/>
        <v>0.0782</v>
      </c>
      <c r="N121" s="48">
        <f t="shared" si="26"/>
        <v>0.022</v>
      </c>
      <c r="O121" s="48">
        <f t="shared" si="27"/>
        <v>0.1141</v>
      </c>
      <c r="P121" s="48"/>
    </row>
    <row r="122" ht="16.5" spans="1:16">
      <c r="A122" s="107" t="s">
        <v>64</v>
      </c>
      <c r="B122" s="111">
        <v>0.4853</v>
      </c>
      <c r="C122" s="111">
        <v>0.1301</v>
      </c>
      <c r="D122" s="111">
        <v>0.0444</v>
      </c>
      <c r="E122" s="112">
        <v>0.2199</v>
      </c>
      <c r="F122" s="48"/>
      <c r="G122" s="111">
        <v>0.2138</v>
      </c>
      <c r="H122" s="113">
        <v>0.0517</v>
      </c>
      <c r="I122" s="113">
        <v>0.0199</v>
      </c>
      <c r="J122" s="113">
        <v>0.0951</v>
      </c>
      <c r="K122" s="48"/>
      <c r="L122" s="48">
        <f t="shared" si="24"/>
        <v>0.2715</v>
      </c>
      <c r="M122" s="48">
        <f t="shared" si="25"/>
        <v>0.0784</v>
      </c>
      <c r="N122" s="48">
        <f t="shared" si="26"/>
        <v>0.0245</v>
      </c>
      <c r="O122" s="48">
        <f t="shared" si="27"/>
        <v>0.1248</v>
      </c>
      <c r="P122" s="48"/>
    </row>
    <row r="123" ht="16.5" spans="1:16">
      <c r="A123" s="107" t="s">
        <v>65</v>
      </c>
      <c r="B123" s="114">
        <v>0.7401</v>
      </c>
      <c r="C123" s="116">
        <v>0.5483</v>
      </c>
      <c r="D123" s="116">
        <v>0.3401</v>
      </c>
      <c r="E123" s="117">
        <v>0.5428</v>
      </c>
      <c r="F123" s="48"/>
      <c r="G123" s="111">
        <v>0.2768</v>
      </c>
      <c r="H123" s="113">
        <v>0.1977</v>
      </c>
      <c r="I123" s="113">
        <v>0.1123</v>
      </c>
      <c r="J123" s="113">
        <v>0.1956</v>
      </c>
      <c r="K123" s="48"/>
      <c r="L123" s="48">
        <f t="shared" si="24"/>
        <v>0.4633</v>
      </c>
      <c r="M123" s="48">
        <f t="shared" si="25"/>
        <v>0.3506</v>
      </c>
      <c r="N123" s="48">
        <f t="shared" si="26"/>
        <v>0.2278</v>
      </c>
      <c r="O123" s="48">
        <f t="shared" si="27"/>
        <v>0.3472</v>
      </c>
      <c r="P123" s="48"/>
    </row>
    <row r="124" spans="14:16">
      <c r="N124" s="48"/>
      <c r="O124" s="48"/>
      <c r="P124" s="48"/>
    </row>
    <row r="128" ht="16.5" spans="1:17">
      <c r="A128" s="105" t="s">
        <v>52</v>
      </c>
      <c r="B128" s="48" t="s">
        <v>68</v>
      </c>
      <c r="C128" s="106">
        <v>30</v>
      </c>
      <c r="D128" s="48">
        <v>50</v>
      </c>
      <c r="E128" s="48" t="s">
        <v>42</v>
      </c>
      <c r="F128" s="48"/>
      <c r="G128" s="48"/>
      <c r="H128" s="48"/>
      <c r="I128" s="48"/>
      <c r="J128" s="48"/>
      <c r="K128" s="48"/>
      <c r="L128" s="48" t="s">
        <v>69</v>
      </c>
      <c r="M128" s="106">
        <v>30</v>
      </c>
      <c r="N128" s="48">
        <v>50</v>
      </c>
      <c r="O128" s="48" t="s">
        <v>42</v>
      </c>
      <c r="P128" s="48"/>
      <c r="Q128" s="48"/>
    </row>
    <row r="129" ht="16.5" spans="1:17">
      <c r="A129" s="107" t="s">
        <v>56</v>
      </c>
      <c r="B129" s="108">
        <v>0.9438</v>
      </c>
      <c r="C129" s="108">
        <v>0.9101</v>
      </c>
      <c r="D129" s="108">
        <v>0.8988</v>
      </c>
      <c r="E129" s="109">
        <v>0.9176</v>
      </c>
      <c r="F129" s="48"/>
      <c r="G129" s="109">
        <v>0.033</v>
      </c>
      <c r="H129" s="110">
        <v>0.039</v>
      </c>
      <c r="I129" s="110">
        <v>0.0563</v>
      </c>
      <c r="J129" s="110">
        <v>0.0428</v>
      </c>
      <c r="K129" s="48"/>
      <c r="L129" s="48">
        <f>B129-G129</f>
        <v>0.9108</v>
      </c>
      <c r="M129" s="48">
        <f>C129-H129</f>
        <v>0.8711</v>
      </c>
      <c r="N129" s="48">
        <f>D129-I129</f>
        <v>0.8425</v>
      </c>
      <c r="O129" s="48">
        <f>E129-J129</f>
        <v>0.8748</v>
      </c>
      <c r="P129" s="48"/>
      <c r="Q129" s="48"/>
    </row>
    <row r="130" ht="16.5" spans="1:17">
      <c r="A130" s="107" t="s">
        <v>57</v>
      </c>
      <c r="B130" s="115">
        <v>0.9868</v>
      </c>
      <c r="C130" s="112">
        <v>0.9605</v>
      </c>
      <c r="D130" s="112">
        <v>0.8947</v>
      </c>
      <c r="E130" s="111">
        <v>0.9473</v>
      </c>
      <c r="F130" s="48"/>
      <c r="G130" s="111">
        <v>0.175</v>
      </c>
      <c r="H130" s="113">
        <v>0.2511</v>
      </c>
      <c r="I130" s="113">
        <v>0.2539</v>
      </c>
      <c r="J130" s="113">
        <v>0.2267</v>
      </c>
      <c r="K130" s="48"/>
      <c r="L130" s="48">
        <f t="shared" ref="L130:L138" si="28">B130-G130</f>
        <v>0.8118</v>
      </c>
      <c r="M130" s="48">
        <f t="shared" ref="M130:M138" si="29">C130-H130</f>
        <v>0.7094</v>
      </c>
      <c r="N130" s="48">
        <f t="shared" ref="N130:N138" si="30">D130-I130</f>
        <v>0.6408</v>
      </c>
      <c r="O130" s="48">
        <f t="shared" ref="O130:O138" si="31">E130-J130</f>
        <v>0.7206</v>
      </c>
      <c r="P130" s="48"/>
      <c r="Q130" s="48"/>
    </row>
    <row r="131" ht="16.5" spans="1:17">
      <c r="A131" s="107" t="s">
        <v>58</v>
      </c>
      <c r="B131" s="112">
        <v>0.971</v>
      </c>
      <c r="C131" s="112">
        <v>0.971</v>
      </c>
      <c r="D131" s="112">
        <v>0.9565</v>
      </c>
      <c r="E131" s="111">
        <v>0.9662</v>
      </c>
      <c r="F131" s="48"/>
      <c r="G131" s="111">
        <v>0.1105</v>
      </c>
      <c r="H131" s="113">
        <v>0.198</v>
      </c>
      <c r="I131" s="113">
        <v>0.2408</v>
      </c>
      <c r="J131" s="113">
        <v>0.1831</v>
      </c>
      <c r="K131" s="48"/>
      <c r="L131" s="48">
        <f t="shared" si="28"/>
        <v>0.8605</v>
      </c>
      <c r="M131" s="48">
        <f t="shared" si="29"/>
        <v>0.773</v>
      </c>
      <c r="N131" s="48">
        <f t="shared" si="30"/>
        <v>0.7157</v>
      </c>
      <c r="O131" s="48">
        <f t="shared" si="31"/>
        <v>0.7831</v>
      </c>
      <c r="P131" s="48"/>
      <c r="Q131" s="48"/>
    </row>
    <row r="132" ht="16.5" spans="1:17">
      <c r="A132" s="107" t="s">
        <v>59</v>
      </c>
      <c r="B132" s="112">
        <v>0.9846</v>
      </c>
      <c r="C132" s="115">
        <v>0.9846</v>
      </c>
      <c r="D132" s="115">
        <v>0.9692</v>
      </c>
      <c r="E132" s="111">
        <v>0.9795</v>
      </c>
      <c r="F132" s="48"/>
      <c r="G132" s="111">
        <v>0.1287</v>
      </c>
      <c r="H132" s="113">
        <v>0.2044</v>
      </c>
      <c r="I132" s="113">
        <v>0.2725</v>
      </c>
      <c r="J132" s="113">
        <v>0.2019</v>
      </c>
      <c r="K132" s="48"/>
      <c r="L132" s="48">
        <f t="shared" si="28"/>
        <v>0.8559</v>
      </c>
      <c r="M132" s="48">
        <f t="shared" si="29"/>
        <v>0.7802</v>
      </c>
      <c r="N132" s="48">
        <f t="shared" si="30"/>
        <v>0.6967</v>
      </c>
      <c r="O132" s="48">
        <f t="shared" si="31"/>
        <v>0.7776</v>
      </c>
      <c r="P132" s="48"/>
      <c r="Q132" s="48"/>
    </row>
    <row r="133" ht="16.5" spans="1:17">
      <c r="A133" s="107" t="s">
        <v>60</v>
      </c>
      <c r="B133" s="112">
        <v>0.3463</v>
      </c>
      <c r="C133" s="112">
        <v>0.1356</v>
      </c>
      <c r="D133" s="112">
        <v>0.0545</v>
      </c>
      <c r="E133" s="111">
        <v>0.1788</v>
      </c>
      <c r="F133" s="48"/>
      <c r="G133" s="111">
        <v>0.0709</v>
      </c>
      <c r="H133" s="113">
        <v>0.0327</v>
      </c>
      <c r="I133" s="113">
        <v>0.0073</v>
      </c>
      <c r="J133" s="113">
        <v>0.0369</v>
      </c>
      <c r="K133" s="48"/>
      <c r="L133" s="48">
        <f t="shared" si="28"/>
        <v>0.2754</v>
      </c>
      <c r="M133" s="48">
        <f t="shared" si="29"/>
        <v>0.1029</v>
      </c>
      <c r="N133" s="48">
        <f t="shared" si="30"/>
        <v>0.0472</v>
      </c>
      <c r="O133" s="48">
        <f t="shared" si="31"/>
        <v>0.1419</v>
      </c>
      <c r="P133" s="48"/>
      <c r="Q133" s="48"/>
    </row>
    <row r="134" ht="16.5" spans="1:17">
      <c r="A134" s="107" t="s">
        <v>61</v>
      </c>
      <c r="B134" s="112">
        <v>0.094</v>
      </c>
      <c r="C134" s="112">
        <v>0.0188</v>
      </c>
      <c r="D134" s="112">
        <v>0.0188</v>
      </c>
      <c r="E134" s="111">
        <v>0.0439</v>
      </c>
      <c r="F134" s="48"/>
      <c r="G134" s="111">
        <v>0.0379</v>
      </c>
      <c r="H134" s="113">
        <v>0.0094</v>
      </c>
      <c r="I134" s="113">
        <v>0.0084</v>
      </c>
      <c r="J134" s="113">
        <v>0.0189</v>
      </c>
      <c r="K134" s="48"/>
      <c r="L134" s="48">
        <f t="shared" si="28"/>
        <v>0.0561</v>
      </c>
      <c r="M134" s="48">
        <f t="shared" si="29"/>
        <v>0.0094</v>
      </c>
      <c r="N134" s="48">
        <f t="shared" si="30"/>
        <v>0.0104</v>
      </c>
      <c r="O134" s="48">
        <f t="shared" si="31"/>
        <v>0.025</v>
      </c>
      <c r="P134" s="48"/>
      <c r="Q134" s="48"/>
    </row>
    <row r="135" ht="16.5" spans="1:17">
      <c r="A135" s="107" t="s">
        <v>62</v>
      </c>
      <c r="B135" s="112">
        <v>0.5855</v>
      </c>
      <c r="C135" s="112">
        <v>0.3603</v>
      </c>
      <c r="D135" s="112">
        <v>0.3243</v>
      </c>
      <c r="E135" s="111">
        <v>0.4234</v>
      </c>
      <c r="F135" s="48"/>
      <c r="G135" s="111">
        <v>0.2581</v>
      </c>
      <c r="H135" s="113">
        <v>0.151</v>
      </c>
      <c r="I135" s="113">
        <v>0.1348</v>
      </c>
      <c r="J135" s="113">
        <v>0.1813</v>
      </c>
      <c r="K135" s="48"/>
      <c r="L135" s="48">
        <f t="shared" si="28"/>
        <v>0.3274</v>
      </c>
      <c r="M135" s="48">
        <f t="shared" si="29"/>
        <v>0.2093</v>
      </c>
      <c r="N135" s="48">
        <f t="shared" si="30"/>
        <v>0.1895</v>
      </c>
      <c r="O135" s="48">
        <f t="shared" si="31"/>
        <v>0.2421</v>
      </c>
      <c r="P135" s="48"/>
      <c r="Q135" s="48"/>
    </row>
    <row r="136" ht="16.5" spans="1:17">
      <c r="A136" s="107" t="s">
        <v>63</v>
      </c>
      <c r="B136" s="112">
        <v>0.5146</v>
      </c>
      <c r="C136" s="112">
        <v>0.2397</v>
      </c>
      <c r="D136" s="112">
        <v>0.0816</v>
      </c>
      <c r="E136" s="111">
        <v>0.2786</v>
      </c>
      <c r="F136" s="48"/>
      <c r="G136" s="111">
        <v>0.1239</v>
      </c>
      <c r="H136" s="113">
        <v>0.0537</v>
      </c>
      <c r="I136" s="113">
        <v>0.0159</v>
      </c>
      <c r="J136" s="113">
        <v>0.0645</v>
      </c>
      <c r="K136" s="48"/>
      <c r="L136" s="48">
        <f t="shared" si="28"/>
        <v>0.3907</v>
      </c>
      <c r="M136" s="48">
        <f t="shared" si="29"/>
        <v>0.186</v>
      </c>
      <c r="N136" s="48">
        <f t="shared" si="30"/>
        <v>0.0657</v>
      </c>
      <c r="O136" s="48">
        <f t="shared" si="31"/>
        <v>0.2141</v>
      </c>
      <c r="P136" s="48"/>
      <c r="Q136" s="48"/>
    </row>
    <row r="137" ht="16.5" spans="1:17">
      <c r="A137" s="107" t="s">
        <v>64</v>
      </c>
      <c r="B137" s="112">
        <v>0.538</v>
      </c>
      <c r="C137" s="112">
        <v>0.2445</v>
      </c>
      <c r="D137" s="112">
        <v>0.0815</v>
      </c>
      <c r="E137" s="111">
        <v>0.288</v>
      </c>
      <c r="F137" s="48"/>
      <c r="G137" s="111">
        <v>0.1499</v>
      </c>
      <c r="H137" s="113">
        <v>0.0658</v>
      </c>
      <c r="I137" s="113">
        <v>0.0194</v>
      </c>
      <c r="J137" s="113">
        <v>0.0784</v>
      </c>
      <c r="K137" s="48"/>
      <c r="L137" s="48">
        <f t="shared" si="28"/>
        <v>0.3881</v>
      </c>
      <c r="M137" s="48">
        <f t="shared" si="29"/>
        <v>0.1787</v>
      </c>
      <c r="N137" s="48">
        <f t="shared" si="30"/>
        <v>0.0621</v>
      </c>
      <c r="O137" s="48">
        <f t="shared" si="31"/>
        <v>0.2096</v>
      </c>
      <c r="P137" s="48"/>
      <c r="Q137" s="48"/>
    </row>
    <row r="138" ht="16.5" spans="1:17">
      <c r="A138" s="107" t="s">
        <v>65</v>
      </c>
      <c r="B138" s="117">
        <v>0.9697</v>
      </c>
      <c r="C138" s="116">
        <v>0.7394</v>
      </c>
      <c r="D138" s="116">
        <v>0.4303</v>
      </c>
      <c r="E138" s="111">
        <v>0.7131</v>
      </c>
      <c r="F138" s="48"/>
      <c r="G138" s="111">
        <v>0.0479</v>
      </c>
      <c r="H138" s="113">
        <v>0.0416</v>
      </c>
      <c r="I138" s="113">
        <v>-0.0342</v>
      </c>
      <c r="J138" s="113">
        <v>0.0185</v>
      </c>
      <c r="K138" s="48"/>
      <c r="L138" s="48">
        <f t="shared" si="28"/>
        <v>0.9218</v>
      </c>
      <c r="M138" s="48">
        <f t="shared" si="29"/>
        <v>0.6978</v>
      </c>
      <c r="N138" s="48">
        <f t="shared" si="30"/>
        <v>0.4645</v>
      </c>
      <c r="O138" s="48">
        <f t="shared" si="31"/>
        <v>0.6946</v>
      </c>
      <c r="P138" s="48"/>
      <c r="Q138" s="48"/>
    </row>
    <row r="139" spans="1:17">
      <c r="A139" s="124"/>
      <c r="B139" s="124"/>
      <c r="C139" s="124"/>
      <c r="D139" s="124"/>
      <c r="E139" s="124"/>
      <c r="F139" s="124"/>
      <c r="G139" s="125"/>
      <c r="H139" s="126"/>
      <c r="I139" s="126"/>
      <c r="J139" s="126"/>
      <c r="K139" s="124"/>
      <c r="L139" s="147"/>
      <c r="M139" s="48"/>
      <c r="N139" s="48"/>
      <c r="O139" s="48"/>
      <c r="P139" s="48"/>
      <c r="Q139" s="48"/>
    </row>
    <row r="140" ht="18.75" spans="1:12">
      <c r="A140" s="127" t="s">
        <v>0</v>
      </c>
      <c r="B140" s="128" t="s">
        <v>1</v>
      </c>
      <c r="C140" s="128"/>
      <c r="D140" s="13" t="s">
        <v>6</v>
      </c>
      <c r="E140" s="13"/>
      <c r="F140" s="13"/>
      <c r="G140" s="14" t="s">
        <v>7</v>
      </c>
      <c r="H140" s="14"/>
      <c r="I140" s="14"/>
      <c r="J140" s="148" t="s">
        <v>8</v>
      </c>
      <c r="K140" s="148"/>
      <c r="L140" s="148"/>
    </row>
    <row r="141" ht="18.75" spans="1:12">
      <c r="A141" s="127"/>
      <c r="B141" s="128" t="s">
        <v>9</v>
      </c>
      <c r="C141" s="128" t="s">
        <v>10</v>
      </c>
      <c r="D141" s="16" t="s">
        <v>70</v>
      </c>
      <c r="E141" s="16" t="s">
        <v>71</v>
      </c>
      <c r="F141" s="16" t="s">
        <v>72</v>
      </c>
      <c r="G141" s="17" t="s">
        <v>70</v>
      </c>
      <c r="H141" s="17" t="s">
        <v>71</v>
      </c>
      <c r="I141" s="17" t="s">
        <v>72</v>
      </c>
      <c r="J141" s="149" t="s">
        <v>70</v>
      </c>
      <c r="K141" s="149" t="s">
        <v>71</v>
      </c>
      <c r="L141" s="149" t="s">
        <v>72</v>
      </c>
    </row>
    <row r="142" ht="13.5" spans="1:12">
      <c r="A142" s="127" t="s">
        <v>13</v>
      </c>
      <c r="B142" s="128" t="s">
        <v>14</v>
      </c>
      <c r="C142" s="128" t="s">
        <v>14</v>
      </c>
      <c r="D142" s="22">
        <v>0</v>
      </c>
      <c r="E142" s="22">
        <v>0.775</v>
      </c>
      <c r="F142" s="22">
        <v>0.4615</v>
      </c>
      <c r="G142" s="23">
        <v>0</v>
      </c>
      <c r="H142" s="23">
        <v>0.775</v>
      </c>
      <c r="I142" s="23">
        <v>0.4615</v>
      </c>
      <c r="J142" s="150">
        <v>0</v>
      </c>
      <c r="K142" s="151">
        <v>0.762</v>
      </c>
      <c r="L142" s="151">
        <v>0.4615</v>
      </c>
    </row>
    <row r="143" ht="13.5" spans="1:12">
      <c r="A143" s="127"/>
      <c r="B143" s="128"/>
      <c r="C143" s="128"/>
      <c r="D143" s="22"/>
      <c r="E143" s="22"/>
      <c r="F143" s="22"/>
      <c r="G143" s="23"/>
      <c r="H143" s="23"/>
      <c r="I143" s="23"/>
      <c r="J143" s="150"/>
      <c r="K143" s="151"/>
      <c r="L143" s="151"/>
    </row>
    <row r="144" ht="18.75" spans="1:12">
      <c r="A144" s="127" t="s">
        <v>73</v>
      </c>
      <c r="B144" s="128" t="s">
        <v>14</v>
      </c>
      <c r="C144" s="128" t="s">
        <v>14</v>
      </c>
      <c r="D144" s="22">
        <v>0</v>
      </c>
      <c r="E144" s="22">
        <v>0.8247</v>
      </c>
      <c r="F144" s="22">
        <v>0.3914</v>
      </c>
      <c r="G144" s="23">
        <v>0</v>
      </c>
      <c r="H144" s="23">
        <v>0.8247</v>
      </c>
      <c r="I144" s="23">
        <v>0.3841</v>
      </c>
      <c r="J144" s="146">
        <v>0</v>
      </c>
      <c r="K144" s="146">
        <v>0.8154</v>
      </c>
      <c r="L144" s="146">
        <v>0.3536</v>
      </c>
    </row>
    <row r="145" ht="37.5" spans="1:12">
      <c r="A145" s="127" t="s">
        <v>16</v>
      </c>
      <c r="B145" s="128" t="s">
        <v>14</v>
      </c>
      <c r="C145" s="128" t="s">
        <v>14</v>
      </c>
      <c r="D145" s="22">
        <v>0</v>
      </c>
      <c r="E145" s="22">
        <v>0.9805</v>
      </c>
      <c r="F145" s="22">
        <v>0.9219</v>
      </c>
      <c r="G145" s="23">
        <v>0</v>
      </c>
      <c r="H145" s="23">
        <v>0.9805</v>
      </c>
      <c r="I145" s="23">
        <v>0.9219</v>
      </c>
      <c r="J145" s="146">
        <v>0</v>
      </c>
      <c r="K145" s="146">
        <v>0.9649</v>
      </c>
      <c r="L145" s="146">
        <v>0.8177</v>
      </c>
    </row>
    <row r="146" ht="37.5" spans="1:12">
      <c r="A146" s="127" t="s">
        <v>17</v>
      </c>
      <c r="B146" s="128" t="s">
        <v>14</v>
      </c>
      <c r="C146" s="128" t="s">
        <v>14</v>
      </c>
      <c r="D146" s="22">
        <v>0</v>
      </c>
      <c r="E146" s="22">
        <v>0.9426</v>
      </c>
      <c r="F146" s="22">
        <v>0.9139</v>
      </c>
      <c r="G146" s="23">
        <v>0</v>
      </c>
      <c r="H146" s="23">
        <v>0.9425</v>
      </c>
      <c r="I146" s="23">
        <v>0.9139</v>
      </c>
      <c r="J146" s="146">
        <v>0</v>
      </c>
      <c r="K146" s="146">
        <v>0.9425</v>
      </c>
      <c r="L146" s="146">
        <v>0.8249</v>
      </c>
    </row>
    <row r="147" s="49" customFormat="1" ht="18.75" spans="1:12">
      <c r="A147" s="129" t="s">
        <v>18</v>
      </c>
      <c r="B147" s="130" t="s">
        <v>19</v>
      </c>
      <c r="C147" s="130" t="s">
        <v>14</v>
      </c>
      <c r="D147" s="131">
        <v>0.1442</v>
      </c>
      <c r="E147" s="131">
        <v>0.2304</v>
      </c>
      <c r="F147" s="131">
        <v>0.1297</v>
      </c>
      <c r="G147" s="131">
        <v>0.0679</v>
      </c>
      <c r="H147" s="131">
        <v>0.1627</v>
      </c>
      <c r="I147" s="131">
        <v>0.0493</v>
      </c>
      <c r="J147" s="131">
        <v>0.0565</v>
      </c>
      <c r="K147" s="131">
        <v>0.1145</v>
      </c>
      <c r="L147" s="131">
        <v>0.0299</v>
      </c>
    </row>
    <row r="148" ht="18.75" spans="1:12">
      <c r="A148" s="127" t="s">
        <v>20</v>
      </c>
      <c r="B148" s="128" t="s">
        <v>19</v>
      </c>
      <c r="C148" s="128" t="s">
        <v>14</v>
      </c>
      <c r="D148" s="22">
        <v>0</v>
      </c>
      <c r="E148" s="22">
        <v>0.052</v>
      </c>
      <c r="F148" s="22">
        <v>0.0769</v>
      </c>
      <c r="G148" s="23">
        <v>0</v>
      </c>
      <c r="H148" s="23">
        <v>0.011</v>
      </c>
      <c r="I148" s="23">
        <v>0</v>
      </c>
      <c r="J148" s="146">
        <v>0</v>
      </c>
      <c r="K148" s="146">
        <v>0.0037</v>
      </c>
      <c r="L148" s="146">
        <v>0</v>
      </c>
    </row>
    <row r="149" ht="18.75" spans="1:12">
      <c r="A149" s="127" t="s">
        <v>21</v>
      </c>
      <c r="B149" s="128" t="s">
        <v>19</v>
      </c>
      <c r="C149" s="128" t="s">
        <v>14</v>
      </c>
      <c r="D149" s="22">
        <v>0.2697</v>
      </c>
      <c r="E149" s="22">
        <v>0.5157</v>
      </c>
      <c r="F149" s="22">
        <v>0.3404</v>
      </c>
      <c r="G149" s="23">
        <v>0.0472</v>
      </c>
      <c r="H149" s="23">
        <v>0.3863</v>
      </c>
      <c r="I149" s="23">
        <v>0.3404</v>
      </c>
      <c r="J149" s="146">
        <v>0.0297</v>
      </c>
      <c r="K149" s="146">
        <v>0.3863</v>
      </c>
      <c r="L149" s="146">
        <v>0.3404</v>
      </c>
    </row>
    <row r="150" ht="18.75" spans="1:12">
      <c r="A150" s="127" t="s">
        <v>22</v>
      </c>
      <c r="B150" s="128" t="s">
        <v>19</v>
      </c>
      <c r="C150" s="128" t="s">
        <v>14</v>
      </c>
      <c r="D150" s="22">
        <v>0.3206</v>
      </c>
      <c r="E150" s="22">
        <v>0.7449</v>
      </c>
      <c r="F150" s="22">
        <v>0.1978</v>
      </c>
      <c r="G150" s="23">
        <v>0.0374</v>
      </c>
      <c r="H150" s="23">
        <v>0.3499</v>
      </c>
      <c r="I150" s="23">
        <v>0</v>
      </c>
      <c r="J150" s="22">
        <v>0.0012</v>
      </c>
      <c r="K150" s="22">
        <v>0.117</v>
      </c>
      <c r="L150" s="146">
        <v>0</v>
      </c>
    </row>
    <row r="151" ht="37.5" spans="1:12">
      <c r="A151" s="127" t="s">
        <v>23</v>
      </c>
      <c r="B151" s="128" t="s">
        <v>19</v>
      </c>
      <c r="C151" s="128" t="s">
        <v>14</v>
      </c>
      <c r="D151" s="22">
        <v>0.267</v>
      </c>
      <c r="E151" s="22">
        <v>0.7317</v>
      </c>
      <c r="F151" s="22">
        <v>0.4574</v>
      </c>
      <c r="G151" s="23">
        <v>0.0394</v>
      </c>
      <c r="H151" s="23">
        <v>0.3047</v>
      </c>
      <c r="I151" s="23">
        <v>0.0462</v>
      </c>
      <c r="J151" s="146">
        <v>0.0005</v>
      </c>
      <c r="K151" s="146">
        <v>0.1092</v>
      </c>
      <c r="L151" s="146">
        <v>0.0237</v>
      </c>
    </row>
    <row r="152" ht="18.75" spans="1:12">
      <c r="A152" s="127" t="s">
        <v>24</v>
      </c>
      <c r="B152" s="128" t="s">
        <v>19</v>
      </c>
      <c r="C152" s="128" t="s">
        <v>14</v>
      </c>
      <c r="D152" s="22">
        <v>0.7701</v>
      </c>
      <c r="E152" s="22">
        <v>0.681</v>
      </c>
      <c r="F152" s="22">
        <v>0.7692</v>
      </c>
      <c r="G152" s="23">
        <v>0.6396</v>
      </c>
      <c r="H152" s="23">
        <v>0.4948</v>
      </c>
      <c r="I152" s="23">
        <v>0.5105</v>
      </c>
      <c r="J152" s="146">
        <v>0.5592</v>
      </c>
      <c r="K152" s="146">
        <v>0.1521</v>
      </c>
      <c r="L152" s="152">
        <v>0.3091</v>
      </c>
    </row>
    <row r="154" ht="18.75" spans="1:12">
      <c r="A154" s="132" t="s">
        <v>0</v>
      </c>
      <c r="B154" s="133" t="s">
        <v>1</v>
      </c>
      <c r="C154" s="133"/>
      <c r="D154" s="134" t="s">
        <v>6</v>
      </c>
      <c r="E154" s="134"/>
      <c r="F154" s="134"/>
      <c r="G154" s="135" t="s">
        <v>7</v>
      </c>
      <c r="H154" s="135"/>
      <c r="I154" s="135"/>
      <c r="J154" s="153" t="s">
        <v>8</v>
      </c>
      <c r="K154" s="153"/>
      <c r="L154" s="153"/>
    </row>
    <row r="155" ht="18.75" spans="1:12">
      <c r="A155" s="132"/>
      <c r="B155" s="133" t="s">
        <v>9</v>
      </c>
      <c r="C155" s="133" t="s">
        <v>10</v>
      </c>
      <c r="D155" s="136" t="s">
        <v>70</v>
      </c>
      <c r="E155" s="136" t="s">
        <v>71</v>
      </c>
      <c r="F155" s="136" t="s">
        <v>72</v>
      </c>
      <c r="G155" s="137" t="s">
        <v>70</v>
      </c>
      <c r="H155" s="137" t="s">
        <v>71</v>
      </c>
      <c r="I155" s="137" t="s">
        <v>72</v>
      </c>
      <c r="J155" s="154" t="s">
        <v>70</v>
      </c>
      <c r="K155" s="154" t="s">
        <v>71</v>
      </c>
      <c r="L155" s="154" t="s">
        <v>72</v>
      </c>
    </row>
    <row r="156" ht="18.75" spans="1:12">
      <c r="A156" s="132" t="s">
        <v>13</v>
      </c>
      <c r="B156" s="133" t="s">
        <v>14</v>
      </c>
      <c r="C156" s="133" t="s">
        <v>14</v>
      </c>
      <c r="D156" s="138">
        <v>0</v>
      </c>
      <c r="E156" s="138">
        <v>0.7969</v>
      </c>
      <c r="F156" s="138">
        <v>0</v>
      </c>
      <c r="G156" s="139">
        <v>0</v>
      </c>
      <c r="H156" s="139">
        <v>0.7867</v>
      </c>
      <c r="I156" s="139">
        <v>0</v>
      </c>
      <c r="J156" s="155">
        <v>0</v>
      </c>
      <c r="K156" s="155">
        <v>0.7707</v>
      </c>
      <c r="L156" s="155">
        <v>0</v>
      </c>
    </row>
    <row r="157" ht="18.75" spans="1:12">
      <c r="A157" s="132" t="s">
        <v>73</v>
      </c>
      <c r="B157" s="133" t="s">
        <v>14</v>
      </c>
      <c r="C157" s="133" t="s">
        <v>14</v>
      </c>
      <c r="D157" s="138">
        <v>0</v>
      </c>
      <c r="E157" s="138">
        <v>0.7578</v>
      </c>
      <c r="F157" s="138">
        <v>0.0704</v>
      </c>
      <c r="G157" s="139">
        <v>0</v>
      </c>
      <c r="H157" s="139">
        <v>0.7462</v>
      </c>
      <c r="I157" s="139">
        <v>0.0704</v>
      </c>
      <c r="J157" s="155">
        <v>0</v>
      </c>
      <c r="K157" s="155">
        <v>0.7094</v>
      </c>
      <c r="L157" s="155">
        <v>0.0653</v>
      </c>
    </row>
    <row r="158" ht="37.5" spans="1:12">
      <c r="A158" s="132" t="s">
        <v>16</v>
      </c>
      <c r="B158" s="133" t="s">
        <v>14</v>
      </c>
      <c r="C158" s="133" t="s">
        <v>14</v>
      </c>
      <c r="D158" s="138">
        <v>0</v>
      </c>
      <c r="E158" s="138">
        <v>0.7423</v>
      </c>
      <c r="F158" s="138">
        <v>0.1153</v>
      </c>
      <c r="G158" s="139">
        <v>0</v>
      </c>
      <c r="H158" s="139">
        <v>0.7228</v>
      </c>
      <c r="I158" s="139">
        <v>0.1153</v>
      </c>
      <c r="J158" s="155">
        <v>0</v>
      </c>
      <c r="K158" s="155">
        <v>0.7019</v>
      </c>
      <c r="L158" s="155">
        <v>0.0913</v>
      </c>
    </row>
    <row r="159" ht="37.5" spans="1:12">
      <c r="A159" s="132" t="s">
        <v>17</v>
      </c>
      <c r="B159" s="133" t="s">
        <v>14</v>
      </c>
      <c r="C159" s="133" t="s">
        <v>14</v>
      </c>
      <c r="D159" s="138">
        <v>0</v>
      </c>
      <c r="E159" s="138">
        <v>0.7073</v>
      </c>
      <c r="F159" s="138">
        <v>0.1079</v>
      </c>
      <c r="G159" s="139">
        <v>0</v>
      </c>
      <c r="H159" s="139">
        <v>0.6971</v>
      </c>
      <c r="I159" s="139">
        <v>0.1079</v>
      </c>
      <c r="J159" s="155">
        <v>0</v>
      </c>
      <c r="K159" s="155">
        <v>0.669</v>
      </c>
      <c r="L159" s="155">
        <v>0.0366</v>
      </c>
    </row>
    <row r="160" s="49" customFormat="1" ht="18.75" spans="1:12">
      <c r="A160" s="140" t="s">
        <v>18</v>
      </c>
      <c r="B160" s="141" t="s">
        <v>19</v>
      </c>
      <c r="C160" s="141" t="s">
        <v>14</v>
      </c>
      <c r="D160" s="131">
        <v>0.053</v>
      </c>
      <c r="E160" s="131">
        <v>0.1707</v>
      </c>
      <c r="F160" s="131">
        <v>0.0139</v>
      </c>
      <c r="G160" s="131">
        <v>0.0308</v>
      </c>
      <c r="H160" s="131">
        <v>0.1428</v>
      </c>
      <c r="I160" s="131">
        <v>0</v>
      </c>
      <c r="J160" s="131">
        <v>0.0279</v>
      </c>
      <c r="K160" s="131">
        <v>0.1136</v>
      </c>
      <c r="L160" s="131">
        <v>0</v>
      </c>
    </row>
    <row r="161" ht="18.75" spans="1:12">
      <c r="A161" s="132" t="s">
        <v>20</v>
      </c>
      <c r="B161" s="133" t="s">
        <v>19</v>
      </c>
      <c r="C161" s="133" t="s">
        <v>14</v>
      </c>
      <c r="D161" s="138">
        <v>0</v>
      </c>
      <c r="E161" s="138">
        <v>0</v>
      </c>
      <c r="F161" s="138">
        <v>0</v>
      </c>
      <c r="G161" s="139">
        <v>0</v>
      </c>
      <c r="H161" s="139">
        <v>0</v>
      </c>
      <c r="I161" s="139">
        <v>0</v>
      </c>
      <c r="J161" s="155">
        <v>0</v>
      </c>
      <c r="K161" s="155">
        <v>0</v>
      </c>
      <c r="L161" s="155">
        <v>0</v>
      </c>
    </row>
    <row r="162" ht="18.75" spans="1:12">
      <c r="A162" s="132" t="s">
        <v>21</v>
      </c>
      <c r="B162" s="133" t="s">
        <v>19</v>
      </c>
      <c r="C162" s="133" t="s">
        <v>14</v>
      </c>
      <c r="D162" s="138">
        <v>0</v>
      </c>
      <c r="E162" s="138">
        <v>0.048</v>
      </c>
      <c r="F162" s="138">
        <v>0</v>
      </c>
      <c r="G162" s="139">
        <v>0</v>
      </c>
      <c r="H162" s="139">
        <v>0.0461</v>
      </c>
      <c r="I162" s="139">
        <v>0</v>
      </c>
      <c r="J162" s="155">
        <v>0</v>
      </c>
      <c r="K162" s="155">
        <v>0.0455</v>
      </c>
      <c r="L162" s="155">
        <v>0</v>
      </c>
    </row>
    <row r="163" ht="18.75" spans="1:12">
      <c r="A163" s="132" t="s">
        <v>22</v>
      </c>
      <c r="B163" s="133" t="s">
        <v>19</v>
      </c>
      <c r="C163" s="133" t="s">
        <v>14</v>
      </c>
      <c r="D163" s="138">
        <v>0.0071</v>
      </c>
      <c r="E163" s="138">
        <v>0.3653</v>
      </c>
      <c r="F163" s="138">
        <v>0</v>
      </c>
      <c r="G163" s="139">
        <v>0.0008</v>
      </c>
      <c r="H163" s="139">
        <v>0.1081</v>
      </c>
      <c r="I163" s="139">
        <v>0</v>
      </c>
      <c r="J163" s="155">
        <v>0</v>
      </c>
      <c r="K163" s="155">
        <v>0.0225</v>
      </c>
      <c r="L163" s="155">
        <v>0</v>
      </c>
    </row>
    <row r="164" ht="37.5" spans="1:12">
      <c r="A164" s="132" t="s">
        <v>23</v>
      </c>
      <c r="B164" s="133" t="s">
        <v>19</v>
      </c>
      <c r="C164" s="133" t="s">
        <v>14</v>
      </c>
      <c r="D164" s="138">
        <v>0.0036</v>
      </c>
      <c r="E164" s="138">
        <v>0.3685</v>
      </c>
      <c r="F164" s="138">
        <v>0</v>
      </c>
      <c r="G164" s="139">
        <v>0.001</v>
      </c>
      <c r="H164" s="139">
        <v>0.109</v>
      </c>
      <c r="I164" s="139">
        <v>0</v>
      </c>
      <c r="J164" s="155">
        <v>0.0001</v>
      </c>
      <c r="K164" s="155">
        <v>0.0278</v>
      </c>
      <c r="L164" s="155">
        <v>0</v>
      </c>
    </row>
    <row r="165" ht="18.75" spans="1:12">
      <c r="A165" s="132" t="s">
        <v>24</v>
      </c>
      <c r="B165" s="133" t="s">
        <v>19</v>
      </c>
      <c r="C165" s="133" t="s">
        <v>14</v>
      </c>
      <c r="D165" s="138">
        <v>0.0457</v>
      </c>
      <c r="E165" s="138">
        <v>0.6069</v>
      </c>
      <c r="F165" s="138">
        <v>0.125</v>
      </c>
      <c r="G165" s="139">
        <v>0.01</v>
      </c>
      <c r="H165" s="139">
        <v>0.4127</v>
      </c>
      <c r="I165" s="139">
        <v>0.125</v>
      </c>
      <c r="J165" s="155">
        <v>0.005</v>
      </c>
      <c r="K165" s="155">
        <v>0.1923</v>
      </c>
      <c r="L165" s="156">
        <v>0.125</v>
      </c>
    </row>
    <row r="167" ht="18.75" spans="1:12">
      <c r="A167" s="132" t="s">
        <v>0</v>
      </c>
      <c r="B167" s="133" t="s">
        <v>1</v>
      </c>
      <c r="C167" s="133"/>
      <c r="D167" s="142" t="s">
        <v>6</v>
      </c>
      <c r="E167" s="142"/>
      <c r="F167" s="142"/>
      <c r="G167" s="143" t="s">
        <v>7</v>
      </c>
      <c r="H167" s="143"/>
      <c r="I167" s="143"/>
      <c r="J167" s="157" t="s">
        <v>8</v>
      </c>
      <c r="K167" s="157"/>
      <c r="L167" s="157"/>
    </row>
    <row r="168" ht="18.75" spans="1:12">
      <c r="A168" s="132"/>
      <c r="B168" s="133" t="s">
        <v>9</v>
      </c>
      <c r="C168" s="133" t="s">
        <v>10</v>
      </c>
      <c r="D168" s="144" t="s">
        <v>70</v>
      </c>
      <c r="E168" s="144" t="s">
        <v>71</v>
      </c>
      <c r="F168" s="144" t="s">
        <v>72</v>
      </c>
      <c r="G168" s="145" t="s">
        <v>70</v>
      </c>
      <c r="H168" s="145" t="s">
        <v>71</v>
      </c>
      <c r="I168" s="145" t="s">
        <v>72</v>
      </c>
      <c r="J168" s="158" t="s">
        <v>70</v>
      </c>
      <c r="K168" s="158" t="s">
        <v>71</v>
      </c>
      <c r="L168" s="158" t="s">
        <v>72</v>
      </c>
    </row>
    <row r="169" ht="18.75" spans="1:12">
      <c r="A169" s="132" t="s">
        <v>13</v>
      </c>
      <c r="B169" s="133" t="s">
        <v>14</v>
      </c>
      <c r="C169" s="133" t="s">
        <v>14</v>
      </c>
      <c r="D169" s="22">
        <v>0</v>
      </c>
      <c r="E169" s="22">
        <v>0.8277</v>
      </c>
      <c r="F169" s="22">
        <v>0</v>
      </c>
      <c r="G169" s="146">
        <v>0</v>
      </c>
      <c r="H169" s="146">
        <v>0.8277</v>
      </c>
      <c r="I169" s="146">
        <v>0</v>
      </c>
      <c r="J169" s="159">
        <v>0</v>
      </c>
      <c r="K169" s="159">
        <v>0.8277</v>
      </c>
      <c r="L169" s="159">
        <v>0</v>
      </c>
    </row>
    <row r="170" ht="18.75" spans="1:12">
      <c r="A170" s="132" t="s">
        <v>73</v>
      </c>
      <c r="B170" s="133" t="s">
        <v>14</v>
      </c>
      <c r="C170" s="133" t="s">
        <v>14</v>
      </c>
      <c r="D170" s="22">
        <v>0</v>
      </c>
      <c r="E170" s="22">
        <v>0.7358</v>
      </c>
      <c r="F170" s="22">
        <v>0.1712</v>
      </c>
      <c r="G170" s="146">
        <v>0</v>
      </c>
      <c r="H170" s="146">
        <v>0.7358</v>
      </c>
      <c r="I170" s="146">
        <v>0.1532</v>
      </c>
      <c r="J170" s="159">
        <v>0</v>
      </c>
      <c r="K170" s="159">
        <v>0.7358</v>
      </c>
      <c r="L170" s="159">
        <v>0.1169</v>
      </c>
    </row>
    <row r="171" ht="37.5" spans="1:12">
      <c r="A171" s="132" t="s">
        <v>16</v>
      </c>
      <c r="B171" s="133" t="s">
        <v>14</v>
      </c>
      <c r="C171" s="133" t="s">
        <v>14</v>
      </c>
      <c r="D171" s="22">
        <v>0</v>
      </c>
      <c r="E171" s="22">
        <v>0.8016</v>
      </c>
      <c r="F171" s="22">
        <v>0.333</v>
      </c>
      <c r="G171" s="146">
        <v>0</v>
      </c>
      <c r="H171" s="146">
        <v>0.8012</v>
      </c>
      <c r="I171" s="146">
        <v>0.3264</v>
      </c>
      <c r="J171" s="159">
        <v>0</v>
      </c>
      <c r="K171" s="159">
        <v>0.7873</v>
      </c>
      <c r="L171" s="159">
        <v>0.3161</v>
      </c>
    </row>
    <row r="172" ht="37.5" spans="1:12">
      <c r="A172" s="132" t="s">
        <v>17</v>
      </c>
      <c r="B172" s="133" t="s">
        <v>14</v>
      </c>
      <c r="C172" s="133" t="s">
        <v>14</v>
      </c>
      <c r="D172" s="22">
        <v>0</v>
      </c>
      <c r="E172" s="22">
        <v>0.8377</v>
      </c>
      <c r="F172" s="22">
        <v>0.3642</v>
      </c>
      <c r="G172" s="146">
        <v>0</v>
      </c>
      <c r="H172" s="146">
        <v>0.8357</v>
      </c>
      <c r="I172" s="146">
        <v>0.3425</v>
      </c>
      <c r="J172" s="159">
        <v>0</v>
      </c>
      <c r="K172" s="159">
        <v>0.8145</v>
      </c>
      <c r="L172" s="159">
        <v>0.2097</v>
      </c>
    </row>
    <row r="173" s="49" customFormat="1" ht="18.75" spans="1:12">
      <c r="A173" s="140" t="s">
        <v>18</v>
      </c>
      <c r="B173" s="141" t="s">
        <v>19</v>
      </c>
      <c r="C173" s="141" t="s">
        <v>14</v>
      </c>
      <c r="D173" s="131">
        <v>0.0833</v>
      </c>
      <c r="E173" s="131">
        <v>0.299</v>
      </c>
      <c r="F173" s="131">
        <v>0.0574</v>
      </c>
      <c r="G173" s="131">
        <v>0.0453</v>
      </c>
      <c r="H173" s="131">
        <v>0.2745</v>
      </c>
      <c r="I173" s="131">
        <v>0.0285</v>
      </c>
      <c r="J173" s="131">
        <v>0.0302</v>
      </c>
      <c r="K173" s="131">
        <v>0.2578</v>
      </c>
      <c r="L173" s="131">
        <v>0.0274</v>
      </c>
    </row>
    <row r="174" ht="18.75" spans="1:12">
      <c r="A174" s="132" t="s">
        <v>20</v>
      </c>
      <c r="B174" s="133" t="s">
        <v>19</v>
      </c>
      <c r="C174" s="133" t="s">
        <v>14</v>
      </c>
      <c r="D174" s="22">
        <v>0.0371</v>
      </c>
      <c r="E174" s="22">
        <v>0</v>
      </c>
      <c r="F174" s="22">
        <v>0</v>
      </c>
      <c r="G174" s="146">
        <v>0.0371</v>
      </c>
      <c r="H174" s="146">
        <v>0</v>
      </c>
      <c r="I174" s="146">
        <v>0</v>
      </c>
      <c r="J174" s="159">
        <v>0.0371</v>
      </c>
      <c r="K174" s="159">
        <v>0</v>
      </c>
      <c r="L174" s="159">
        <v>0</v>
      </c>
    </row>
    <row r="175" ht="18.75" spans="1:12">
      <c r="A175" s="132" t="s">
        <v>21</v>
      </c>
      <c r="B175" s="133" t="s">
        <v>19</v>
      </c>
      <c r="C175" s="133" t="s">
        <v>14</v>
      </c>
      <c r="D175" s="22">
        <v>0</v>
      </c>
      <c r="E175" s="22">
        <v>0.0303</v>
      </c>
      <c r="F175" s="22">
        <v>0</v>
      </c>
      <c r="G175" s="146">
        <v>0</v>
      </c>
      <c r="H175" s="146">
        <v>0.0303</v>
      </c>
      <c r="I175" s="146">
        <v>0</v>
      </c>
      <c r="J175" s="159">
        <v>0</v>
      </c>
      <c r="K175" s="159">
        <v>0.0303</v>
      </c>
      <c r="L175" s="159">
        <v>0</v>
      </c>
    </row>
    <row r="176" ht="18.75" spans="1:12">
      <c r="A176" s="132" t="s">
        <v>22</v>
      </c>
      <c r="B176" s="133" t="s">
        <v>19</v>
      </c>
      <c r="C176" s="133" t="s">
        <v>14</v>
      </c>
      <c r="D176" s="22">
        <v>0</v>
      </c>
      <c r="E176" s="22">
        <v>0.686</v>
      </c>
      <c r="F176" s="22">
        <v>0.0278</v>
      </c>
      <c r="G176" s="146">
        <v>0</v>
      </c>
      <c r="H176" s="146">
        <v>0.3987</v>
      </c>
      <c r="I176" s="146">
        <v>0</v>
      </c>
      <c r="J176" s="159">
        <v>0</v>
      </c>
      <c r="K176" s="47">
        <v>0.3134</v>
      </c>
      <c r="L176" s="159">
        <v>0</v>
      </c>
    </row>
    <row r="177" ht="37.5" spans="1:12">
      <c r="A177" s="132" t="s">
        <v>23</v>
      </c>
      <c r="B177" s="133" t="s">
        <v>19</v>
      </c>
      <c r="C177" s="133" t="s">
        <v>14</v>
      </c>
      <c r="D177" s="22">
        <v>0</v>
      </c>
      <c r="E177" s="22">
        <v>0.6203</v>
      </c>
      <c r="F177" s="22">
        <v>0.0292</v>
      </c>
      <c r="G177" s="146">
        <v>0</v>
      </c>
      <c r="H177" s="146">
        <v>0.3944</v>
      </c>
      <c r="I177" s="146">
        <v>0</v>
      </c>
      <c r="J177" s="159">
        <v>0</v>
      </c>
      <c r="K177" s="159">
        <v>0.2989</v>
      </c>
      <c r="L177" s="159">
        <v>0</v>
      </c>
    </row>
    <row r="178" ht="18.75" spans="1:12">
      <c r="A178" s="132" t="s">
        <v>24</v>
      </c>
      <c r="B178" s="133" t="s">
        <v>19</v>
      </c>
      <c r="C178" s="133" t="s">
        <v>14</v>
      </c>
      <c r="D178" s="22">
        <v>0.3581</v>
      </c>
      <c r="E178" s="22">
        <v>0.6865</v>
      </c>
      <c r="F178" s="22">
        <v>0.3167</v>
      </c>
      <c r="G178" s="146">
        <v>0.2083</v>
      </c>
      <c r="H178" s="146">
        <v>0.6865</v>
      </c>
      <c r="I178" s="146">
        <v>0.1889</v>
      </c>
      <c r="J178" s="159">
        <v>0.1549</v>
      </c>
      <c r="K178" s="159">
        <v>0.5558</v>
      </c>
      <c r="L178" s="160">
        <v>0.1889</v>
      </c>
    </row>
  </sheetData>
  <mergeCells count="52">
    <mergeCell ref="D1:J1"/>
    <mergeCell ref="K1:Q1"/>
    <mergeCell ref="R1:X1"/>
    <mergeCell ref="E2:F2"/>
    <mergeCell ref="G2:H2"/>
    <mergeCell ref="I2:J2"/>
    <mergeCell ref="L2:M2"/>
    <mergeCell ref="N2:O2"/>
    <mergeCell ref="P2:Q2"/>
    <mergeCell ref="S2:T2"/>
    <mergeCell ref="U2:V2"/>
    <mergeCell ref="W2:X2"/>
    <mergeCell ref="B41:C41"/>
    <mergeCell ref="D41:E41"/>
    <mergeCell ref="F41:G41"/>
    <mergeCell ref="H41:I41"/>
    <mergeCell ref="J41:K41"/>
    <mergeCell ref="B96:E96"/>
    <mergeCell ref="F96:I96"/>
    <mergeCell ref="J96:M96"/>
    <mergeCell ref="N96:Q96"/>
    <mergeCell ref="B140:C140"/>
    <mergeCell ref="D140:F140"/>
    <mergeCell ref="G140:I140"/>
    <mergeCell ref="J140:L140"/>
    <mergeCell ref="B154:C154"/>
    <mergeCell ref="D154:F154"/>
    <mergeCell ref="G154:I154"/>
    <mergeCell ref="J154:L154"/>
    <mergeCell ref="B167:C167"/>
    <mergeCell ref="D167:F167"/>
    <mergeCell ref="G167:I167"/>
    <mergeCell ref="J167:L167"/>
    <mergeCell ref="A1:A3"/>
    <mergeCell ref="A18:A19"/>
    <mergeCell ref="A41:A42"/>
    <mergeCell ref="A140:A141"/>
    <mergeCell ref="A142:A143"/>
    <mergeCell ref="A154:A155"/>
    <mergeCell ref="A167:A168"/>
    <mergeCell ref="B142:B143"/>
    <mergeCell ref="C142:C143"/>
    <mergeCell ref="D142:D143"/>
    <mergeCell ref="E142:E143"/>
    <mergeCell ref="F142:F143"/>
    <mergeCell ref="G142:G143"/>
    <mergeCell ref="H142:H143"/>
    <mergeCell ref="I142:I143"/>
    <mergeCell ref="J142:J143"/>
    <mergeCell ref="K142:K143"/>
    <mergeCell ref="L142:L143"/>
    <mergeCell ref="B1:C2"/>
  </mergeCells>
  <hyperlinks>
    <hyperlink ref="I2" r:id="rId2" display="IoU@50"/>
    <hyperlink ref="P2" r:id="rId2" display="IoU@50"/>
    <hyperlink ref="W2" r:id="rId2" display="IoU@50"/>
    <hyperlink ref="J41" r:id="rId2" display="IoU@50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tabSelected="1" topLeftCell="E1" workbookViewId="0">
      <selection activeCell="T30" sqref="T30"/>
    </sheetView>
  </sheetViews>
  <sheetFormatPr defaultColWidth="9" defaultRowHeight="13.5"/>
  <cols>
    <col min="1" max="1" width="12.625" customWidth="1"/>
    <col min="2" max="2" width="11.375" customWidth="1"/>
    <col min="3" max="8" width="9.875"/>
    <col min="9" max="9" width="11.5" customWidth="1"/>
    <col min="10" max="10" width="9.875"/>
    <col min="16" max="16" width="14.875" customWidth="1"/>
  </cols>
  <sheetData>
    <row r="1" ht="15.75" spans="2:22">
      <c r="B1" s="2" t="s">
        <v>2</v>
      </c>
      <c r="C1" s="2"/>
      <c r="D1" s="2"/>
      <c r="E1" s="2"/>
      <c r="F1" s="2"/>
      <c r="G1" s="2"/>
      <c r="H1" s="2"/>
      <c r="I1" s="34" t="s">
        <v>3</v>
      </c>
      <c r="J1" s="34"/>
      <c r="K1" s="34"/>
      <c r="L1" s="34"/>
      <c r="M1" s="34"/>
      <c r="N1" s="34"/>
      <c r="O1" s="34"/>
      <c r="P1" s="35" t="s">
        <v>4</v>
      </c>
      <c r="Q1" s="35"/>
      <c r="R1" s="35"/>
      <c r="S1" s="35"/>
      <c r="T1" s="35"/>
      <c r="U1" s="35"/>
      <c r="V1" s="35"/>
    </row>
    <row r="2" ht="23" customHeight="1" spans="2:22">
      <c r="B2" s="3" t="s">
        <v>5</v>
      </c>
      <c r="C2" s="3" t="s">
        <v>6</v>
      </c>
      <c r="D2" s="3"/>
      <c r="E2" s="3" t="s">
        <v>7</v>
      </c>
      <c r="F2" s="3"/>
      <c r="G2" s="3" t="s">
        <v>8</v>
      </c>
      <c r="H2" s="3"/>
      <c r="I2" s="36" t="s">
        <v>5</v>
      </c>
      <c r="J2" s="36" t="s">
        <v>6</v>
      </c>
      <c r="K2" s="36"/>
      <c r="L2" s="36" t="s">
        <v>7</v>
      </c>
      <c r="M2" s="36"/>
      <c r="N2" s="36" t="s">
        <v>8</v>
      </c>
      <c r="O2" s="36"/>
      <c r="P2" s="37" t="s">
        <v>5</v>
      </c>
      <c r="Q2" s="37" t="s">
        <v>6</v>
      </c>
      <c r="R2" s="37"/>
      <c r="S2" s="37" t="s">
        <v>7</v>
      </c>
      <c r="T2" s="37"/>
      <c r="U2" s="37" t="s">
        <v>8</v>
      </c>
      <c r="V2" s="37"/>
    </row>
    <row r="3" ht="15.75" spans="2:22">
      <c r="B3" s="4" t="s">
        <v>11</v>
      </c>
      <c r="C3" s="4" t="s">
        <v>11</v>
      </c>
      <c r="D3" s="4" t="s">
        <v>12</v>
      </c>
      <c r="E3" s="4" t="s">
        <v>11</v>
      </c>
      <c r="F3" s="4" t="s">
        <v>12</v>
      </c>
      <c r="G3" s="4" t="s">
        <v>11</v>
      </c>
      <c r="H3" s="4" t="s">
        <v>12</v>
      </c>
      <c r="I3" s="38" t="s">
        <v>11</v>
      </c>
      <c r="J3" s="38" t="s">
        <v>11</v>
      </c>
      <c r="K3" s="38" t="s">
        <v>12</v>
      </c>
      <c r="L3" s="38" t="s">
        <v>11</v>
      </c>
      <c r="M3" s="38" t="s">
        <v>12</v>
      </c>
      <c r="N3" s="38" t="s">
        <v>11</v>
      </c>
      <c r="O3" s="38" t="s">
        <v>12</v>
      </c>
      <c r="P3" s="39" t="s">
        <v>11</v>
      </c>
      <c r="Q3" s="39" t="s">
        <v>11</v>
      </c>
      <c r="R3" s="39" t="s">
        <v>12</v>
      </c>
      <c r="S3" s="39" t="s">
        <v>11</v>
      </c>
      <c r="T3" s="39" t="s">
        <v>12</v>
      </c>
      <c r="U3" s="39" t="s">
        <v>11</v>
      </c>
      <c r="V3" s="39" t="s">
        <v>12</v>
      </c>
    </row>
    <row r="4" ht="15.75" spans="1:22">
      <c r="A4" s="5" t="s">
        <v>74</v>
      </c>
      <c r="B4" s="6">
        <f>(C4+E4+G4)/3</f>
        <v>0.925266666666667</v>
      </c>
      <c r="C4" s="7">
        <v>0.9338</v>
      </c>
      <c r="D4" s="8"/>
      <c r="E4" s="7">
        <v>0.9338</v>
      </c>
      <c r="F4" s="8"/>
      <c r="G4" s="7">
        <v>0.9082</v>
      </c>
      <c r="H4" s="8"/>
      <c r="I4" s="40">
        <f>(J4+L4+N4)/3</f>
        <v>23.98</v>
      </c>
      <c r="J4" s="40">
        <v>27.19</v>
      </c>
      <c r="K4" s="40"/>
      <c r="L4" s="40">
        <v>24.39</v>
      </c>
      <c r="M4" s="40"/>
      <c r="N4" s="40">
        <v>20.36</v>
      </c>
      <c r="O4" s="40"/>
      <c r="P4" s="41">
        <f>(Q4+S4+U4)/3</f>
        <v>0.302766666666667</v>
      </c>
      <c r="Q4" s="41">
        <v>0.4044</v>
      </c>
      <c r="R4" s="45"/>
      <c r="S4" s="41">
        <v>0.2624</v>
      </c>
      <c r="T4" s="45"/>
      <c r="U4" s="41">
        <v>0.2415</v>
      </c>
      <c r="V4" s="45"/>
    </row>
    <row r="5" s="1" customFormat="1" ht="15.75" spans="1:24">
      <c r="A5" s="5" t="s">
        <v>24</v>
      </c>
      <c r="B5" s="9">
        <f>(G5+E5+C5)/3</f>
        <v>0.542833333333333</v>
      </c>
      <c r="C5" s="10">
        <v>0.7401</v>
      </c>
      <c r="D5" s="9">
        <v>0.9697</v>
      </c>
      <c r="E5" s="11">
        <v>0.5483</v>
      </c>
      <c r="F5" s="12">
        <v>0.7394</v>
      </c>
      <c r="G5" s="11">
        <v>0.3401</v>
      </c>
      <c r="H5" s="12">
        <v>0.4303</v>
      </c>
      <c r="I5" s="9">
        <f>(J5+L5+N5)/3</f>
        <v>0.183066666666667</v>
      </c>
      <c r="J5" s="12">
        <v>0.2592</v>
      </c>
      <c r="K5" s="9">
        <v>0.924</v>
      </c>
      <c r="L5" s="12">
        <v>0.1826</v>
      </c>
      <c r="M5" s="12">
        <v>0.692</v>
      </c>
      <c r="N5" s="12">
        <v>0.1074</v>
      </c>
      <c r="O5" s="10">
        <v>0.403</v>
      </c>
      <c r="P5" s="9">
        <f>(Q5+S5+U5)/3</f>
        <v>0.3716</v>
      </c>
      <c r="Q5" s="46">
        <v>0.4537</v>
      </c>
      <c r="R5" s="9">
        <v>0.8875</v>
      </c>
      <c r="S5" s="12">
        <v>0.3612</v>
      </c>
      <c r="T5" s="12">
        <v>0.6875</v>
      </c>
      <c r="U5" s="12">
        <v>0.2999</v>
      </c>
      <c r="V5" s="12">
        <v>0.5</v>
      </c>
      <c r="W5" s="12"/>
      <c r="X5" s="12"/>
    </row>
    <row r="6" spans="9:21">
      <c r="I6">
        <f>23.98-18.31</f>
        <v>5.67</v>
      </c>
      <c r="J6">
        <f>27.19-25.92</f>
        <v>1.27</v>
      </c>
      <c r="L6">
        <f>24.39-18.26</f>
        <v>6.13</v>
      </c>
      <c r="N6">
        <f>20.36-10.74</f>
        <v>9.62</v>
      </c>
      <c r="Q6" s="47">
        <f>Q5-Q4</f>
        <v>0.0493</v>
      </c>
      <c r="R6" s="47"/>
      <c r="S6" s="47">
        <f>S5-S4</f>
        <v>0.0988</v>
      </c>
      <c r="T6" s="47"/>
      <c r="U6" s="47">
        <f>U5-U4</f>
        <v>0.0584</v>
      </c>
    </row>
    <row r="8" ht="18.75" spans="2:10">
      <c r="B8" s="13" t="s">
        <v>6</v>
      </c>
      <c r="C8" s="13"/>
      <c r="D8" s="13"/>
      <c r="E8" s="14" t="s">
        <v>7</v>
      </c>
      <c r="F8" s="14"/>
      <c r="G8" s="14"/>
      <c r="H8" s="15" t="s">
        <v>8</v>
      </c>
      <c r="I8" s="15"/>
      <c r="J8" s="15"/>
    </row>
    <row r="9" ht="18.75" spans="2:10">
      <c r="B9" s="16" t="s">
        <v>70</v>
      </c>
      <c r="C9" s="16" t="s">
        <v>71</v>
      </c>
      <c r="D9" s="16" t="s">
        <v>72</v>
      </c>
      <c r="E9" s="17" t="s">
        <v>70</v>
      </c>
      <c r="F9" s="17" t="s">
        <v>71</v>
      </c>
      <c r="G9" s="17" t="s">
        <v>72</v>
      </c>
      <c r="H9" s="18" t="s">
        <v>70</v>
      </c>
      <c r="I9" s="18" t="s">
        <v>71</v>
      </c>
      <c r="J9" s="18" t="s">
        <v>72</v>
      </c>
    </row>
    <row r="10" ht="15.75" spans="1:10">
      <c r="A10" s="5" t="s">
        <v>74</v>
      </c>
      <c r="B10" s="19">
        <v>0.907</v>
      </c>
      <c r="C10" s="19">
        <v>0.9714</v>
      </c>
      <c r="D10" s="19">
        <v>0.9231</v>
      </c>
      <c r="E10" s="20">
        <v>0.907</v>
      </c>
      <c r="F10" s="20">
        <v>0.9714</v>
      </c>
      <c r="G10" s="20">
        <v>0.9231</v>
      </c>
      <c r="H10" s="21">
        <v>0.907</v>
      </c>
      <c r="I10" s="42" t="s">
        <v>75</v>
      </c>
      <c r="J10" s="21">
        <v>0.8462</v>
      </c>
    </row>
    <row r="11" ht="18.75" spans="1:10">
      <c r="A11" s="5" t="s">
        <v>24</v>
      </c>
      <c r="B11" s="22">
        <v>0.7701</v>
      </c>
      <c r="C11" s="22">
        <v>0.681</v>
      </c>
      <c r="D11" s="22">
        <v>0.7692</v>
      </c>
      <c r="E11" s="23">
        <v>0.6396</v>
      </c>
      <c r="F11" s="23">
        <v>0.4948</v>
      </c>
      <c r="G11" s="23">
        <v>0.5105</v>
      </c>
      <c r="H11" s="24">
        <v>0.5592</v>
      </c>
      <c r="I11" s="24">
        <v>0.1521</v>
      </c>
      <c r="J11" s="43">
        <v>0.3091</v>
      </c>
    </row>
    <row r="16" ht="18.75" spans="2:10">
      <c r="B16" s="13" t="s">
        <v>6</v>
      </c>
      <c r="C16" s="13"/>
      <c r="D16" s="13"/>
      <c r="E16" s="14" t="s">
        <v>7</v>
      </c>
      <c r="F16" s="14"/>
      <c r="G16" s="14"/>
      <c r="H16" s="15" t="s">
        <v>8</v>
      </c>
      <c r="I16" s="15"/>
      <c r="J16" s="15"/>
    </row>
    <row r="17" ht="18.75" spans="2:10">
      <c r="B17" s="16" t="s">
        <v>70</v>
      </c>
      <c r="C17" s="16" t="s">
        <v>71</v>
      </c>
      <c r="D17" s="16" t="s">
        <v>72</v>
      </c>
      <c r="E17" s="17" t="s">
        <v>70</v>
      </c>
      <c r="F17" s="17" t="s">
        <v>71</v>
      </c>
      <c r="G17" s="17" t="s">
        <v>72</v>
      </c>
      <c r="H17" s="18" t="s">
        <v>70</v>
      </c>
      <c r="I17" s="18" t="s">
        <v>71</v>
      </c>
      <c r="J17" s="18" t="s">
        <v>72</v>
      </c>
    </row>
    <row r="18" ht="15.75" spans="1:10">
      <c r="A18" s="5" t="s">
        <v>74</v>
      </c>
      <c r="B18" s="25">
        <v>10.21</v>
      </c>
      <c r="C18" s="25">
        <v>63.04</v>
      </c>
      <c r="D18" s="25" t="s">
        <v>19</v>
      </c>
      <c r="E18" s="26">
        <v>5.86</v>
      </c>
      <c r="F18" s="26">
        <v>58.23</v>
      </c>
      <c r="G18" s="26" t="s">
        <v>19</v>
      </c>
      <c r="H18" s="27">
        <v>4.91</v>
      </c>
      <c r="I18" s="27">
        <v>50.29</v>
      </c>
      <c r="J18" s="27" t="s">
        <v>19</v>
      </c>
    </row>
    <row r="19" ht="18.75" spans="1:10">
      <c r="A19" s="5" t="s">
        <v>24</v>
      </c>
      <c r="B19" s="22">
        <v>0.0457</v>
      </c>
      <c r="C19" s="22">
        <v>0.6069</v>
      </c>
      <c r="D19" s="22">
        <v>0.125</v>
      </c>
      <c r="E19" s="23">
        <v>0.01</v>
      </c>
      <c r="F19" s="23">
        <v>0.4127</v>
      </c>
      <c r="G19" s="23">
        <v>0.125</v>
      </c>
      <c r="H19" s="24">
        <v>0.005</v>
      </c>
      <c r="I19" s="24">
        <v>0.1923</v>
      </c>
      <c r="J19" s="43">
        <v>0.125</v>
      </c>
    </row>
    <row r="24" ht="18.75" spans="2:10">
      <c r="B24" s="13" t="s">
        <v>6</v>
      </c>
      <c r="C24" s="13"/>
      <c r="D24" s="13"/>
      <c r="E24" s="14" t="s">
        <v>7</v>
      </c>
      <c r="F24" s="14"/>
      <c r="G24" s="14"/>
      <c r="H24" s="15" t="s">
        <v>8</v>
      </c>
      <c r="I24" s="15"/>
      <c r="J24" s="15"/>
    </row>
    <row r="25" ht="18.75" spans="2:10">
      <c r="B25" s="16" t="s">
        <v>70</v>
      </c>
      <c r="C25" s="16" t="s">
        <v>71</v>
      </c>
      <c r="D25" s="16" t="s">
        <v>72</v>
      </c>
      <c r="E25" s="17" t="s">
        <v>70</v>
      </c>
      <c r="F25" s="17" t="s">
        <v>71</v>
      </c>
      <c r="G25" s="17" t="s">
        <v>72</v>
      </c>
      <c r="H25" s="18" t="s">
        <v>70</v>
      </c>
      <c r="I25" s="18" t="s">
        <v>71</v>
      </c>
      <c r="J25" s="18" t="s">
        <v>72</v>
      </c>
    </row>
    <row r="26" ht="15.75" spans="1:10">
      <c r="A26" s="5" t="s">
        <v>74</v>
      </c>
      <c r="B26" s="19">
        <v>0.3991</v>
      </c>
      <c r="C26" s="28">
        <v>0.6474</v>
      </c>
      <c r="D26" s="28">
        <v>0.1667</v>
      </c>
      <c r="E26" s="29">
        <v>0.1851</v>
      </c>
      <c r="F26" s="29">
        <v>0.5545</v>
      </c>
      <c r="G26" s="29">
        <v>0.0476</v>
      </c>
      <c r="H26" s="30">
        <v>0.1534</v>
      </c>
      <c r="I26" s="27" t="s">
        <v>76</v>
      </c>
      <c r="J26" s="27" t="s">
        <v>77</v>
      </c>
    </row>
    <row r="27" ht="18.75" spans="1:10">
      <c r="A27" s="5" t="s">
        <v>24</v>
      </c>
      <c r="B27" s="22">
        <v>0.3581</v>
      </c>
      <c r="C27" s="31">
        <v>0.6865</v>
      </c>
      <c r="D27" s="31">
        <v>0.3167</v>
      </c>
      <c r="E27" s="32">
        <v>0.2083</v>
      </c>
      <c r="F27" s="32">
        <v>0.6865</v>
      </c>
      <c r="G27" s="32">
        <v>0.1889</v>
      </c>
      <c r="H27" s="33">
        <v>0.1549</v>
      </c>
      <c r="I27" s="33">
        <v>0.5558</v>
      </c>
      <c r="J27" s="44">
        <v>0.1889</v>
      </c>
    </row>
  </sheetData>
  <mergeCells count="21">
    <mergeCell ref="B1:H1"/>
    <mergeCell ref="I1:O1"/>
    <mergeCell ref="P1:V1"/>
    <mergeCell ref="C2:D2"/>
    <mergeCell ref="E2:F2"/>
    <mergeCell ref="G2:H2"/>
    <mergeCell ref="J2:K2"/>
    <mergeCell ref="L2:M2"/>
    <mergeCell ref="N2:O2"/>
    <mergeCell ref="Q2:R2"/>
    <mergeCell ref="S2:T2"/>
    <mergeCell ref="U2:V2"/>
    <mergeCell ref="B8:D8"/>
    <mergeCell ref="E8:G8"/>
    <mergeCell ref="H8:J8"/>
    <mergeCell ref="B16:D16"/>
    <mergeCell ref="E16:G16"/>
    <mergeCell ref="H16:J16"/>
    <mergeCell ref="B24:D24"/>
    <mergeCell ref="E24:G24"/>
    <mergeCell ref="H24:J24"/>
  </mergeCells>
  <hyperlinks>
    <hyperlink ref="G2" r:id="rId2" display="IoU@50"/>
    <hyperlink ref="N2" r:id="rId2" display="IoU@50"/>
    <hyperlink ref="U2" r:id="rId2" display="IoU@50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pretrain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</dc:creator>
  <cp:lastModifiedBy>李建豪</cp:lastModifiedBy>
  <dcterms:created xsi:type="dcterms:W3CDTF">2024-01-05T15:23:00Z</dcterms:created>
  <dcterms:modified xsi:type="dcterms:W3CDTF">2024-03-21T10:45:03Z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AFE3F883F34B439DA8A4AA0685339614_11</vt:lpwstr>
  </property>
  <property fmtid="{D5CDD505-2E9C-101B-9397-08002B2CF9AE}" pid="3" name="KSOProductBuildVer">
    <vt:lpwstr>2052-12.1.0.16250</vt:lpwstr>
  </property>
</Properties>
</file>