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6.xml" ContentType="application/vnd.openxmlformats-officedocument.drawingml.chart+xml"/>
  <Override PartName="/xl/charts/chart5.xml" ContentType="application/vnd.openxmlformats-officedocument.drawingml.chart+xml"/>
  <Override PartName="/xl/charts/chart4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<sst xmlns="http://schemas.openxmlformats.org/spreadsheetml/2006/main" count="42" uniqueCount="18">
  <si>
    <t xml:space="preserve">Vice-count</t>
  </si>
  <si>
    <t xml:space="preserve">Main-size</t>
  </si>
  <si>
    <t xml:space="preserve">Main-count</t>
  </si>
  <si>
    <t xml:space="preserve">Vice-size</t>
  </si>
  <si>
    <t xml:space="preserve">Each-vice-size</t>
  </si>
  <si>
    <t xml:space="preserve">Total-size</t>
  </si>
  <si>
    <t xml:space="preserve">RA</t>
  </si>
  <si>
    <t xml:space="preserve">AvgTime</t>
  </si>
  <si>
    <t xml:space="preserve">Speed(MB/s)</t>
  </si>
  <si>
    <t xml:space="preserve">times</t>
  </si>
  <si>
    <t xml:space="preserve">%</t>
  </si>
  <si>
    <t xml:space="preserve">EXP2</t>
  </si>
  <si>
    <t xml:space="preserve">25min</t>
  </si>
  <si>
    <t xml:space="preserve">平均文件大小</t>
  </si>
  <si>
    <t xml:space="preserve">EXP3</t>
  </si>
  <si>
    <t xml:space="preserve">23min</t>
  </si>
  <si>
    <t xml:space="preserve">vice-count=0的compaction有蹊跷，总共用的240个L0文件只有34.4MB。但是查询e.count()/v.count()都没问题。</t>
  </si>
  <si>
    <t xml:space="preserve">这种现象只出现于lev3/4，在lev1/2上的数据比较正常。非常奇怪。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</si>
</sst>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name val="Noto Sans CJK SC Regular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3"/>
      <color rgb="FF000000"/>
      <name val="Arial"/>
      <family val="2"/>
    </font>
    <font>
      <sz val="10"/>
      <name val="Noto Sans CJK SC Regular"/>
      <family val="2"/>
    </font>
    <font>
      <sz val="13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EXP2</a:t>
            </a:r>
          </a:p>
        </c:rich>
      </c:tx>
      <c:overlay val="0"/>
    </c:title>
    <c:autoTitleDeleted val="0"/>
    <c:plotArea>
      <c:pieChart>
        <c:varyColors val="1"/>
        <c:ser>
          <c:idx val="0"/>
          <c:order val="0"/>
          <c:tx>
            <c:strRef>
              <c:f>Sheet1!$J$1</c:f>
              <c:strCache>
                <c:ptCount val="1"/>
                <c:pt idx="0">
                  <c:v>times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1"/>
            <c:spPr>
              <a:solidFill>
                <a:srgbClr val="ff420e"/>
              </a:solidFill>
              <a:ln>
                <a:noFill/>
              </a:ln>
            </c:spPr>
          </c:dPt>
          <c:dPt>
            <c:idx val="2"/>
            <c:spPr>
              <a:solidFill>
                <a:srgbClr val="ffd320"/>
              </a:solidFill>
              <a:ln>
                <a:noFill/>
              </a:ln>
            </c:spPr>
          </c:dPt>
          <c:dPt>
            <c:idx val="3"/>
            <c:spPr>
              <a:solidFill>
                <a:srgbClr val="579d1c"/>
              </a:solidFill>
              <a:ln>
                <a:noFill/>
              </a:ln>
            </c:spPr>
          </c:dPt>
          <c:dPt>
            <c:idx val="4"/>
            <c:spPr>
              <a:solidFill>
                <a:srgbClr val="7e0021"/>
              </a:solidFill>
              <a:ln>
                <a:noFill/>
              </a:ln>
            </c:spPr>
          </c:dPt>
          <c:dPt>
            <c:idx val="5"/>
            <c:spPr>
              <a:solidFill>
                <a:srgbClr val="83caff"/>
              </a:solidFill>
              <a:ln>
                <a:noFill/>
              </a:ln>
            </c:spPr>
          </c:dPt>
          <c:dLbls>
            <c:dLbl>
              <c:idx val="0"/>
              <c:dLblPos val="bestFit"/>
              <c:showLegendKey val="0"/>
              <c:showVal val="1"/>
              <c:showCatName val="0"/>
              <c:showSerName val="0"/>
              <c:showPercent val="0"/>
            </c:dLbl>
            <c:dLbl>
              <c:idx val="1"/>
              <c:dLblPos val="bestFit"/>
              <c:showLegendKey val="0"/>
              <c:showVal val="1"/>
              <c:showCatName val="0"/>
              <c:showSerName val="0"/>
              <c:showPercent val="0"/>
            </c:dLbl>
            <c:dLbl>
              <c:idx val="2"/>
              <c:dLblPos val="bestFit"/>
              <c:showLegendKey val="0"/>
              <c:showVal val="1"/>
              <c:showCatName val="0"/>
              <c:showSerName val="0"/>
              <c:showPercent val="0"/>
            </c:dLbl>
            <c:dLbl>
              <c:idx val="3"/>
              <c:dLblPos val="bestFit"/>
              <c:showLegendKey val="0"/>
              <c:showVal val="1"/>
              <c:showCatName val="0"/>
              <c:showSerName val="0"/>
              <c:showPercent val="0"/>
            </c:dLbl>
            <c:dLbl>
              <c:idx val="4"/>
              <c:dLblPos val="bestFit"/>
              <c:showLegendKey val="0"/>
              <c:showVal val="1"/>
              <c:showCatName val="0"/>
              <c:showSerName val="0"/>
              <c:showPercent val="0"/>
            </c:dLbl>
            <c:dLbl>
              <c:idx val="5"/>
              <c:dLblPos val="bestFit"/>
              <c:showLegendKey val="0"/>
              <c:showVal val="1"/>
              <c:showCatName val="0"/>
              <c:showSerName val="0"/>
              <c:showPercent val="0"/>
            </c:dLbl>
            <c:dLblPos val="bestFit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Sheet1!$A$2:$A$7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Sheet1!$J$2:$J$7</c:f>
              <c:numCache>
                <c:formatCode>General</c:formatCode>
                <c:ptCount val="6"/>
                <c:pt idx="0">
                  <c:v>45</c:v>
                </c:pt>
                <c:pt idx="1">
                  <c:v>363</c:v>
                </c:pt>
                <c:pt idx="2">
                  <c:v>318</c:v>
                </c:pt>
                <c:pt idx="3">
                  <c:v>260</c:v>
                </c:pt>
                <c:pt idx="4">
                  <c:v>107</c:v>
                </c:pt>
                <c:pt idx="5">
                  <c:v>5</c:v>
                </c:pt>
              </c:numCache>
            </c:numRef>
          </c:val>
        </c:ser>
        <c:firstSliceAng val="0"/>
      </c:pieChart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</c:chart>
  <c:spPr>
    <a:solidFill>
      <a:srgbClr val="ffffff"/>
    </a:solidFill>
    <a:ln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EXP3</a:t>
            </a:r>
          </a:p>
        </c:rich>
      </c:tx>
      <c:overlay val="0"/>
    </c:title>
    <c:autoTitleDeleted val="0"/>
    <c:plotArea>
      <c:pieChart>
        <c:varyColors val="1"/>
        <c:ser>
          <c:idx val="0"/>
          <c:order val="0"/>
          <c:tx>
            <c:strRef>
              <c:f>Sheet1!$J$11</c:f>
              <c:strCache>
                <c:ptCount val="1"/>
                <c:pt idx="0">
                  <c:v>times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1"/>
            <c:spPr>
              <a:solidFill>
                <a:srgbClr val="ff420e"/>
              </a:solidFill>
              <a:ln>
                <a:noFill/>
              </a:ln>
            </c:spPr>
          </c:dPt>
          <c:dPt>
            <c:idx val="2"/>
            <c:spPr>
              <a:solidFill>
                <a:srgbClr val="ffd320"/>
              </a:solidFill>
              <a:ln>
                <a:noFill/>
              </a:ln>
            </c:spPr>
          </c:dPt>
          <c:dPt>
            <c:idx val="3"/>
            <c:spPr>
              <a:solidFill>
                <a:srgbClr val="579d1c"/>
              </a:solidFill>
              <a:ln>
                <a:noFill/>
              </a:ln>
            </c:spPr>
          </c:dPt>
          <c:dPt>
            <c:idx val="4"/>
            <c:spPr>
              <a:solidFill>
                <a:srgbClr val="7e0021"/>
              </a:solidFill>
              <a:ln>
                <a:noFill/>
              </a:ln>
            </c:spPr>
          </c:dPt>
          <c:dPt>
            <c:idx val="5"/>
            <c:spPr>
              <a:solidFill>
                <a:srgbClr val="83caff"/>
              </a:solidFill>
              <a:ln>
                <a:noFill/>
              </a:ln>
            </c:spPr>
          </c:dPt>
          <c:dLbls>
            <c:dLbl>
              <c:idx val="0"/>
              <c:dLblPos val="bestFit"/>
              <c:showLegendKey val="0"/>
              <c:showVal val="1"/>
              <c:showCatName val="0"/>
              <c:showSerName val="0"/>
              <c:showPercent val="0"/>
            </c:dLbl>
            <c:dLbl>
              <c:idx val="1"/>
              <c:dLblPos val="bestFit"/>
              <c:showLegendKey val="0"/>
              <c:showVal val="1"/>
              <c:showCatName val="0"/>
              <c:showSerName val="0"/>
              <c:showPercent val="0"/>
            </c:dLbl>
            <c:dLbl>
              <c:idx val="2"/>
              <c:dLblPos val="bestFit"/>
              <c:showLegendKey val="0"/>
              <c:showVal val="1"/>
              <c:showCatName val="0"/>
              <c:showSerName val="0"/>
              <c:showPercent val="0"/>
            </c:dLbl>
            <c:dLbl>
              <c:idx val="3"/>
              <c:dLblPos val="bestFit"/>
              <c:showLegendKey val="0"/>
              <c:showVal val="1"/>
              <c:showCatName val="0"/>
              <c:showSerName val="0"/>
              <c:showPercent val="0"/>
            </c:dLbl>
            <c:dLbl>
              <c:idx val="4"/>
              <c:dLblPos val="bestFit"/>
              <c:showLegendKey val="0"/>
              <c:showVal val="1"/>
              <c:showCatName val="0"/>
              <c:showSerName val="0"/>
              <c:showPercent val="0"/>
            </c:dLbl>
            <c:dLbl>
              <c:idx val="5"/>
              <c:dLblPos val="bestFit"/>
              <c:showLegendKey val="0"/>
              <c:showVal val="1"/>
              <c:showCatName val="0"/>
              <c:showSerName val="0"/>
              <c:showPercent val="0"/>
            </c:dLbl>
            <c:dLblPos val="bestFit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Sheet1!$A$12:$A$17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Sheet1!$J$12:$J$17</c:f>
              <c:numCache>
                <c:formatCode>General</c:formatCode>
                <c:ptCount val="6"/>
                <c:pt idx="0">
                  <c:v>178</c:v>
                </c:pt>
                <c:pt idx="1">
                  <c:v>948</c:v>
                </c:pt>
                <c:pt idx="2">
                  <c:v>453</c:v>
                </c:pt>
                <c:pt idx="3">
                  <c:v>201</c:v>
                </c:pt>
                <c:pt idx="4">
                  <c:v>51</c:v>
                </c:pt>
                <c:pt idx="5">
                  <c:v>7</c:v>
                </c:pt>
              </c:numCache>
            </c:numRef>
          </c:val>
        </c:ser>
        <c:firstSliceAng val="0"/>
      </c:pieChart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</c:chart>
  <c:spPr>
    <a:solidFill>
      <a:srgbClr val="ffffff"/>
    </a:solidFill>
    <a:ln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EXP4</a:t>
            </a:r>
          </a:p>
        </c:rich>
      </c:tx>
      <c:overlay val="0"/>
    </c:title>
    <c:autoTitleDeleted val="0"/>
    <c:plotArea>
      <c:pieChart>
        <c:varyColors val="1"/>
        <c:ser>
          <c:idx val="0"/>
          <c:order val="0"/>
          <c:tx>
            <c:strRef>
              <c:f>Sheet1!$K$19</c:f>
              <c:strCache>
                <c:ptCount val="1"/>
                <c:pt idx="0">
                  <c:v>%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1"/>
            <c:spPr>
              <a:solidFill>
                <a:srgbClr val="ff420e"/>
              </a:solidFill>
              <a:ln>
                <a:noFill/>
              </a:ln>
            </c:spPr>
          </c:dPt>
          <c:dPt>
            <c:idx val="2"/>
            <c:spPr>
              <a:solidFill>
                <a:srgbClr val="ffd320"/>
              </a:solidFill>
              <a:ln>
                <a:noFill/>
              </a:ln>
            </c:spPr>
          </c:dPt>
          <c:dPt>
            <c:idx val="3"/>
            <c:spPr>
              <a:solidFill>
                <a:srgbClr val="579d1c"/>
              </a:solidFill>
              <a:ln>
                <a:noFill/>
              </a:ln>
            </c:spPr>
          </c:dPt>
          <c:dPt>
            <c:idx val="4"/>
            <c:spPr>
              <a:solidFill>
                <a:srgbClr val="7e0021"/>
              </a:solidFill>
              <a:ln>
                <a:noFill/>
              </a:ln>
            </c:spPr>
          </c:dPt>
          <c:dLbls>
            <c:dLbl>
              <c:idx val="0"/>
              <c:showLegendKey val="0"/>
              <c:showVal val="0"/>
              <c:showCatName val="0"/>
              <c:showSerName val="0"/>
              <c:showPercent val="0"/>
            </c:dLbl>
            <c:dLbl>
              <c:idx val="1"/>
              <c:showLegendKey val="0"/>
              <c:showVal val="0"/>
              <c:showCatName val="0"/>
              <c:showSerName val="0"/>
              <c:showPercent val="0"/>
            </c:dLbl>
            <c:dLbl>
              <c:idx val="2"/>
              <c:showLegendKey val="0"/>
              <c:showVal val="0"/>
              <c:showCatName val="0"/>
              <c:showSerName val="0"/>
              <c:showPercent val="0"/>
            </c:dLbl>
            <c:dLbl>
              <c:idx val="3"/>
              <c:showLegendKey val="0"/>
              <c:showVal val="0"/>
              <c:showCatName val="0"/>
              <c:showSerName val="0"/>
              <c:showPercent val="0"/>
            </c:dLbl>
            <c:dLbl>
              <c:idx val="4"/>
              <c:showLegendKey val="0"/>
              <c:showVal val="0"/>
              <c:showCatName val="0"/>
              <c:showSerName val="0"/>
              <c:showPercent val="0"/>
            </c:dLbl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Sheet1!$A$20:$A$24</c:f>
              <c:strCach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strCache>
            </c:strRef>
          </c:cat>
          <c:val>
            <c:numRef>
              <c:f>Sheet1!$K$20:$K$24</c:f>
              <c:numCache>
                <c:formatCode>General</c:formatCode>
                <c:ptCount val="5"/>
                <c:pt idx="0">
                  <c:v>0.0176211453744493</c:v>
                </c:pt>
                <c:pt idx="1">
                  <c:v>0.92511013215859</c:v>
                </c:pt>
                <c:pt idx="2">
                  <c:v>0.0469897209985316</c:v>
                </c:pt>
                <c:pt idx="3">
                  <c:v>0.00807635829662261</c:v>
                </c:pt>
                <c:pt idx="4">
                  <c:v>0.00220264317180617</c:v>
                </c:pt>
              </c:numCache>
            </c:numRef>
          </c:val>
        </c:ser>
        <c:firstSliceAng val="0"/>
      </c:pieChart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614160</xdr:colOff>
      <xdr:row>30</xdr:row>
      <xdr:rowOff>31320</xdr:rowOff>
    </xdr:from>
    <xdr:to>
      <xdr:col>6</xdr:col>
      <xdr:colOff>3600</xdr:colOff>
      <xdr:row>47</xdr:row>
      <xdr:rowOff>59400</xdr:rowOff>
    </xdr:to>
    <xdr:graphicFrame>
      <xdr:nvGraphicFramePr>
        <xdr:cNvPr id="0" name=""/>
        <xdr:cNvGraphicFramePr/>
      </xdr:nvGraphicFramePr>
      <xdr:xfrm>
        <a:off x="614160" y="4963320"/>
        <a:ext cx="4580280" cy="279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778320</xdr:colOff>
      <xdr:row>30</xdr:row>
      <xdr:rowOff>37800</xdr:rowOff>
    </xdr:from>
    <xdr:to>
      <xdr:col>12</xdr:col>
      <xdr:colOff>325800</xdr:colOff>
      <xdr:row>48</xdr:row>
      <xdr:rowOff>2520</xdr:rowOff>
    </xdr:to>
    <xdr:graphicFrame>
      <xdr:nvGraphicFramePr>
        <xdr:cNvPr id="1" name=""/>
        <xdr:cNvGraphicFramePr/>
      </xdr:nvGraphicFramePr>
      <xdr:xfrm>
        <a:off x="5169240" y="4969800"/>
        <a:ext cx="5148000" cy="2890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12</xdr:col>
      <xdr:colOff>357840</xdr:colOff>
      <xdr:row>30</xdr:row>
      <xdr:rowOff>88560</xdr:rowOff>
    </xdr:from>
    <xdr:to>
      <xdr:col>18</xdr:col>
      <xdr:colOff>731520</xdr:colOff>
      <xdr:row>48</xdr:row>
      <xdr:rowOff>69120</xdr:rowOff>
    </xdr:to>
    <xdr:graphicFrame>
      <xdr:nvGraphicFramePr>
        <xdr:cNvPr id="2" name=""/>
        <xdr:cNvGraphicFramePr/>
      </xdr:nvGraphicFramePr>
      <xdr:xfrm>
        <a:off x="10349280" y="5020560"/>
        <a:ext cx="5174280" cy="2906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2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4" activeCellId="0" sqref="E14"/>
    </sheetView>
  </sheetViews>
  <sheetFormatPr defaultRowHeight="12.8"/>
  <cols>
    <col collapsed="false" hidden="false" max="4" min="1" style="0" width="11.3418367346939"/>
    <col collapsed="false" hidden="false" max="5" min="5" style="0" width="16.8724489795918"/>
    <col collapsed="false" hidden="false" max="1025" min="6" style="0" width="11.3418367346939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M1" s="1" t="s">
        <v>11</v>
      </c>
      <c r="N1" s="1" t="s">
        <v>12</v>
      </c>
    </row>
    <row r="2" customFormat="false" ht="12.8" hidden="false" customHeight="false" outlineLevel="0" collapsed="false">
      <c r="A2" s="0" t="n">
        <v>0</v>
      </c>
      <c r="B2" s="0" t="n">
        <v>16.5</v>
      </c>
      <c r="C2" s="0" t="n">
        <v>8.2</v>
      </c>
      <c r="D2" s="0" t="n">
        <v>0</v>
      </c>
      <c r="E2" s="0" t="n">
        <v>0</v>
      </c>
      <c r="F2" s="0" t="n">
        <f aca="false">D2+B2</f>
        <v>16.5</v>
      </c>
      <c r="G2" s="0" t="n">
        <f aca="false">D2/B2</f>
        <v>0</v>
      </c>
      <c r="H2" s="0" t="n">
        <v>836</v>
      </c>
      <c r="I2" s="0" t="n">
        <f aca="false">F2/H2*1000</f>
        <v>19.7368421052632</v>
      </c>
      <c r="J2" s="0" t="n">
        <v>45</v>
      </c>
      <c r="K2" s="0" t="n">
        <f aca="false">J2/1098*100</f>
        <v>4.0983606557377</v>
      </c>
      <c r="M2" s="0" t="s">
        <v>13</v>
      </c>
      <c r="N2" s="0" t="n">
        <v>1.99</v>
      </c>
    </row>
    <row r="3" customFormat="false" ht="12.8" hidden="false" customHeight="false" outlineLevel="0" collapsed="false">
      <c r="A3" s="0" t="n">
        <v>1</v>
      </c>
      <c r="B3" s="0" t="n">
        <v>14.61</v>
      </c>
      <c r="C3" s="0" t="n">
        <v>7.31</v>
      </c>
      <c r="D3" s="0" t="n">
        <v>10.31</v>
      </c>
      <c r="E3" s="0" t="n">
        <f aca="false">D3/A3</f>
        <v>10.31</v>
      </c>
      <c r="F3" s="0" t="n">
        <f aca="false">D3+B3</f>
        <v>24.92</v>
      </c>
      <c r="G3" s="0" t="n">
        <f aca="false">D3/B3</f>
        <v>0.705681040383299</v>
      </c>
      <c r="H3" s="0" t="n">
        <v>3541</v>
      </c>
      <c r="I3" s="0" t="n">
        <f aca="false">F3/H3*1000</f>
        <v>7.03756001129624</v>
      </c>
      <c r="J3" s="0" t="n">
        <v>363</v>
      </c>
      <c r="K3" s="0" t="n">
        <f aca="false">J3/1098*100</f>
        <v>33.0601092896175</v>
      </c>
      <c r="N3" s="0" t="n">
        <v>12.17</v>
      </c>
    </row>
    <row r="4" customFormat="false" ht="12.8" hidden="false" customHeight="false" outlineLevel="0" collapsed="false">
      <c r="A4" s="0" t="n">
        <v>2</v>
      </c>
      <c r="B4" s="0" t="n">
        <v>14.93</v>
      </c>
      <c r="C4" s="0" t="n">
        <v>7.52</v>
      </c>
      <c r="D4" s="0" t="n">
        <v>25.04</v>
      </c>
      <c r="E4" s="0" t="n">
        <f aca="false">D4/A4</f>
        <v>12.52</v>
      </c>
      <c r="F4" s="0" t="n">
        <f aca="false">D4+B4</f>
        <v>39.97</v>
      </c>
      <c r="G4" s="0" t="n">
        <f aca="false">D4/B4</f>
        <v>1.67716008037508</v>
      </c>
      <c r="H4" s="0" t="n">
        <v>7292</v>
      </c>
      <c r="I4" s="0" t="n">
        <f aca="false">F4/H4*1000</f>
        <v>5.48134942402633</v>
      </c>
      <c r="J4" s="0" t="n">
        <v>318</v>
      </c>
      <c r="K4" s="0" t="n">
        <f aca="false">J4/1098*100</f>
        <v>28.9617486338798</v>
      </c>
    </row>
    <row r="5" customFormat="false" ht="12.8" hidden="false" customHeight="false" outlineLevel="0" collapsed="false">
      <c r="A5" s="0" t="n">
        <v>3</v>
      </c>
      <c r="B5" s="0" t="n">
        <v>17.63</v>
      </c>
      <c r="C5" s="0" t="n">
        <v>8.85</v>
      </c>
      <c r="D5" s="0" t="n">
        <v>38.63</v>
      </c>
      <c r="E5" s="0" t="n">
        <f aca="false">D5/A5</f>
        <v>12.8766666666667</v>
      </c>
      <c r="F5" s="0" t="n">
        <f aca="false">D5+B5</f>
        <v>56.26</v>
      </c>
      <c r="G5" s="0" t="n">
        <f aca="false">D5/B5</f>
        <v>2.19115144639819</v>
      </c>
      <c r="H5" s="0" t="n">
        <v>10808</v>
      </c>
      <c r="I5" s="0" t="n">
        <f aca="false">F5/H5*1000</f>
        <v>5.20540340488527</v>
      </c>
      <c r="J5" s="0" t="n">
        <v>260</v>
      </c>
      <c r="K5" s="0" t="n">
        <f aca="false">J5/1098*100</f>
        <v>23.6794171220401</v>
      </c>
    </row>
    <row r="6" customFormat="false" ht="12.8" hidden="false" customHeight="false" outlineLevel="0" collapsed="false">
      <c r="A6" s="0" t="n">
        <v>4</v>
      </c>
      <c r="B6" s="0" t="n">
        <v>25.73</v>
      </c>
      <c r="C6" s="0" t="n">
        <v>12.77</v>
      </c>
      <c r="D6" s="0" t="n">
        <v>47.9</v>
      </c>
      <c r="E6" s="0" t="n">
        <f aca="false">D6/A6</f>
        <v>11.975</v>
      </c>
      <c r="F6" s="0" t="n">
        <f aca="false">D6+B6</f>
        <v>73.63</v>
      </c>
      <c r="G6" s="0" t="n">
        <f aca="false">D6/B6</f>
        <v>1.86164010882239</v>
      </c>
      <c r="H6" s="0" t="n">
        <v>15899</v>
      </c>
      <c r="I6" s="0" t="n">
        <f aca="false">F6/H6*1000</f>
        <v>4.631108874772</v>
      </c>
      <c r="J6" s="0" t="n">
        <v>107</v>
      </c>
      <c r="K6" s="0" t="n">
        <f aca="false">J6/1098*100</f>
        <v>9.74499089253188</v>
      </c>
    </row>
    <row r="7" customFormat="false" ht="12.8" hidden="false" customHeight="false" outlineLevel="0" collapsed="false">
      <c r="A7" s="0" t="n">
        <v>5</v>
      </c>
      <c r="B7" s="0" t="n">
        <v>30.41</v>
      </c>
      <c r="C7" s="0" t="n">
        <v>15</v>
      </c>
      <c r="D7" s="0" t="n">
        <v>55.28</v>
      </c>
      <c r="E7" s="0" t="n">
        <f aca="false">D7/A7</f>
        <v>11.056</v>
      </c>
      <c r="F7" s="0" t="n">
        <f aca="false">D7+B7</f>
        <v>85.69</v>
      </c>
      <c r="G7" s="0" t="n">
        <f aca="false">D7/B7</f>
        <v>1.81782308451167</v>
      </c>
      <c r="H7" s="0" t="n">
        <v>20821</v>
      </c>
      <c r="I7" s="0" t="n">
        <f aca="false">F7/H7*1000</f>
        <v>4.11555640939436</v>
      </c>
      <c r="J7" s="0" t="n">
        <v>5</v>
      </c>
      <c r="K7" s="0" t="n">
        <f aca="false">J7/1098*100</f>
        <v>0.455373406193078</v>
      </c>
    </row>
    <row r="11" customFormat="false" ht="12.8" hidden="false" customHeight="false" outlineLevel="0" collapsed="false">
      <c r="A11" s="1" t="s">
        <v>0</v>
      </c>
      <c r="B11" s="1" t="s">
        <v>1</v>
      </c>
      <c r="C11" s="1" t="s">
        <v>2</v>
      </c>
      <c r="D11" s="1" t="s">
        <v>3</v>
      </c>
      <c r="E11" s="1" t="s">
        <v>4</v>
      </c>
      <c r="F11" s="1" t="s">
        <v>5</v>
      </c>
      <c r="G11" s="1" t="s">
        <v>6</v>
      </c>
      <c r="H11" s="1" t="s">
        <v>7</v>
      </c>
      <c r="I11" s="1" t="s">
        <v>8</v>
      </c>
      <c r="J11" s="1" t="s">
        <v>9</v>
      </c>
      <c r="K11" s="1" t="s">
        <v>10</v>
      </c>
      <c r="M11" s="1" t="s">
        <v>14</v>
      </c>
      <c r="N11" s="1" t="s">
        <v>15</v>
      </c>
    </row>
    <row r="12" customFormat="false" ht="12.8" hidden="false" customHeight="false" outlineLevel="0" collapsed="false">
      <c r="A12" s="0" t="n">
        <v>0</v>
      </c>
      <c r="B12" s="0" t="n">
        <v>8.52</v>
      </c>
      <c r="C12" s="0" t="n">
        <v>4.85</v>
      </c>
      <c r="D12" s="0" t="n">
        <v>0</v>
      </c>
      <c r="E12" s="0" t="n">
        <v>0</v>
      </c>
      <c r="F12" s="0" t="n">
        <f aca="false">D12+B12</f>
        <v>8.52</v>
      </c>
      <c r="G12" s="0" t="n">
        <f aca="false">D12/B12</f>
        <v>0</v>
      </c>
      <c r="H12" s="0" t="n">
        <v>258</v>
      </c>
      <c r="I12" s="0" t="n">
        <f aca="false">F12/H12*1000</f>
        <v>33.0232558139535</v>
      </c>
      <c r="J12" s="0" t="n">
        <v>178</v>
      </c>
      <c r="K12" s="0" t="n">
        <f aca="false">J12/1838*100</f>
        <v>9.68443960826986</v>
      </c>
      <c r="M12" s="0" t="s">
        <v>13</v>
      </c>
      <c r="N12" s="0" t="n">
        <v>1.83</v>
      </c>
    </row>
    <row r="13" customFormat="false" ht="12.8" hidden="false" customHeight="false" outlineLevel="0" collapsed="false">
      <c r="A13" s="0" t="n">
        <v>1</v>
      </c>
      <c r="B13" s="0" t="n">
        <v>9.13</v>
      </c>
      <c r="C13" s="0" t="n">
        <v>4.92</v>
      </c>
      <c r="D13" s="0" t="n">
        <v>11.93</v>
      </c>
      <c r="E13" s="0" t="n">
        <f aca="false">D13/A13</f>
        <v>11.93</v>
      </c>
      <c r="F13" s="0" t="n">
        <f aca="false">D13+B13</f>
        <v>21.06</v>
      </c>
      <c r="G13" s="0" t="n">
        <f aca="false">D13/B13</f>
        <v>1.30668127053669</v>
      </c>
      <c r="H13" s="0" t="n">
        <v>3420</v>
      </c>
      <c r="I13" s="0" t="n">
        <f aca="false">F13/H13*1000</f>
        <v>6.15789473684211</v>
      </c>
      <c r="J13" s="0" t="n">
        <v>948</v>
      </c>
      <c r="K13" s="0" t="n">
        <f aca="false">J13/1838*100</f>
        <v>51.5778019586507</v>
      </c>
      <c r="N13" s="0" t="n">
        <v>10.19</v>
      </c>
    </row>
    <row r="14" customFormat="false" ht="12.8" hidden="false" customHeight="false" outlineLevel="0" collapsed="false">
      <c r="A14" s="0" t="n">
        <v>2</v>
      </c>
      <c r="B14" s="0" t="n">
        <v>10.68</v>
      </c>
      <c r="C14" s="0" t="n">
        <v>5.94</v>
      </c>
      <c r="D14" s="0" t="n">
        <v>19.42</v>
      </c>
      <c r="E14" s="0" t="n">
        <f aca="false">D14/A14</f>
        <v>9.71</v>
      </c>
      <c r="F14" s="0" t="n">
        <f aca="false">D14+B14</f>
        <v>30.1</v>
      </c>
      <c r="G14" s="0" t="n">
        <f aca="false">D14/B14</f>
        <v>1.81835205992509</v>
      </c>
      <c r="H14" s="0" t="n">
        <v>5383</v>
      </c>
      <c r="I14" s="0" t="n">
        <f aca="false">F14/H14*1000</f>
        <v>5.59167750325098</v>
      </c>
      <c r="J14" s="0" t="n">
        <v>453</v>
      </c>
      <c r="K14" s="0" t="n">
        <f aca="false">J14/1838*100</f>
        <v>24.6463547334059</v>
      </c>
    </row>
    <row r="15" customFormat="false" ht="12.8" hidden="false" customHeight="false" outlineLevel="0" collapsed="false">
      <c r="A15" s="0" t="n">
        <v>3</v>
      </c>
      <c r="B15" s="0" t="n">
        <v>12.96</v>
      </c>
      <c r="C15" s="0" t="n">
        <v>7.23</v>
      </c>
      <c r="D15" s="0" t="n">
        <v>27.12</v>
      </c>
      <c r="E15" s="0" t="n">
        <f aca="false">D15/A15</f>
        <v>9.04</v>
      </c>
      <c r="F15" s="0" t="n">
        <f aca="false">D15+B15</f>
        <v>40.08</v>
      </c>
      <c r="G15" s="0" t="n">
        <f aca="false">D15/B15</f>
        <v>2.09259259259259</v>
      </c>
      <c r="H15" s="0" t="n">
        <v>7744</v>
      </c>
      <c r="I15" s="0" t="n">
        <f aca="false">F15/H15*1000</f>
        <v>5.17561983471074</v>
      </c>
      <c r="J15" s="0" t="n">
        <v>201</v>
      </c>
      <c r="K15" s="0" t="n">
        <f aca="false">J15/1838*100</f>
        <v>10.9357997823721</v>
      </c>
    </row>
    <row r="16" customFormat="false" ht="12.8" hidden="false" customHeight="false" outlineLevel="0" collapsed="false">
      <c r="A16" s="0" t="n">
        <v>4</v>
      </c>
      <c r="B16" s="0" t="n">
        <v>17.49</v>
      </c>
      <c r="C16" s="0" t="n">
        <v>9.14</v>
      </c>
      <c r="D16" s="0" t="n">
        <v>31.79</v>
      </c>
      <c r="E16" s="0" t="n">
        <f aca="false">D16/A16</f>
        <v>7.9475</v>
      </c>
      <c r="F16" s="0" t="n">
        <f aca="false">D16+B16</f>
        <v>49.28</v>
      </c>
      <c r="G16" s="0" t="n">
        <f aca="false">D16/B16</f>
        <v>1.81761006289308</v>
      </c>
      <c r="H16" s="0" t="n">
        <v>10285</v>
      </c>
      <c r="I16" s="0" t="n">
        <f aca="false">F16/H16*1000</f>
        <v>4.79144385026738</v>
      </c>
      <c r="J16" s="0" t="n">
        <v>51</v>
      </c>
      <c r="K16" s="0" t="n">
        <f aca="false">J16/1838*100</f>
        <v>2.77475516866159</v>
      </c>
    </row>
    <row r="17" customFormat="false" ht="12.8" hidden="false" customHeight="false" outlineLevel="0" collapsed="false">
      <c r="A17" s="0" t="n">
        <v>5</v>
      </c>
      <c r="B17" s="0" t="n">
        <v>27.35</v>
      </c>
      <c r="C17" s="0" t="n">
        <v>13.71</v>
      </c>
      <c r="D17" s="0" t="n">
        <v>41.6</v>
      </c>
      <c r="E17" s="0" t="n">
        <f aca="false">D17/A17</f>
        <v>8.32</v>
      </c>
      <c r="F17" s="0" t="n">
        <f aca="false">D17+B17</f>
        <v>68.95</v>
      </c>
      <c r="G17" s="0" t="n">
        <f aca="false">D17/B17</f>
        <v>1.52102376599634</v>
      </c>
      <c r="H17" s="0" t="n">
        <v>14950</v>
      </c>
      <c r="I17" s="0" t="n">
        <f aca="false">F17/H17*1000</f>
        <v>4.61204013377926</v>
      </c>
      <c r="J17" s="0" t="n">
        <v>7</v>
      </c>
      <c r="K17" s="0" t="n">
        <f aca="false">J17/1838*100</f>
        <v>0.380848748639826</v>
      </c>
    </row>
    <row r="19" customFormat="false" ht="12.8" hidden="false" customHeight="false" outlineLevel="0" collapsed="false">
      <c r="A19" s="1" t="s">
        <v>0</v>
      </c>
      <c r="B19" s="1" t="s">
        <v>1</v>
      </c>
      <c r="C19" s="1" t="s">
        <v>2</v>
      </c>
      <c r="D19" s="1" t="s">
        <v>3</v>
      </c>
      <c r="E19" s="1" t="s">
        <v>4</v>
      </c>
      <c r="F19" s="1" t="s">
        <v>5</v>
      </c>
      <c r="G19" s="1" t="s">
        <v>6</v>
      </c>
      <c r="H19" s="1" t="s">
        <v>7</v>
      </c>
      <c r="I19" s="1" t="s">
        <v>8</v>
      </c>
      <c r="J19" s="1" t="s">
        <v>9</v>
      </c>
      <c r="K19" s="1" t="s">
        <v>10</v>
      </c>
    </row>
    <row r="20" customFormat="false" ht="12.8" hidden="false" customHeight="false" outlineLevel="0" collapsed="false">
      <c r="A20" s="0" t="n">
        <v>0</v>
      </c>
      <c r="B20" s="0" t="n">
        <v>1.43</v>
      </c>
      <c r="C20" s="0" t="n">
        <v>10</v>
      </c>
      <c r="D20" s="0" t="n">
        <v>0</v>
      </c>
      <c r="E20" s="0" t="n">
        <v>0</v>
      </c>
      <c r="F20" s="0" t="n">
        <f aca="false">B20+D20</f>
        <v>1.43</v>
      </c>
      <c r="G20" s="0" t="n">
        <f aca="false">D20/B20</f>
        <v>0</v>
      </c>
      <c r="H20" s="0" t="n">
        <v>104</v>
      </c>
      <c r="I20" s="0" t="n">
        <f aca="false">F20/H20*1000</f>
        <v>13.75</v>
      </c>
      <c r="J20" s="0" t="n">
        <v>24</v>
      </c>
      <c r="K20" s="0" t="n">
        <f aca="false">J20/1362</f>
        <v>0.0176211453744493</v>
      </c>
      <c r="M20" s="0" t="s">
        <v>13</v>
      </c>
      <c r="N20" s="0" t="n">
        <v>1.62</v>
      </c>
    </row>
    <row r="21" customFormat="false" ht="12.8" hidden="false" customHeight="false" outlineLevel="0" collapsed="false">
      <c r="A21" s="0" t="n">
        <v>1</v>
      </c>
      <c r="B21" s="0" t="n">
        <v>14.42</v>
      </c>
      <c r="C21" s="0" t="n">
        <v>8.71</v>
      </c>
      <c r="D21" s="0" t="n">
        <v>11.51</v>
      </c>
      <c r="E21" s="0" t="n">
        <f aca="false">D21/A21</f>
        <v>11.51</v>
      </c>
      <c r="F21" s="0" t="n">
        <f aca="false">B21+D21</f>
        <v>25.93</v>
      </c>
      <c r="G21" s="0" t="n">
        <f aca="false">D21/B21</f>
        <v>0.798196948682386</v>
      </c>
      <c r="H21" s="0" t="n">
        <v>3694</v>
      </c>
      <c r="I21" s="0" t="n">
        <f aca="false">F21/H21*1000</f>
        <v>7.01949106659448</v>
      </c>
      <c r="J21" s="0" t="n">
        <v>1260</v>
      </c>
      <c r="K21" s="0" t="n">
        <f aca="false">J21/1362</f>
        <v>0.92511013215859</v>
      </c>
      <c r="N21" s="0" t="n">
        <v>10.69</v>
      </c>
    </row>
    <row r="22" customFormat="false" ht="12.8" hidden="false" customHeight="false" outlineLevel="0" collapsed="false">
      <c r="A22" s="0" t="n">
        <v>2</v>
      </c>
      <c r="B22" s="0" t="n">
        <v>7.2</v>
      </c>
      <c r="C22" s="0" t="n">
        <v>4.7</v>
      </c>
      <c r="D22" s="0" t="n">
        <v>9.09</v>
      </c>
      <c r="E22" s="0" t="n">
        <f aca="false">D22/A22</f>
        <v>4.545</v>
      </c>
      <c r="F22" s="0" t="n">
        <f aca="false">B22+D22</f>
        <v>16.29</v>
      </c>
      <c r="G22" s="0" t="n">
        <f aca="false">D22/B22</f>
        <v>1.2625</v>
      </c>
      <c r="H22" s="0" t="n">
        <v>2983</v>
      </c>
      <c r="I22" s="0" t="n">
        <f aca="false">F22/H22*1000</f>
        <v>5.46094535702313</v>
      </c>
      <c r="J22" s="0" t="n">
        <v>64</v>
      </c>
      <c r="K22" s="0" t="n">
        <f aca="false">J22/1362</f>
        <v>0.0469897209985316</v>
      </c>
    </row>
    <row r="23" customFormat="false" ht="17.15" hidden="false" customHeight="false" outlineLevel="0" collapsed="false">
      <c r="A23" s="0" t="n">
        <v>3</v>
      </c>
      <c r="B23" s="0" t="n">
        <v>3.22</v>
      </c>
      <c r="C23" s="0" t="n">
        <v>3.73</v>
      </c>
      <c r="D23" s="0" t="n">
        <v>15.37</v>
      </c>
      <c r="E23" s="0" t="n">
        <f aca="false">D23/A23</f>
        <v>5.12333333333333</v>
      </c>
      <c r="F23" s="0" t="n">
        <f aca="false">B23+D23</f>
        <v>18.59</v>
      </c>
      <c r="G23" s="0" t="n">
        <f aca="false">D23/B23</f>
        <v>4.77329192546584</v>
      </c>
      <c r="H23" s="0" t="n">
        <v>5119</v>
      </c>
      <c r="I23" s="0" t="n">
        <f aca="false">F23/H23*1000</f>
        <v>3.63156866575503</v>
      </c>
      <c r="J23" s="0" t="n">
        <v>11</v>
      </c>
      <c r="K23" s="0" t="n">
        <f aca="false">J23/1362</f>
        <v>0.00807635829662261</v>
      </c>
      <c r="M23" s="0" t="s">
        <v>16</v>
      </c>
    </row>
    <row r="24" customFormat="false" ht="12.8" hidden="false" customHeight="false" outlineLevel="0" collapsed="false">
      <c r="A24" s="0" t="n">
        <v>4</v>
      </c>
      <c r="B24" s="0" t="n">
        <v>5.1</v>
      </c>
      <c r="C24" s="0" t="n">
        <v>6.67</v>
      </c>
      <c r="D24" s="0" t="n">
        <v>23.84</v>
      </c>
      <c r="E24" s="0" t="n">
        <f aca="false">D24/A24</f>
        <v>5.96</v>
      </c>
      <c r="F24" s="0" t="n">
        <f aca="false">B24+D24</f>
        <v>28.94</v>
      </c>
      <c r="G24" s="0" t="n">
        <f aca="false">D24/B24</f>
        <v>4.67450980392157</v>
      </c>
      <c r="H24" s="0" t="n">
        <v>4645</v>
      </c>
      <c r="I24" s="0" t="n">
        <f aca="false">F24/H24*1000</f>
        <v>6.23035522066738</v>
      </c>
      <c r="J24" s="0" t="n">
        <v>3</v>
      </c>
      <c r="K24" s="0" t="n">
        <f aca="false">J24/1362</f>
        <v>0.00220264317180617</v>
      </c>
      <c r="M24" s="0" t="s">
        <v>17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&amp;C&amp;"Arial,标准"&amp;A</oddHeader>
    <oddFooter>&amp;C&amp;"Arial,标准"页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2475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2019-06-18T15:04:35Z</dcterms:created>
  <dc:creator/>
  <dc:description/>
  <dc:language>zh-CN</dc:language>
  <cp:lastModifiedBy/>
  <dcterms:modified xsi:type="dcterms:W3CDTF">2019-06-21T18:11:12Z</dcterms:modified>
  <cp:revision>5</cp:revision>
  <dc:subject/>
  <dc:title/>
</cp:coreProperties>
</file>