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<sst xmlns="http://schemas.openxmlformats.org/spreadsheetml/2006/main" count="181" uniqueCount="110">
  <si>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</si>
  <si>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</si>
  <si>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</si>
  <si>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</si>
  <si>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</si>
  <si>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</si>
  <si>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</si>
  <si>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</si>
  <si>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</si>
  <si>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</si>
  <si>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</si>
  <si>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</si>
  <si>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</si>
  <si>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</si>
  <si>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</si>
  <si>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</si>
  <si>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</si>
  <si>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</si>
  <si>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</si>
  <si>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</si>
  <si>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</si>
  <si>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</si>
  <si>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</si>
  <si>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</si>
  <si>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</si>
  <si>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</si>
  <si>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148区</t>
  </si>
  <si>
    <t>大核桃</t>
  </si>
  <si>
    <t>中大氪</t>
  </si>
  <si>
    <t>眼镜妹（跳费）</t>
  </si>
  <si>
    <t>145区</t>
  </si>
  <si>
    <t>古月星辰</t>
  </si>
  <si>
    <t>中氪</t>
  </si>
  <si>
    <t>白处尊（养神）</t>
  </si>
  <si>
    <t>149区</t>
  </si>
  <si>
    <t>灰企鹅呆瓜</t>
  </si>
  <si>
    <t>沙琪玛（快攻）</t>
  </si>
  <si>
    <t>146区</t>
  </si>
  <si>
    <t>KB</t>
  </si>
  <si>
    <t>大氪</t>
  </si>
  <si>
    <t>圣母（杂糅）</t>
  </si>
  <si>
    <t>江南</t>
  </si>
  <si>
    <t>魔尊（快攻）</t>
  </si>
  <si>
    <t>请叫我阿奎</t>
  </si>
  <si>
    <t>中低氪</t>
  </si>
  <si>
    <t>丽娅（人海）</t>
  </si>
  <si>
    <t>1。</t>
  </si>
  <si>
    <t>查查（养神）</t>
  </si>
  <si>
    <t>151区</t>
  </si>
  <si>
    <t>suola</t>
  </si>
  <si>
    <t>洞察女（洞察）</t>
  </si>
  <si>
    <t>杜佳捷</t>
  </si>
  <si>
    <t>白处尊（杂糅）</t>
  </si>
  <si>
    <t>星空</t>
  </si>
  <si>
    <t>12345。</t>
  </si>
  <si>
    <t>低氪</t>
  </si>
  <si>
    <t>冰男（浦冰）</t>
  </si>
  <si>
    <t>小黑</t>
  </si>
  <si>
    <t>谢之求学者</t>
  </si>
  <si>
    <t>古希腊掌管贫穷的神</t>
  </si>
  <si>
    <t>150区</t>
  </si>
  <si>
    <t>开飞机的贝塔</t>
  </si>
  <si>
    <t>桃太郎</t>
  </si>
  <si>
    <t>水煮肉片</t>
  </si>
  <si>
    <t>眼睛妹（跳费）</t>
  </si>
  <si>
    <t>玩玩</t>
  </si>
  <si>
    <t>152区</t>
  </si>
  <si>
    <t>养乐多</t>
  </si>
  <si>
    <t>梅（养神）</t>
  </si>
  <si>
    <t>[永恒]</t>
  </si>
  <si>
    <t>朱</t>
  </si>
  <si>
    <t>微氪</t>
  </si>
  <si>
    <t>讯（养神）</t>
  </si>
  <si>
    <t>白夜</t>
  </si>
  <si>
    <t>零氪</t>
  </si>
  <si>
    <t>清风</t>
  </si>
  <si>
    <t>冽（传承）</t>
  </si>
  <si>
    <t>秋雨</t>
  </si>
  <si>
    <t>糊涂阳</t>
  </si>
  <si>
    <t>丽娅（杂糅）</t>
  </si>
  <si>
    <t>桂林碧桂园</t>
  </si>
  <si>
    <t>氪度表：</t>
  </si>
  <si>
    <t>金额：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</si>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</sst>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9"/>
  <sheetViews>
    <sheetView zoomScale="115" zoomScaleNormal="115" workbookViewId="0">
      <selection activeCell="AQ11" sqref="AQ11"/>
    </sheetView>
  </sheetViews>
  <sheetFormatPr defaultColWidth="9" defaultRowHeight="13.5"/>
  <cols>
    <col min="1" max="1" width="11.3666666666667" customWidth="1"/>
    <col min="2" max="2" width="18.4666666666667" customWidth="1"/>
    <col min="3" max="3" width="10.6416666666667" customWidth="1"/>
    <col min="4" max="4" width="13.2583333333333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1" width="18.0166666666667" hidden="1" customWidth="1"/>
    <col min="32" max="35" width="18.0166666666667" customWidth="1"/>
    <col min="36" max="36" width="18.8916666666667" customWidth="1"/>
    <col min="37" max="37" width="14.5416666666667" customWidth="1"/>
    <col min="38" max="38" width="11.625" hidden="1" customWidth="1"/>
    <col min="39" max="39" width="12.6083333333333" hidden="1" customWidth="1"/>
    <col min="40" max="40" width="15.0166666666667" hidden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="5" customFormat="1" spans="1:40">
      <c r="A2" s="6" t="s">
        <v>26</v>
      </c>
      <c r="B2" s="6" t="s">
        <v>27</v>
      </c>
      <c r="C2" s="6" t="s">
        <v>28</v>
      </c>
      <c r="D2" s="6">
        <v>2714.1</v>
      </c>
      <c r="E2" s="6">
        <f>F2-D2</f>
        <v>123.29</v>
      </c>
      <c r="F2" s="6">
        <v>2837.39</v>
      </c>
      <c r="G2" s="6">
        <f>H2-F2</f>
        <v>95.8499999999999</v>
      </c>
      <c r="H2" s="6">
        <v>2933.24</v>
      </c>
      <c r="I2" s="6">
        <f>J2-H2</f>
        <v>92.46</v>
      </c>
      <c r="J2" s="6">
        <v>3025.7</v>
      </c>
      <c r="K2" s="6">
        <f>L2-J2</f>
        <v>90.4100000000003</v>
      </c>
      <c r="L2" s="6">
        <v>3116.11</v>
      </c>
      <c r="M2" s="6">
        <f>N2-L2</f>
        <v>103.54</v>
      </c>
      <c r="N2" s="6">
        <v>3219.65</v>
      </c>
      <c r="O2" s="6">
        <f>P2-N2</f>
        <v>75.6599999999999</v>
      </c>
      <c r="P2" s="6">
        <v>3295.31</v>
      </c>
      <c r="Q2" s="6">
        <f>R2-P2</f>
        <v>88.98</v>
      </c>
      <c r="R2" s="6">
        <v>3384.29</v>
      </c>
      <c r="S2" s="6">
        <f>T2-R2</f>
        <v>102.46</v>
      </c>
      <c r="T2" s="6">
        <v>3486.75</v>
      </c>
      <c r="U2" s="6">
        <f>V2-T2</f>
        <v>69.23</v>
      </c>
      <c r="V2" s="8">
        <v>3555.98</v>
      </c>
      <c r="W2" s="6">
        <f>X2-V2</f>
        <v>133.46</v>
      </c>
      <c r="X2" s="8">
        <v>3689.44</v>
      </c>
      <c r="Y2" s="6">
        <f>Z2-X2</f>
        <v>10.5999999999999</v>
      </c>
      <c r="Z2" s="6">
        <v>3700.04</v>
      </c>
      <c r="AA2" s="6">
        <f>AB2-Z2</f>
        <v>145.58</v>
      </c>
      <c r="AB2" s="6">
        <v>3845.62</v>
      </c>
      <c r="AC2" s="6">
        <f>AD2-AB2</f>
        <v>64.1800000000003</v>
      </c>
      <c r="AD2" s="13">
        <v>3909.8</v>
      </c>
      <c r="AE2" s="13">
        <f>AF2-AD2</f>
        <v>98.8399999999997</v>
      </c>
      <c r="AF2" s="13">
        <v>4008.64</v>
      </c>
      <c r="AG2" s="13">
        <f>AH2-AF2</f>
        <v>157.920000000001</v>
      </c>
      <c r="AH2" s="13">
        <v>4166.56</v>
      </c>
      <c r="AI2" s="13">
        <f>AH2-D2</f>
        <v>1452.46</v>
      </c>
      <c r="AJ2" s="18" t="s">
        <v>29</v>
      </c>
      <c r="AK2" s="13">
        <v>922.52</v>
      </c>
      <c r="AL2" s="1">
        <v>500</v>
      </c>
      <c r="AM2" s="1">
        <v>8.6</v>
      </c>
      <c r="AN2" s="1">
        <v>191519</v>
      </c>
    </row>
    <row r="3" spans="1:40">
      <c r="A3" s="2" t="s">
        <v>30</v>
      </c>
      <c r="B3" s="2" t="s">
        <v>31</v>
      </c>
      <c r="C3" s="2" t="s">
        <v>32</v>
      </c>
      <c r="D3" s="2">
        <v>1754.54</v>
      </c>
      <c r="E3" s="2">
        <f>F3-D3</f>
        <v>53.3700000000001</v>
      </c>
      <c r="F3" s="2">
        <v>1807.91</v>
      </c>
      <c r="G3" s="2">
        <f>H3-F3</f>
        <v>90.24</v>
      </c>
      <c r="H3" s="2">
        <v>1898.15</v>
      </c>
      <c r="I3" s="2">
        <f>J3-H3</f>
        <v>90.3799999999999</v>
      </c>
      <c r="J3" s="2">
        <v>1988.53</v>
      </c>
      <c r="K3" s="2">
        <f>L3-J3</f>
        <v>59.7099999999998</v>
      </c>
      <c r="L3" s="2">
        <v>2048.24</v>
      </c>
      <c r="M3" s="2">
        <f>N3-L3</f>
        <v>153.99</v>
      </c>
      <c r="N3" s="2">
        <v>2202.23</v>
      </c>
      <c r="O3" s="2">
        <f>P3-N3</f>
        <v>64.21</v>
      </c>
      <c r="P3" s="2">
        <v>2266.44</v>
      </c>
      <c r="Q3" s="2">
        <f>R3-P3</f>
        <v>47.5599999999999</v>
      </c>
      <c r="R3" s="2">
        <v>2314</v>
      </c>
      <c r="S3" s="2">
        <f>T3-R3</f>
        <v>59.6500000000001</v>
      </c>
      <c r="T3" s="2">
        <v>2373.65</v>
      </c>
      <c r="U3" s="2">
        <f>V3-T3</f>
        <v>70.6399999999999</v>
      </c>
      <c r="V3" s="9">
        <v>2444.29</v>
      </c>
      <c r="W3" s="2">
        <f>X3-V3</f>
        <v>95.9299999999998</v>
      </c>
      <c r="X3" s="9">
        <v>2540.22</v>
      </c>
      <c r="Y3" s="2">
        <f>Z3-X3</f>
        <v>90.3200000000002</v>
      </c>
      <c r="Z3" s="2">
        <v>2630.54</v>
      </c>
      <c r="AA3" s="2">
        <f>AB3-Z3</f>
        <v>69.7800000000002</v>
      </c>
      <c r="AB3" s="2">
        <v>2700.32</v>
      </c>
      <c r="AC3" s="2">
        <f>AD3-AB3</f>
        <v>57.52</v>
      </c>
      <c r="AD3" s="2">
        <v>2757.84</v>
      </c>
      <c r="AE3" s="14">
        <f>AF3-AD3</f>
        <v>217.06</v>
      </c>
      <c r="AF3" s="14">
        <v>2974.9</v>
      </c>
      <c r="AG3" s="14">
        <f>AH3-AF3</f>
        <v>18.4400000000001</v>
      </c>
      <c r="AH3" s="14">
        <v>2993.34</v>
      </c>
      <c r="AI3" s="14">
        <f>AH3-D3</f>
        <v>1238.8</v>
      </c>
      <c r="AJ3" s="19" t="s">
        <v>33</v>
      </c>
      <c r="AK3" s="14">
        <v>515.07</v>
      </c>
      <c r="AL3" s="2">
        <v>300</v>
      </c>
      <c r="AM3" s="2">
        <v>2.2</v>
      </c>
      <c r="AN3" s="2">
        <v>132783</v>
      </c>
    </row>
    <row r="4" spans="1:40">
      <c r="A4" s="1" t="s">
        <v>34</v>
      </c>
      <c r="B4" s="1" t="s">
        <v>35</v>
      </c>
      <c r="C4" s="1" t="s">
        <v>28</v>
      </c>
      <c r="D4" s="1">
        <v>2533.85</v>
      </c>
      <c r="E4" s="1">
        <f>F4-D4</f>
        <v>50.0500000000002</v>
      </c>
      <c r="F4" s="1">
        <v>2583.9</v>
      </c>
      <c r="G4" s="1">
        <f>H4-F4</f>
        <v>85.7599999999998</v>
      </c>
      <c r="H4" s="1">
        <v>2669.66</v>
      </c>
      <c r="I4" s="1">
        <f>J4-H4</f>
        <v>81.79</v>
      </c>
      <c r="J4" s="1">
        <v>2751.45</v>
      </c>
      <c r="K4" s="1">
        <f>L4-J4</f>
        <v>83.1700000000001</v>
      </c>
      <c r="L4" s="1">
        <v>2834.62</v>
      </c>
      <c r="M4" s="1">
        <f>N4-L4</f>
        <v>56.9900000000002</v>
      </c>
      <c r="N4" s="1">
        <v>2891.61</v>
      </c>
      <c r="O4" s="1">
        <f>P4-N4</f>
        <v>103.98</v>
      </c>
      <c r="P4" s="1">
        <v>2995.59</v>
      </c>
      <c r="Q4" s="1">
        <f>R4-P4</f>
        <v>68.8499999999999</v>
      </c>
      <c r="R4" s="1">
        <v>3064.44</v>
      </c>
      <c r="S4" s="1">
        <f>T4-R4</f>
        <v>47.6100000000001</v>
      </c>
      <c r="T4" s="1">
        <v>3112.05</v>
      </c>
      <c r="U4" s="1">
        <f>V4-T4</f>
        <v>38.1599999999999</v>
      </c>
      <c r="V4" s="10">
        <v>3150.21</v>
      </c>
      <c r="W4" s="1">
        <f>X4-V4</f>
        <v>146.1</v>
      </c>
      <c r="X4" s="10">
        <v>3296.31</v>
      </c>
      <c r="Y4" s="1">
        <f>Z4-X4</f>
        <v>31.9400000000001</v>
      </c>
      <c r="Z4" s="1">
        <v>3328.25</v>
      </c>
      <c r="AA4" s="1">
        <f>AB4-Z4</f>
        <v>79.8800000000001</v>
      </c>
      <c r="AB4" s="1">
        <v>3408.13</v>
      </c>
      <c r="AC4" s="1">
        <f>AD4-AB4</f>
        <v>68.9099999999999</v>
      </c>
      <c r="AD4" s="1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AH4-D4</f>
        <v>1169.03</v>
      </c>
      <c r="AJ4" s="20" t="s">
        <v>36</v>
      </c>
      <c r="AK4" s="15">
        <v>787.92</v>
      </c>
      <c r="AL4" s="1">
        <v>200</v>
      </c>
      <c r="AM4" s="1">
        <v>1.6</v>
      </c>
      <c r="AN4" s="1">
        <v>172501</v>
      </c>
    </row>
    <row r="5" spans="1:40">
      <c r="A5" s="6" t="s">
        <v>37</v>
      </c>
      <c r="B5" s="6" t="s">
        <v>38</v>
      </c>
      <c r="C5" s="6" t="s">
        <v>39</v>
      </c>
      <c r="D5" s="6">
        <v>4105.48</v>
      </c>
      <c r="E5" s="6">
        <f>F5-D5</f>
        <v>181.21</v>
      </c>
      <c r="F5" s="6">
        <v>4286.69</v>
      </c>
      <c r="G5" s="6">
        <f>H5-F5</f>
        <v>139.09</v>
      </c>
      <c r="H5" s="6">
        <v>4425.78</v>
      </c>
      <c r="I5" s="6">
        <f>J5-H5</f>
        <v>54.8800000000001</v>
      </c>
      <c r="J5" s="6">
        <v>4480.66</v>
      </c>
      <c r="K5" s="6">
        <f>L5-J5</f>
        <v>104.900000000001</v>
      </c>
      <c r="L5" s="6">
        <v>4585.56</v>
      </c>
      <c r="M5" s="6">
        <f>N5-L5</f>
        <v>70.29</v>
      </c>
      <c r="N5" s="6">
        <v>4655.85</v>
      </c>
      <c r="O5" s="6">
        <f>P5-N5</f>
        <v>49.1700000000001</v>
      </c>
      <c r="P5" s="6">
        <v>4705.02</v>
      </c>
      <c r="Q5" s="6">
        <f>R5-P5</f>
        <v>38.2199999999993</v>
      </c>
      <c r="R5" s="6">
        <v>4743.24</v>
      </c>
      <c r="S5" s="6">
        <f>T5-R5</f>
        <v>45.6199999999999</v>
      </c>
      <c r="T5" s="6">
        <v>4788.86</v>
      </c>
      <c r="U5" s="6">
        <f>V5-T5</f>
        <v>27.5900000000001</v>
      </c>
      <c r="V5" s="8">
        <v>4816.45</v>
      </c>
      <c r="W5" s="6">
        <f>X5-V5</f>
        <v>158.22</v>
      </c>
      <c r="X5" s="8">
        <v>4974.67</v>
      </c>
      <c r="Y5" s="6">
        <f>Z5-X5</f>
        <v>32.8999999999996</v>
      </c>
      <c r="Z5" s="6">
        <v>5007.57</v>
      </c>
      <c r="AA5" s="6">
        <f>AB5-Z5</f>
        <v>19.5700000000006</v>
      </c>
      <c r="AB5" s="6">
        <v>5027.14</v>
      </c>
      <c r="AC5" s="6">
        <f>AD5-AB5</f>
        <v>77.6899999999996</v>
      </c>
      <c r="AD5" s="6">
        <v>5104.83</v>
      </c>
      <c r="AE5" s="13">
        <f>AF5-AD5</f>
        <v>27.4499999999998</v>
      </c>
      <c r="AF5" s="13">
        <v>5132.28</v>
      </c>
      <c r="AG5" s="13">
        <f>AH5-AF5</f>
        <v>129.35</v>
      </c>
      <c r="AH5" s="13">
        <v>5261.63</v>
      </c>
      <c r="AI5" s="13">
        <f>AH5-D5</f>
        <v>1156.15</v>
      </c>
      <c r="AJ5" s="18" t="s">
        <v>40</v>
      </c>
      <c r="AK5" s="13">
        <v>1601.02</v>
      </c>
      <c r="AL5" s="6">
        <v>400</v>
      </c>
      <c r="AM5" s="6">
        <v>1.2</v>
      </c>
      <c r="AN5" s="6">
        <v>186759</v>
      </c>
    </row>
    <row r="6" spans="1:40">
      <c r="A6" s="2" t="s">
        <v>37</v>
      </c>
      <c r="B6" s="2" t="s">
        <v>41</v>
      </c>
      <c r="C6" s="2" t="s">
        <v>28</v>
      </c>
      <c r="D6" s="2">
        <v>1966.62</v>
      </c>
      <c r="E6" s="2">
        <f>F6-D6</f>
        <v>49.0200000000002</v>
      </c>
      <c r="F6" s="2">
        <v>2015.64</v>
      </c>
      <c r="G6" s="2">
        <f>H6-F6</f>
        <v>34.1600000000001</v>
      </c>
      <c r="H6" s="2">
        <v>2049.8</v>
      </c>
      <c r="I6" s="2">
        <f>J6-H6</f>
        <v>90.0999999999999</v>
      </c>
      <c r="J6" s="2">
        <v>2139.9</v>
      </c>
      <c r="K6" s="2">
        <f>L6-J6</f>
        <v>53.1700000000001</v>
      </c>
      <c r="L6" s="2">
        <v>2193.07</v>
      </c>
      <c r="M6" s="2">
        <f>N6-L6</f>
        <v>63.9099999999999</v>
      </c>
      <c r="N6" s="2">
        <v>2256.98</v>
      </c>
      <c r="O6" s="2">
        <f>P6-N6</f>
        <v>45.71</v>
      </c>
      <c r="P6" s="2">
        <v>2302.69</v>
      </c>
      <c r="Q6" s="2">
        <f>R6-P6</f>
        <v>37.2199999999998</v>
      </c>
      <c r="R6" s="2">
        <v>2339.91</v>
      </c>
      <c r="S6" s="2">
        <f>T6-R6</f>
        <v>47.3099999999999</v>
      </c>
      <c r="T6" s="2">
        <v>2387.22</v>
      </c>
      <c r="U6" s="2">
        <f>V6-T6</f>
        <v>88.2600000000002</v>
      </c>
      <c r="V6" s="9">
        <v>2475.48</v>
      </c>
      <c r="W6" s="2">
        <f>X6-V6</f>
        <v>67.5900000000001</v>
      </c>
      <c r="X6" s="9">
        <v>2543.07</v>
      </c>
      <c r="Y6" s="2">
        <f>Z6-X6</f>
        <v>22.73</v>
      </c>
      <c r="Z6" s="2">
        <v>2565.8</v>
      </c>
      <c r="AA6" s="2">
        <f>AB6-Z6</f>
        <v>140.25</v>
      </c>
      <c r="AB6" s="2">
        <v>2706.05</v>
      </c>
      <c r="AC6" s="2">
        <f>AD6-AB6</f>
        <v>57.1099999999997</v>
      </c>
      <c r="AD6" s="2">
        <v>2763.16</v>
      </c>
      <c r="AE6" s="14">
        <f>AF6-AD6</f>
        <v>70.9100000000003</v>
      </c>
      <c r="AF6" s="14">
        <v>2834.07</v>
      </c>
      <c r="AG6" s="14">
        <f>AH6-AF6</f>
        <v>94.4299999999998</v>
      </c>
      <c r="AH6" s="14">
        <v>2928.5</v>
      </c>
      <c r="AI6" s="14">
        <f>AH6-D6</f>
        <v>961.88</v>
      </c>
      <c r="AJ6" s="19" t="s">
        <v>42</v>
      </c>
      <c r="AK6" s="14">
        <v>1112.22</v>
      </c>
      <c r="AL6" s="2">
        <v>65</v>
      </c>
      <c r="AM6" s="2">
        <v>1.2</v>
      </c>
      <c r="AN6" s="2">
        <v>130589</v>
      </c>
    </row>
    <row r="7" spans="1:40">
      <c r="A7" s="2" t="s">
        <v>26</v>
      </c>
      <c r="B7" s="2" t="s">
        <v>43</v>
      </c>
      <c r="C7" s="2" t="s">
        <v>44</v>
      </c>
      <c r="D7" s="2">
        <v>1350.52</v>
      </c>
      <c r="E7" s="2">
        <f>F7-D7</f>
        <v>52.6800000000001</v>
      </c>
      <c r="F7" s="2">
        <v>1403.2</v>
      </c>
      <c r="G7" s="2">
        <f>H7-F7</f>
        <v>55.3199999999999</v>
      </c>
      <c r="H7" s="2">
        <v>1458.52</v>
      </c>
      <c r="I7" s="2">
        <f>J7-H7</f>
        <v>32.6800000000001</v>
      </c>
      <c r="J7" s="2">
        <v>1491.2</v>
      </c>
      <c r="K7" s="2">
        <f>L7-J7</f>
        <v>54.96</v>
      </c>
      <c r="L7" s="2">
        <v>1546.16</v>
      </c>
      <c r="M7" s="2">
        <f>N7-L7</f>
        <v>92.1299999999999</v>
      </c>
      <c r="N7" s="2">
        <v>1638.29</v>
      </c>
      <c r="O7" s="2">
        <f>P7-N7</f>
        <v>59.4400000000001</v>
      </c>
      <c r="P7" s="2">
        <v>1697.73</v>
      </c>
      <c r="Q7" s="2">
        <f>R7-P7</f>
        <v>71.3399999999999</v>
      </c>
      <c r="R7" s="2">
        <v>1769.07</v>
      </c>
      <c r="S7" s="2">
        <f>T7-R7</f>
        <v>62.9000000000001</v>
      </c>
      <c r="T7" s="2">
        <v>1831.97</v>
      </c>
      <c r="U7" s="2">
        <f>V7-T7</f>
        <v>66.5899999999999</v>
      </c>
      <c r="V7" s="9">
        <v>1898.56</v>
      </c>
      <c r="W7" s="2">
        <f>X7-V7</f>
        <v>48.77</v>
      </c>
      <c r="X7" s="9">
        <v>1947.33</v>
      </c>
      <c r="Y7" s="2">
        <f>Z7-X7</f>
        <v>59.47</v>
      </c>
      <c r="Z7" s="2">
        <v>2006.8</v>
      </c>
      <c r="AA7" s="2">
        <f>AB7-Z7</f>
        <v>82.3900000000001</v>
      </c>
      <c r="AB7" s="2">
        <v>2089.19</v>
      </c>
      <c r="AC7" s="2">
        <f>AD7-AB7</f>
        <v>98.8200000000002</v>
      </c>
      <c r="AD7" s="2">
        <v>2188.01</v>
      </c>
      <c r="AE7" s="14">
        <f>AF7-AD7</f>
        <v>16.2299999999996</v>
      </c>
      <c r="AF7" s="14">
        <v>2204.24</v>
      </c>
      <c r="AG7" s="14">
        <f>AH7-AF7</f>
        <v>95.3900000000003</v>
      </c>
      <c r="AH7" s="14">
        <v>2299.63</v>
      </c>
      <c r="AI7" s="14">
        <f>AH7-D7</f>
        <v>949.11</v>
      </c>
      <c r="AJ7" s="19" t="s">
        <v>45</v>
      </c>
      <c r="AK7" s="14">
        <v>698.67</v>
      </c>
      <c r="AL7" s="5">
        <v>65</v>
      </c>
      <c r="AM7" s="5">
        <v>1.4</v>
      </c>
      <c r="AN7" s="5">
        <v>127603</v>
      </c>
    </row>
    <row r="8" spans="1:40">
      <c r="A8" s="2" t="s">
        <v>30</v>
      </c>
      <c r="B8" s="2" t="s">
        <v>46</v>
      </c>
      <c r="C8" s="2" t="s">
        <v>44</v>
      </c>
      <c r="D8" s="2">
        <v>1425.22</v>
      </c>
      <c r="E8" s="2">
        <f>F8-D8</f>
        <v>64.8599999999999</v>
      </c>
      <c r="F8" s="2">
        <v>1490.08</v>
      </c>
      <c r="G8" s="2">
        <f>H8-F8</f>
        <v>46</v>
      </c>
      <c r="H8" s="2">
        <v>1536.08</v>
      </c>
      <c r="I8" s="2">
        <f>J8-H8</f>
        <v>50.8500000000001</v>
      </c>
      <c r="J8" s="2">
        <v>1586.93</v>
      </c>
      <c r="K8" s="2">
        <f>L8-J8</f>
        <v>86.5599999999999</v>
      </c>
      <c r="L8" s="2">
        <v>1673.49</v>
      </c>
      <c r="M8" s="2">
        <f>N8-L8</f>
        <v>38.5599999999999</v>
      </c>
      <c r="N8" s="2">
        <v>1712.05</v>
      </c>
      <c r="O8" s="2">
        <f>P8-N8</f>
        <v>57.0900000000001</v>
      </c>
      <c r="P8" s="2">
        <v>1769.14</v>
      </c>
      <c r="Q8" s="2">
        <f>R8-P8</f>
        <v>50.8699999999999</v>
      </c>
      <c r="R8" s="2">
        <v>1820.01</v>
      </c>
      <c r="S8" s="2">
        <f>T8-R8</f>
        <v>94.4300000000001</v>
      </c>
      <c r="T8" s="2">
        <v>1914.44</v>
      </c>
      <c r="U8" s="2">
        <f>V8-T8</f>
        <v>31.51</v>
      </c>
      <c r="V8" s="9">
        <v>1945.95</v>
      </c>
      <c r="W8" s="2">
        <f>X8-V8</f>
        <v>92.5899999999999</v>
      </c>
      <c r="X8" s="9">
        <v>2038.54</v>
      </c>
      <c r="Y8" s="2">
        <f>Z8-X8</f>
        <v>48.1399999999999</v>
      </c>
      <c r="Z8" s="2">
        <v>2086.68</v>
      </c>
      <c r="AA8" s="2">
        <f>AB8-Z8</f>
        <v>78.1300000000001</v>
      </c>
      <c r="AB8" s="2">
        <v>2164.81</v>
      </c>
      <c r="AC8" s="2">
        <f>AD8-AB8</f>
        <v>39.8400000000001</v>
      </c>
      <c r="AD8" s="2">
        <v>2204.65</v>
      </c>
      <c r="AE8" s="14">
        <f>AF8-AD8</f>
        <v>79.98</v>
      </c>
      <c r="AF8" s="14">
        <v>2284.63</v>
      </c>
      <c r="AG8" s="14">
        <f>AH8-AF8</f>
        <v>35.54</v>
      </c>
      <c r="AH8" s="14">
        <v>2320.17</v>
      </c>
      <c r="AI8" s="14">
        <f>AH8-D8</f>
        <v>894.95</v>
      </c>
      <c r="AJ8" s="19" t="s">
        <v>47</v>
      </c>
      <c r="AK8" s="14">
        <v>589.03</v>
      </c>
      <c r="AL8" s="5">
        <v>20</v>
      </c>
      <c r="AM8" s="5">
        <v>1.1</v>
      </c>
      <c r="AN8" s="5">
        <v>106867</v>
      </c>
    </row>
    <row r="9" spans="1:40">
      <c r="A9" s="2" t="s">
        <v>48</v>
      </c>
      <c r="B9" s="2" t="s">
        <v>49</v>
      </c>
      <c r="C9" s="2" t="s">
        <v>44</v>
      </c>
      <c r="D9" s="2">
        <v>1735.94</v>
      </c>
      <c r="E9" s="2">
        <f>F9-D9</f>
        <v>48.5999999999999</v>
      </c>
      <c r="F9" s="2">
        <v>1784.54</v>
      </c>
      <c r="G9" s="2">
        <f>H9-F9</f>
        <v>74.1600000000001</v>
      </c>
      <c r="H9" s="2">
        <v>1858.7</v>
      </c>
      <c r="I9" s="2">
        <f>J9-H9</f>
        <v>65.55</v>
      </c>
      <c r="J9" s="2">
        <v>1924.25</v>
      </c>
      <c r="K9" s="2">
        <f>L9-J9</f>
        <v>35.73</v>
      </c>
      <c r="L9" s="2">
        <v>1959.98</v>
      </c>
      <c r="M9" s="2">
        <f>N9-L9</f>
        <v>41.8799999999999</v>
      </c>
      <c r="N9" s="2">
        <v>2001.86</v>
      </c>
      <c r="O9" s="2">
        <f>P9-N9</f>
        <v>74.6600000000001</v>
      </c>
      <c r="P9" s="2">
        <v>2076.52</v>
      </c>
      <c r="Q9" s="2">
        <f>R9-P9</f>
        <v>48.71</v>
      </c>
      <c r="R9" s="2">
        <v>2125.23</v>
      </c>
      <c r="S9" s="2">
        <f>T9-R9</f>
        <v>57.4200000000001</v>
      </c>
      <c r="T9" s="2">
        <v>2182.65</v>
      </c>
      <c r="U9" s="2">
        <f>V9-T9</f>
        <v>68.9400000000001</v>
      </c>
      <c r="V9" s="9">
        <v>2251.59</v>
      </c>
      <c r="W9" s="2">
        <f>X9-V9</f>
        <v>72.0299999999997</v>
      </c>
      <c r="X9" s="9">
        <v>2323.62</v>
      </c>
      <c r="Y9" s="2">
        <f>Z9-X9</f>
        <v>23.6300000000001</v>
      </c>
      <c r="Z9" s="2">
        <v>2347.25</v>
      </c>
      <c r="AA9" s="2">
        <f>AB9-Z9</f>
        <v>64.5300000000002</v>
      </c>
      <c r="AB9" s="2">
        <v>2411.78</v>
      </c>
      <c r="AC9" s="2">
        <f>AD9-AB9</f>
        <v>30.2599999999998</v>
      </c>
      <c r="AD9" s="2">
        <v>2442.04</v>
      </c>
      <c r="AE9" s="14">
        <f>AF9-AD9</f>
        <v>104.94</v>
      </c>
      <c r="AF9" s="14">
        <v>2546.98</v>
      </c>
      <c r="AG9" s="14">
        <f>AH9-AF9</f>
        <v>38.04</v>
      </c>
      <c r="AH9" s="14">
        <v>2585.02</v>
      </c>
      <c r="AI9" s="14">
        <f>AH9-D9</f>
        <v>849.08</v>
      </c>
      <c r="AJ9" s="19" t="s">
        <v>50</v>
      </c>
      <c r="AK9" s="14">
        <v>674.67</v>
      </c>
      <c r="AL9" s="2">
        <v>80</v>
      </c>
      <c r="AM9" s="2">
        <v>7.2</v>
      </c>
      <c r="AN9" s="2">
        <v>150192</v>
      </c>
    </row>
    <row r="10" spans="1:40">
      <c r="A10" s="2" t="s">
        <v>30</v>
      </c>
      <c r="B10" s="2" t="s">
        <v>51</v>
      </c>
      <c r="C10" s="2" t="s">
        <v>44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9">
        <v>2192.56</v>
      </c>
      <c r="W10" s="2">
        <f>X10-V10</f>
        <v>46.3200000000002</v>
      </c>
      <c r="X10" s="9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4">
        <f>AF10-AD10</f>
        <v>33.52</v>
      </c>
      <c r="AF10" s="14">
        <v>2446.07</v>
      </c>
      <c r="AG10" s="14">
        <f>AH10-AF10</f>
        <v>77.4199999999996</v>
      </c>
      <c r="AH10" s="14">
        <v>2523.49</v>
      </c>
      <c r="AI10" s="14">
        <f>AH10-D10</f>
        <v>797.07</v>
      </c>
      <c r="AJ10" s="19" t="s">
        <v>52</v>
      </c>
      <c r="AK10" s="14">
        <v>632.92</v>
      </c>
      <c r="AL10" s="2">
        <v>50</v>
      </c>
      <c r="AM10" s="2">
        <v>1.3</v>
      </c>
      <c r="AN10" s="2">
        <v>124763</v>
      </c>
    </row>
    <row r="11" spans="1:40">
      <c r="A11" s="2" t="s">
        <v>48</v>
      </c>
      <c r="B11" s="2" t="s">
        <v>53</v>
      </c>
      <c r="C11" s="2" t="s">
        <v>44</v>
      </c>
      <c r="D11" s="2">
        <v>1446.65</v>
      </c>
      <c r="E11" s="2">
        <f>F11-D11</f>
        <v>28.1799999999998</v>
      </c>
      <c r="F11" s="2">
        <v>1474.83</v>
      </c>
      <c r="G11" s="2">
        <f>H11-F11</f>
        <v>63.8200000000002</v>
      </c>
      <c r="H11" s="2">
        <v>1538.65</v>
      </c>
      <c r="I11" s="2">
        <f>J11-H11</f>
        <v>22.9199999999998</v>
      </c>
      <c r="J11" s="2">
        <v>1561.57</v>
      </c>
      <c r="K11" s="2">
        <f>L11-J11</f>
        <v>70.8600000000001</v>
      </c>
      <c r="L11" s="2">
        <v>1632.43</v>
      </c>
      <c r="M11" s="2">
        <f>N11-L11</f>
        <v>37.4099999999999</v>
      </c>
      <c r="N11" s="2">
        <v>1669.84</v>
      </c>
      <c r="O11" s="2">
        <f>P11-N11</f>
        <v>32.8300000000002</v>
      </c>
      <c r="P11" s="2">
        <v>1702.67</v>
      </c>
      <c r="Q11" s="2">
        <f>R11-P11</f>
        <v>51.9499999999998</v>
      </c>
      <c r="R11" s="2">
        <v>1754.62</v>
      </c>
      <c r="S11" s="2">
        <f>T11-R11</f>
        <v>40.1200000000001</v>
      </c>
      <c r="T11" s="2">
        <v>1794.74</v>
      </c>
      <c r="U11" s="2">
        <f>V11-T11</f>
        <v>77.5</v>
      </c>
      <c r="V11" s="9">
        <v>1872.24</v>
      </c>
      <c r="W11" s="2">
        <f>X11-V11</f>
        <v>79.5899999999999</v>
      </c>
      <c r="X11" s="9">
        <v>1951.83</v>
      </c>
      <c r="Y11" s="2">
        <f>Z11-X11</f>
        <v>9.01999999999998</v>
      </c>
      <c r="Z11" s="2">
        <v>1960.85</v>
      </c>
      <c r="AA11" s="2">
        <f>AB11-Z11</f>
        <v>74</v>
      </c>
      <c r="AB11" s="2">
        <v>2034.85</v>
      </c>
      <c r="AC11" s="2">
        <f>AD11-AB11</f>
        <v>31.8000000000002</v>
      </c>
      <c r="AD11" s="2">
        <v>2066.65</v>
      </c>
      <c r="AE11" s="14">
        <f>AF11-AD11</f>
        <v>107.43</v>
      </c>
      <c r="AF11" s="14">
        <v>2174.08</v>
      </c>
      <c r="AG11" s="14">
        <f>AH11-AF11</f>
        <v>53.3499999999999</v>
      </c>
      <c r="AH11" s="14">
        <v>2227.43</v>
      </c>
      <c r="AI11" s="14">
        <f>AH11-D11</f>
        <v>780.78</v>
      </c>
      <c r="AJ11" s="19" t="s">
        <v>45</v>
      </c>
      <c r="AK11" s="14">
        <v>864.97</v>
      </c>
      <c r="AL11" s="5">
        <v>65</v>
      </c>
      <c r="AM11" s="5">
        <v>1.4</v>
      </c>
      <c r="AN11" s="5">
        <v>109333</v>
      </c>
    </row>
    <row r="12" spans="1:40">
      <c r="A12" s="5" t="s">
        <v>26</v>
      </c>
      <c r="B12" s="5" t="s">
        <v>54</v>
      </c>
      <c r="C12" s="5" t="s">
        <v>55</v>
      </c>
      <c r="D12" s="5">
        <v>1156.57</v>
      </c>
      <c r="E12" s="5">
        <f>F12-D12</f>
        <v>40.4400000000001</v>
      </c>
      <c r="F12" s="5">
        <v>1197.01</v>
      </c>
      <c r="G12" s="5">
        <f>H12-F12</f>
        <v>46.97</v>
      </c>
      <c r="H12" s="5">
        <v>1243.98</v>
      </c>
      <c r="I12" s="5">
        <f>J12-H12</f>
        <v>58.49</v>
      </c>
      <c r="J12" s="5">
        <v>1302.47</v>
      </c>
      <c r="K12" s="5">
        <f>L12-J12</f>
        <v>36.6399999999999</v>
      </c>
      <c r="L12" s="5">
        <v>1339.11</v>
      </c>
      <c r="M12" s="5">
        <f>N12-L12</f>
        <v>33.99</v>
      </c>
      <c r="N12" s="5">
        <v>1373.1</v>
      </c>
      <c r="O12" s="5">
        <f>P12-N12</f>
        <v>30.0600000000002</v>
      </c>
      <c r="P12" s="5">
        <v>1403.16</v>
      </c>
      <c r="Q12" s="5">
        <f>R12-P12</f>
        <v>47.3</v>
      </c>
      <c r="R12" s="5">
        <v>1450.46</v>
      </c>
      <c r="S12" s="5">
        <f>T12-R12</f>
        <v>46.8299999999999</v>
      </c>
      <c r="T12" s="5">
        <v>1497.29</v>
      </c>
      <c r="U12" s="5">
        <f>V12-T12</f>
        <v>58.6500000000001</v>
      </c>
      <c r="V12" s="11">
        <v>1555.94</v>
      </c>
      <c r="W12" s="5">
        <f>X12-V12</f>
        <v>70.3099999999999</v>
      </c>
      <c r="X12" s="11">
        <v>1626.25</v>
      </c>
      <c r="Y12" s="5">
        <f>Z12-X12</f>
        <v>31.49</v>
      </c>
      <c r="Z12" s="5">
        <v>1657.74</v>
      </c>
      <c r="AA12" s="5">
        <f>AB12-Z12</f>
        <v>59.21</v>
      </c>
      <c r="AB12" s="5">
        <v>1716.95</v>
      </c>
      <c r="AC12" s="5">
        <f>AD12-AB12</f>
        <v>31.99</v>
      </c>
      <c r="AD12" s="5">
        <v>1748.94</v>
      </c>
      <c r="AE12" s="16">
        <f>AF12-AD12</f>
        <v>52.0999999999999</v>
      </c>
      <c r="AF12" s="16">
        <v>1801.04</v>
      </c>
      <c r="AG12" s="16">
        <f>AH12-AF12</f>
        <v>74.74</v>
      </c>
      <c r="AH12" s="16">
        <v>1875.78</v>
      </c>
      <c r="AI12" s="16">
        <f>AH12-D12</f>
        <v>719.21</v>
      </c>
      <c r="AJ12" s="21" t="s">
        <v>56</v>
      </c>
      <c r="AK12" s="16">
        <v>508.72</v>
      </c>
      <c r="AL12" s="5">
        <v>25</v>
      </c>
      <c r="AM12" s="5">
        <v>3</v>
      </c>
      <c r="AN12" s="5">
        <v>100457</v>
      </c>
    </row>
    <row r="13" spans="1:40">
      <c r="A13" s="2" t="s">
        <v>30</v>
      </c>
      <c r="B13" s="2" t="s">
        <v>57</v>
      </c>
      <c r="C13" s="2" t="s">
        <v>44</v>
      </c>
      <c r="D13" s="2">
        <v>1349.35</v>
      </c>
      <c r="E13" s="2">
        <f>F13-D13</f>
        <v>49.6200000000001</v>
      </c>
      <c r="F13" s="2">
        <v>1398.97</v>
      </c>
      <c r="G13" s="2">
        <f>H13-F13</f>
        <v>27.79</v>
      </c>
      <c r="H13" s="2">
        <v>1426.76</v>
      </c>
      <c r="I13" s="2">
        <f>J13-H13</f>
        <v>29.02</v>
      </c>
      <c r="J13" s="2">
        <v>1455.78</v>
      </c>
      <c r="K13" s="2">
        <f>L13-J13</f>
        <v>97.8800000000001</v>
      </c>
      <c r="L13" s="2">
        <v>1553.66</v>
      </c>
      <c r="M13" s="2">
        <f>N13-L13</f>
        <v>42.3599999999999</v>
      </c>
      <c r="N13" s="2">
        <v>1596.02</v>
      </c>
      <c r="O13" s="2">
        <f>P13-N13</f>
        <v>54.22</v>
      </c>
      <c r="P13" s="2">
        <v>1650.24</v>
      </c>
      <c r="Q13" s="2">
        <f>R13-P13</f>
        <v>35.5899999999999</v>
      </c>
      <c r="R13" s="2">
        <v>1685.83</v>
      </c>
      <c r="S13" s="2">
        <f>T13-R13</f>
        <v>68.1300000000001</v>
      </c>
      <c r="T13" s="2">
        <v>1753.96</v>
      </c>
      <c r="U13" s="2">
        <f>V13-T13</f>
        <v>58.5599999999999</v>
      </c>
      <c r="V13" s="9">
        <v>1812.52</v>
      </c>
      <c r="W13" s="2">
        <f>X13-V13</f>
        <v>67.21</v>
      </c>
      <c r="X13" s="9">
        <v>1879.73</v>
      </c>
      <c r="Y13" s="2">
        <f>Z13-X13</f>
        <v>20.22</v>
      </c>
      <c r="Z13" s="2">
        <v>1899.95</v>
      </c>
      <c r="AA13" s="2">
        <f>AB13-Z13</f>
        <v>35.0999999999999</v>
      </c>
      <c r="AB13" s="2">
        <v>1935.05</v>
      </c>
      <c r="AC13" s="2">
        <f>AD13-AB13</f>
        <v>44.73</v>
      </c>
      <c r="AD13" s="2">
        <v>1979.78</v>
      </c>
      <c r="AE13" s="14">
        <f>AF13-AD13</f>
        <v>31.1700000000001</v>
      </c>
      <c r="AF13" s="14">
        <v>2010.95</v>
      </c>
      <c r="AG13" s="14">
        <f>AH13-AF13</f>
        <v>51.4100000000001</v>
      </c>
      <c r="AH13" s="14">
        <v>2062.36</v>
      </c>
      <c r="AI13" s="14">
        <f>AH13-D13</f>
        <v>713.01</v>
      </c>
      <c r="AJ13" s="19" t="s">
        <v>47</v>
      </c>
      <c r="AK13" s="14">
        <v>498.45</v>
      </c>
      <c r="AL13" s="5">
        <v>20</v>
      </c>
      <c r="AM13" s="5">
        <v>3.2</v>
      </c>
      <c r="AN13" s="5">
        <v>109106</v>
      </c>
    </row>
    <row r="14" spans="1:40">
      <c r="A14" s="5" t="s">
        <v>37</v>
      </c>
      <c r="B14" s="5" t="s">
        <v>58</v>
      </c>
      <c r="C14" s="5" t="s">
        <v>55</v>
      </c>
      <c r="D14" s="5">
        <v>1060.77</v>
      </c>
      <c r="E14" s="5">
        <f>F14-D14</f>
        <v>63.24</v>
      </c>
      <c r="F14" s="5">
        <v>1124.01</v>
      </c>
      <c r="G14" s="5">
        <f>H14-F14</f>
        <v>19.6700000000001</v>
      </c>
      <c r="H14" s="5">
        <v>1143.68</v>
      </c>
      <c r="I14" s="5">
        <f>J14-H14</f>
        <v>47.76</v>
      </c>
      <c r="J14" s="5">
        <v>1191.44</v>
      </c>
      <c r="K14" s="5">
        <f>L14-J14</f>
        <v>40.22</v>
      </c>
      <c r="L14" s="5">
        <v>1231.66</v>
      </c>
      <c r="M14" s="5">
        <f>N14-L14</f>
        <v>44.8</v>
      </c>
      <c r="N14" s="5">
        <v>1276.46</v>
      </c>
      <c r="O14" s="5">
        <f>P14-N14</f>
        <v>28.03</v>
      </c>
      <c r="P14" s="5">
        <v>1304.49</v>
      </c>
      <c r="Q14" s="5">
        <f>R14-P14</f>
        <v>31.78</v>
      </c>
      <c r="R14" s="5">
        <v>1336.27</v>
      </c>
      <c r="S14" s="5">
        <f>T14-R14</f>
        <v>44.9000000000001</v>
      </c>
      <c r="T14" s="5">
        <v>1381.17</v>
      </c>
      <c r="U14" s="5">
        <f>V14-T14</f>
        <v>53.1499999999999</v>
      </c>
      <c r="V14" s="11">
        <v>1434.32</v>
      </c>
      <c r="W14" s="5">
        <f>X14-V14</f>
        <v>41.46</v>
      </c>
      <c r="X14" s="11">
        <v>1475.78</v>
      </c>
      <c r="Y14" s="5">
        <f>Z14-X14</f>
        <v>38.55</v>
      </c>
      <c r="Z14" s="5">
        <v>1514.33</v>
      </c>
      <c r="AA14" s="5">
        <f>AB14-Z14</f>
        <v>85.23</v>
      </c>
      <c r="AB14" s="5">
        <v>1599.56</v>
      </c>
      <c r="AC14" s="5">
        <f>AD14-AB14</f>
        <v>73.21</v>
      </c>
      <c r="AD14" s="5">
        <v>1672.77</v>
      </c>
      <c r="AE14" s="16">
        <f>AF14-AD14</f>
        <v>43.3600000000001</v>
      </c>
      <c r="AF14" s="16">
        <v>1716.13</v>
      </c>
      <c r="AG14" s="16">
        <f>AH14-AF14</f>
        <v>52.6399999999999</v>
      </c>
      <c r="AH14" s="16">
        <v>1768.77</v>
      </c>
      <c r="AI14" s="16">
        <f>AH14-D14</f>
        <v>708</v>
      </c>
      <c r="AJ14" s="21" t="s">
        <v>47</v>
      </c>
      <c r="AK14" s="16">
        <v>345.63</v>
      </c>
      <c r="AL14" s="5">
        <v>10</v>
      </c>
      <c r="AM14" s="5">
        <v>1.3</v>
      </c>
      <c r="AN14" s="5">
        <v>71153</v>
      </c>
    </row>
    <row r="15" spans="1:40">
      <c r="A15" s="2" t="s">
        <v>30</v>
      </c>
      <c r="B15" s="2" t="s">
        <v>59</v>
      </c>
      <c r="C15" s="2" t="s">
        <v>39</v>
      </c>
      <c r="D15" s="2">
        <v>2136.24</v>
      </c>
      <c r="E15" s="2">
        <f>F15-D15</f>
        <v>40.8200000000002</v>
      </c>
      <c r="F15" s="2">
        <v>2177.06</v>
      </c>
      <c r="G15" s="2">
        <f>H15-F15</f>
        <v>62.5999999999999</v>
      </c>
      <c r="H15" s="2">
        <v>2239.66</v>
      </c>
      <c r="I15" s="2">
        <f>J15-H15</f>
        <v>47.0700000000002</v>
      </c>
      <c r="J15" s="2">
        <v>2286.73</v>
      </c>
      <c r="K15" s="2">
        <f>L15-J15</f>
        <v>25.52</v>
      </c>
      <c r="L15" s="2">
        <v>2312.25</v>
      </c>
      <c r="M15" s="2">
        <f>N15-L15</f>
        <v>36.7800000000002</v>
      </c>
      <c r="N15" s="2">
        <v>2349.03</v>
      </c>
      <c r="O15" s="2">
        <f>P15-N15</f>
        <v>-18.02</v>
      </c>
      <c r="P15" s="2">
        <v>2331.01</v>
      </c>
      <c r="Q15" s="2">
        <f>R15-P15</f>
        <v>62.7599999999998</v>
      </c>
      <c r="R15" s="2">
        <v>2393.77</v>
      </c>
      <c r="S15" s="2">
        <f>T15-R15</f>
        <v>55.5599999999999</v>
      </c>
      <c r="T15" s="2">
        <v>2449.33</v>
      </c>
      <c r="U15" s="2">
        <f>V15-T15</f>
        <v>31.96</v>
      </c>
      <c r="V15" s="9">
        <v>2481.29</v>
      </c>
      <c r="W15" s="2">
        <f>X15-V15</f>
        <v>109.47</v>
      </c>
      <c r="X15" s="9">
        <v>2590.76</v>
      </c>
      <c r="Y15" s="2">
        <f>Z15-X15</f>
        <v>20.4299999999998</v>
      </c>
      <c r="Z15" s="2">
        <v>2611.19</v>
      </c>
      <c r="AA15" s="2">
        <f>AB15-Z15</f>
        <v>32.9899999999998</v>
      </c>
      <c r="AB15" s="2">
        <v>2644.18</v>
      </c>
      <c r="AC15" s="2">
        <f>AD15-AB15</f>
        <v>45.9000000000001</v>
      </c>
      <c r="AD15" s="2">
        <v>2690.08</v>
      </c>
      <c r="AE15" s="14">
        <f>AF15-AD15</f>
        <v>62.79</v>
      </c>
      <c r="AF15" s="14">
        <v>2752.87</v>
      </c>
      <c r="AG15" s="14">
        <f>AH15-AF15</f>
        <v>72.2800000000002</v>
      </c>
      <c r="AH15" s="14">
        <v>2825.15</v>
      </c>
      <c r="AI15" s="14">
        <f>AH15-D15</f>
        <v>688.91</v>
      </c>
      <c r="AJ15" s="19" t="s">
        <v>42</v>
      </c>
      <c r="AK15" s="14">
        <v>1005.62</v>
      </c>
      <c r="AL15" s="2">
        <v>20</v>
      </c>
      <c r="AM15" s="2">
        <v>1.2</v>
      </c>
      <c r="AN15" s="2">
        <v>153852</v>
      </c>
    </row>
    <row r="16" spans="1:40">
      <c r="A16" s="5" t="s">
        <v>60</v>
      </c>
      <c r="B16" s="5" t="s">
        <v>61</v>
      </c>
      <c r="C16" s="5" t="s">
        <v>44</v>
      </c>
      <c r="D16" s="5">
        <v>953.78</v>
      </c>
      <c r="E16" s="5">
        <f>F16-D16</f>
        <v>28.97</v>
      </c>
      <c r="F16" s="5">
        <v>982.75</v>
      </c>
      <c r="G16" s="5">
        <f>H16-F16</f>
        <v>83.9300000000001</v>
      </c>
      <c r="H16" s="5">
        <v>1066.68</v>
      </c>
      <c r="I16" s="5">
        <f>J16-H16</f>
        <v>42.8399999999999</v>
      </c>
      <c r="J16" s="5">
        <v>1109.52</v>
      </c>
      <c r="K16" s="5">
        <f>L16-J16</f>
        <v>36.46</v>
      </c>
      <c r="L16" s="5">
        <v>1145.98</v>
      </c>
      <c r="M16" s="5">
        <f>N16-L16</f>
        <v>37.49</v>
      </c>
      <c r="N16" s="5">
        <v>1183.47</v>
      </c>
      <c r="O16" s="5">
        <f>P16-N16</f>
        <v>33.3699999999999</v>
      </c>
      <c r="P16" s="5">
        <v>1216.84</v>
      </c>
      <c r="Q16" s="5">
        <f>R16-P16</f>
        <v>24.8900000000001</v>
      </c>
      <c r="R16" s="5">
        <v>1241.73</v>
      </c>
      <c r="S16" s="5">
        <f>T16-R16</f>
        <v>42.3099999999999</v>
      </c>
      <c r="T16" s="5">
        <v>1284.04</v>
      </c>
      <c r="U16" s="5">
        <f>V16-T16</f>
        <v>44.8400000000001</v>
      </c>
      <c r="V16" s="11">
        <v>1328.88</v>
      </c>
      <c r="W16" s="5">
        <f>X16-V16</f>
        <v>45.9499999999998</v>
      </c>
      <c r="X16" s="11">
        <v>1374.83</v>
      </c>
      <c r="Y16" s="5">
        <f>Z16-X16</f>
        <v>16.4200000000001</v>
      </c>
      <c r="Z16" s="5">
        <v>1391.25</v>
      </c>
      <c r="AA16" s="5">
        <f>AB16-Z16</f>
        <v>22.0699999999999</v>
      </c>
      <c r="AB16" s="5">
        <v>1413.32</v>
      </c>
      <c r="AC16" s="5">
        <f>AD16-AB16</f>
        <v>73.72</v>
      </c>
      <c r="AD16" s="5">
        <v>1487.04</v>
      </c>
      <c r="AE16" s="16">
        <f>AF16-AD16</f>
        <v>48.22</v>
      </c>
      <c r="AF16" s="16">
        <v>1535.26</v>
      </c>
      <c r="AG16" s="16">
        <f>AH16-AF16</f>
        <v>71.02</v>
      </c>
      <c r="AH16" s="16">
        <v>1606.28</v>
      </c>
      <c r="AI16" s="16">
        <f>AH16-D16</f>
        <v>652.5</v>
      </c>
      <c r="AJ16" s="21" t="s">
        <v>45</v>
      </c>
      <c r="AK16" s="16">
        <v>620.97</v>
      </c>
      <c r="AL16" s="5">
        <v>30</v>
      </c>
      <c r="AM16" s="5">
        <v>1</v>
      </c>
      <c r="AN16" s="5">
        <v>105419</v>
      </c>
    </row>
    <row r="17" spans="1:40">
      <c r="A17" s="5" t="s">
        <v>26</v>
      </c>
      <c r="B17" s="5" t="s">
        <v>62</v>
      </c>
      <c r="C17" s="5" t="s">
        <v>44</v>
      </c>
      <c r="D17" s="5">
        <v>907.94</v>
      </c>
      <c r="E17" s="5">
        <f>F17-D17</f>
        <v>64.0799999999999</v>
      </c>
      <c r="F17" s="5">
        <v>972.02</v>
      </c>
      <c r="G17" s="5">
        <f>H17-F17</f>
        <v>36.26</v>
      </c>
      <c r="H17" s="5">
        <v>1008.28</v>
      </c>
      <c r="I17" s="5">
        <f>J17-H17</f>
        <v>28.8</v>
      </c>
      <c r="J17" s="5">
        <v>1037.08</v>
      </c>
      <c r="K17" s="5">
        <f>L17-J17</f>
        <v>40.1000000000001</v>
      </c>
      <c r="L17" s="5">
        <v>1077.18</v>
      </c>
      <c r="M17" s="5">
        <f>N17-L17</f>
        <v>26.03</v>
      </c>
      <c r="N17" s="5">
        <v>1103.21</v>
      </c>
      <c r="O17" s="5">
        <f>P17-N17</f>
        <v>28.3499999999999</v>
      </c>
      <c r="P17" s="5">
        <v>1131.56</v>
      </c>
      <c r="Q17" s="5">
        <f>R17-P17</f>
        <v>50.1900000000001</v>
      </c>
      <c r="R17" s="5">
        <v>1181.75</v>
      </c>
      <c r="S17" s="5">
        <f>T17-R17</f>
        <v>26.8699999999999</v>
      </c>
      <c r="T17" s="5">
        <v>1208.62</v>
      </c>
      <c r="U17" s="5">
        <f>V17-T17</f>
        <v>58.3000000000002</v>
      </c>
      <c r="V17" s="11">
        <v>1266.92</v>
      </c>
      <c r="W17" s="5">
        <f>X17-V17</f>
        <v>41.0599999999999</v>
      </c>
      <c r="X17" s="11">
        <v>1307.98</v>
      </c>
      <c r="Y17" s="5">
        <f>Z17-X17</f>
        <v>31.49</v>
      </c>
      <c r="Z17" s="5">
        <v>1339.47</v>
      </c>
      <c r="AA17" s="5">
        <f>AB17-Z17</f>
        <v>50.5899999999999</v>
      </c>
      <c r="AB17" s="5">
        <v>1390.06</v>
      </c>
      <c r="AC17" s="5">
        <f>AD17-AB17</f>
        <v>35.8099999999999</v>
      </c>
      <c r="AD17" s="5">
        <v>1425.87</v>
      </c>
      <c r="AE17" s="16">
        <f>AF17-AD17</f>
        <v>62.6300000000001</v>
      </c>
      <c r="AF17" s="16">
        <v>1488.5</v>
      </c>
      <c r="AG17" s="16">
        <f>AH17-AF17</f>
        <v>53.9200000000001</v>
      </c>
      <c r="AH17" s="16">
        <v>1542.42</v>
      </c>
      <c r="AI17" s="16">
        <f>AH17-D17</f>
        <v>634.48</v>
      </c>
      <c r="AJ17" s="21" t="s">
        <v>29</v>
      </c>
      <c r="AK17" s="16">
        <v>518.97</v>
      </c>
      <c r="AL17" s="5">
        <v>35</v>
      </c>
      <c r="AM17" s="5">
        <v>8.2</v>
      </c>
      <c r="AN17" s="5">
        <v>65285</v>
      </c>
    </row>
    <row r="18" spans="1:40">
      <c r="A18" s="2" t="s">
        <v>26</v>
      </c>
      <c r="B18" s="2" t="s">
        <v>63</v>
      </c>
      <c r="C18" s="2" t="s">
        <v>32</v>
      </c>
      <c r="D18" s="2">
        <v>2183.01</v>
      </c>
      <c r="E18" s="2">
        <f>F18-D18</f>
        <v>24.1199999999999</v>
      </c>
      <c r="F18" s="2">
        <v>2207.13</v>
      </c>
      <c r="G18" s="2">
        <f>H18-F18</f>
        <v>22.8599999999997</v>
      </c>
      <c r="H18" s="2">
        <v>2229.99</v>
      </c>
      <c r="I18" s="2">
        <f>J18-H18</f>
        <v>11.7800000000002</v>
      </c>
      <c r="J18" s="2">
        <v>2241.77</v>
      </c>
      <c r="K18" s="2">
        <f>L18-J18</f>
        <v>13.0100000000002</v>
      </c>
      <c r="L18" s="2">
        <v>2254.78</v>
      </c>
      <c r="M18" s="2">
        <f>N18-L18</f>
        <v>62.6399999999999</v>
      </c>
      <c r="N18" s="2">
        <v>2317.42</v>
      </c>
      <c r="O18" s="2">
        <f>P18-N18</f>
        <v>16.27</v>
      </c>
      <c r="P18" s="2">
        <v>2333.69</v>
      </c>
      <c r="Q18" s="2">
        <f>R18-P18</f>
        <v>36.5</v>
      </c>
      <c r="R18" s="2">
        <v>2370.19</v>
      </c>
      <c r="S18" s="2">
        <f>T18-R18</f>
        <v>65.1900000000001</v>
      </c>
      <c r="T18" s="2">
        <v>2435.38</v>
      </c>
      <c r="U18" s="2">
        <f>V18-T18</f>
        <v>31.7599999999998</v>
      </c>
      <c r="V18" s="9">
        <v>2467.14</v>
      </c>
      <c r="W18" s="2">
        <f>X18-V18</f>
        <v>53.75</v>
      </c>
      <c r="X18" s="9">
        <v>2520.89</v>
      </c>
      <c r="Y18" s="2">
        <f>Z18-X18</f>
        <v>24.3299999999999</v>
      </c>
      <c r="Z18" s="2">
        <v>2545.22</v>
      </c>
      <c r="AA18" s="2">
        <f>AB18-Z18</f>
        <v>59.3900000000003</v>
      </c>
      <c r="AB18" s="2">
        <v>2604.61</v>
      </c>
      <c r="AC18" s="2">
        <f>AD18-AB18</f>
        <v>34.0499999999997</v>
      </c>
      <c r="AD18" s="2">
        <v>2638.66</v>
      </c>
      <c r="AE18" s="14">
        <f>AF18-AD18</f>
        <v>63.75</v>
      </c>
      <c r="AF18" s="14">
        <v>2702.41</v>
      </c>
      <c r="AG18" s="14">
        <f>AH18-AF18</f>
        <v>98.3600000000001</v>
      </c>
      <c r="AH18" s="14">
        <v>2800.77</v>
      </c>
      <c r="AI18" s="14">
        <f>AH18-D18</f>
        <v>617.76</v>
      </c>
      <c r="AJ18" s="19" t="s">
        <v>64</v>
      </c>
      <c r="AK18" s="14">
        <v>680.87</v>
      </c>
      <c r="AL18" s="2">
        <v>0</v>
      </c>
      <c r="AM18" s="2">
        <v>0</v>
      </c>
      <c r="AN18" s="2">
        <v>133781</v>
      </c>
    </row>
    <row r="19" spans="1:40">
      <c r="A19" s="2" t="s">
        <v>26</v>
      </c>
      <c r="B19" s="2" t="s">
        <v>65</v>
      </c>
      <c r="C19" s="2" t="s">
        <v>39</v>
      </c>
      <c r="D19" s="2">
        <v>1576.18</v>
      </c>
      <c r="E19" s="2">
        <f>F19-D19</f>
        <v>38.8399999999999</v>
      </c>
      <c r="F19" s="2">
        <v>1615.02</v>
      </c>
      <c r="G19" s="2">
        <f>H19-F19</f>
        <v>35.5999999999999</v>
      </c>
      <c r="H19" s="2">
        <v>1650.62</v>
      </c>
      <c r="I19" s="2">
        <f>J19-H19</f>
        <v>37.47</v>
      </c>
      <c r="J19" s="2">
        <v>1688.09</v>
      </c>
      <c r="K19" s="2">
        <f>L19-J19</f>
        <v>21.49</v>
      </c>
      <c r="L19" s="2">
        <v>1709.58</v>
      </c>
      <c r="M19" s="2">
        <f>N19-L19</f>
        <v>24.53</v>
      </c>
      <c r="N19" s="2">
        <v>1734.11</v>
      </c>
      <c r="O19" s="2">
        <f>P19-N19</f>
        <v>19.5300000000002</v>
      </c>
      <c r="P19" s="2">
        <v>1753.64</v>
      </c>
      <c r="Q19" s="2">
        <f>R19-P19</f>
        <v>65.1099999999999</v>
      </c>
      <c r="R19" s="2">
        <v>1818.75</v>
      </c>
      <c r="S19" s="2">
        <f>T19-R19</f>
        <v>34.3699999999999</v>
      </c>
      <c r="T19" s="2">
        <v>1853.12</v>
      </c>
      <c r="U19" s="2">
        <f>V19-T19</f>
        <v>40.8400000000001</v>
      </c>
      <c r="V19" s="9">
        <v>1893.96</v>
      </c>
      <c r="W19" s="2">
        <f>X19-V19</f>
        <v>40.96</v>
      </c>
      <c r="X19" s="9">
        <v>1934.92</v>
      </c>
      <c r="Y19" s="2">
        <f>Z19-X19</f>
        <v>59.05</v>
      </c>
      <c r="Z19" s="2">
        <v>1993.97</v>
      </c>
      <c r="AA19" s="2">
        <f>AB19-Z19</f>
        <v>58.4799999999998</v>
      </c>
      <c r="AB19" s="2">
        <v>2052.45</v>
      </c>
      <c r="AC19" s="2">
        <f>AD19-AB19</f>
        <v>26.7400000000002</v>
      </c>
      <c r="AD19" s="2">
        <v>2079.19</v>
      </c>
      <c r="AE19" s="14">
        <f>AF19-AD19</f>
        <v>34.79</v>
      </c>
      <c r="AF19" s="14">
        <v>2113.98</v>
      </c>
      <c r="AG19" s="14">
        <f>AH19-AF19</f>
        <v>17.4400000000001</v>
      </c>
      <c r="AH19" s="14">
        <v>2131.42</v>
      </c>
      <c r="AI19" s="14">
        <f>AH19-D19</f>
        <v>555.24</v>
      </c>
      <c r="AJ19" s="19" t="s">
        <v>47</v>
      </c>
      <c r="AK19" s="14">
        <v>482.78</v>
      </c>
      <c r="AL19" s="5">
        <v>0</v>
      </c>
      <c r="AM19" s="5">
        <v>0</v>
      </c>
      <c r="AN19" s="5">
        <v>127369</v>
      </c>
    </row>
    <row r="20" spans="1:40">
      <c r="A20" s="5" t="s">
        <v>66</v>
      </c>
      <c r="B20" s="5" t="s">
        <v>67</v>
      </c>
      <c r="C20" s="5" t="s">
        <v>55</v>
      </c>
      <c r="D20" s="5">
        <v>950.09</v>
      </c>
      <c r="E20" s="5">
        <f>F20-D20</f>
        <v>42.4</v>
      </c>
      <c r="F20" s="5">
        <v>992.49</v>
      </c>
      <c r="G20" s="5">
        <f>H20-F20</f>
        <v>38.5899999999999</v>
      </c>
      <c r="H20" s="5">
        <v>1031.08</v>
      </c>
      <c r="I20" s="5">
        <f>J20-H20</f>
        <v>22.6000000000001</v>
      </c>
      <c r="J20" s="5">
        <v>1053.68</v>
      </c>
      <c r="K20" s="5">
        <f>L20-J20</f>
        <v>10.9299999999998</v>
      </c>
      <c r="L20" s="5">
        <v>1064.61</v>
      </c>
      <c r="M20" s="5">
        <f>N20-L20</f>
        <v>16.1800000000001</v>
      </c>
      <c r="N20" s="5">
        <v>1080.79</v>
      </c>
      <c r="O20" s="5">
        <f>P20-N20</f>
        <v>13.6700000000001</v>
      </c>
      <c r="P20" s="5">
        <v>1094.46</v>
      </c>
      <c r="Q20" s="5">
        <f>R20-P20</f>
        <v>56.26</v>
      </c>
      <c r="R20" s="5">
        <v>1150.72</v>
      </c>
      <c r="S20" s="5">
        <f>T20-R20</f>
        <v>41.27</v>
      </c>
      <c r="T20" s="5">
        <v>1191.99</v>
      </c>
      <c r="U20" s="5">
        <f>V20-T20</f>
        <v>35.21</v>
      </c>
      <c r="V20" s="11">
        <v>1227.2</v>
      </c>
      <c r="W20" s="5">
        <f>X20-V20</f>
        <v>33.3599999999999</v>
      </c>
      <c r="X20" s="11">
        <v>1260.56</v>
      </c>
      <c r="Y20" s="5">
        <f>Z20-X20</f>
        <v>46.0900000000001</v>
      </c>
      <c r="Z20" s="5">
        <v>1306.65</v>
      </c>
      <c r="AA20" s="5">
        <f>AB20-Z20</f>
        <v>31.1699999999998</v>
      </c>
      <c r="AB20" s="5">
        <v>1337.82</v>
      </c>
      <c r="AC20" s="5">
        <f>AD20-AB20</f>
        <v>18.79</v>
      </c>
      <c r="AD20" s="5">
        <v>1356.61</v>
      </c>
      <c r="AE20" s="16">
        <f>AF20-AD20</f>
        <v>31.5900000000001</v>
      </c>
      <c r="AF20" s="16">
        <v>1388.2</v>
      </c>
      <c r="AG20" s="16">
        <f>AH20-AF20</f>
        <v>61.74</v>
      </c>
      <c r="AH20" s="16">
        <v>1449.94</v>
      </c>
      <c r="AI20" s="16">
        <f>AH20-D20</f>
        <v>499.85</v>
      </c>
      <c r="AJ20" s="21" t="s">
        <v>68</v>
      </c>
      <c r="AK20" s="16">
        <v>538.42</v>
      </c>
      <c r="AL20" s="5">
        <v>10</v>
      </c>
      <c r="AM20" s="5">
        <v>2.2</v>
      </c>
      <c r="AN20" s="5">
        <v>86194</v>
      </c>
    </row>
    <row r="21" spans="1:40">
      <c r="A21" s="5" t="s">
        <v>30</v>
      </c>
      <c r="B21" s="5" t="s">
        <v>69</v>
      </c>
      <c r="C21" s="5" t="s">
        <v>55</v>
      </c>
      <c r="D21" s="5">
        <v>848.93</v>
      </c>
      <c r="E21" s="5">
        <f>F21-D21</f>
        <v>34.5600000000001</v>
      </c>
      <c r="F21" s="5">
        <v>883.49</v>
      </c>
      <c r="G21" s="5">
        <f>H21-F21</f>
        <v>46.08</v>
      </c>
      <c r="H21" s="5">
        <v>929.57</v>
      </c>
      <c r="I21" s="5">
        <f>J21-H21</f>
        <v>27.7399999999999</v>
      </c>
      <c r="J21" s="5">
        <v>957.31</v>
      </c>
      <c r="K21" s="5">
        <f>L21-J21</f>
        <v>47.36</v>
      </c>
      <c r="L21" s="5">
        <v>1004.67</v>
      </c>
      <c r="M21" s="5">
        <f>N21-L21</f>
        <v>25.9399999999999</v>
      </c>
      <c r="N21" s="5">
        <v>1030.61</v>
      </c>
      <c r="O21" s="5">
        <f>P21-N21</f>
        <v>37.71</v>
      </c>
      <c r="P21" s="5">
        <v>1068.32</v>
      </c>
      <c r="Q21" s="5">
        <f>R21-P21</f>
        <v>18.3800000000001</v>
      </c>
      <c r="R21" s="5">
        <v>1086.7</v>
      </c>
      <c r="S21" s="5">
        <f>T21-R21</f>
        <v>21.04</v>
      </c>
      <c r="T21" s="5">
        <v>1107.74</v>
      </c>
      <c r="U21" s="5">
        <f>V21-T21</f>
        <v>32.7</v>
      </c>
      <c r="V21" s="11">
        <v>1140.44</v>
      </c>
      <c r="W21" s="5">
        <f>X21-V21</f>
        <v>26.9299999999998</v>
      </c>
      <c r="X21" s="11">
        <v>1167.37</v>
      </c>
      <c r="Y21" s="5">
        <f>Z21-X21</f>
        <v>37.0300000000002</v>
      </c>
      <c r="Z21" s="5">
        <v>1204.4</v>
      </c>
      <c r="AA21" s="5">
        <f>AB21-Z21</f>
        <v>33.6199999999999</v>
      </c>
      <c r="AB21" s="5">
        <v>1238.02</v>
      </c>
      <c r="AC21" s="5">
        <f>AD21-AB21</f>
        <v>53.73</v>
      </c>
      <c r="AD21" s="5">
        <v>1291.75</v>
      </c>
      <c r="AE21" s="16">
        <f>AF21-AD21</f>
        <v>23.99</v>
      </c>
      <c r="AF21" s="16">
        <v>1315.74</v>
      </c>
      <c r="AG21" s="16">
        <f>AH21-AF21</f>
        <v>29.53</v>
      </c>
      <c r="AH21" s="16">
        <v>1345.27</v>
      </c>
      <c r="AI21" s="16">
        <f>AH21-D21</f>
        <v>496.34</v>
      </c>
      <c r="AJ21" s="21" t="s">
        <v>45</v>
      </c>
      <c r="AK21" s="16">
        <v>500.37</v>
      </c>
      <c r="AL21" s="5">
        <v>30</v>
      </c>
      <c r="AM21" s="5">
        <v>3.2</v>
      </c>
      <c r="AN21" s="5">
        <v>78989</v>
      </c>
    </row>
    <row r="22" spans="1:40">
      <c r="A22" s="5" t="s">
        <v>60</v>
      </c>
      <c r="B22" s="5" t="s">
        <v>70</v>
      </c>
      <c r="C22" s="5" t="s">
        <v>71</v>
      </c>
      <c r="D22" s="5">
        <v>927.15</v>
      </c>
      <c r="E22" s="5">
        <f>F22-D22</f>
        <v>17.9300000000001</v>
      </c>
      <c r="F22" s="5">
        <v>945.08</v>
      </c>
      <c r="G22" s="5">
        <f>H22-F22</f>
        <v>24.04</v>
      </c>
      <c r="H22" s="5">
        <v>969.12</v>
      </c>
      <c r="I22" s="5">
        <f>J22-H22</f>
        <v>26.96</v>
      </c>
      <c r="J22" s="5">
        <v>996.08</v>
      </c>
      <c r="K22" s="5">
        <f>L22-J22</f>
        <v>23.3499999999999</v>
      </c>
      <c r="L22" s="5">
        <v>1019.43</v>
      </c>
      <c r="M22" s="5">
        <f>N22-L22</f>
        <v>23.7400000000001</v>
      </c>
      <c r="N22" s="5">
        <v>1043.17</v>
      </c>
      <c r="O22" s="5">
        <f>P22-N22</f>
        <v>24.99</v>
      </c>
      <c r="P22" s="5">
        <v>1068.16</v>
      </c>
      <c r="Q22" s="5">
        <f>R22-P22</f>
        <v>25.3499999999999</v>
      </c>
      <c r="R22" s="5">
        <v>1093.51</v>
      </c>
      <c r="S22" s="5">
        <f>T22-R22</f>
        <v>46.8499999999999</v>
      </c>
      <c r="T22" s="5">
        <v>1140.36</v>
      </c>
      <c r="U22" s="5">
        <f>V22-T22</f>
        <v>28.76</v>
      </c>
      <c r="V22" s="11">
        <v>1169.12</v>
      </c>
      <c r="W22" s="5">
        <f>X22-V22</f>
        <v>32.7600000000002</v>
      </c>
      <c r="X22" s="11">
        <v>1201.88</v>
      </c>
      <c r="Y22" s="5">
        <f>Z22-X22</f>
        <v>24.9599999999998</v>
      </c>
      <c r="Z22" s="5">
        <v>1226.84</v>
      </c>
      <c r="AA22" s="5">
        <f>AB22-Z22</f>
        <v>27.6900000000001</v>
      </c>
      <c r="AB22" s="5">
        <v>1254.53</v>
      </c>
      <c r="AC22" s="5">
        <f>AD22-AB22</f>
        <v>18.8900000000001</v>
      </c>
      <c r="AD22" s="5">
        <v>1273.42</v>
      </c>
      <c r="AE22" s="16">
        <f>AF22-AD22</f>
        <v>34.0999999999999</v>
      </c>
      <c r="AF22" s="16">
        <v>1307.52</v>
      </c>
      <c r="AG22" s="16">
        <f>AH22-AF22</f>
        <v>40.6600000000001</v>
      </c>
      <c r="AH22" s="16">
        <v>1348.18</v>
      </c>
      <c r="AI22" s="16">
        <f>AH22-D22</f>
        <v>421.03</v>
      </c>
      <c r="AJ22" s="21" t="s">
        <v>72</v>
      </c>
      <c r="AK22" s="16">
        <v>375.47</v>
      </c>
      <c r="AL22" s="5">
        <v>10</v>
      </c>
      <c r="AM22" s="5">
        <v>1.1</v>
      </c>
      <c r="AN22" s="5">
        <v>80664</v>
      </c>
    </row>
    <row r="23" spans="1:40">
      <c r="A23" s="3" t="s">
        <v>26</v>
      </c>
      <c r="B23" s="3" t="s">
        <v>73</v>
      </c>
      <c r="C23" s="3" t="s">
        <v>74</v>
      </c>
      <c r="D23" s="3">
        <v>363.88</v>
      </c>
      <c r="E23" s="3">
        <f>F23-D23</f>
        <v>14.21</v>
      </c>
      <c r="F23" s="3">
        <v>378.09</v>
      </c>
      <c r="G23" s="3">
        <f>H23-F23</f>
        <v>11.22</v>
      </c>
      <c r="H23" s="3">
        <v>389.31</v>
      </c>
      <c r="I23" s="3">
        <f>J23-H23</f>
        <v>13.62</v>
      </c>
      <c r="J23" s="3">
        <v>402.93</v>
      </c>
      <c r="K23" s="3">
        <f>L23-J23</f>
        <v>11.13</v>
      </c>
      <c r="L23" s="3">
        <v>414.06</v>
      </c>
      <c r="M23" s="3">
        <f>N23-L23</f>
        <v>17.39</v>
      </c>
      <c r="N23" s="3">
        <v>431.45</v>
      </c>
      <c r="O23" s="3">
        <f>P23-N23</f>
        <v>6.32999999999998</v>
      </c>
      <c r="P23" s="3">
        <v>437.78</v>
      </c>
      <c r="Q23" s="3">
        <f>R23-P23</f>
        <v>53.01</v>
      </c>
      <c r="R23" s="3">
        <v>490.79</v>
      </c>
      <c r="S23" s="3">
        <f>T23-R23</f>
        <v>11.82</v>
      </c>
      <c r="T23" s="3">
        <v>502.61</v>
      </c>
      <c r="U23" s="3">
        <f>V23-T23</f>
        <v>19.3099999999999</v>
      </c>
      <c r="V23" s="12">
        <v>521.92</v>
      </c>
      <c r="W23" s="3">
        <f>X23-V23</f>
        <v>29.5400000000001</v>
      </c>
      <c r="X23" s="12">
        <v>551.46</v>
      </c>
      <c r="Y23" s="3">
        <f>Z23-X23</f>
        <v>36.98</v>
      </c>
      <c r="Z23" s="3">
        <v>588.44</v>
      </c>
      <c r="AA23" s="3">
        <f>AB23-Z23</f>
        <v>21.17</v>
      </c>
      <c r="AB23" s="3">
        <v>609.61</v>
      </c>
      <c r="AC23" s="3">
        <f>AD23-AB23</f>
        <v>17.4399999999999</v>
      </c>
      <c r="AD23" s="3">
        <v>627.05</v>
      </c>
      <c r="AE23" s="17">
        <f>AF23-AD23</f>
        <v>21.0500000000001</v>
      </c>
      <c r="AF23" s="17">
        <v>648.1</v>
      </c>
      <c r="AG23" s="17">
        <f>AH23-AF23</f>
        <v>37.27</v>
      </c>
      <c r="AH23" s="17">
        <v>685.37</v>
      </c>
      <c r="AI23" s="17">
        <f>AH23-D23</f>
        <v>321.49</v>
      </c>
      <c r="AJ23" s="22" t="s">
        <v>72</v>
      </c>
      <c r="AK23" s="17">
        <v>227.07</v>
      </c>
      <c r="AL23" s="3">
        <v>0</v>
      </c>
      <c r="AM23" s="3">
        <v>1</v>
      </c>
      <c r="AN23" s="3">
        <v>47256</v>
      </c>
    </row>
    <row r="24" spans="1:40">
      <c r="A24" s="3" t="s">
        <v>30</v>
      </c>
      <c r="B24" s="3" t="s">
        <v>75</v>
      </c>
      <c r="C24" s="3" t="s">
        <v>55</v>
      </c>
      <c r="D24" s="3">
        <v>407.35</v>
      </c>
      <c r="E24" s="3">
        <f>F24-D24</f>
        <v>13.86</v>
      </c>
      <c r="F24" s="3">
        <v>421.21</v>
      </c>
      <c r="G24" s="3">
        <f>H24-F24</f>
        <v>16.43</v>
      </c>
      <c r="H24" s="3">
        <v>437.64</v>
      </c>
      <c r="I24" s="3">
        <f>J24-H24</f>
        <v>13.64</v>
      </c>
      <c r="J24" s="3">
        <v>451.28</v>
      </c>
      <c r="K24" s="3">
        <f>L24-J24</f>
        <v>11.6</v>
      </c>
      <c r="L24" s="3">
        <v>462.88</v>
      </c>
      <c r="M24" s="3">
        <f>N24-L24</f>
        <v>47.68</v>
      </c>
      <c r="N24" s="3">
        <v>510.56</v>
      </c>
      <c r="O24" s="3">
        <f>P24-N24</f>
        <v>20.51</v>
      </c>
      <c r="P24" s="3">
        <v>531.07</v>
      </c>
      <c r="Q24" s="3">
        <f>R24-P24</f>
        <v>18.6099999999999</v>
      </c>
      <c r="R24" s="3">
        <v>549.68</v>
      </c>
      <c r="S24" s="3">
        <f>T24-R24</f>
        <v>11.9400000000001</v>
      </c>
      <c r="T24" s="3">
        <v>561.62</v>
      </c>
      <c r="U24" s="3">
        <f>V24-T24</f>
        <v>16.23</v>
      </c>
      <c r="V24" s="12">
        <v>577.85</v>
      </c>
      <c r="W24" s="3">
        <f>X24-V24</f>
        <v>15.28</v>
      </c>
      <c r="X24" s="12">
        <v>593.13</v>
      </c>
      <c r="Y24" s="3">
        <f>Z24-X24</f>
        <v>33.2</v>
      </c>
      <c r="Z24" s="3">
        <v>626.33</v>
      </c>
      <c r="AA24" s="3">
        <f>AB24-Z24</f>
        <v>16.7199999999999</v>
      </c>
      <c r="AB24" s="3">
        <v>643.05</v>
      </c>
      <c r="AC24" s="3">
        <f>AD24-AB24</f>
        <v>11.9300000000001</v>
      </c>
      <c r="AD24" s="3">
        <v>654.98</v>
      </c>
      <c r="AE24" s="17">
        <f>AF24-AD24</f>
        <v>9.16999999999996</v>
      </c>
      <c r="AF24" s="17">
        <v>664.15</v>
      </c>
      <c r="AG24" s="17">
        <f>AH24-AF24</f>
        <v>25.0500000000001</v>
      </c>
      <c r="AH24" s="17">
        <v>689.2</v>
      </c>
      <c r="AI24" s="17">
        <f>AH24-D24</f>
        <v>281.85</v>
      </c>
      <c r="AJ24" s="22" t="s">
        <v>76</v>
      </c>
      <c r="AK24" s="17">
        <v>308.25</v>
      </c>
      <c r="AL24" s="3">
        <v>30</v>
      </c>
      <c r="AM24" s="3">
        <v>2.4</v>
      </c>
      <c r="AN24" s="3">
        <v>43895</v>
      </c>
    </row>
    <row r="25" spans="1:40">
      <c r="A25" s="3" t="s">
        <v>48</v>
      </c>
      <c r="B25" s="3" t="s">
        <v>77</v>
      </c>
      <c r="C25" s="3" t="s">
        <v>71</v>
      </c>
      <c r="D25" s="3">
        <v>305.29</v>
      </c>
      <c r="E25" s="3">
        <f>F25-D25</f>
        <v>17.97</v>
      </c>
      <c r="F25" s="3">
        <v>323.26</v>
      </c>
      <c r="G25" s="3">
        <f>H25-F25</f>
        <v>10.82</v>
      </c>
      <c r="H25" s="3">
        <v>334.08</v>
      </c>
      <c r="I25" s="3">
        <f>J25-H25</f>
        <v>16.2</v>
      </c>
      <c r="J25" s="3">
        <v>350.28</v>
      </c>
      <c r="K25" s="3">
        <f>L25-J25</f>
        <v>10.8</v>
      </c>
      <c r="L25" s="3">
        <v>361.08</v>
      </c>
      <c r="M25" s="3">
        <f>N25-L25</f>
        <v>9.98000000000002</v>
      </c>
      <c r="N25" s="3">
        <v>371.06</v>
      </c>
      <c r="O25" s="3">
        <f>P25-N25</f>
        <v>10.17</v>
      </c>
      <c r="P25" s="3">
        <v>381.23</v>
      </c>
      <c r="Q25" s="3">
        <f>R25-P25</f>
        <v>20.97</v>
      </c>
      <c r="R25" s="3">
        <v>402.2</v>
      </c>
      <c r="S25" s="3">
        <f>T25-R25</f>
        <v>5.68000000000001</v>
      </c>
      <c r="T25" s="3">
        <v>407.88</v>
      </c>
      <c r="U25" s="3">
        <f>V25-T25</f>
        <v>25.13</v>
      </c>
      <c r="V25" s="12">
        <v>433.01</v>
      </c>
      <c r="W25" s="3">
        <f>X25-V25</f>
        <v>37.15</v>
      </c>
      <c r="X25" s="12">
        <v>470.16</v>
      </c>
      <c r="Y25" s="3">
        <f>Z25-X25</f>
        <v>10.92</v>
      </c>
      <c r="Z25" s="3">
        <v>481.08</v>
      </c>
      <c r="AA25" s="3">
        <f>AB25-Z25</f>
        <v>13.68</v>
      </c>
      <c r="AB25" s="3">
        <v>494.76</v>
      </c>
      <c r="AC25" s="3">
        <f>AD25-AB25</f>
        <v>12.69</v>
      </c>
      <c r="AD25" s="3">
        <v>507.45</v>
      </c>
      <c r="AE25" s="17">
        <f>AF25-AD25</f>
        <v>42.97</v>
      </c>
      <c r="AF25" s="17">
        <v>550.42</v>
      </c>
      <c r="AG25" s="17">
        <f>AH25-AF25</f>
        <v>13</v>
      </c>
      <c r="AH25" s="17">
        <v>563.42</v>
      </c>
      <c r="AI25" s="17">
        <f>AH25-D25</f>
        <v>258.13</v>
      </c>
      <c r="AJ25" s="22" t="s">
        <v>72</v>
      </c>
      <c r="AK25" s="17">
        <v>171.21</v>
      </c>
      <c r="AL25" s="3">
        <v>0</v>
      </c>
      <c r="AM25" s="3">
        <v>1</v>
      </c>
      <c r="AN25" s="3">
        <v>28066</v>
      </c>
    </row>
    <row r="26" spans="1:40">
      <c r="A26" s="3" t="s">
        <v>60</v>
      </c>
      <c r="B26" s="3" t="s">
        <v>78</v>
      </c>
      <c r="C26" s="3" t="s">
        <v>71</v>
      </c>
      <c r="D26" s="3">
        <v>262.39</v>
      </c>
      <c r="E26" s="3">
        <f>F26-D26</f>
        <v>11.5</v>
      </c>
      <c r="F26" s="3">
        <v>273.89</v>
      </c>
      <c r="G26" s="3">
        <f>H26-F26</f>
        <v>13.97</v>
      </c>
      <c r="H26" s="3">
        <v>287.86</v>
      </c>
      <c r="I26" s="3">
        <f>J26-H26</f>
        <v>16.24</v>
      </c>
      <c r="J26" s="3">
        <v>304.1</v>
      </c>
      <c r="K26" s="3">
        <f>L26-J26</f>
        <v>12.65</v>
      </c>
      <c r="L26" s="3">
        <v>316.75</v>
      </c>
      <c r="M26" s="3">
        <f>N26-L26</f>
        <v>9.99000000000001</v>
      </c>
      <c r="N26" s="3">
        <v>326.74</v>
      </c>
      <c r="O26" s="3">
        <f>P26-N26</f>
        <v>6.31999999999999</v>
      </c>
      <c r="P26" s="3">
        <v>333.06</v>
      </c>
      <c r="Q26" s="3">
        <f>R26-P26</f>
        <v>21.13</v>
      </c>
      <c r="R26" s="3">
        <v>354.19</v>
      </c>
      <c r="S26" s="3">
        <f>T26-R26</f>
        <v>17.68</v>
      </c>
      <c r="T26" s="3">
        <v>371.87</v>
      </c>
      <c r="U26" s="3">
        <f>V26-T26</f>
        <v>11.66</v>
      </c>
      <c r="V26" s="12">
        <v>383.53</v>
      </c>
      <c r="W26" s="3">
        <f>X26-V26</f>
        <v>20.5700000000001</v>
      </c>
      <c r="X26" s="12">
        <v>404.1</v>
      </c>
      <c r="Y26" s="3">
        <f>Z26-X26</f>
        <v>33.33</v>
      </c>
      <c r="Z26" s="3">
        <v>437.43</v>
      </c>
      <c r="AA26" s="3">
        <f>AB26-Z26</f>
        <v>27.72</v>
      </c>
      <c r="AB26" s="3">
        <v>465.15</v>
      </c>
      <c r="AC26" s="3">
        <f>AD26-AB26</f>
        <v>9.79000000000002</v>
      </c>
      <c r="AD26" s="3">
        <v>474.94</v>
      </c>
      <c r="AE26" s="17">
        <f>AF26-AD26</f>
        <v>13.05</v>
      </c>
      <c r="AF26" s="17">
        <v>487.99</v>
      </c>
      <c r="AG26" s="17">
        <f>AH26-AF26</f>
        <v>19.13</v>
      </c>
      <c r="AH26" s="17">
        <v>507.12</v>
      </c>
      <c r="AI26" s="17">
        <f>AH26-D26</f>
        <v>244.73</v>
      </c>
      <c r="AJ26" s="22" t="s">
        <v>79</v>
      </c>
      <c r="AK26" s="17">
        <v>165.96</v>
      </c>
      <c r="AL26" s="3">
        <v>0</v>
      </c>
      <c r="AM26" s="3">
        <v>1</v>
      </c>
      <c r="AN26" s="3">
        <v>36684</v>
      </c>
    </row>
    <row r="27" spans="1:40">
      <c r="A27" s="3" t="s">
        <v>34</v>
      </c>
      <c r="B27" s="3" t="s">
        <v>80</v>
      </c>
      <c r="C27" s="3" t="s">
        <v>71</v>
      </c>
      <c r="D27" s="3">
        <v>552.79</v>
      </c>
      <c r="E27" s="3">
        <f>F27-D27</f>
        <v>15.9400000000001</v>
      </c>
      <c r="F27" s="3">
        <v>568.73</v>
      </c>
      <c r="G27" s="3">
        <f>H27-F27</f>
        <v>1.61000000000001</v>
      </c>
      <c r="H27" s="3">
        <v>570.34</v>
      </c>
      <c r="I27" s="3">
        <f>J27-H27</f>
        <v>7.13999999999999</v>
      </c>
      <c r="J27" s="3">
        <v>577.48</v>
      </c>
      <c r="K27" s="3">
        <f>L27-J27</f>
        <v>2.88999999999999</v>
      </c>
      <c r="L27" s="3">
        <v>580.37</v>
      </c>
      <c r="M27" s="3">
        <f>N27-L27</f>
        <v>2.55999999999995</v>
      </c>
      <c r="N27" s="3">
        <v>582.93</v>
      </c>
      <c r="O27" s="3">
        <f>P27-N27</f>
        <v>24.99</v>
      </c>
      <c r="P27" s="3">
        <v>607.92</v>
      </c>
      <c r="Q27" s="3">
        <f>R27-P27</f>
        <v>0.330000000000041</v>
      </c>
      <c r="R27" s="3">
        <v>608.25</v>
      </c>
      <c r="S27" s="3">
        <f>T27-R27</f>
        <v>1.80999999999995</v>
      </c>
      <c r="T27" s="3">
        <v>610.06</v>
      </c>
      <c r="U27" s="3">
        <f>V27-T27</f>
        <v>0.560000000000059</v>
      </c>
      <c r="V27" s="12">
        <v>610.62</v>
      </c>
      <c r="W27" s="3">
        <f>X27-V27</f>
        <v>3.83000000000004</v>
      </c>
      <c r="X27" s="12">
        <v>614.45</v>
      </c>
      <c r="Y27" s="3">
        <f>Z27-X27</f>
        <v>0.189999999999941</v>
      </c>
      <c r="Z27" s="3">
        <v>614.64</v>
      </c>
      <c r="AA27" s="3">
        <f>AB27-Z27</f>
        <v>0.690000000000055</v>
      </c>
      <c r="AB27" s="3">
        <v>615.33</v>
      </c>
      <c r="AC27" s="3">
        <f>AD27-AB27</f>
        <v>6.64999999999998</v>
      </c>
      <c r="AD27" s="3">
        <v>621.98</v>
      </c>
      <c r="AE27" s="17">
        <f>AF27-AD27</f>
        <v>0</v>
      </c>
      <c r="AF27" s="17">
        <v>621.98</v>
      </c>
      <c r="AG27" s="17">
        <f>AH27-AF27</f>
        <v>13.62</v>
      </c>
      <c r="AH27" s="17">
        <v>635.6</v>
      </c>
      <c r="AI27" s="17">
        <f>AH27-D27</f>
        <v>82.8100000000001</v>
      </c>
      <c r="AJ27" s="22" t="s">
        <v>72</v>
      </c>
      <c r="AK27" s="17">
        <v>148.52</v>
      </c>
      <c r="AL27" s="3">
        <v>0</v>
      </c>
      <c r="AM27" s="3">
        <v>0.5</v>
      </c>
      <c r="AN27" s="3">
        <v>49654</v>
      </c>
    </row>
    <row r="30" spans="1:37">
      <c r="A30" t="s">
        <v>81</v>
      </c>
      <c r="B30" t="s">
        <v>82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8">
      <c r="A31" t="s">
        <v>74</v>
      </c>
      <c r="B31" t="s">
        <v>83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2">
      <c r="A32" t="s">
        <v>71</v>
      </c>
      <c r="B32" t="s">
        <v>84</v>
      </c>
    </row>
    <row r="33" spans="1:36">
      <c r="A33" t="s">
        <v>55</v>
      </c>
      <c r="B33" t="s">
        <v>85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2">
      <c r="A34" t="s">
        <v>44</v>
      </c>
      <c r="B34" t="s">
        <v>86</v>
      </c>
    </row>
    <row r="35" spans="1:2">
      <c r="A35" t="s">
        <v>32</v>
      </c>
      <c r="B35" t="s">
        <v>87</v>
      </c>
    </row>
    <row r="36" spans="1:2">
      <c r="A36" t="s">
        <v>28</v>
      </c>
      <c r="B36" t="s">
        <v>88</v>
      </c>
    </row>
    <row r="37" spans="1:2">
      <c r="A37" t="s">
        <v>39</v>
      </c>
      <c r="B37" t="s">
        <v>89</v>
      </c>
    </row>
    <row r="38" spans="1:2">
      <c r="A38" t="s">
        <v>90</v>
      </c>
      <c r="B38" t="s">
        <v>91</v>
      </c>
    </row>
    <row r="39" spans="1:2">
      <c r="A39" t="s">
        <v>92</v>
      </c>
      <c r="B39" t="s">
        <v>93</v>
      </c>
    </row>
  </sheetData>
  <sortState ref="A2:AN27">
    <sortCondition ref="AI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selection activeCell="X185" sqref="X185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13" width="16.125" customWidth="1"/>
    <col min="14" max="14" width="12.75" customWidth="1"/>
    <col min="15" max="15" width="14" customWidth="1"/>
    <col min="17" max="17" width="11.75" customWidth="1"/>
  </cols>
  <sheetData>
    <row r="1" spans="1:13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</row>
    <row r="2" spans="1:1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f>SUM(A2:L2)</f>
        <v>91105</v>
      </c>
    </row>
    <row r="3" spans="1:1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f>SUM(A3:L3)</f>
        <v>77156</v>
      </c>
    </row>
    <row r="4" spans="1:1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f t="shared" ref="M4:M9" si="0">SUM(A4:L4)</f>
        <v>6497</v>
      </c>
    </row>
    <row r="5" spans="1:1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f t="shared" si="0"/>
        <v>82738</v>
      </c>
    </row>
    <row r="6" spans="1:1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f t="shared" si="0"/>
        <v>20589</v>
      </c>
    </row>
    <row r="7" spans="1:1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f t="shared" si="0"/>
        <v>25150</v>
      </c>
    </row>
    <row r="8" spans="1:1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f t="shared" si="0"/>
        <v>34381</v>
      </c>
    </row>
    <row r="9" spans="1:1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f t="shared" si="0"/>
        <v>22482</v>
      </c>
    </row>
    <row r="14" spans="1:13">
      <c r="A14" t="s">
        <v>106</v>
      </c>
      <c r="B14">
        <f>SUM(B2:B9)</f>
        <v>33755</v>
      </c>
      <c r="C14">
        <f t="shared" ref="C14:L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>SUM(B14:L14)</f>
        <v>358910</v>
      </c>
    </row>
    <row r="19" ht="10" customHeight="1"/>
    <row r="20" spans="1:1">
      <c r="A20" t="s">
        <v>107</v>
      </c>
    </row>
    <row r="21" spans="1:1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</row>
    <row r="22" spans="1:1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</row>
    <row r="23" spans="1:1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</row>
    <row r="24" spans="1:1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</row>
    <row r="25" spans="1:1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</row>
    <row r="26" spans="1:1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</row>
    <row r="27" spans="1:1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</row>
    <row r="28" spans="1:1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</row>
    <row r="30" spans="1:13">
      <c r="A30" t="s">
        <v>108</v>
      </c>
      <c r="M30" t="s">
        <v>109</v>
      </c>
    </row>
    <row r="31" spans="2:1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>
        <v>145</v>
      </c>
      <c r="B32" s="4">
        <f>B21/1</f>
        <v>1</v>
      </c>
      <c r="C32" s="4">
        <f>SUM(B21:C21)/2</f>
        <v>1</v>
      </c>
      <c r="D32" s="4">
        <f>SUM(B21:D21)/3</f>
        <v>1</v>
      </c>
      <c r="E32" s="4">
        <f>SUM(B21:E21)/4</f>
        <v>1</v>
      </c>
      <c r="F32" s="4">
        <f>SUM(B21:F21)/5</f>
        <v>1</v>
      </c>
      <c r="G32" s="4">
        <f>SUM(B21:G21)/6</f>
        <v>1.16666666666667</v>
      </c>
      <c r="H32" s="4">
        <f>SUM(B21:H21)/7</f>
        <v>1.28571428571429</v>
      </c>
      <c r="I32" s="4">
        <f>SUM(B21:I21)/8</f>
        <v>1.25</v>
      </c>
      <c r="J32" s="4">
        <f>SUM(B21:J21)/9</f>
        <v>1.33333333333333</v>
      </c>
      <c r="K32" s="4">
        <f>SUM(B21:K21)/10</f>
        <v>1.5</v>
      </c>
      <c r="L32" s="4">
        <f>SUM(B21:L21)/11</f>
        <v>1.54545454545455</v>
      </c>
      <c r="M32" s="4">
        <f>B32-L32</f>
        <v>-0.545454545454545</v>
      </c>
    </row>
    <row r="33" spans="2:1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>
        <v>146</v>
      </c>
      <c r="B34" s="4">
        <f>B22/1</f>
        <v>3</v>
      </c>
      <c r="C34" s="4">
        <f>SUM(B22:C22)/2</f>
        <v>3</v>
      </c>
      <c r="D34" s="4">
        <f>SUM(B22:D22)/3</f>
        <v>2.66666666666667</v>
      </c>
      <c r="E34" s="4">
        <f>SUM(B22:E22)/4</f>
        <v>2.75</v>
      </c>
      <c r="F34" s="4">
        <f>SUM(B22:F22)/5</f>
        <v>2.6</v>
      </c>
      <c r="G34" s="4">
        <f>SUM(B22:G22)/6</f>
        <v>2.33333333333333</v>
      </c>
      <c r="H34" s="4">
        <f>SUM(B22:H22)/7</f>
        <v>2.42857142857143</v>
      </c>
      <c r="I34" s="4">
        <f>SUM(B22:I22)/8</f>
        <v>2.375</v>
      </c>
      <c r="J34" s="4">
        <f>SUM(B22:J22)/9</f>
        <v>2.22222222222222</v>
      </c>
      <c r="K34" s="4">
        <f>SUM(B22:K22)/10</f>
        <v>2.2</v>
      </c>
      <c r="L34" s="4">
        <f>SUM(B22:L22)/11</f>
        <v>2.27272727272727</v>
      </c>
      <c r="M34" s="4">
        <f>B34-L34</f>
        <v>0.727272727272727</v>
      </c>
    </row>
    <row r="35" spans="2:1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>
        <v>147</v>
      </c>
      <c r="B36" s="4">
        <f>B23/1</f>
        <v>8</v>
      </c>
      <c r="C36" s="4">
        <f>SUM(B23:C23)/2</f>
        <v>8</v>
      </c>
      <c r="D36" s="4">
        <f>SUM(B23:D23)/3</f>
        <v>8</v>
      </c>
      <c r="E36" s="4">
        <f>SUM(B23:E23)/4</f>
        <v>8</v>
      </c>
      <c r="F36" s="4">
        <f>SUM(B23:F23)/5</f>
        <v>8</v>
      </c>
      <c r="G36" s="4">
        <f>SUM(B23:G23)/6</f>
        <v>8</v>
      </c>
      <c r="H36" s="4">
        <f>SUM(B23:H23)/7</f>
        <v>8</v>
      </c>
      <c r="I36" s="4">
        <f>SUM(B23:I23)/8</f>
        <v>8</v>
      </c>
      <c r="J36" s="4">
        <f>SUM(B23:J23)/9</f>
        <v>8</v>
      </c>
      <c r="K36" s="4">
        <f>SUM(B23:K23)/10</f>
        <v>8</v>
      </c>
      <c r="L36" s="4">
        <f>SUM(B23:L23)/11</f>
        <v>8</v>
      </c>
      <c r="M36" s="4">
        <f>B36-L36</f>
        <v>0</v>
      </c>
    </row>
    <row r="37" spans="2:1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>
        <v>148</v>
      </c>
      <c r="B38" s="4">
        <f>B24/1</f>
        <v>2</v>
      </c>
      <c r="C38" s="4">
        <f>SUM(B24:C24)/2</f>
        <v>2</v>
      </c>
      <c r="D38" s="4">
        <f>SUM(B24:D24)/3</f>
        <v>2.33333333333333</v>
      </c>
      <c r="E38" s="4">
        <f>SUM(B24:E24)/4</f>
        <v>2.25</v>
      </c>
      <c r="F38" s="4">
        <f>SUM(B24:F24)/5</f>
        <v>2.4</v>
      </c>
      <c r="G38" s="4">
        <f>SUM(B24:G24)/6</f>
        <v>2.5</v>
      </c>
      <c r="H38" s="4">
        <f>SUM(B24:H24)/7</f>
        <v>2.28571428571429</v>
      </c>
      <c r="I38" s="4">
        <f>SUM(B24:I24)/8</f>
        <v>2.375</v>
      </c>
      <c r="J38" s="4">
        <f>SUM(B24:J24)/9</f>
        <v>2.44444444444444</v>
      </c>
      <c r="K38" s="4">
        <f>SUM(B24:K24)/10</f>
        <v>2.3</v>
      </c>
      <c r="L38" s="4">
        <f>SUM(B24:L24)/11</f>
        <v>2.18181818181818</v>
      </c>
      <c r="M38" s="4">
        <f>B38-L38</f>
        <v>-0.181818181818182</v>
      </c>
    </row>
    <row r="39" spans="2:1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>
        <v>149</v>
      </c>
      <c r="B40" s="4">
        <f>B25/1</f>
        <v>4</v>
      </c>
      <c r="C40" s="4">
        <f>SUM(B25:C25)/2</f>
        <v>4.5</v>
      </c>
      <c r="D40" s="4">
        <f>SUM(B25:D25)/3</f>
        <v>4.66666666666667</v>
      </c>
      <c r="E40" s="4">
        <f>SUM(B25:E25)/4</f>
        <v>5</v>
      </c>
      <c r="F40" s="4">
        <f>SUM(B25:F25)/5</f>
        <v>5.4</v>
      </c>
      <c r="G40" s="4">
        <f>SUM(B25:G25)/6</f>
        <v>5.5</v>
      </c>
      <c r="H40" s="4">
        <f>SUM(B25:H25)/7</f>
        <v>5.71428571428571</v>
      </c>
      <c r="I40" s="4">
        <f>SUM(B25:I25)/8</f>
        <v>5.875</v>
      </c>
      <c r="J40" s="4">
        <f>SUM(B25:J25)/9</f>
        <v>6</v>
      </c>
      <c r="K40" s="4">
        <f>SUM(B25:K25)/10</f>
        <v>6</v>
      </c>
      <c r="L40" s="4">
        <f>SUM(B25:L25)/11</f>
        <v>6.09090909090909</v>
      </c>
      <c r="M40" s="4">
        <f>B40-L40</f>
        <v>-2.09090909090909</v>
      </c>
    </row>
    <row r="41" spans="2:1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>
        <v>150</v>
      </c>
      <c r="B42" s="4">
        <f>B26/1</f>
        <v>6</v>
      </c>
      <c r="C42" s="4">
        <f>SUM(B26:C26)/2</f>
        <v>6</v>
      </c>
      <c r="D42" s="4">
        <f>SUM(B26:D26)/3</f>
        <v>6.33333333333333</v>
      </c>
      <c r="E42" s="4">
        <f>SUM(B26:E26)/4</f>
        <v>6</v>
      </c>
      <c r="F42" s="4">
        <f>SUM(B26:F26)/5</f>
        <v>5.8</v>
      </c>
      <c r="G42" s="4">
        <f>SUM(B26:G26)/6</f>
        <v>5.66666666666667</v>
      </c>
      <c r="H42" s="4">
        <f>SUM(B26:H26)/7</f>
        <v>5.42857142857143</v>
      </c>
      <c r="I42" s="4">
        <f>SUM(B26:I26)/8</f>
        <v>5.375</v>
      </c>
      <c r="J42" s="4">
        <f>SUM(B26:J26)/9</f>
        <v>5.33333333333333</v>
      </c>
      <c r="K42" s="4">
        <f>SUM(B26:K26)/10</f>
        <v>5.5</v>
      </c>
      <c r="L42" s="4">
        <f>SUM(B26:L26)/11</f>
        <v>5.36363636363636</v>
      </c>
      <c r="M42" s="4">
        <f>B42-L42</f>
        <v>0.636363636363637</v>
      </c>
    </row>
    <row r="43" spans="2:1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>
        <v>151</v>
      </c>
      <c r="B44" s="4">
        <f>B27/1</f>
        <v>5</v>
      </c>
      <c r="C44" s="4">
        <f>SUM(B27:C27)/2</f>
        <v>4.5</v>
      </c>
      <c r="D44" s="4">
        <f>SUM(B27:D27)/3</f>
        <v>4.33333333333333</v>
      </c>
      <c r="E44" s="4">
        <f>SUM(B27:E27)/4</f>
        <v>4.25</v>
      </c>
      <c r="F44" s="4">
        <f>SUM(B27:F27)/5</f>
        <v>4.2</v>
      </c>
      <c r="G44" s="4">
        <f>SUM(B27:G27)/6</f>
        <v>4.16666666666667</v>
      </c>
      <c r="H44" s="4">
        <f>SUM(B27:H27)/7</f>
        <v>4.28571428571429</v>
      </c>
      <c r="I44" s="4">
        <f>SUM(B27:I27)/8</f>
        <v>4.25</v>
      </c>
      <c r="J44" s="4">
        <f>SUM(B27:J27)/9</f>
        <v>4.44444444444444</v>
      </c>
      <c r="K44" s="4">
        <f>SUM(B27:K27)/10</f>
        <v>4.4</v>
      </c>
      <c r="L44" s="4">
        <f>SUM(B27:L27)/11</f>
        <v>4.45454545454545</v>
      </c>
      <c r="M44" s="4">
        <f>B44-L44</f>
        <v>0.545454545454546</v>
      </c>
    </row>
    <row r="45" spans="2:1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>
        <v>152</v>
      </c>
      <c r="B46" s="4">
        <f>B28/1</f>
        <v>7</v>
      </c>
      <c r="C46" s="4">
        <f>SUM(B28:C28)/2</f>
        <v>7</v>
      </c>
      <c r="D46" s="4">
        <f>SUM(B28:D28)/3</f>
        <v>6.66666666666667</v>
      </c>
      <c r="E46" s="4">
        <f>SUM(B28:E28)/4</f>
        <v>6.75</v>
      </c>
      <c r="F46" s="4">
        <f>SUM(B28:F28)/5</f>
        <v>6.6</v>
      </c>
      <c r="G46" s="4">
        <f>SUM(B28:G28)/6</f>
        <v>6.66666666666667</v>
      </c>
      <c r="H46" s="4">
        <f>SUM(B28:H28)/7</f>
        <v>6.57142857142857</v>
      </c>
      <c r="I46" s="4">
        <f>SUM(B28:I28)/8</f>
        <v>6.5</v>
      </c>
      <c r="J46" s="4">
        <f>SUM(B28:J28)/9</f>
        <v>6.22222222222222</v>
      </c>
      <c r="K46" s="4">
        <f>SUM(B28:K28)/10</f>
        <v>6.1</v>
      </c>
      <c r="L46" s="4">
        <f>SUM(B28:L28)/11</f>
        <v>6.09090909090909</v>
      </c>
      <c r="M46" s="4">
        <f>B46-L46</f>
        <v>0.909090909090909</v>
      </c>
    </row>
  </sheetData>
  <pageMargins left="0.7" right="0.7" top="0.75" bottom="0.75" header="0.3" footer="0.3"/>
  <pageSetup paperSize="9" orientation="portrait"/>
  <headerFooter/>
  <ignoredErrors>
    <ignoredError sqref="C32:L32 C34:L34 C36:L36 C38:L38 C40:L40 C42:L42 C44:L44 C46:L4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2025-07-09T03:04:20Z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