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xun/Downloads/ACSE/ACSE8 mahcine learning/Coursework1/"/>
    </mc:Choice>
  </mc:AlternateContent>
  <xr:revisionPtr revIDLastSave="0" documentId="13_ncr:1_{46C95719-C8FD-D24A-80BC-B0179C94AC56}" xr6:coauthVersionLast="36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O6" i="1"/>
  <c r="X6" i="1" s="1"/>
  <c r="V4" i="1"/>
  <c r="T4" i="1"/>
  <c r="O4" i="1"/>
  <c r="O7" i="1" l="1"/>
  <c r="X7" i="1" s="1"/>
  <c r="P4" i="1"/>
  <c r="W4" i="1" s="1"/>
  <c r="W3" i="1"/>
  <c r="T3" i="1"/>
  <c r="V3" i="1" s="1"/>
  <c r="X8" i="1" l="1"/>
  <c r="J41" i="1"/>
  <c r="C42" i="1"/>
  <c r="L42" i="1" s="1"/>
  <c r="C43" i="1"/>
  <c r="L43" i="1" s="1"/>
  <c r="D39" i="1"/>
  <c r="K39" i="1" s="1"/>
  <c r="D38" i="1"/>
  <c r="K38" i="1" s="1"/>
  <c r="I34" i="1"/>
  <c r="D34" i="1"/>
  <c r="V8" i="1" l="1"/>
  <c r="D36" i="1"/>
  <c r="D35" i="1"/>
  <c r="K35" i="1" s="1"/>
  <c r="L35" i="1" s="1"/>
  <c r="K34" i="1"/>
  <c r="K33" i="1"/>
  <c r="L33" i="1" s="1"/>
  <c r="H33" i="1"/>
  <c r="J33" i="1" s="1"/>
  <c r="C49" i="1"/>
  <c r="H49" i="1"/>
  <c r="C50" i="1" s="1"/>
  <c r="H50" i="1" s="1"/>
  <c r="J50" i="1" s="1"/>
  <c r="J49" i="1"/>
  <c r="K49" i="1"/>
  <c r="L49" i="1" s="1"/>
  <c r="D50" i="1"/>
  <c r="K50" i="1"/>
  <c r="C59" i="1"/>
  <c r="L59" i="1" s="1"/>
  <c r="C60" i="1"/>
  <c r="L60" i="1" s="1"/>
  <c r="D56" i="1"/>
  <c r="K56" i="1" s="1"/>
  <c r="D55" i="1"/>
  <c r="K55" i="1" s="1"/>
  <c r="L55" i="1" s="1"/>
  <c r="D54" i="1"/>
  <c r="K54" i="1" s="1"/>
  <c r="L54" i="1" s="1"/>
  <c r="D53" i="1"/>
  <c r="K53" i="1" s="1"/>
  <c r="L53" i="1" s="1"/>
  <c r="D52" i="1"/>
  <c r="K52" i="1" s="1"/>
  <c r="D51" i="1"/>
  <c r="K51" i="1" s="1"/>
  <c r="L51" i="1" s="1"/>
  <c r="K36" i="1" l="1"/>
  <c r="I36" i="1"/>
  <c r="D37" i="1" s="1"/>
  <c r="K37" i="1" s="1"/>
  <c r="C34" i="1"/>
  <c r="H34" i="1" s="1"/>
  <c r="C35" i="1" s="1"/>
  <c r="H35" i="1" s="1"/>
  <c r="C36" i="1" s="1"/>
  <c r="K30" i="1"/>
  <c r="L30" i="1" s="1"/>
  <c r="K29" i="1"/>
  <c r="L29" i="1" s="1"/>
  <c r="K28" i="1"/>
  <c r="L28" i="1" s="1"/>
  <c r="D27" i="1"/>
  <c r="K27" i="1" s="1"/>
  <c r="D26" i="1"/>
  <c r="K26" i="1" s="1"/>
  <c r="L26" i="1" s="1"/>
  <c r="K25" i="1"/>
  <c r="K24" i="1"/>
  <c r="L24" i="1" s="1"/>
  <c r="H24" i="1"/>
  <c r="J24" i="1" s="1"/>
  <c r="J34" i="1" l="1"/>
  <c r="H36" i="1"/>
  <c r="J35" i="1"/>
  <c r="C51" i="1"/>
  <c r="H51" i="1" s="1"/>
  <c r="C25" i="1"/>
  <c r="H25" i="1" s="1"/>
  <c r="K3" i="1"/>
  <c r="L3" i="1" s="1"/>
  <c r="J36" i="1" l="1"/>
  <c r="C37" i="1"/>
  <c r="H37" i="1" s="1"/>
  <c r="C38" i="1" s="1"/>
  <c r="H38" i="1" s="1"/>
  <c r="J51" i="1"/>
  <c r="C52" i="1"/>
  <c r="H52" i="1" s="1"/>
  <c r="C26" i="1"/>
  <c r="H26" i="1" s="1"/>
  <c r="C27" i="1" s="1"/>
  <c r="J25" i="1"/>
  <c r="C14" i="1"/>
  <c r="L14" i="1" s="1"/>
  <c r="C13" i="1"/>
  <c r="L13" i="1" s="1"/>
  <c r="D5" i="1"/>
  <c r="K5" i="1" s="1"/>
  <c r="L5" i="1" s="1"/>
  <c r="D6" i="1"/>
  <c r="K6" i="1" s="1"/>
  <c r="D7" i="1"/>
  <c r="K7" i="1" s="1"/>
  <c r="L7" i="1" s="1"/>
  <c r="D8" i="1"/>
  <c r="K8" i="1" s="1"/>
  <c r="L8" i="1" s="1"/>
  <c r="D9" i="1"/>
  <c r="K9" i="1" s="1"/>
  <c r="L9" i="1" s="1"/>
  <c r="D10" i="1"/>
  <c r="K10" i="1" s="1"/>
  <c r="D4" i="1"/>
  <c r="K4" i="1" s="1"/>
  <c r="H3" i="1"/>
  <c r="J3" i="1" s="1"/>
  <c r="J38" i="1" l="1"/>
  <c r="C39" i="1"/>
  <c r="H39" i="1" s="1"/>
  <c r="J39" i="1" s="1"/>
  <c r="C41" i="1" s="1"/>
  <c r="L41" i="1" s="1"/>
  <c r="J37" i="1"/>
  <c r="J52" i="1"/>
  <c r="C53" i="1"/>
  <c r="H53" i="1" s="1"/>
  <c r="J26" i="1"/>
  <c r="H27" i="1"/>
  <c r="C4" i="1"/>
  <c r="H4" i="1" s="1"/>
  <c r="J53" i="1" l="1"/>
  <c r="C54" i="1"/>
  <c r="H54" i="1" s="1"/>
  <c r="J27" i="1"/>
  <c r="C28" i="1" s="1"/>
  <c r="J4" i="1"/>
  <c r="C5" i="1"/>
  <c r="H5" i="1" s="1"/>
  <c r="J54" i="1" l="1"/>
  <c r="C55" i="1"/>
  <c r="H55" i="1" s="1"/>
  <c r="C6" i="1"/>
  <c r="H6" i="1" s="1"/>
  <c r="J5" i="1"/>
  <c r="C56" i="1" l="1"/>
  <c r="H56" i="1" s="1"/>
  <c r="J56" i="1" s="1"/>
  <c r="C58" i="1" s="1"/>
  <c r="L58" i="1" s="1"/>
  <c r="J55" i="1"/>
  <c r="C7" i="1"/>
  <c r="H7" i="1" s="1"/>
  <c r="J6" i="1"/>
  <c r="C8" i="1" l="1"/>
  <c r="H8" i="1" s="1"/>
  <c r="J7" i="1"/>
  <c r="C9" i="1" l="1"/>
  <c r="H9" i="1" s="1"/>
  <c r="J8" i="1"/>
  <c r="C10" i="1" l="1"/>
  <c r="J9" i="1"/>
  <c r="H10" i="1" l="1"/>
  <c r="J10" i="1" s="1"/>
  <c r="C12" i="1" s="1"/>
  <c r="L12" i="1" l="1"/>
  <c r="L15" i="1" s="1"/>
  <c r="J15" i="1"/>
</calcChain>
</file>

<file path=xl/sharedStrings.xml><?xml version="1.0" encoding="utf-8"?>
<sst xmlns="http://schemas.openxmlformats.org/spreadsheetml/2006/main" count="71" uniqueCount="25">
  <si>
    <t>Number of Parameters</t>
  </si>
  <si>
    <t xml:space="preserve">Formula used for last column has been given in the morning course: </t>
  </si>
  <si>
    <t>Softmax</t>
  </si>
  <si>
    <t>FC1</t>
  </si>
  <si>
    <t>FC2</t>
  </si>
  <si>
    <t>Size of Filter + 1</t>
  </si>
  <si>
    <t>Conv1</t>
  </si>
  <si>
    <t>Conv2</t>
  </si>
  <si>
    <t>Conv3</t>
  </si>
  <si>
    <t>Conv4</t>
  </si>
  <si>
    <t>Conv5</t>
  </si>
  <si>
    <t>Number of output neurons</t>
  </si>
  <si>
    <t>Total Neurons</t>
  </si>
  <si>
    <t>Total Parameters</t>
  </si>
  <si>
    <t>Number of output channels or filters</t>
  </si>
  <si>
    <t>MaxPool</t>
  </si>
  <si>
    <t xml:space="preserve">f                  </t>
  </si>
  <si>
    <t xml:space="preserve">p                          </t>
  </si>
  <si>
    <t xml:space="preserve">s           </t>
  </si>
  <si>
    <t>Number of input channels</t>
  </si>
  <si>
    <t xml:space="preserve">Size of output image         (n+2p-f)/s+1           </t>
  </si>
  <si>
    <t>Size of input image n</t>
  </si>
  <si>
    <t>Size of input</t>
  </si>
  <si>
    <t>Number of Parameters= Number of output channels × (Size of filter+1) (as we assume there is a bias term)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</si>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</sst>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mbria Math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1"/>
  <sheetViews>
    <sheetView tabSelected="1" topLeftCell="M1" workbookViewId="0">
      <selection activeCell="V10" sqref="V10"/>
    </sheetView>
  </sheetViews>
  <sheetFormatPr baseColWidth="10" defaultRowHeight="26" x14ac:dyDescent="0.3"/>
  <cols>
    <col min="2" max="2" width="15.83203125" style="1" customWidth="1"/>
    <col min="3" max="3" width="27.83203125" style="6" customWidth="1"/>
    <col min="4" max="4" width="26.83203125" style="6" customWidth="1"/>
    <col min="5" max="7" width="15.83203125" style="6" customWidth="1"/>
    <col min="8" max="8" width="30.83203125" style="6" customWidth="1"/>
    <col min="9" max="12" width="26.83203125" style="3" customWidth="1"/>
    <col min="13" max="13" width="30.83203125" customWidth="1"/>
    <col min="14" max="14" width="17" customWidth="1"/>
    <col min="15" max="15" width="30.83203125" customWidth="1"/>
    <col min="16" max="16" width="33" customWidth="1"/>
    <col min="20" max="20" width="35.6640625" customWidth="1"/>
    <col min="21" max="21" width="26.5" customWidth="1"/>
    <col min="22" max="22" width="25.1640625" customWidth="1"/>
    <col min="23" max="23" width="27.83203125" customWidth="1"/>
    <col min="24" max="24" width="20.1640625" customWidth="1"/>
  </cols>
  <sheetData>
    <row r="1" spans="2:24" ht="27" thickBot="1" x14ac:dyDescent="0.35"/>
    <row r="2" spans="2:24" s="3" customFormat="1" ht="78" customHeight="1" thickTop="1" thickBot="1" x14ac:dyDescent="0.35">
      <c r="B2" s="2"/>
      <c r="C2" s="4" t="s">
        <v>21</v>
      </c>
      <c r="D2" s="4" t="s">
        <v>19</v>
      </c>
      <c r="E2" s="4" t="s">
        <v>16</v>
      </c>
      <c r="F2" s="4" t="s">
        <v>17</v>
      </c>
      <c r="G2" s="4" t="s">
        <v>18</v>
      </c>
      <c r="H2" s="4" t="s">
        <v>20</v>
      </c>
      <c r="I2" s="4" t="s">
        <v>14</v>
      </c>
      <c r="J2" s="4" t="s">
        <v>11</v>
      </c>
      <c r="K2" s="4" t="s">
        <v>5</v>
      </c>
      <c r="L2" s="4" t="s">
        <v>0</v>
      </c>
      <c r="N2" s="2"/>
      <c r="O2" s="4" t="s">
        <v>21</v>
      </c>
      <c r="P2" s="4" t="s">
        <v>19</v>
      </c>
      <c r="Q2" s="4" t="s">
        <v>16</v>
      </c>
      <c r="R2" s="4" t="s">
        <v>17</v>
      </c>
      <c r="S2" s="4" t="s">
        <v>18</v>
      </c>
      <c r="T2" s="4" t="s">
        <v>20</v>
      </c>
      <c r="U2" s="4" t="s">
        <v>14</v>
      </c>
      <c r="V2" s="4" t="s">
        <v>11</v>
      </c>
      <c r="W2" s="4" t="s">
        <v>5</v>
      </c>
      <c r="X2" s="4" t="s">
        <v>0</v>
      </c>
    </row>
    <row r="3" spans="2:24" ht="28" thickTop="1" thickBot="1" x14ac:dyDescent="0.35">
      <c r="B3" s="5" t="s">
        <v>6</v>
      </c>
      <c r="C3" s="7">
        <v>227</v>
      </c>
      <c r="D3" s="7">
        <v>3</v>
      </c>
      <c r="E3" s="7">
        <v>11</v>
      </c>
      <c r="F3" s="7">
        <v>0</v>
      </c>
      <c r="G3" s="7">
        <v>4</v>
      </c>
      <c r="H3" s="7">
        <f>(C3+2*F3-E3)/G3+1</f>
        <v>55</v>
      </c>
      <c r="I3" s="8">
        <v>48</v>
      </c>
      <c r="J3" s="15">
        <f>I3*H3*H3</f>
        <v>145200</v>
      </c>
      <c r="K3" s="8">
        <f>E3*E3*D3+1</f>
        <v>364</v>
      </c>
      <c r="L3" s="17">
        <f>K3*I3</f>
        <v>17472</v>
      </c>
      <c r="N3" s="5" t="s">
        <v>6</v>
      </c>
      <c r="O3" s="7">
        <v>33</v>
      </c>
      <c r="P3" s="7">
        <v>3</v>
      </c>
      <c r="Q3" s="7">
        <v>5</v>
      </c>
      <c r="R3" s="7">
        <v>1</v>
      </c>
      <c r="S3" s="7">
        <v>2</v>
      </c>
      <c r="T3" s="7">
        <f>(O3+2*R3-Q3)/S3+1</f>
        <v>16</v>
      </c>
      <c r="U3" s="8">
        <v>10</v>
      </c>
      <c r="V3" s="15">
        <f>U3*T3*T3</f>
        <v>2560</v>
      </c>
      <c r="W3" s="8">
        <f>Q3*Q3*P3+1</f>
        <v>76</v>
      </c>
      <c r="X3" s="17">
        <f>W3*U3</f>
        <v>760</v>
      </c>
    </row>
    <row r="4" spans="2:24" ht="28" thickTop="1" thickBot="1" x14ac:dyDescent="0.35">
      <c r="B4" s="5" t="s">
        <v>15</v>
      </c>
      <c r="C4" s="7">
        <f>H3</f>
        <v>55</v>
      </c>
      <c r="D4" s="7">
        <f>I3</f>
        <v>48</v>
      </c>
      <c r="E4" s="7">
        <v>3</v>
      </c>
      <c r="F4" s="7">
        <v>0</v>
      </c>
      <c r="G4" s="7">
        <v>2</v>
      </c>
      <c r="H4" s="7">
        <f t="shared" ref="H4:H10" si="0">(C4+2*F4-E4)/G4+1</f>
        <v>27</v>
      </c>
      <c r="I4" s="8">
        <v>48</v>
      </c>
      <c r="J4" s="15">
        <f t="shared" ref="J4:J10" si="1">I4*H4*H4</f>
        <v>34992</v>
      </c>
      <c r="K4" s="8">
        <f t="shared" ref="K4:K10" si="2">E4*E4*D4+1</f>
        <v>433</v>
      </c>
      <c r="L4" s="14"/>
      <c r="N4" s="5" t="s">
        <v>15</v>
      </c>
      <c r="O4" s="7">
        <f>T3</f>
        <v>16</v>
      </c>
      <c r="P4" s="7">
        <f>U3</f>
        <v>10</v>
      </c>
      <c r="Q4" s="7">
        <v>2</v>
      </c>
      <c r="R4" s="7">
        <v>0</v>
      </c>
      <c r="S4" s="7">
        <v>2</v>
      </c>
      <c r="T4" s="7">
        <f>(O4+2*R4-Q4)/S4+1</f>
        <v>8</v>
      </c>
      <c r="U4" s="8">
        <v>10</v>
      </c>
      <c r="V4" s="15">
        <f>U4*T4*T4</f>
        <v>640</v>
      </c>
      <c r="W4" s="8">
        <f t="shared" ref="W4" si="3">Q4*Q4*P4+1</f>
        <v>41</v>
      </c>
      <c r="X4" s="14"/>
    </row>
    <row r="5" spans="2:24" ht="56" thickTop="1" thickBot="1" x14ac:dyDescent="0.35">
      <c r="B5" s="5" t="s">
        <v>7</v>
      </c>
      <c r="C5" s="7">
        <f t="shared" ref="C5:C10" si="4">H4</f>
        <v>27</v>
      </c>
      <c r="D5" s="7">
        <f t="shared" ref="D5:D10" si="5">I4</f>
        <v>48</v>
      </c>
      <c r="E5" s="7">
        <v>6</v>
      </c>
      <c r="F5" s="7">
        <v>2</v>
      </c>
      <c r="G5" s="7">
        <v>1</v>
      </c>
      <c r="H5" s="7">
        <f t="shared" si="0"/>
        <v>26</v>
      </c>
      <c r="I5" s="8">
        <v>128</v>
      </c>
      <c r="J5" s="15">
        <f t="shared" si="1"/>
        <v>86528</v>
      </c>
      <c r="K5" s="8">
        <f t="shared" si="2"/>
        <v>1729</v>
      </c>
      <c r="L5" s="17">
        <f>K5*I5</f>
        <v>221312</v>
      </c>
      <c r="N5" s="5"/>
      <c r="O5" s="4" t="s">
        <v>22</v>
      </c>
      <c r="P5" s="13"/>
      <c r="Q5" s="13"/>
      <c r="R5" s="13"/>
      <c r="S5" s="13"/>
      <c r="T5" s="13"/>
      <c r="U5" s="13"/>
      <c r="V5" s="4" t="s">
        <v>11</v>
      </c>
      <c r="W5" s="14"/>
      <c r="X5" s="14"/>
    </row>
    <row r="6" spans="2:24" ht="28" thickTop="1" thickBot="1" x14ac:dyDescent="0.35">
      <c r="B6" s="5" t="s">
        <v>15</v>
      </c>
      <c r="C6" s="7">
        <f t="shared" si="4"/>
        <v>26</v>
      </c>
      <c r="D6" s="7">
        <f t="shared" si="5"/>
        <v>128</v>
      </c>
      <c r="E6" s="7">
        <v>4</v>
      </c>
      <c r="F6" s="7">
        <v>0</v>
      </c>
      <c r="G6" s="7">
        <v>2</v>
      </c>
      <c r="H6" s="7">
        <f t="shared" si="0"/>
        <v>12</v>
      </c>
      <c r="I6" s="8">
        <v>128</v>
      </c>
      <c r="J6" s="15">
        <f t="shared" si="1"/>
        <v>18432</v>
      </c>
      <c r="K6" s="8">
        <f t="shared" si="2"/>
        <v>2049</v>
      </c>
      <c r="L6" s="14"/>
      <c r="N6" s="5" t="s">
        <v>4</v>
      </c>
      <c r="O6" s="7">
        <f>V4</f>
        <v>640</v>
      </c>
      <c r="P6" s="13"/>
      <c r="Q6" s="13"/>
      <c r="R6" s="13"/>
      <c r="S6" s="13"/>
      <c r="T6" s="13"/>
      <c r="U6" s="14"/>
      <c r="V6" s="7">
        <v>200</v>
      </c>
      <c r="W6" s="8"/>
      <c r="X6" s="17">
        <f>(O6+1)*V6</f>
        <v>128200</v>
      </c>
    </row>
    <row r="7" spans="2:24" ht="28" thickTop="1" thickBot="1" x14ac:dyDescent="0.35">
      <c r="B7" s="5" t="s">
        <v>8</v>
      </c>
      <c r="C7" s="7">
        <f t="shared" si="4"/>
        <v>12</v>
      </c>
      <c r="D7" s="7">
        <f t="shared" si="5"/>
        <v>128</v>
      </c>
      <c r="E7" s="7">
        <v>5</v>
      </c>
      <c r="F7" s="7">
        <v>2</v>
      </c>
      <c r="G7" s="7">
        <v>1</v>
      </c>
      <c r="H7" s="7">
        <f t="shared" si="0"/>
        <v>12</v>
      </c>
      <c r="I7" s="8">
        <v>192</v>
      </c>
      <c r="J7" s="15">
        <f t="shared" si="1"/>
        <v>27648</v>
      </c>
      <c r="K7" s="8">
        <f t="shared" si="2"/>
        <v>3201</v>
      </c>
      <c r="L7" s="17">
        <f>K7*I7</f>
        <v>614592</v>
      </c>
      <c r="N7" s="5" t="s">
        <v>2</v>
      </c>
      <c r="O7" s="7">
        <f>V6</f>
        <v>200</v>
      </c>
      <c r="P7" s="13"/>
      <c r="Q7" s="13"/>
      <c r="R7" s="13"/>
      <c r="S7" s="13"/>
      <c r="T7" s="13"/>
      <c r="U7" s="14"/>
      <c r="V7" s="7">
        <v>10</v>
      </c>
      <c r="W7" s="8"/>
      <c r="X7" s="17">
        <f>(O7+1)*V7</f>
        <v>2010</v>
      </c>
    </row>
    <row r="8" spans="2:24" ht="28" thickTop="1" thickBot="1" x14ac:dyDescent="0.35">
      <c r="B8" s="5" t="s">
        <v>9</v>
      </c>
      <c r="C8" s="7">
        <f t="shared" si="4"/>
        <v>12</v>
      </c>
      <c r="D8" s="7">
        <f t="shared" si="5"/>
        <v>192</v>
      </c>
      <c r="E8" s="7">
        <v>4</v>
      </c>
      <c r="F8" s="7">
        <v>1</v>
      </c>
      <c r="G8" s="7">
        <v>1</v>
      </c>
      <c r="H8" s="7">
        <f t="shared" si="0"/>
        <v>11</v>
      </c>
      <c r="I8" s="8">
        <v>192</v>
      </c>
      <c r="J8" s="15">
        <f t="shared" si="1"/>
        <v>23232</v>
      </c>
      <c r="K8" s="8">
        <f t="shared" si="2"/>
        <v>3073</v>
      </c>
      <c r="L8" s="17">
        <f>K8*I8</f>
        <v>590016</v>
      </c>
      <c r="N8" s="5"/>
      <c r="O8" s="7"/>
      <c r="P8" s="13"/>
      <c r="Q8" s="13"/>
      <c r="R8" s="13"/>
      <c r="S8" s="13"/>
      <c r="T8" s="13"/>
      <c r="U8" s="14"/>
      <c r="V8">
        <f>V3+V4+V6+V7</f>
        <v>3410</v>
      </c>
      <c r="W8" s="8"/>
      <c r="X8">
        <f>X3+X4+X6+X7</f>
        <v>130970</v>
      </c>
    </row>
    <row r="9" spans="2:24" ht="28" thickTop="1" thickBot="1" x14ac:dyDescent="0.35">
      <c r="B9" s="5" t="s">
        <v>10</v>
      </c>
      <c r="C9" s="7">
        <f t="shared" si="4"/>
        <v>11</v>
      </c>
      <c r="D9" s="7">
        <f t="shared" si="5"/>
        <v>192</v>
      </c>
      <c r="E9" s="7">
        <v>3</v>
      </c>
      <c r="F9" s="7">
        <v>1</v>
      </c>
      <c r="G9" s="7">
        <v>1</v>
      </c>
      <c r="H9" s="7">
        <f t="shared" si="0"/>
        <v>11</v>
      </c>
      <c r="I9" s="8">
        <v>128</v>
      </c>
      <c r="J9" s="15">
        <f t="shared" si="1"/>
        <v>15488</v>
      </c>
      <c r="K9" s="8">
        <f t="shared" si="2"/>
        <v>1729</v>
      </c>
      <c r="L9" s="17">
        <f>K9*I9</f>
        <v>221312</v>
      </c>
      <c r="U9" s="7"/>
    </row>
    <row r="10" spans="2:24" ht="28" thickTop="1" thickBot="1" x14ac:dyDescent="0.35">
      <c r="B10" s="5" t="s">
        <v>15</v>
      </c>
      <c r="C10" s="7">
        <f t="shared" si="4"/>
        <v>11</v>
      </c>
      <c r="D10" s="7">
        <f t="shared" si="5"/>
        <v>128</v>
      </c>
      <c r="E10" s="7">
        <v>4</v>
      </c>
      <c r="F10" s="7">
        <v>1</v>
      </c>
      <c r="G10" s="7">
        <v>3</v>
      </c>
      <c r="H10" s="7">
        <f t="shared" si="0"/>
        <v>4</v>
      </c>
      <c r="I10" s="8">
        <v>128</v>
      </c>
      <c r="J10" s="15">
        <f t="shared" si="1"/>
        <v>2048</v>
      </c>
      <c r="K10" s="8">
        <f t="shared" si="2"/>
        <v>2049</v>
      </c>
      <c r="L10" s="14"/>
    </row>
    <row r="11" spans="2:24" ht="56" thickTop="1" thickBot="1" x14ac:dyDescent="0.35">
      <c r="B11" s="5"/>
      <c r="C11" s="4" t="s">
        <v>22</v>
      </c>
      <c r="D11" s="13"/>
      <c r="E11" s="13"/>
      <c r="F11" s="13"/>
      <c r="G11" s="13"/>
      <c r="H11" s="13"/>
      <c r="I11" s="13"/>
      <c r="J11" s="4" t="s">
        <v>11</v>
      </c>
      <c r="K11" s="14"/>
      <c r="L11" s="14"/>
    </row>
    <row r="12" spans="2:24" ht="28" thickTop="1" thickBot="1" x14ac:dyDescent="0.35">
      <c r="B12" s="5" t="s">
        <v>3</v>
      </c>
      <c r="C12" s="7">
        <f>J10</f>
        <v>2048</v>
      </c>
      <c r="D12" s="13"/>
      <c r="E12" s="13"/>
      <c r="F12" s="13"/>
      <c r="G12" s="13"/>
      <c r="H12" s="13"/>
      <c r="I12" s="14"/>
      <c r="J12" s="7">
        <v>1600</v>
      </c>
      <c r="K12" s="8"/>
      <c r="L12" s="17">
        <f>(C12+1)*J12</f>
        <v>3278400</v>
      </c>
    </row>
    <row r="13" spans="2:24" ht="28" thickTop="1" thickBot="1" x14ac:dyDescent="0.35">
      <c r="B13" s="5" t="s">
        <v>4</v>
      </c>
      <c r="C13" s="7">
        <f>J12</f>
        <v>1600</v>
      </c>
      <c r="D13" s="13"/>
      <c r="E13" s="13"/>
      <c r="F13" s="13"/>
      <c r="G13" s="13"/>
      <c r="H13" s="13"/>
      <c r="I13" s="14"/>
      <c r="J13" s="7">
        <v>1600</v>
      </c>
      <c r="K13" s="8"/>
      <c r="L13" s="17">
        <f t="shared" ref="L13" si="6">(C13+1)*J13</f>
        <v>2561600</v>
      </c>
    </row>
    <row r="14" spans="2:24" ht="28" thickTop="1" thickBot="1" x14ac:dyDescent="0.35">
      <c r="B14" s="5" t="s">
        <v>2</v>
      </c>
      <c r="C14" s="7">
        <f>J13</f>
        <v>1600</v>
      </c>
      <c r="D14" s="13"/>
      <c r="E14" s="13"/>
      <c r="F14" s="13"/>
      <c r="G14" s="13"/>
      <c r="H14" s="13"/>
      <c r="I14" s="14"/>
      <c r="J14" s="7">
        <v>1000</v>
      </c>
      <c r="K14" s="8"/>
      <c r="L14" s="17">
        <f>(C14+1)*J14</f>
        <v>1601000</v>
      </c>
    </row>
    <row r="15" spans="2:24" ht="29" thickTop="1" thickBot="1" x14ac:dyDescent="0.35">
      <c r="I15" s="15" t="s">
        <v>12</v>
      </c>
      <c r="J15" s="16">
        <f>J3+J4+J5+J6+J7+J8+J9+J10+J12+J13+J14</f>
        <v>357768</v>
      </c>
      <c r="K15" s="9" t="s">
        <v>13</v>
      </c>
      <c r="L15" s="10">
        <f>L3+L5+L7+L8+L9+L12+L13+L14</f>
        <v>9105704</v>
      </c>
    </row>
    <row r="16" spans="2:24" ht="27" thickTop="1" x14ac:dyDescent="0.3">
      <c r="B16" s="1" t="s">
        <v>1</v>
      </c>
      <c r="I16" s="11"/>
    </row>
    <row r="17" spans="2:12" x14ac:dyDescent="0.3">
      <c r="B17" s="1" t="s">
        <v>23</v>
      </c>
      <c r="C17" s="12"/>
      <c r="D17" s="12"/>
      <c r="E17" s="12"/>
      <c r="F17" s="12"/>
      <c r="G17" s="12"/>
      <c r="H17" s="12"/>
    </row>
    <row r="18" spans="2:12" x14ac:dyDescent="0.3">
      <c r="C18" s="12"/>
      <c r="D18" s="12"/>
      <c r="E18" s="12"/>
      <c r="F18" s="12"/>
      <c r="G18" s="12"/>
      <c r="H18" s="12"/>
    </row>
    <row r="19" spans="2:12" x14ac:dyDescent="0.3">
      <c r="C19" s="12"/>
      <c r="D19" s="12"/>
      <c r="E19" s="12"/>
      <c r="F19" s="12"/>
      <c r="G19" s="12"/>
      <c r="H19" s="12"/>
    </row>
    <row r="20" spans="2:12" x14ac:dyDescent="0.3">
      <c r="C20" s="12"/>
      <c r="D20" s="12"/>
      <c r="E20" s="12"/>
      <c r="F20" s="12"/>
      <c r="G20" s="12"/>
      <c r="H20" s="12"/>
    </row>
    <row r="21" spans="2:12" x14ac:dyDescent="0.3">
      <c r="C21" s="12"/>
      <c r="D21" s="12"/>
      <c r="E21" s="12"/>
      <c r="F21" s="12"/>
      <c r="G21" s="12"/>
      <c r="H21" s="12"/>
    </row>
    <row r="22" spans="2:12" x14ac:dyDescent="0.3">
      <c r="C22" s="12"/>
      <c r="D22" s="12"/>
      <c r="E22" s="12"/>
      <c r="F22" s="12"/>
      <c r="G22" s="12"/>
      <c r="H22" s="12"/>
    </row>
    <row r="23" spans="2:12" ht="27" thickBot="1" x14ac:dyDescent="0.35"/>
    <row r="24" spans="2:12" ht="28" thickTop="1" thickBot="1" x14ac:dyDescent="0.35">
      <c r="B24" s="5" t="s">
        <v>6</v>
      </c>
      <c r="C24" s="7">
        <v>32</v>
      </c>
      <c r="D24" s="7">
        <v>3</v>
      </c>
      <c r="E24" s="7">
        <v>5</v>
      </c>
      <c r="F24" s="7">
        <v>2</v>
      </c>
      <c r="G24" s="7">
        <v>1</v>
      </c>
      <c r="H24" s="7">
        <f>(C24+2*F24-E24)/G24+1</f>
        <v>32</v>
      </c>
      <c r="I24" s="8">
        <v>6</v>
      </c>
      <c r="J24" s="15">
        <f>I24*H24*H24</f>
        <v>6144</v>
      </c>
      <c r="K24" s="8">
        <f>E24*E24*D24+1</f>
        <v>76</v>
      </c>
      <c r="L24" s="17">
        <f>K24*I24</f>
        <v>456</v>
      </c>
    </row>
    <row r="25" spans="2:12" ht="28" thickTop="1" thickBot="1" x14ac:dyDescent="0.35">
      <c r="B25" s="5" t="s">
        <v>15</v>
      </c>
      <c r="C25" s="7">
        <f>H24</f>
        <v>32</v>
      </c>
      <c r="D25" s="7">
        <v>6</v>
      </c>
      <c r="E25" s="7">
        <v>2</v>
      </c>
      <c r="F25" s="7">
        <v>0</v>
      </c>
      <c r="G25" s="7">
        <v>2</v>
      </c>
      <c r="H25" s="7">
        <f t="shared" ref="H25:H27" si="7">(C25+2*F25-E25)/G25+1</f>
        <v>16</v>
      </c>
      <c r="I25" s="8">
        <v>6</v>
      </c>
      <c r="J25" s="15">
        <f t="shared" ref="J25:J27" si="8">I25*H25*H25</f>
        <v>1536</v>
      </c>
      <c r="K25" s="8">
        <f t="shared" ref="K25:K29" si="9">E25*E25*D25+1</f>
        <v>25</v>
      </c>
      <c r="L25" s="14"/>
    </row>
    <row r="26" spans="2:12" ht="28" thickTop="1" thickBot="1" x14ac:dyDescent="0.35">
      <c r="B26" s="5" t="s">
        <v>7</v>
      </c>
      <c r="C26" s="7">
        <f t="shared" ref="C26:C27" si="10">H25</f>
        <v>16</v>
      </c>
      <c r="D26" s="7">
        <f t="shared" ref="D26:D27" si="11">I25</f>
        <v>6</v>
      </c>
      <c r="E26" s="7">
        <v>5</v>
      </c>
      <c r="F26" s="7">
        <v>0</v>
      </c>
      <c r="G26" s="7">
        <v>1</v>
      </c>
      <c r="H26" s="7">
        <f t="shared" si="7"/>
        <v>12</v>
      </c>
      <c r="I26" s="8">
        <v>16</v>
      </c>
      <c r="J26" s="15">
        <f t="shared" si="8"/>
        <v>2304</v>
      </c>
      <c r="K26" s="8">
        <f t="shared" si="9"/>
        <v>151</v>
      </c>
      <c r="L26" s="17">
        <f>K26*I26</f>
        <v>2416</v>
      </c>
    </row>
    <row r="27" spans="2:12" ht="28" thickTop="1" thickBot="1" x14ac:dyDescent="0.35">
      <c r="B27" s="5" t="s">
        <v>15</v>
      </c>
      <c r="C27" s="7">
        <f t="shared" si="10"/>
        <v>12</v>
      </c>
      <c r="D27" s="7">
        <f t="shared" si="11"/>
        <v>16</v>
      </c>
      <c r="E27" s="7">
        <v>2</v>
      </c>
      <c r="F27" s="7">
        <v>0</v>
      </c>
      <c r="G27" s="7">
        <v>2</v>
      </c>
      <c r="H27" s="7">
        <f t="shared" si="7"/>
        <v>6</v>
      </c>
      <c r="I27" s="8">
        <v>16</v>
      </c>
      <c r="J27" s="15">
        <f t="shared" si="8"/>
        <v>576</v>
      </c>
      <c r="K27" s="8">
        <f t="shared" si="9"/>
        <v>65</v>
      </c>
      <c r="L27" s="14"/>
    </row>
    <row r="28" spans="2:12" ht="28" thickTop="1" thickBot="1" x14ac:dyDescent="0.35">
      <c r="B28" s="5" t="s">
        <v>24</v>
      </c>
      <c r="C28" s="7">
        <f>J27</f>
        <v>576</v>
      </c>
      <c r="D28" s="7"/>
      <c r="E28" s="7"/>
      <c r="F28" s="7"/>
      <c r="G28" s="7"/>
      <c r="H28" s="7"/>
      <c r="I28" s="8"/>
      <c r="J28" s="15">
        <v>120</v>
      </c>
      <c r="K28" s="8">
        <f t="shared" si="9"/>
        <v>1</v>
      </c>
      <c r="L28" s="17">
        <f>K28*I28</f>
        <v>0</v>
      </c>
    </row>
    <row r="29" spans="2:12" ht="28" thickTop="1" thickBot="1" x14ac:dyDescent="0.35">
      <c r="B29" s="5" t="s">
        <v>24</v>
      </c>
      <c r="C29" s="7">
        <v>120</v>
      </c>
      <c r="D29" s="7"/>
      <c r="E29" s="7"/>
      <c r="F29" s="7"/>
      <c r="G29" s="7"/>
      <c r="H29" s="7"/>
      <c r="I29" s="8"/>
      <c r="J29" s="15">
        <v>84</v>
      </c>
      <c r="K29" s="8">
        <f t="shared" si="9"/>
        <v>1</v>
      </c>
      <c r="L29" s="17">
        <f>K29*I29</f>
        <v>0</v>
      </c>
    </row>
    <row r="30" spans="2:12" ht="28" thickTop="1" thickBot="1" x14ac:dyDescent="0.35">
      <c r="B30" s="5" t="s">
        <v>24</v>
      </c>
      <c r="C30" s="6">
        <v>84</v>
      </c>
      <c r="D30" s="7"/>
      <c r="E30" s="7"/>
      <c r="F30" s="7"/>
      <c r="G30" s="7"/>
      <c r="H30" s="7"/>
      <c r="I30" s="8"/>
      <c r="J30" s="15">
        <v>10</v>
      </c>
      <c r="K30" s="8">
        <f t="shared" ref="K30" si="12">E30*E30*D30+1</f>
        <v>1</v>
      </c>
      <c r="L30" s="17">
        <f>K30*I30</f>
        <v>0</v>
      </c>
    </row>
    <row r="31" spans="2:12" ht="27" thickTop="1" x14ac:dyDescent="0.3"/>
    <row r="32" spans="2:12" ht="27" thickBot="1" x14ac:dyDescent="0.35">
      <c r="C32" s="12"/>
      <c r="D32" s="12"/>
      <c r="E32" s="12"/>
      <c r="F32" s="12"/>
      <c r="G32" s="12"/>
      <c r="H32" s="12"/>
    </row>
    <row r="33" spans="2:12" ht="28" thickTop="1" thickBot="1" x14ac:dyDescent="0.35">
      <c r="B33" s="5" t="s">
        <v>6</v>
      </c>
      <c r="C33" s="7">
        <v>32</v>
      </c>
      <c r="D33" s="7">
        <v>3</v>
      </c>
      <c r="E33" s="7">
        <v>12</v>
      </c>
      <c r="F33" s="7">
        <v>2</v>
      </c>
      <c r="G33" s="7">
        <v>4</v>
      </c>
      <c r="H33" s="7">
        <f>(C33+2*F33-E33)/G33+1</f>
        <v>7</v>
      </c>
      <c r="I33" s="8">
        <v>64</v>
      </c>
      <c r="J33" s="15">
        <f>I33*H33*H33</f>
        <v>3136</v>
      </c>
      <c r="K33" s="8">
        <f>E33*E33*D33+1</f>
        <v>433</v>
      </c>
      <c r="L33" s="17">
        <f>K33*I33</f>
        <v>27712</v>
      </c>
    </row>
    <row r="34" spans="2:12" ht="28" thickTop="1" thickBot="1" x14ac:dyDescent="0.35">
      <c r="B34" s="5" t="s">
        <v>15</v>
      </c>
      <c r="C34" s="7">
        <f>H33</f>
        <v>7</v>
      </c>
      <c r="D34" s="7">
        <f>I33</f>
        <v>64</v>
      </c>
      <c r="E34" s="7">
        <v>3</v>
      </c>
      <c r="F34" s="7">
        <v>0</v>
      </c>
      <c r="G34" s="7">
        <v>2</v>
      </c>
      <c r="H34" s="7">
        <f t="shared" ref="H34:H37" si="13">(C34+2*F34-E34)/G34+1</f>
        <v>3</v>
      </c>
      <c r="I34" s="8">
        <f>D34</f>
        <v>64</v>
      </c>
      <c r="J34" s="15">
        <f t="shared" ref="J34:J37" si="14">I34*H34*H34</f>
        <v>576</v>
      </c>
      <c r="K34" s="8">
        <f t="shared" ref="K34:K37" si="15">E34*E34*D34+1</f>
        <v>577</v>
      </c>
      <c r="L34" s="14"/>
    </row>
    <row r="35" spans="2:12" ht="28" thickTop="1" thickBot="1" x14ac:dyDescent="0.35">
      <c r="B35" s="5" t="s">
        <v>7</v>
      </c>
      <c r="C35" s="7">
        <f t="shared" ref="C35" si="16">H34</f>
        <v>3</v>
      </c>
      <c r="D35" s="7">
        <f t="shared" ref="D35" si="17">I34</f>
        <v>64</v>
      </c>
      <c r="E35" s="7">
        <v>5</v>
      </c>
      <c r="F35" s="7">
        <v>2</v>
      </c>
      <c r="G35" s="7">
        <v>1</v>
      </c>
      <c r="H35" s="7">
        <f t="shared" si="13"/>
        <v>3</v>
      </c>
      <c r="I35" s="8">
        <v>192</v>
      </c>
      <c r="J35" s="15">
        <f t="shared" si="14"/>
        <v>1728</v>
      </c>
      <c r="K35" s="8">
        <f t="shared" si="15"/>
        <v>1601</v>
      </c>
      <c r="L35" s="17">
        <f>K35*I35</f>
        <v>307392</v>
      </c>
    </row>
    <row r="36" spans="2:12" ht="28" thickTop="1" thickBot="1" x14ac:dyDescent="0.35">
      <c r="B36" s="5" t="s">
        <v>15</v>
      </c>
      <c r="C36" s="7">
        <f>H35</f>
        <v>3</v>
      </c>
      <c r="D36" s="7">
        <f>I35</f>
        <v>192</v>
      </c>
      <c r="E36" s="7">
        <v>3</v>
      </c>
      <c r="F36" s="7">
        <v>0</v>
      </c>
      <c r="G36" s="7">
        <v>2</v>
      </c>
      <c r="H36" s="7">
        <f t="shared" si="13"/>
        <v>1</v>
      </c>
      <c r="I36" s="8">
        <f>D36</f>
        <v>192</v>
      </c>
      <c r="J36" s="15">
        <f t="shared" si="14"/>
        <v>192</v>
      </c>
      <c r="K36" s="8">
        <f t="shared" si="15"/>
        <v>1729</v>
      </c>
      <c r="L36" s="14"/>
    </row>
    <row r="37" spans="2:12" ht="28" thickTop="1" thickBot="1" x14ac:dyDescent="0.35">
      <c r="B37" s="5" t="s">
        <v>8</v>
      </c>
      <c r="C37" s="7">
        <f t="shared" ref="C37" si="18">H36</f>
        <v>1</v>
      </c>
      <c r="D37" s="7">
        <f t="shared" ref="D37" si="19">I36</f>
        <v>192</v>
      </c>
      <c r="E37" s="7">
        <v>3</v>
      </c>
      <c r="F37" s="7">
        <v>1</v>
      </c>
      <c r="G37" s="7">
        <v>1</v>
      </c>
      <c r="H37" s="7">
        <f t="shared" si="13"/>
        <v>1</v>
      </c>
      <c r="I37" s="8">
        <v>384</v>
      </c>
      <c r="J37" s="15">
        <f t="shared" si="14"/>
        <v>384</v>
      </c>
      <c r="K37" s="8">
        <f t="shared" si="15"/>
        <v>1729</v>
      </c>
      <c r="L37" s="14"/>
    </row>
    <row r="38" spans="2:12" ht="28" thickTop="1" thickBot="1" x14ac:dyDescent="0.35">
      <c r="B38" s="5" t="s">
        <v>9</v>
      </c>
      <c r="C38" s="7">
        <f t="shared" ref="C38:C39" si="20">H37</f>
        <v>1</v>
      </c>
      <c r="D38" s="7">
        <f t="shared" ref="D38:D39" si="21">I37</f>
        <v>384</v>
      </c>
      <c r="E38" s="7">
        <v>3</v>
      </c>
      <c r="F38" s="7">
        <v>1</v>
      </c>
      <c r="G38" s="7">
        <v>1</v>
      </c>
      <c r="H38" s="7">
        <f t="shared" ref="H38:H39" si="22">(C38+2*F38-E38)/G38+1</f>
        <v>1</v>
      </c>
      <c r="I38" s="8">
        <v>256</v>
      </c>
      <c r="J38" s="15">
        <f t="shared" ref="J38" si="23">I38*H38*H38</f>
        <v>256</v>
      </c>
      <c r="K38" s="8">
        <f t="shared" ref="K38:K39" si="24">E38*E38*D38+1</f>
        <v>3457</v>
      </c>
      <c r="L38" s="14"/>
    </row>
    <row r="39" spans="2:12" ht="28" thickTop="1" thickBot="1" x14ac:dyDescent="0.35">
      <c r="B39" s="5" t="s">
        <v>10</v>
      </c>
      <c r="C39" s="7">
        <f t="shared" si="20"/>
        <v>1</v>
      </c>
      <c r="D39" s="7">
        <f t="shared" si="21"/>
        <v>256</v>
      </c>
      <c r="E39" s="7">
        <v>3</v>
      </c>
      <c r="F39" s="7">
        <v>1</v>
      </c>
      <c r="G39" s="7">
        <v>1</v>
      </c>
      <c r="H39" s="7">
        <f t="shared" si="22"/>
        <v>1</v>
      </c>
      <c r="I39" s="8">
        <v>256</v>
      </c>
      <c r="J39" s="15">
        <f>I39*H39*H39</f>
        <v>256</v>
      </c>
      <c r="K39" s="8">
        <f t="shared" si="24"/>
        <v>2305</v>
      </c>
      <c r="L39" s="14"/>
    </row>
    <row r="40" spans="2:12" ht="28" thickTop="1" thickBot="1" x14ac:dyDescent="0.35">
      <c r="B40" s="5"/>
      <c r="C40" s="7"/>
      <c r="D40" s="7"/>
      <c r="E40" s="7"/>
      <c r="F40" s="7"/>
      <c r="G40" s="7"/>
      <c r="H40" s="7"/>
      <c r="I40" s="8"/>
      <c r="J40" s="15"/>
      <c r="K40" s="8"/>
      <c r="L40" s="14"/>
    </row>
    <row r="41" spans="2:12" ht="28" thickTop="1" thickBot="1" x14ac:dyDescent="0.35">
      <c r="B41" s="5" t="s">
        <v>3</v>
      </c>
      <c r="C41" s="7">
        <f>J39</f>
        <v>256</v>
      </c>
      <c r="D41" s="13"/>
      <c r="E41" s="13"/>
      <c r="F41" s="13"/>
      <c r="G41" s="13"/>
      <c r="H41" s="13"/>
      <c r="I41" s="14"/>
      <c r="J41" s="7">
        <f>10000</f>
        <v>10000</v>
      </c>
      <c r="K41" s="8"/>
      <c r="L41" s="17">
        <f>(C41+1)*J41</f>
        <v>2570000</v>
      </c>
    </row>
    <row r="42" spans="2:12" ht="28" thickTop="1" thickBot="1" x14ac:dyDescent="0.35">
      <c r="B42" s="5" t="s">
        <v>4</v>
      </c>
      <c r="C42" s="7">
        <f>J41</f>
        <v>10000</v>
      </c>
      <c r="D42" s="13"/>
      <c r="E42" s="13"/>
      <c r="F42" s="13"/>
      <c r="G42" s="13"/>
      <c r="H42" s="13"/>
      <c r="I42" s="14"/>
      <c r="J42" s="7">
        <v>1000</v>
      </c>
      <c r="K42" s="8"/>
      <c r="L42" s="17">
        <f t="shared" ref="L42" si="25">(C42+1)*J42</f>
        <v>10001000</v>
      </c>
    </row>
    <row r="43" spans="2:12" ht="28" thickTop="1" thickBot="1" x14ac:dyDescent="0.35">
      <c r="B43" s="5" t="s">
        <v>2</v>
      </c>
      <c r="C43" s="7">
        <f>J42</f>
        <v>1000</v>
      </c>
      <c r="D43" s="13"/>
      <c r="E43" s="13"/>
      <c r="F43" s="13"/>
      <c r="G43" s="13"/>
      <c r="H43" s="13"/>
      <c r="I43" s="14"/>
      <c r="J43" s="7">
        <v>10</v>
      </c>
      <c r="K43" s="8"/>
      <c r="L43" s="17">
        <f>(C43+1)*J43</f>
        <v>10010</v>
      </c>
    </row>
    <row r="44" spans="2:12" ht="27" thickTop="1" x14ac:dyDescent="0.3">
      <c r="C44" s="12"/>
      <c r="D44" s="12"/>
      <c r="E44" s="12"/>
      <c r="F44" s="12"/>
      <c r="G44" s="12"/>
      <c r="H44" s="12"/>
    </row>
    <row r="45" spans="2:12" x14ac:dyDescent="0.3">
      <c r="C45" s="12"/>
      <c r="D45" s="12"/>
      <c r="E45" s="12"/>
      <c r="F45" s="12"/>
      <c r="G45" s="12"/>
      <c r="H45" s="12"/>
    </row>
    <row r="46" spans="2:12" x14ac:dyDescent="0.3">
      <c r="C46" s="12"/>
      <c r="D46" s="12"/>
      <c r="E46" s="12"/>
      <c r="F46" s="12"/>
      <c r="G46" s="12"/>
      <c r="H46" s="12"/>
    </row>
    <row r="47" spans="2:12" ht="27" thickBot="1" x14ac:dyDescent="0.35">
      <c r="C47" s="12"/>
      <c r="D47" s="12"/>
      <c r="E47" s="12"/>
      <c r="F47" s="12"/>
      <c r="G47" s="12"/>
      <c r="H47" s="12"/>
    </row>
    <row r="48" spans="2:12" ht="28" thickTop="1" thickBot="1" x14ac:dyDescent="0.35">
      <c r="B48" s="5"/>
      <c r="D48" s="7"/>
      <c r="E48" s="7"/>
      <c r="F48" s="7"/>
      <c r="G48" s="7"/>
      <c r="H48" s="7"/>
      <c r="I48" s="8"/>
      <c r="J48" s="15"/>
      <c r="K48" s="8"/>
      <c r="L48" s="17"/>
    </row>
    <row r="49" spans="2:12" ht="28" thickTop="1" thickBot="1" x14ac:dyDescent="0.35">
      <c r="B49" s="5" t="s">
        <v>6</v>
      </c>
      <c r="C49" s="7">
        <f>32*32</f>
        <v>1024</v>
      </c>
      <c r="D49" s="7">
        <v>3</v>
      </c>
      <c r="E49" s="7">
        <v>12</v>
      </c>
      <c r="F49" s="7">
        <v>0</v>
      </c>
      <c r="G49" s="7">
        <v>4</v>
      </c>
      <c r="H49" s="7">
        <f>(C49+2*F49-E49)/G49+1</f>
        <v>254</v>
      </c>
      <c r="I49" s="8">
        <v>48</v>
      </c>
      <c r="J49" s="15">
        <f>I49*H49*H49</f>
        <v>3096768</v>
      </c>
      <c r="K49" s="8">
        <f>E49*E49*D49+1</f>
        <v>433</v>
      </c>
      <c r="L49" s="17">
        <f>K49*I49</f>
        <v>20784</v>
      </c>
    </row>
    <row r="50" spans="2:12" ht="28" thickTop="1" thickBot="1" x14ac:dyDescent="0.35">
      <c r="B50" s="5" t="s">
        <v>15</v>
      </c>
      <c r="C50" s="7">
        <f>H49</f>
        <v>254</v>
      </c>
      <c r="D50" s="7">
        <f>I49</f>
        <v>48</v>
      </c>
      <c r="E50" s="7">
        <v>4</v>
      </c>
      <c r="F50" s="7">
        <v>0</v>
      </c>
      <c r="G50" s="7">
        <v>2</v>
      </c>
      <c r="H50" s="7">
        <f t="shared" ref="H50:H56" si="26">(C50+2*F50-E50)/G50+1</f>
        <v>126</v>
      </c>
      <c r="I50" s="8">
        <v>48</v>
      </c>
      <c r="J50" s="15">
        <f t="shared" ref="J50:J56" si="27">I50*H50*H50</f>
        <v>762048</v>
      </c>
      <c r="K50" s="8">
        <f t="shared" ref="K50:K56" si="28">E50*E50*D50+1</f>
        <v>769</v>
      </c>
      <c r="L50" s="14"/>
    </row>
    <row r="51" spans="2:12" ht="28" thickTop="1" thickBot="1" x14ac:dyDescent="0.35">
      <c r="B51" s="5" t="s">
        <v>7</v>
      </c>
      <c r="C51" s="7">
        <f t="shared" ref="C51:C56" si="29">H50</f>
        <v>126</v>
      </c>
      <c r="D51" s="7">
        <f t="shared" ref="D51:D56" si="30">I50</f>
        <v>48</v>
      </c>
      <c r="E51" s="7">
        <v>6</v>
      </c>
      <c r="F51" s="7">
        <v>2</v>
      </c>
      <c r="G51" s="7">
        <v>1</v>
      </c>
      <c r="H51" s="7">
        <f t="shared" si="26"/>
        <v>125</v>
      </c>
      <c r="I51" s="8">
        <v>128</v>
      </c>
      <c r="J51" s="15">
        <f t="shared" si="27"/>
        <v>2000000</v>
      </c>
      <c r="K51" s="8">
        <f t="shared" si="28"/>
        <v>1729</v>
      </c>
      <c r="L51" s="17">
        <f>K51*I51</f>
        <v>221312</v>
      </c>
    </row>
    <row r="52" spans="2:12" ht="28" thickTop="1" thickBot="1" x14ac:dyDescent="0.35">
      <c r="B52" s="5" t="s">
        <v>15</v>
      </c>
      <c r="C52" s="7">
        <f t="shared" si="29"/>
        <v>125</v>
      </c>
      <c r="D52" s="7">
        <f t="shared" si="30"/>
        <v>128</v>
      </c>
      <c r="E52" s="7">
        <v>5</v>
      </c>
      <c r="F52" s="7">
        <v>0</v>
      </c>
      <c r="G52" s="7">
        <v>2</v>
      </c>
      <c r="H52" s="7">
        <f t="shared" si="26"/>
        <v>61</v>
      </c>
      <c r="I52" s="8">
        <v>128</v>
      </c>
      <c r="J52" s="15">
        <f t="shared" si="27"/>
        <v>476288</v>
      </c>
      <c r="K52" s="8">
        <f t="shared" si="28"/>
        <v>3201</v>
      </c>
      <c r="L52" s="14"/>
    </row>
    <row r="53" spans="2:12" ht="28" thickTop="1" thickBot="1" x14ac:dyDescent="0.35">
      <c r="B53" s="5" t="s">
        <v>8</v>
      </c>
      <c r="C53" s="7">
        <f t="shared" si="29"/>
        <v>61</v>
      </c>
      <c r="D53" s="7">
        <f t="shared" si="30"/>
        <v>128</v>
      </c>
      <c r="E53" s="7">
        <v>5</v>
      </c>
      <c r="F53" s="7">
        <v>2</v>
      </c>
      <c r="G53" s="7">
        <v>1</v>
      </c>
      <c r="H53" s="7">
        <f t="shared" si="26"/>
        <v>61</v>
      </c>
      <c r="I53" s="8">
        <v>192</v>
      </c>
      <c r="J53" s="15">
        <f t="shared" si="27"/>
        <v>714432</v>
      </c>
      <c r="K53" s="8">
        <f t="shared" si="28"/>
        <v>3201</v>
      </c>
      <c r="L53" s="17">
        <f>K53*I53</f>
        <v>614592</v>
      </c>
    </row>
    <row r="54" spans="2:12" ht="28" thickTop="1" thickBot="1" x14ac:dyDescent="0.35">
      <c r="B54" s="5" t="s">
        <v>9</v>
      </c>
      <c r="C54" s="7">
        <f t="shared" si="29"/>
        <v>61</v>
      </c>
      <c r="D54" s="7">
        <f t="shared" si="30"/>
        <v>192</v>
      </c>
      <c r="E54" s="7">
        <v>4</v>
      </c>
      <c r="F54" s="7">
        <v>1</v>
      </c>
      <c r="G54" s="7">
        <v>1</v>
      </c>
      <c r="H54" s="7">
        <f t="shared" si="26"/>
        <v>60</v>
      </c>
      <c r="I54" s="8">
        <v>192</v>
      </c>
      <c r="J54" s="15">
        <f t="shared" si="27"/>
        <v>691200</v>
      </c>
      <c r="K54" s="8">
        <f t="shared" si="28"/>
        <v>3073</v>
      </c>
      <c r="L54" s="17">
        <f>K54*I54</f>
        <v>590016</v>
      </c>
    </row>
    <row r="55" spans="2:12" ht="28" thickTop="1" thickBot="1" x14ac:dyDescent="0.35">
      <c r="B55" s="5" t="s">
        <v>10</v>
      </c>
      <c r="C55" s="7">
        <f t="shared" si="29"/>
        <v>60</v>
      </c>
      <c r="D55" s="7">
        <f t="shared" si="30"/>
        <v>192</v>
      </c>
      <c r="E55" s="7">
        <v>3</v>
      </c>
      <c r="F55" s="7">
        <v>1</v>
      </c>
      <c r="G55" s="7">
        <v>1</v>
      </c>
      <c r="H55" s="7">
        <f t="shared" si="26"/>
        <v>60</v>
      </c>
      <c r="I55" s="8">
        <v>128</v>
      </c>
      <c r="J55" s="15">
        <f t="shared" si="27"/>
        <v>460800</v>
      </c>
      <c r="K55" s="8">
        <f t="shared" si="28"/>
        <v>1729</v>
      </c>
      <c r="L55" s="17">
        <f>K55*I55</f>
        <v>221312</v>
      </c>
    </row>
    <row r="56" spans="2:12" ht="28" thickTop="1" thickBot="1" x14ac:dyDescent="0.35">
      <c r="B56" s="5" t="s">
        <v>15</v>
      </c>
      <c r="C56" s="7">
        <f t="shared" si="29"/>
        <v>60</v>
      </c>
      <c r="D56" s="7">
        <f t="shared" si="30"/>
        <v>128</v>
      </c>
      <c r="E56" s="7">
        <v>4</v>
      </c>
      <c r="F56" s="7">
        <v>2</v>
      </c>
      <c r="G56" s="7">
        <v>3</v>
      </c>
      <c r="H56" s="7">
        <f t="shared" si="26"/>
        <v>21</v>
      </c>
      <c r="I56" s="8">
        <v>128</v>
      </c>
      <c r="J56" s="15">
        <f t="shared" si="27"/>
        <v>56448</v>
      </c>
      <c r="K56" s="8">
        <f t="shared" si="28"/>
        <v>2049</v>
      </c>
      <c r="L56" s="14"/>
    </row>
    <row r="57" spans="2:12" ht="28" thickTop="1" thickBot="1" x14ac:dyDescent="0.35"/>
    <row r="58" spans="2:12" ht="28" thickTop="1" thickBot="1" x14ac:dyDescent="0.35">
      <c r="B58" s="5" t="s">
        <v>3</v>
      </c>
      <c r="C58" s="7">
        <f>J56</f>
        <v>56448</v>
      </c>
      <c r="D58" s="13"/>
      <c r="E58" s="13"/>
      <c r="F58" s="13"/>
      <c r="G58" s="13"/>
      <c r="H58" s="13"/>
      <c r="I58" s="14"/>
      <c r="J58" s="7">
        <v>1600</v>
      </c>
      <c r="K58" s="8"/>
      <c r="L58" s="17">
        <f>(C58+1)*J58</f>
        <v>90318400</v>
      </c>
    </row>
    <row r="59" spans="2:12" ht="28" thickTop="1" thickBot="1" x14ac:dyDescent="0.35">
      <c r="B59" s="5" t="s">
        <v>4</v>
      </c>
      <c r="C59" s="7">
        <f>J58</f>
        <v>1600</v>
      </c>
      <c r="D59" s="13"/>
      <c r="E59" s="13"/>
      <c r="F59" s="13"/>
      <c r="G59" s="13"/>
      <c r="H59" s="13"/>
      <c r="I59" s="14"/>
      <c r="J59" s="7">
        <v>1600</v>
      </c>
      <c r="K59" s="8"/>
      <c r="L59" s="17">
        <f t="shared" ref="L59" si="31">(C59+1)*J59</f>
        <v>2561600</v>
      </c>
    </row>
    <row r="60" spans="2:12" ht="28" thickTop="1" thickBot="1" x14ac:dyDescent="0.35">
      <c r="B60" s="5" t="s">
        <v>2</v>
      </c>
      <c r="C60" s="7">
        <f>J59</f>
        <v>1600</v>
      </c>
      <c r="D60" s="13"/>
      <c r="E60" s="13"/>
      <c r="F60" s="13"/>
      <c r="G60" s="13"/>
      <c r="H60" s="13"/>
      <c r="I60" s="14"/>
      <c r="J60" s="7">
        <v>10</v>
      </c>
      <c r="K60" s="8"/>
      <c r="L60" s="17">
        <f>(C60+1)*J60</f>
        <v>16010</v>
      </c>
    </row>
    <row r="61" spans="2:12" ht="27" thickTop="1" x14ac:dyDescent="0.3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Dubrule, Olivier</dc:creator>
  <cp:lastModifiedBy>Microsoft Office User</cp:lastModifiedBy>
  <dcterms:created xsi:type="dcterms:W3CDTF">2018-07-06T17:02:32Z</dcterms:created>
  <dcterms:modified xsi:type="dcterms:W3CDTF">2020-05-29T13:21:11Z</dcterms:modified>
</cp:coreProperties>
</file>