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19200" windowHeight="628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4525"/>
</workbook>
</file>

<file path=xl/calcChain.xml><?xml version="1.0" encoding="utf-8"?>
<calcChain xmlns="http://schemas.openxmlformats.org/spreadsheetml/2006/main">
  <c r="F34" i="9" l="1"/>
  <c r="F30" i="9"/>
  <c r="I30" i="9" s="1"/>
  <c r="F29" i="9"/>
  <c r="I29" i="9" s="1"/>
  <c r="F28" i="9"/>
  <c r="I28" i="9" s="1"/>
  <c r="F23" i="9"/>
  <c r="I23" i="9" s="1"/>
  <c r="F22" i="9"/>
  <c r="I22" i="9" s="1"/>
  <c r="F21" i="9"/>
  <c r="I21" i="9" s="1"/>
  <c r="F20" i="9"/>
  <c r="I20" i="9" s="1"/>
  <c r="F19" i="9"/>
  <c r="I19" i="9" s="1"/>
  <c r="F18" i="9"/>
  <c r="I18" i="9" s="1"/>
  <c r="F15" i="9"/>
  <c r="I15" i="9" s="1"/>
  <c r="F9" i="9" l="1"/>
  <c r="F37" i="9" l="1"/>
  <c r="K6" i="9"/>
  <c r="K5" i="9" s="1"/>
  <c r="I41" i="9" l="1"/>
  <c r="I40" i="9"/>
  <c r="F45" i="9" l="1"/>
  <c r="F46" i="9" s="1"/>
  <c r="I46" i="9" s="1"/>
  <c r="F44" i="9"/>
  <c r="I44" i="9" s="1"/>
  <c r="F8" i="9"/>
  <c r="I8" i="9" s="1"/>
  <c r="F35" i="9"/>
  <c r="I35" i="9" s="1"/>
  <c r="F31" i="9"/>
  <c r="I31" i="9" s="1"/>
  <c r="F24" i="9"/>
  <c r="I24" i="9" s="1"/>
  <c r="F47" i="9" l="1"/>
  <c r="I47" i="9" s="1"/>
  <c r="I45" i="9"/>
  <c r="F11" i="9" l="1"/>
  <c r="I9" i="9"/>
  <c r="F14" i="9" l="1"/>
  <c r="I14" i="9" s="1"/>
  <c r="I11" i="9"/>
  <c r="F16" i="9"/>
  <c r="I16" i="9" s="1"/>
  <c r="K7" i="9"/>
  <c r="K4" i="9"/>
  <c r="A8" i="9"/>
  <c r="A44" i="9"/>
  <c r="A45" i="9" s="1"/>
  <c r="A46" i="9" s="1"/>
  <c r="A47" i="9" s="1"/>
  <c r="F12" i="9" l="1"/>
  <c r="I12" i="9" s="1"/>
  <c r="F13" i="9" l="1"/>
  <c r="I13" i="9" s="1"/>
  <c r="L6" i="9" l="1"/>
  <c r="F26" i="9" l="1"/>
  <c r="I26" i="9" s="1"/>
  <c r="F25" i="9"/>
  <c r="I25" i="9" s="1"/>
  <c r="F33" i="9"/>
  <c r="I33" i="9" s="1"/>
  <c r="F32" i="9"/>
  <c r="I32" i="9" s="1"/>
  <c r="I37" i="9"/>
  <c r="F36" i="9"/>
  <c r="I36" i="9" s="1"/>
  <c r="M6" i="9"/>
  <c r="I34" i="9"/>
  <c r="N6" i="9" l="1"/>
  <c r="F38" i="9" l="1"/>
  <c r="I38" i="9" s="1"/>
  <c r="O6" i="9"/>
  <c r="F17" i="9"/>
  <c r="I17" i="9" s="1"/>
  <c r="F39" i="9" l="1"/>
  <c r="I39" i="9" s="1"/>
  <c r="F10" i="9"/>
  <c r="I10"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s="1"/>
  <c r="A15" i="9" l="1"/>
  <c r="A16" i="9" s="1"/>
  <c r="A17" i="9" s="1"/>
  <c r="A18" i="9" l="1"/>
  <c r="A19" i="9" s="1"/>
  <c r="A20" i="9" s="1"/>
  <c r="A21" i="9" s="1"/>
  <c r="A22" i="9" s="1"/>
  <c r="A23" i="9" s="1"/>
  <c r="A24" i="9" s="1"/>
  <c r="A25" i="9" s="1"/>
  <c r="A26" i="9" s="1"/>
  <c r="A27" i="9" s="1"/>
  <c r="A28" i="9" l="1"/>
  <c r="A29" i="9" s="1"/>
  <c r="A30" i="9" s="1"/>
  <c r="A31" i="9" s="1"/>
  <c r="A32" i="9" s="1"/>
  <c r="A33" i="9" s="1"/>
  <c r="A34" i="9" s="1"/>
  <c r="A35" i="9" s="1"/>
  <c r="A36" i="9" s="1"/>
  <c r="A37" i="9" s="1"/>
  <c r="A38" i="9" s="1"/>
  <c r="A39" i="9" s="1"/>
  <c r="F27" i="9"/>
  <c r="I27"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<sst xmlns="http://schemas.openxmlformats.org/spreadsheetml/2006/main" count="204" uniqueCount="178">
  <si>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</si>
  <si>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</si>
  <si>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</si>
  <si>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</si>
  <si>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</si>
  <si>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</si>
  <si>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</si>
  <si>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</si>
  <si>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</si>
  <si>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</si>
  <si>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</si>
  <si>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</si>
  <si>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</si>
  <si>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</si>
  <si>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</si>
  <si>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</si>
  <si>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</si>
  <si>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</si>
  <si>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</si>
  <si>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</si>
  <si>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</si>
  <si>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</si>
  <si>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</si>
  <si>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</si>
  <si>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</si>
  <si>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</si>
  <si>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</si>
  <si>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</si>
  <si>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</si>
  <si>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</si>
  <si>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</si>
  <si>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</si>
  <si>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</si>
  <si>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</si>
  <si>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</si>
  <si>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</si>
  <si>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</si>
  <si>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</si>
  <si>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</si>
  <si>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</si>
  <si>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</si>
  <si>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</si>
  <si>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</si>
  <si>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</si>
  <si>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</si>
  <si>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</si>
  <si>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</si>
  <si>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</si>
  <si>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</si>
  <si>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</si>
  <si>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</si>
  <si>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</si>
  <si>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</si>
  <si>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</si>
  <si>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</si>
  <si>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</si>
  <si>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</si>
  <si>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</si>
  <si>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</si>
  <si>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</si>
  <si>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</si>
  <si>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</si>
  <si>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</si>
  <si>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</si>
  <si>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</si>
  <si>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</si>
  <si>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</si>
  <si>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</si>
  <si>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</si>
  <si>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</si>
  <si>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</si>
  <si>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</si>
  <si>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</si>
  <si>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</si>
  <si>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</si>
  <si>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</si>
  <si>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</si>
  <si>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</si>
  <si>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</si>
  <si>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</si>
  <si>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</si>
  <si>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</si>
  <si>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</si>
  <si>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</si>
  <si>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</si>
  <si>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</si>
  <si>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</si>
  <si>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</si>
  <si>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</si>
  <si>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</si>
  <si>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</si>
  <si>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</si>
  <si>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</si>
  <si>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</si>
  <si>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</si>
  <si>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</si>
  <si>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</si>
  <si>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</si>
  <si>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</si>
  <si>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</si>
  <si>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</si>
  <si>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</si>
  <si>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</si>
  <si>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</si>
  <si>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</si>
  <si>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</si>
  <si>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</si>
  <si>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</si>
  <si>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</si>
  <si>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</si>
  <si>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</si>
  <si>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</si>
  <si>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</si>
  <si>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</si>
  <si>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</si>
  <si>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</si>
  <si>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</si>
  <si>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</si>
  <si>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</si>
  <si>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</si>
  <si>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</si>
  <si>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</si>
  <si>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</si>
  <si>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</si>
  <si>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</si>
  <si>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</si>
  <si>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</si>
  <si>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</si>
  <si>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</si>
  <si>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</si>
  <si>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</si>
  <si>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</si>
  <si>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</si>
  <si>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</si>
  <si>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</si>
  <si>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</si>
  <si>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判断是否符合要求</t>
    <phoneticPr fontId="3" type="noConversion"/>
  </si>
  <si>
    <t>音频分段</t>
    <phoneticPr fontId="3" type="noConversion"/>
  </si>
  <si>
    <t>降噪处理</t>
    <phoneticPr fontId="3" type="noConversion"/>
  </si>
  <si>
    <t>语言选择+调用API</t>
    <phoneticPr fontId="3" type="noConversion"/>
  </si>
  <si>
    <t>处理结果（提取出文字）</t>
    <phoneticPr fontId="3" type="noConversion"/>
  </si>
  <si>
    <t>串类（补全属性、串方法）</t>
    <phoneticPr fontId="3" type="noConversion"/>
  </si>
  <si>
    <t>机器翻译类</t>
    <phoneticPr fontId="3" type="noConversion"/>
  </si>
  <si>
    <t>语音识别类</t>
    <phoneticPr fontId="3" type="noConversion"/>
  </si>
  <si>
    <t>测试</t>
    <phoneticPr fontId="3" type="noConversion"/>
  </si>
  <si>
    <t>串整个流程的代码</t>
    <phoneticPr fontId="3" type="noConversion"/>
  </si>
  <si>
    <t>录制演示用输出声音</t>
    <phoneticPr fontId="3" type="noConversion"/>
  </si>
  <si>
    <t>文档撰写</t>
    <phoneticPr fontId="3" type="noConversion"/>
  </si>
  <si>
    <t>代码架构文档</t>
    <phoneticPr fontId="3" type="noConversion"/>
  </si>
  <si>
    <t>分工文档</t>
    <phoneticPr fontId="3" type="noConversion"/>
  </si>
  <si>
    <t>测试文档</t>
    <phoneticPr fontId="3" type="noConversion"/>
  </si>
  <si>
    <t>会议记录</t>
    <phoneticPr fontId="3" type="noConversion"/>
  </si>
  <si>
    <t>[多语言语音识别翻译系统] Project Schedule</t>
    <phoneticPr fontId="3" type="noConversion"/>
  </si>
  <si>
    <t>Golden Five LLC.</t>
    <phoneticPr fontId="3" type="noConversion"/>
  </si>
  <si>
    <r>
      <rPr>
        <u/>
        <sz val="10"/>
        <rFont val="Arial"/>
        <family val="2"/>
      </rPr>
      <t>Gantt Chart Template</t>
    </r>
    <r>
      <rPr>
        <sz val="10"/>
        <rFont val="Arial"/>
        <family val="2"/>
      </rPr>
      <t xml:space="preserve"> © 2006-2018 by Vertex42.com.</t>
    </r>
  </si>
  <si>
    <t>陈思明</t>
    <phoneticPr fontId="3" type="noConversion"/>
  </si>
  <si>
    <t>李怡凡</t>
    <phoneticPr fontId="3" type="noConversion"/>
  </si>
  <si>
    <t>岳圣雅</t>
    <phoneticPr fontId="3" type="noConversion"/>
  </si>
  <si>
    <t>岳圣雅</t>
    <phoneticPr fontId="3" type="noConversion"/>
  </si>
  <si>
    <t>许逸文</t>
    <phoneticPr fontId="3" type="noConversion"/>
  </si>
  <si>
    <t>许逸文</t>
    <phoneticPr fontId="3" type="noConversion"/>
  </si>
  <si>
    <t>准备两组测试数据并测试</t>
    <phoneticPr fontId="3" type="noConversion"/>
  </si>
  <si>
    <t>许逸文、李怡凡</t>
    <phoneticPr fontId="3" type="noConversion"/>
  </si>
  <si>
    <t>许逸文</t>
    <phoneticPr fontId="3" type="noConversion"/>
  </si>
  <si>
    <t>调用API、处理结果（提取出文字）</t>
    <phoneticPr fontId="3" type="noConversion"/>
  </si>
  <si>
    <t>朱纯慧</t>
    <phoneticPr fontId="3" type="noConversion"/>
  </si>
  <si>
    <t>差错处理</t>
    <phoneticPr fontId="3" type="noConversion"/>
  </si>
  <si>
    <t>用户修改翻译结果</t>
    <phoneticPr fontId="3" type="noConversion"/>
  </si>
  <si>
    <t>用户修改语音识别结果</t>
    <phoneticPr fontId="3" type="noConversion"/>
  </si>
  <si>
    <t>配置类</t>
    <phoneticPr fontId="3" type="noConversion"/>
  </si>
  <si>
    <t>用户选择源语言</t>
    <phoneticPr fontId="3" type="noConversion"/>
  </si>
  <si>
    <t>用户选择译语言</t>
    <phoneticPr fontId="3" type="noConversion"/>
  </si>
  <si>
    <t>许逸文、朱纯慧</t>
    <phoneticPr fontId="3" type="noConversion"/>
  </si>
  <si>
    <t>李怡凡</t>
    <phoneticPr fontId="3" type="noConversion"/>
  </si>
  <si>
    <t>串类</t>
    <phoneticPr fontId="3" type="noConversion"/>
  </si>
  <si>
    <t>语音合成类（伪）</t>
    <phoneticPr fontId="3" type="noConversion"/>
  </si>
  <si>
    <t>文字转换为语音（伪）</t>
    <phoneticPr fontId="3" type="noConversion"/>
  </si>
  <si>
    <t>许逸文</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</si>
</sst>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dddd\)"/>
    <numFmt numFmtId="177" formatCode="ddd\ m/dd/yy"/>
    <numFmt numFmtId="178" formatCode="d"/>
    <numFmt numFmtId="179" formatCode="d\ mmm\ yyyy"/>
  </numFmts>
  <fonts count="77"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
      <sz val="16"/>
      <color theme="4" tint="-0.249977111117893"/>
      <name val="黑体"/>
      <family val="1"/>
      <scheme val="major"/>
    </font>
    <font>
      <sz val="14"/>
      <color indexed="56"/>
      <name val="Arial"/>
      <family val="2"/>
    </font>
    <font>
      <sz val="10"/>
      <name val="Arial"/>
    </font>
    <font>
      <sz val="10"/>
      <name val="Arial"/>
      <family val="2"/>
    </font>
    <font>
      <i/>
      <sz val="8"/>
      <color theme="1" tint="0.34998626667073579"/>
      <name val="Arial"/>
      <family val="2"/>
    </font>
    <font>
      <u/>
      <sz val="10"/>
      <name val="Arial"/>
      <family val="2"/>
    </font>
    <font>
      <sz val="11"/>
      <name val="黑体"/>
      <family val="1"/>
      <scheme val="major"/>
    </font>
    <font>
      <sz val="9"/>
      <name val="Arial"/>
      <family val="2"/>
    </font>
    <font>
      <u/>
      <sz val="8"/>
      <color indexed="12"/>
      <name val="Arial"/>
      <family val="2"/>
    </font>
    <font>
      <sz val="7"/>
      <color indexed="55"/>
      <name val="Arial"/>
      <family val="2"/>
    </font>
    <font>
      <u/>
      <sz val="10"/>
      <color indexed="12"/>
      <name val="Arial"/>
      <family val="2"/>
    </font>
    <font>
      <sz val="10"/>
      <name val="黑体"/>
      <family val="2"/>
      <scheme val="major"/>
    </font>
    <font>
      <sz val="10"/>
      <name val="黑体"/>
      <family val="2"/>
      <scheme val="minor"/>
    </font>
    <font>
      <sz val="10"/>
      <name val="黑体"/>
      <family val="1"/>
      <scheme val="major"/>
    </font>
    <font>
      <sz val="11"/>
      <name val="黑体"/>
      <family val="2"/>
      <scheme val="minor"/>
    </font>
    <font>
      <sz val="8"/>
      <name val="Arial"/>
      <family val="2"/>
    </font>
    <font>
      <b/>
      <sz val="9"/>
      <name val="黑体"/>
      <family val="2"/>
      <scheme val="major"/>
    </font>
    <font>
      <b/>
      <sz val="8"/>
      <name val="黑体"/>
      <family val="2"/>
      <scheme val="major"/>
    </font>
    <font>
      <sz val="9"/>
      <name val="黑体"/>
      <family val="2"/>
      <scheme val="minor"/>
    </font>
    <font>
      <b/>
      <sz val="11"/>
      <name val="黑体"/>
      <family val="2"/>
      <scheme val="minor"/>
    </font>
    <font>
      <sz val="14"/>
      <name val="黑体"/>
      <family val="2"/>
      <scheme val="minor"/>
    </font>
    <font>
      <sz val="9"/>
      <color rgb="FF000000"/>
      <name val="黑体"/>
      <family val="2"/>
      <scheme val="minor"/>
    </font>
    <font>
      <sz val="14"/>
      <color rgb="FF000000"/>
      <name val="黑体"/>
      <family val="2"/>
      <scheme val="minor"/>
    </font>
    <font>
      <i/>
      <sz val="9"/>
      <name val="黑体"/>
      <family val="2"/>
      <scheme val="minor"/>
    </font>
    <font>
      <b/>
      <sz val="10"/>
      <color rgb="FF000000"/>
      <name val="黑体"/>
      <family val="2"/>
      <scheme val="minor"/>
    </font>
    <font>
      <sz val="10"/>
      <color rgb="FF000000"/>
      <name val="黑体"/>
      <family val="2"/>
      <scheme val="minor"/>
    </font>
    <font>
      <sz val="8"/>
      <name val="黑体"/>
      <family val="2"/>
      <scheme val="minor"/>
    </font>
    <font>
      <b/>
      <sz val="11"/>
      <color rgb="FF000000"/>
      <name val="黑体"/>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73">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5" fillId="0" borderId="14" xfId="0" applyFont="1" applyBorder="1" applyAlignment="1">
      <alignment horizontal="left" wrapText="1"/>
    </xf>
    <xf numFmtId="0" fontId="4" fillId="0" borderId="14" xfId="0" applyFont="1" applyBorder="1" applyAlignment="1">
      <alignment horizontal="left" wrapText="1"/>
    </xf>
    <xf numFmtId="0" fontId="25" fillId="0" borderId="14"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30" fillId="0" borderId="0" xfId="34" applyFont="1" applyAlignment="1" applyProtection="1"/>
    <xf numFmtId="0" fontId="31" fillId="0" borderId="0" xfId="0" applyFont="1"/>
    <xf numFmtId="0" fontId="32" fillId="0" borderId="0" xfId="0" applyFont="1"/>
    <xf numFmtId="0" fontId="29" fillId="0" borderId="0" xfId="0" applyFont="1"/>
    <xf numFmtId="0" fontId="3" fillId="0" borderId="0" xfId="0" applyFont="1" applyBorder="1" applyAlignment="1">
      <alignment horizontal="left" vertical="center"/>
    </xf>
    <xf numFmtId="0" fontId="28" fillId="0" borderId="0" xfId="0" applyFont="1" applyAlignment="1">
      <alignment vertical="center"/>
    </xf>
    <xf numFmtId="0" fontId="25" fillId="0" borderId="15" xfId="0" applyFont="1" applyBorder="1" applyAlignment="1">
      <alignment horizontal="left" wrapText="1"/>
    </xf>
    <xf numFmtId="0" fontId="26" fillId="0" borderId="14" xfId="34" applyFont="1" applyBorder="1" applyAlignment="1" applyProtection="1">
      <alignment horizontal="left" wrapText="1"/>
    </xf>
    <xf numFmtId="0" fontId="33" fillId="0" borderId="15" xfId="34" applyFont="1" applyBorder="1" applyAlignment="1" applyProtection="1">
      <alignment wrapText="1"/>
    </xf>
    <xf numFmtId="0" fontId="29" fillId="0" borderId="0" xfId="0" applyFont="1" applyFill="1" applyBorder="1" applyAlignment="1"/>
    <xf numFmtId="0" fontId="28" fillId="0" borderId="0" xfId="0" applyFont="1" applyFill="1" applyBorder="1" applyAlignment="1">
      <alignment horizontal="left" vertical="center"/>
    </xf>
    <xf numFmtId="0" fontId="27"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5" fillId="0" borderId="0" xfId="0" applyFont="1" applyBorder="1" applyAlignment="1">
      <alignment horizontal="left" wrapText="1"/>
    </xf>
    <xf numFmtId="0" fontId="38"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39" fillId="0" borderId="0" xfId="0" applyFont="1" applyAlignment="1">
      <alignment wrapText="1"/>
    </xf>
    <xf numFmtId="0" fontId="33" fillId="0" borderId="0" xfId="34" applyFont="1" applyAlignment="1" applyProtection="1"/>
    <xf numFmtId="0" fontId="39" fillId="0" borderId="0" xfId="0" applyFont="1" applyAlignment="1">
      <alignment horizontal="left" wrapText="1"/>
    </xf>
    <xf numFmtId="0" fontId="39" fillId="0" borderId="0" xfId="0" applyFont="1" applyAlignment="1">
      <alignment vertical="center" wrapText="1"/>
    </xf>
    <xf numFmtId="0" fontId="39" fillId="0" borderId="0" xfId="0" applyFont="1" applyFill="1" applyBorder="1" applyAlignment="1">
      <alignment vertical="center" wrapText="1"/>
    </xf>
    <xf numFmtId="0" fontId="40" fillId="0" borderId="0" xfId="0" applyFont="1" applyAlignment="1">
      <alignment vertical="center"/>
    </xf>
    <xf numFmtId="0" fontId="40" fillId="0" borderId="0" xfId="0" applyFont="1"/>
    <xf numFmtId="0" fontId="40" fillId="0" borderId="0" xfId="0" applyFont="1" applyAlignment="1"/>
    <xf numFmtId="0" fontId="41" fillId="0" borderId="0" xfId="0" applyFont="1" applyFill="1" applyBorder="1" applyAlignment="1">
      <alignment vertical="center" wrapText="1"/>
    </xf>
    <xf numFmtId="0" fontId="40" fillId="0" borderId="0" xfId="0" applyFont="1" applyBorder="1"/>
    <xf numFmtId="0" fontId="33" fillId="0" borderId="0" xfId="34" applyFont="1" applyFill="1" applyBorder="1" applyAlignment="1" applyProtection="1">
      <alignment vertical="center"/>
    </xf>
    <xf numFmtId="0" fontId="43" fillId="0" borderId="0" xfId="0" applyFont="1" applyAlignment="1">
      <alignment horizontal="right"/>
    </xf>
    <xf numFmtId="0" fontId="39" fillId="0" borderId="0" xfId="0" applyFont="1"/>
    <xf numFmtId="0" fontId="39" fillId="0" borderId="0" xfId="0" applyFont="1" applyAlignment="1"/>
    <xf numFmtId="0" fontId="39" fillId="0" borderId="0" xfId="0" applyFont="1" applyAlignment="1">
      <alignment horizontal="left" indent="1"/>
    </xf>
    <xf numFmtId="0" fontId="39" fillId="0" borderId="0" xfId="0" quotePrefix="1" applyFont="1" applyAlignment="1">
      <alignment horizontal="left" wrapText="1" indent="1"/>
    </xf>
    <xf numFmtId="0" fontId="32" fillId="0" borderId="0" xfId="0" quotePrefix="1" applyFont="1" applyAlignment="1">
      <alignment horizontal="left" indent="1"/>
    </xf>
    <xf numFmtId="0" fontId="43" fillId="0" borderId="0" xfId="0" applyFont="1" applyAlignment="1">
      <alignment horizontal="left" wrapText="1"/>
    </xf>
    <xf numFmtId="0" fontId="39" fillId="0" borderId="0" xfId="0" applyFont="1" applyFill="1" applyBorder="1" applyAlignment="1">
      <alignment horizontal="left" vertical="center" wrapText="1"/>
    </xf>
    <xf numFmtId="0" fontId="45" fillId="0" borderId="0" xfId="0" applyFont="1" applyAlignment="1">
      <alignment horizontal="right"/>
    </xf>
    <xf numFmtId="0" fontId="46" fillId="0" borderId="0" xfId="0" applyFont="1" applyFill="1" applyBorder="1" applyAlignment="1">
      <alignment vertical="center" wrapText="1"/>
    </xf>
    <xf numFmtId="0" fontId="39" fillId="0" borderId="0" xfId="0" quotePrefix="1" applyFont="1" applyAlignment="1">
      <alignment wrapText="1"/>
    </xf>
    <xf numFmtId="0" fontId="46" fillId="0" borderId="0" xfId="0" applyFont="1" applyAlignment="1"/>
    <xf numFmtId="0" fontId="46" fillId="0" borderId="0" xfId="0" applyFont="1"/>
    <xf numFmtId="0" fontId="45" fillId="0" borderId="0" xfId="0" applyFont="1" applyFill="1" applyBorder="1" applyAlignment="1"/>
    <xf numFmtId="0" fontId="49" fillId="0" borderId="0" xfId="0" applyNumberFormat="1" applyFont="1" applyFill="1" applyBorder="1" applyAlignment="1" applyProtection="1">
      <alignment vertical="center"/>
      <protection locked="0"/>
    </xf>
    <xf numFmtId="0" fontId="50" fillId="0" borderId="0" xfId="0" applyNumberFormat="1" applyFont="1" applyFill="1" applyBorder="1" applyAlignment="1" applyProtection="1">
      <alignment vertical="center"/>
      <protection locked="0"/>
    </xf>
    <xf numFmtId="0" fontId="51" fillId="0" borderId="0" xfId="0" applyFont="1" applyProtection="1"/>
    <xf numFmtId="0" fontId="52" fillId="0" borderId="0" xfId="0" applyFont="1" applyAlignment="1" applyProtection="1">
      <alignment horizontal="right" vertical="center"/>
    </xf>
    <xf numFmtId="0" fontId="51" fillId="0" borderId="0" xfId="0" applyFont="1" applyFill="1" applyBorder="1" applyProtection="1"/>
    <xf numFmtId="0" fontId="55" fillId="0" borderId="0" xfId="0" applyNumberFormat="1" applyFont="1" applyAlignment="1" applyProtection="1">
      <alignment vertical="center"/>
      <protection locked="0"/>
    </xf>
    <xf numFmtId="0" fontId="56" fillId="0" borderId="0" xfId="0" applyNumberFormat="1" applyFont="1" applyAlignment="1" applyProtection="1">
      <protection locked="0"/>
    </xf>
    <xf numFmtId="0" fontId="57" fillId="20" borderId="0" xfId="34" applyNumberFormat="1" applyFont="1" applyFill="1" applyAlignment="1" applyProtection="1">
      <alignment horizontal="right"/>
      <protection locked="0"/>
    </xf>
    <xf numFmtId="0" fontId="58" fillId="0" borderId="0" xfId="0" applyFont="1" applyAlignment="1" applyProtection="1">
      <protection locked="0"/>
    </xf>
    <xf numFmtId="0" fontId="51" fillId="20" borderId="0" xfId="0" applyFont="1" applyFill="1" applyBorder="1" applyProtection="1"/>
    <xf numFmtId="0" fontId="52" fillId="0" borderId="0" xfId="0" applyFont="1" applyFill="1" applyAlignment="1" applyProtection="1"/>
    <xf numFmtId="0" fontId="51" fillId="0" borderId="0" xfId="0" applyFont="1" applyFill="1" applyAlignment="1" applyProtection="1"/>
    <xf numFmtId="0" fontId="59" fillId="0" borderId="0" xfId="34" applyFont="1" applyAlignment="1" applyProtection="1">
      <alignment horizontal="left"/>
    </xf>
    <xf numFmtId="0" fontId="60" fillId="0" borderId="0" xfId="0" applyNumberFormat="1" applyFont="1" applyFill="1" applyBorder="1" applyProtection="1"/>
    <xf numFmtId="0" fontId="60" fillId="0" borderId="0" xfId="0" applyFont="1" applyFill="1" applyAlignment="1" applyProtection="1">
      <alignment horizontal="right" vertical="center"/>
    </xf>
    <xf numFmtId="0" fontId="60" fillId="0" borderId="0" xfId="0" applyFont="1" applyFill="1" applyBorder="1" applyProtection="1"/>
    <xf numFmtId="0" fontId="61" fillId="0" borderId="24" xfId="0" applyNumberFormat="1" applyFont="1" applyFill="1" applyBorder="1" applyAlignment="1" applyProtection="1">
      <alignment horizontal="center" vertical="center"/>
      <protection locked="0"/>
    </xf>
    <xf numFmtId="0" fontId="52" fillId="0" borderId="0" xfId="0" applyFont="1" applyFill="1" applyBorder="1" applyProtection="1"/>
    <xf numFmtId="0" fontId="62" fillId="0" borderId="0" xfId="0" applyFont="1" applyProtection="1"/>
    <xf numFmtId="0" fontId="60" fillId="0" borderId="0" xfId="0" applyFont="1" applyProtection="1"/>
    <xf numFmtId="0" fontId="62" fillId="0" borderId="0" xfId="0" applyNumberFormat="1" applyFont="1" applyFill="1" applyBorder="1" applyProtection="1"/>
    <xf numFmtId="0" fontId="62" fillId="0" borderId="0" xfId="0" applyNumberFormat="1" applyFont="1" applyProtection="1"/>
    <xf numFmtId="178" fontId="64" fillId="0" borderId="18" xfId="0" applyNumberFormat="1" applyFont="1" applyFill="1" applyBorder="1" applyAlignment="1" applyProtection="1">
      <alignment horizontal="center" vertical="center" shrinkToFit="1"/>
    </xf>
    <xf numFmtId="178" fontId="64" fillId="0" borderId="13" xfId="0" applyNumberFormat="1" applyFont="1" applyFill="1" applyBorder="1" applyAlignment="1" applyProtection="1">
      <alignment horizontal="center" vertical="center" shrinkToFit="1"/>
    </xf>
    <xf numFmtId="178" fontId="64" fillId="0" borderId="19" xfId="0" applyNumberFormat="1" applyFont="1" applyFill="1" applyBorder="1" applyAlignment="1" applyProtection="1">
      <alignment horizontal="center" vertical="center" shrinkToFit="1"/>
    </xf>
    <xf numFmtId="0" fontId="65" fillId="0" borderId="20" xfId="0" applyNumberFormat="1" applyFont="1" applyFill="1" applyBorder="1" applyAlignment="1" applyProtection="1">
      <alignment horizontal="left" vertical="center"/>
    </xf>
    <xf numFmtId="0" fontId="65" fillId="0" borderId="20" xfId="0" applyFont="1" applyFill="1" applyBorder="1" applyAlignment="1" applyProtection="1">
      <alignment horizontal="left" vertical="center"/>
    </xf>
    <xf numFmtId="0" fontId="65" fillId="0" borderId="20" xfId="0" applyFont="1" applyFill="1" applyBorder="1" applyAlignment="1" applyProtection="1">
      <alignment horizontal="center" vertical="center" wrapText="1"/>
    </xf>
    <xf numFmtId="0" fontId="66" fillId="0" borderId="20" xfId="0" applyNumberFormat="1" applyFont="1" applyFill="1" applyBorder="1" applyAlignment="1" applyProtection="1">
      <alignment horizontal="center" vertical="center" wrapText="1"/>
    </xf>
    <xf numFmtId="0" fontId="65" fillId="0" borderId="20" xfId="0" applyFont="1" applyFill="1" applyBorder="1" applyAlignment="1" applyProtection="1">
      <alignment horizontal="center" vertical="center"/>
    </xf>
    <xf numFmtId="0" fontId="67" fillId="0" borderId="21" xfId="0" applyNumberFormat="1" applyFont="1" applyFill="1" applyBorder="1" applyAlignment="1" applyProtection="1">
      <alignment horizontal="center" vertical="center" shrinkToFit="1"/>
    </xf>
    <xf numFmtId="0" fontId="67" fillId="0" borderId="22" xfId="0" applyNumberFormat="1" applyFont="1" applyFill="1" applyBorder="1" applyAlignment="1" applyProtection="1">
      <alignment horizontal="center" vertical="center" shrinkToFit="1"/>
    </xf>
    <xf numFmtId="0" fontId="67" fillId="0" borderId="23" xfId="0" applyNumberFormat="1" applyFont="1" applyFill="1" applyBorder="1" applyAlignment="1" applyProtection="1">
      <alignment horizontal="center" vertical="center" shrinkToFit="1"/>
    </xf>
    <xf numFmtId="0" fontId="52" fillId="0" borderId="0" xfId="0" applyFont="1" applyFill="1" applyBorder="1" applyAlignment="1" applyProtection="1"/>
    <xf numFmtId="0" fontId="68" fillId="24" borderId="16" xfId="0" applyNumberFormat="1" applyFont="1" applyFill="1" applyBorder="1" applyAlignment="1" applyProtection="1">
      <alignment horizontal="left" vertical="center"/>
    </xf>
    <xf numFmtId="0" fontId="68" fillId="24" borderId="16" xfId="0" applyFont="1" applyFill="1" applyBorder="1" applyAlignment="1" applyProtection="1">
      <alignment vertical="center"/>
    </xf>
    <xf numFmtId="0" fontId="67" fillId="24" borderId="16" xfId="0" applyFont="1" applyFill="1" applyBorder="1" applyAlignment="1" applyProtection="1">
      <alignment vertical="center"/>
    </xf>
    <xf numFmtId="0" fontId="67" fillId="24" borderId="16" xfId="0" applyNumberFormat="1" applyFont="1" applyFill="1" applyBorder="1" applyAlignment="1" applyProtection="1">
      <alignment horizontal="center" vertical="center"/>
    </xf>
    <xf numFmtId="177" fontId="67" fillId="24" borderId="16" xfId="0" applyNumberFormat="1" applyFont="1" applyFill="1" applyBorder="1" applyAlignment="1" applyProtection="1">
      <alignment horizontal="right" vertical="center"/>
    </xf>
    <xf numFmtId="177" fontId="67" fillId="24" borderId="16" xfId="0" applyNumberFormat="1" applyFont="1" applyFill="1" applyBorder="1" applyAlignment="1" applyProtection="1">
      <alignment horizontal="center" vertical="center"/>
    </xf>
    <xf numFmtId="1" fontId="67" fillId="24" borderId="16" xfId="40" applyNumberFormat="1" applyFont="1" applyFill="1" applyBorder="1" applyAlignment="1" applyProtection="1">
      <alignment horizontal="center" vertical="center"/>
    </xf>
    <xf numFmtId="9" fontId="67" fillId="24" borderId="16" xfId="40" applyFont="1" applyFill="1" applyBorder="1" applyAlignment="1" applyProtection="1">
      <alignment horizontal="center" vertical="center"/>
    </xf>
    <xf numFmtId="1" fontId="67" fillId="24" borderId="16" xfId="0" applyNumberFormat="1" applyFont="1" applyFill="1" applyBorder="1" applyAlignment="1" applyProtection="1">
      <alignment horizontal="center" vertical="center"/>
    </xf>
    <xf numFmtId="1" fontId="69" fillId="24" borderId="16" xfId="0" applyNumberFormat="1" applyFont="1" applyFill="1" applyBorder="1" applyAlignment="1" applyProtection="1">
      <alignment horizontal="center" vertical="center"/>
    </xf>
    <xf numFmtId="0" fontId="67" fillId="24" borderId="16" xfId="0" applyFont="1" applyFill="1" applyBorder="1" applyAlignment="1" applyProtection="1">
      <alignment horizontal="left" vertical="center"/>
    </xf>
    <xf numFmtId="0" fontId="67" fillId="24" borderId="10" xfId="0" applyFont="1" applyFill="1" applyBorder="1" applyAlignment="1" applyProtection="1">
      <alignment vertical="center"/>
    </xf>
    <xf numFmtId="0" fontId="67" fillId="0" borderId="10" xfId="0" applyNumberFormat="1" applyFont="1" applyFill="1" applyBorder="1" applyAlignment="1" applyProtection="1">
      <alignment horizontal="left" vertical="center"/>
    </xf>
    <xf numFmtId="0" fontId="67" fillId="0" borderId="10" xfId="0" applyFont="1" applyFill="1" applyBorder="1" applyAlignment="1" applyProtection="1">
      <alignment vertical="center" wrapText="1"/>
    </xf>
    <xf numFmtId="0" fontId="67" fillId="0" borderId="10" xfId="0" applyFont="1" applyFill="1" applyBorder="1" applyAlignment="1" applyProtection="1">
      <alignment vertical="center"/>
    </xf>
    <xf numFmtId="0" fontId="70" fillId="0" borderId="12" xfId="0" applyFont="1" applyFill="1" applyBorder="1" applyAlignment="1" applyProtection="1">
      <alignment horizontal="center" vertical="center"/>
    </xf>
    <xf numFmtId="177" fontId="70" fillId="25" borderId="12" xfId="0" applyNumberFormat="1" applyFont="1" applyFill="1" applyBorder="1" applyAlignment="1" applyProtection="1">
      <alignment horizontal="center" vertical="center"/>
    </xf>
    <xf numFmtId="177" fontId="70" fillId="0" borderId="12" xfId="0" applyNumberFormat="1" applyFont="1" applyBorder="1" applyAlignment="1" applyProtection="1">
      <alignment horizontal="center" vertical="center"/>
    </xf>
    <xf numFmtId="1" fontId="70" fillId="26" borderId="12" xfId="0" applyNumberFormat="1" applyFont="1" applyFill="1" applyBorder="1" applyAlignment="1" applyProtection="1">
      <alignment horizontal="center" vertical="center"/>
    </xf>
    <xf numFmtId="9" fontId="70" fillId="26" borderId="12" xfId="40" applyFont="1" applyFill="1" applyBorder="1" applyAlignment="1" applyProtection="1">
      <alignment horizontal="center" vertical="center"/>
    </xf>
    <xf numFmtId="1" fontId="70" fillId="0" borderId="12" xfId="0" applyNumberFormat="1" applyFont="1" applyBorder="1" applyAlignment="1" applyProtection="1">
      <alignment horizontal="center" vertical="center"/>
    </xf>
    <xf numFmtId="1" fontId="71" fillId="0" borderId="12" xfId="0" applyNumberFormat="1" applyFont="1" applyBorder="1" applyAlignment="1" applyProtection="1">
      <alignment horizontal="center" vertical="center"/>
    </xf>
    <xf numFmtId="0" fontId="67" fillId="0" borderId="10" xfId="0" applyFont="1" applyFill="1" applyBorder="1" applyAlignment="1" applyProtection="1">
      <alignment horizontal="left" vertical="center"/>
    </xf>
    <xf numFmtId="9" fontId="67" fillId="0" borderId="10" xfId="0" applyNumberFormat="1" applyFont="1" applyFill="1" applyBorder="1" applyAlignment="1" applyProtection="1">
      <alignment horizontal="left" vertical="center"/>
    </xf>
    <xf numFmtId="0" fontId="67" fillId="0" borderId="10" xfId="0" applyFont="1" applyFill="1" applyBorder="1" applyAlignment="1" applyProtection="1">
      <alignment horizontal="left" vertical="center" wrapText="1" indent="1"/>
    </xf>
    <xf numFmtId="0" fontId="68" fillId="24" borderId="10" xfId="0" applyNumberFormat="1" applyFont="1" applyFill="1" applyBorder="1" applyAlignment="1" applyProtection="1">
      <alignment horizontal="left" vertical="center"/>
    </xf>
    <xf numFmtId="0" fontId="68" fillId="24" borderId="10" xfId="0" applyFont="1" applyFill="1" applyBorder="1" applyAlignment="1" applyProtection="1">
      <alignment vertical="center"/>
    </xf>
    <xf numFmtId="0" fontId="67" fillId="24" borderId="10" xfId="0" applyNumberFormat="1" applyFont="1" applyFill="1" applyBorder="1" applyAlignment="1" applyProtection="1">
      <alignment horizontal="center" vertical="center"/>
    </xf>
    <xf numFmtId="177" fontId="67" fillId="24" borderId="10" xfId="0" applyNumberFormat="1" applyFont="1" applyFill="1" applyBorder="1" applyAlignment="1" applyProtection="1">
      <alignment horizontal="center" vertical="center"/>
    </xf>
    <xf numFmtId="1" fontId="67" fillId="24" borderId="10" xfId="40" applyNumberFormat="1" applyFont="1" applyFill="1" applyBorder="1" applyAlignment="1" applyProtection="1">
      <alignment horizontal="center" vertical="center"/>
    </xf>
    <xf numFmtId="9" fontId="67" fillId="24" borderId="10" xfId="40" applyFont="1" applyFill="1" applyBorder="1" applyAlignment="1" applyProtection="1">
      <alignment horizontal="center" vertical="center"/>
    </xf>
    <xf numFmtId="1" fontId="67" fillId="24" borderId="10" xfId="0" applyNumberFormat="1" applyFont="1" applyFill="1" applyBorder="1" applyAlignment="1" applyProtection="1">
      <alignment horizontal="center" vertical="center"/>
    </xf>
    <xf numFmtId="1" fontId="69" fillId="24" borderId="10" xfId="0" applyNumberFormat="1" applyFont="1" applyFill="1" applyBorder="1" applyAlignment="1" applyProtection="1">
      <alignment horizontal="center" vertical="center"/>
    </xf>
    <xf numFmtId="0" fontId="67" fillId="24" borderId="10" xfId="0" applyFont="1" applyFill="1" applyBorder="1" applyAlignment="1" applyProtection="1">
      <alignment horizontal="left" vertical="center"/>
    </xf>
    <xf numFmtId="0" fontId="72" fillId="0" borderId="10" xfId="0" applyFont="1" applyFill="1" applyBorder="1" applyAlignment="1" applyProtection="1">
      <alignment vertical="center"/>
    </xf>
    <xf numFmtId="0" fontId="67" fillId="0" borderId="10" xfId="0" applyNumberFormat="1" applyFont="1" applyFill="1" applyBorder="1" applyAlignment="1" applyProtection="1">
      <alignment horizontal="center" vertical="center"/>
    </xf>
    <xf numFmtId="0" fontId="72" fillId="0" borderId="10" xfId="0" applyFont="1" applyFill="1" applyBorder="1" applyAlignment="1" applyProtection="1">
      <alignment horizontal="center" vertical="center"/>
    </xf>
    <xf numFmtId="1" fontId="67" fillId="0" borderId="10" xfId="40" applyNumberFormat="1" applyFont="1" applyFill="1" applyBorder="1" applyAlignment="1" applyProtection="1">
      <alignment horizontal="center" vertical="center"/>
    </xf>
    <xf numFmtId="9" fontId="67" fillId="0" borderId="10" xfId="40" applyFont="1" applyFill="1" applyBorder="1" applyAlignment="1" applyProtection="1">
      <alignment horizontal="center" vertical="center"/>
    </xf>
    <xf numFmtId="1" fontId="67" fillId="0" borderId="10" xfId="0" applyNumberFormat="1" applyFont="1" applyFill="1" applyBorder="1" applyAlignment="1" applyProtection="1">
      <alignment horizontal="center" vertical="center"/>
    </xf>
    <xf numFmtId="1" fontId="69" fillId="0" borderId="10" xfId="0" applyNumberFormat="1" applyFont="1" applyFill="1" applyBorder="1" applyAlignment="1" applyProtection="1">
      <alignment horizontal="center" vertical="center"/>
    </xf>
    <xf numFmtId="0" fontId="67" fillId="0" borderId="0" xfId="0" applyFont="1" applyFill="1" applyBorder="1" applyAlignment="1" applyProtection="1">
      <alignment vertical="center"/>
    </xf>
    <xf numFmtId="0" fontId="73" fillId="23" borderId="0" xfId="0" applyFont="1" applyFill="1" applyBorder="1" applyAlignment="1" applyProtection="1">
      <alignment vertical="center"/>
    </xf>
    <xf numFmtId="0" fontId="61" fillId="24" borderId="0" xfId="0" applyFont="1" applyFill="1" applyAlignment="1" applyProtection="1">
      <alignment vertical="center"/>
    </xf>
    <xf numFmtId="0" fontId="74" fillId="23" borderId="0" xfId="0" applyFont="1" applyFill="1" applyBorder="1" applyAlignment="1" applyProtection="1">
      <alignment vertical="center"/>
    </xf>
    <xf numFmtId="0" fontId="74" fillId="23" borderId="0" xfId="0" applyFont="1" applyFill="1" applyBorder="1" applyAlignment="1" applyProtection="1">
      <alignment horizontal="center" vertical="center"/>
    </xf>
    <xf numFmtId="0" fontId="75" fillId="24" borderId="0" xfId="0" applyFont="1" applyFill="1" applyAlignment="1" applyProtection="1">
      <alignment vertical="center"/>
    </xf>
    <xf numFmtId="0" fontId="69" fillId="24" borderId="0" xfId="0" applyFont="1" applyFill="1" applyAlignment="1" applyProtection="1">
      <alignment vertical="center"/>
    </xf>
    <xf numFmtId="0" fontId="75" fillId="0" borderId="0" xfId="0" applyFont="1" applyFill="1" applyBorder="1" applyAlignment="1" applyProtection="1">
      <alignment vertical="center"/>
    </xf>
    <xf numFmtId="0" fontId="70" fillId="23" borderId="0" xfId="0" applyFont="1" applyFill="1" applyBorder="1" applyAlignment="1" applyProtection="1">
      <alignment vertical="center"/>
    </xf>
    <xf numFmtId="0" fontId="67" fillId="24" borderId="0" xfId="0" applyFont="1" applyFill="1" applyAlignment="1" applyProtection="1">
      <alignment vertical="center"/>
    </xf>
    <xf numFmtId="0" fontId="67" fillId="24" borderId="0" xfId="0" applyFont="1" applyFill="1" applyAlignment="1" applyProtection="1">
      <alignment horizontal="center" vertical="center"/>
    </xf>
    <xf numFmtId="0" fontId="68" fillId="0" borderId="10" xfId="0" applyNumberFormat="1" applyFont="1" applyFill="1" applyBorder="1" applyAlignment="1" applyProtection="1">
      <alignment horizontal="left" vertical="center"/>
    </xf>
    <xf numFmtId="0" fontId="76" fillId="22" borderId="11" xfId="0" applyFont="1" applyFill="1" applyBorder="1" applyAlignment="1" applyProtection="1">
      <alignment vertical="center"/>
    </xf>
    <xf numFmtId="0" fontId="70" fillId="22" borderId="11" xfId="0" applyFont="1" applyFill="1" applyBorder="1" applyAlignment="1" applyProtection="1">
      <alignment vertical="center"/>
    </xf>
    <xf numFmtId="0" fontId="70" fillId="0" borderId="12" xfId="0" quotePrefix="1" applyFont="1" applyFill="1" applyBorder="1" applyAlignment="1" applyProtection="1">
      <alignment horizontal="center" vertical="center"/>
    </xf>
    <xf numFmtId="1" fontId="70" fillId="0" borderId="12" xfId="0" applyNumberFormat="1" applyFont="1" applyFill="1" applyBorder="1" applyAlignment="1" applyProtection="1">
      <alignment horizontal="center" vertical="center"/>
    </xf>
    <xf numFmtId="1" fontId="71" fillId="0" borderId="12" xfId="0" applyNumberFormat="1" applyFont="1" applyFill="1" applyBorder="1" applyAlignment="1" applyProtection="1">
      <alignment horizontal="center" vertical="center"/>
    </xf>
    <xf numFmtId="0" fontId="70" fillId="0" borderId="12" xfId="0" applyFont="1" applyBorder="1" applyAlignment="1" applyProtection="1">
      <alignment vertical="center"/>
    </xf>
    <xf numFmtId="0" fontId="70" fillId="0" borderId="12" xfId="0" applyFont="1" applyBorder="1" applyAlignment="1" applyProtection="1">
      <alignment horizontal="left" vertical="center"/>
    </xf>
    <xf numFmtId="0" fontId="51" fillId="0" borderId="0" xfId="0" applyNumberFormat="1" applyFont="1" applyFill="1" applyBorder="1" applyProtection="1">
      <protection locked="0"/>
    </xf>
    <xf numFmtId="0" fontId="51" fillId="0" borderId="0" xfId="0" applyFont="1" applyProtection="1">
      <protection locked="0"/>
    </xf>
    <xf numFmtId="0" fontId="51" fillId="0" borderId="0" xfId="0" applyNumberFormat="1" applyFont="1" applyProtection="1">
      <protection locked="0"/>
    </xf>
    <xf numFmtId="0" fontId="51" fillId="0" borderId="0" xfId="0" applyFont="1" applyFill="1" applyBorder="1" applyProtection="1">
      <protection locked="0"/>
    </xf>
    <xf numFmtId="0" fontId="51" fillId="0" borderId="0" xfId="0" applyNumberFormat="1" applyFont="1" applyFill="1" applyBorder="1" applyProtection="1"/>
    <xf numFmtId="0" fontId="51" fillId="0" borderId="0" xfId="0" applyNumberFormat="1" applyFont="1" applyProtection="1"/>
    <xf numFmtId="0" fontId="53" fillId="0" borderId="0" xfId="34" applyFont="1" applyBorder="1" applyAlignment="1" applyProtection="1">
      <alignment horizontal="left" vertical="center"/>
    </xf>
    <xf numFmtId="176" fontId="61" fillId="0" borderId="17" xfId="0" applyNumberFormat="1" applyFont="1" applyFill="1" applyBorder="1" applyAlignment="1" applyProtection="1">
      <alignment horizontal="center" vertical="center" shrinkToFit="1"/>
      <protection locked="0"/>
    </xf>
    <xf numFmtId="0" fontId="63" fillId="0" borderId="18" xfId="0" applyNumberFormat="1" applyFont="1" applyFill="1" applyBorder="1" applyAlignment="1" applyProtection="1">
      <alignment horizontal="center" vertical="center"/>
    </xf>
    <xf numFmtId="0" fontId="63" fillId="0" borderId="13" xfId="0" applyNumberFormat="1" applyFont="1" applyFill="1" applyBorder="1" applyAlignment="1" applyProtection="1">
      <alignment horizontal="center" vertical="center"/>
    </xf>
    <xf numFmtId="0" fontId="63" fillId="0" borderId="19" xfId="0" applyNumberFormat="1" applyFont="1" applyFill="1" applyBorder="1" applyAlignment="1" applyProtection="1">
      <alignment horizontal="center" vertical="center"/>
    </xf>
    <xf numFmtId="176" fontId="61" fillId="0" borderId="24" xfId="0" applyNumberFormat="1" applyFont="1" applyFill="1" applyBorder="1" applyAlignment="1" applyProtection="1">
      <alignment horizontal="center" vertical="center" shrinkToFit="1"/>
      <protection locked="0"/>
    </xf>
    <xf numFmtId="179" fontId="61" fillId="0" borderId="18" xfId="0" applyNumberFormat="1" applyFont="1" applyFill="1" applyBorder="1" applyAlignment="1" applyProtection="1">
      <alignment horizontal="center" vertical="center"/>
    </xf>
    <xf numFmtId="179" fontId="61" fillId="0" borderId="13" xfId="0" applyNumberFormat="1" applyFont="1" applyFill="1" applyBorder="1" applyAlignment="1" applyProtection="1">
      <alignment horizontal="center" vertical="center"/>
    </xf>
    <xf numFmtId="179" fontId="61" fillId="0" borderId="19" xfId="0" applyNumberFormat="1" applyFont="1" applyFill="1" applyBorder="1" applyAlignment="1" applyProtection="1">
      <alignment horizontal="center" vertical="center"/>
    </xf>
    <xf numFmtId="0" fontId="38" fillId="0" borderId="0" xfId="0" applyFont="1" applyFill="1" applyBorder="1" applyAlignment="1">
      <alignment horizontal="left"/>
    </xf>
  </cellXfs>
  <cellStyles count="44">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强调文字颜色 1" xfId="19" builtinId="29" customBuiltin="1"/>
    <cellStyle name="强调文字颜色 2" xfId="20" builtinId="33" customBuiltin="1"/>
    <cellStyle name="强调文字颜色 3" xfId="21" builtinId="37" customBuiltin="1"/>
    <cellStyle name="强调文字颜色 4" xfId="22" builtinId="41" customBuiltin="1"/>
    <cellStyle name="强调文字颜色 5" xfId="23" builtinId="45" customBuiltin="1"/>
    <cellStyle name="强调文字颜色 6" xfId="24" builtinId="49" customBuiltin="1"/>
    <cellStyle name="适中" xfId="37" builtinId="28" customBuiltin="1"/>
    <cellStyle name="输出" xfId="39" builtinId="21" customBuiltin="1"/>
    <cellStyle name="输入" xfId="35" builtinId="20" customBuiltin="1"/>
    <cellStyle name="注释" xfId="38" builtinId="10" customBuiltin="1"/>
  </cellStyles>
  <dxfs count="2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6"/>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25</xdr:col>
      <xdr:colOff>158750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127000</xdr:rowOff>
        </xdr:from>
        <xdr:to>
          <xdr:col>27</xdr:col>
          <xdr:colOff>107950</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8"/>
  <sheetViews>
    <sheetView showGridLines="0" tabSelected="1" zoomScaleNormal="100" workbookViewId="0">
      <pane ySplit="7" topLeftCell="A27" activePane="bottomLeft" state="frozen"/>
      <selection pane="bottomLeft" activeCell="H4" sqref="H4"/>
    </sheetView>
  </sheetViews>
  <sheetFormatPr defaultColWidth="9.1796875" defaultRowHeight="12.5" x14ac:dyDescent="0.25"/>
  <cols>
    <col min="1" max="1" width="6.81640625" style="161" customWidth="1"/>
    <col min="2" max="2" width="19" style="65" customWidth="1"/>
    <col min="3" max="3" width="16.08984375" style="65" customWidth="1"/>
    <col min="4" max="4" width="6.81640625" style="162" hidden="1" customWidth="1"/>
    <col min="5" max="6" width="12" style="65" customWidth="1"/>
    <col min="7" max="7" width="6" style="65" customWidth="1"/>
    <col min="8" max="8" width="6.7265625" style="65" customWidth="1"/>
    <col min="9" max="9" width="6.453125" style="65" customWidth="1"/>
    <col min="10" max="10" width="1.81640625" style="65" customWidth="1"/>
    <col min="11" max="66" width="2.453125" style="65" customWidth="1"/>
    <col min="67" max="16384" width="9.1796875" style="67"/>
  </cols>
  <sheetData>
    <row r="1" spans="1:66" ht="30" customHeight="1" x14ac:dyDescent="0.25">
      <c r="A1" s="63" t="s">
        <v>152</v>
      </c>
      <c r="B1" s="64"/>
      <c r="C1" s="64"/>
      <c r="D1" s="64"/>
      <c r="E1" s="64"/>
      <c r="F1" s="64"/>
      <c r="I1" s="66"/>
      <c r="K1" s="163" t="s">
        <v>154</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5">
      <c r="A2" s="68" t="s">
        <v>153</v>
      </c>
      <c r="B2" s="69"/>
      <c r="C2" s="69"/>
      <c r="D2" s="70"/>
      <c r="E2" s="71"/>
      <c r="F2" s="71"/>
      <c r="H2" s="72"/>
    </row>
    <row r="3" spans="1:66" ht="14" x14ac:dyDescent="0.25">
      <c r="A3" s="68"/>
      <c r="B3" s="73"/>
      <c r="C3" s="74"/>
      <c r="D3" s="74"/>
      <c r="E3" s="74"/>
      <c r="F3" s="74"/>
      <c r="G3" s="74"/>
      <c r="H3" s="72"/>
      <c r="K3" s="75"/>
      <c r="L3" s="75"/>
      <c r="M3" s="75"/>
      <c r="N3" s="75"/>
      <c r="O3" s="75"/>
      <c r="P3" s="75"/>
      <c r="Q3" s="75"/>
      <c r="R3" s="75"/>
      <c r="S3" s="75"/>
      <c r="T3" s="75"/>
      <c r="U3" s="75"/>
      <c r="V3" s="75"/>
      <c r="W3" s="75"/>
      <c r="X3" s="75"/>
      <c r="Y3" s="75"/>
      <c r="Z3" s="75"/>
      <c r="AA3" s="75"/>
    </row>
    <row r="4" spans="1:66" ht="17.25" customHeight="1" x14ac:dyDescent="0.25">
      <c r="A4" s="76"/>
      <c r="B4" s="77" t="s">
        <v>74</v>
      </c>
      <c r="C4" s="168">
        <v>43246</v>
      </c>
      <c r="D4" s="168"/>
      <c r="E4" s="168"/>
      <c r="F4" s="78"/>
      <c r="G4" s="77" t="s">
        <v>73</v>
      </c>
      <c r="H4" s="79">
        <v>6</v>
      </c>
      <c r="I4" s="80"/>
      <c r="J4" s="81"/>
      <c r="K4" s="165" t="str">
        <f>"Week "&amp;(K6-($C$4-WEEKDAY($C$4,1)+2))/7+1</f>
        <v>Week 6</v>
      </c>
      <c r="L4" s="166"/>
      <c r="M4" s="166"/>
      <c r="N4" s="166"/>
      <c r="O4" s="166"/>
      <c r="P4" s="166"/>
      <c r="Q4" s="167"/>
      <c r="R4" s="165" t="str">
        <f>"Week "&amp;(R6-($C$4-WEEKDAY($C$4,1)+2))/7+1</f>
        <v>Week 7</v>
      </c>
      <c r="S4" s="166"/>
      <c r="T4" s="166"/>
      <c r="U4" s="166"/>
      <c r="V4" s="166"/>
      <c r="W4" s="166"/>
      <c r="X4" s="167"/>
      <c r="Y4" s="165" t="str">
        <f>"Week "&amp;(Y6-($C$4-WEEKDAY($C$4,1)+2))/7+1</f>
        <v>Week 8</v>
      </c>
      <c r="Z4" s="166"/>
      <c r="AA4" s="166"/>
      <c r="AB4" s="166"/>
      <c r="AC4" s="166"/>
      <c r="AD4" s="166"/>
      <c r="AE4" s="167"/>
      <c r="AF4" s="165" t="str">
        <f>"Week "&amp;(AF6-($C$4-WEEKDAY($C$4,1)+2))/7+1</f>
        <v>Week 9</v>
      </c>
      <c r="AG4" s="166"/>
      <c r="AH4" s="166"/>
      <c r="AI4" s="166"/>
      <c r="AJ4" s="166"/>
      <c r="AK4" s="166"/>
      <c r="AL4" s="167"/>
      <c r="AM4" s="165" t="str">
        <f>"Week "&amp;(AM6-($C$4-WEEKDAY($C$4,1)+2))/7+1</f>
        <v>Week 10</v>
      </c>
      <c r="AN4" s="166"/>
      <c r="AO4" s="166"/>
      <c r="AP4" s="166"/>
      <c r="AQ4" s="166"/>
      <c r="AR4" s="166"/>
      <c r="AS4" s="167"/>
      <c r="AT4" s="165" t="str">
        <f>"Week "&amp;(AT6-($C$4-WEEKDAY($C$4,1)+2))/7+1</f>
        <v>Week 11</v>
      </c>
      <c r="AU4" s="166"/>
      <c r="AV4" s="166"/>
      <c r="AW4" s="166"/>
      <c r="AX4" s="166"/>
      <c r="AY4" s="166"/>
      <c r="AZ4" s="167"/>
      <c r="BA4" s="165" t="str">
        <f>"Week "&amp;(BA6-($C$4-WEEKDAY($C$4,1)+2))/7+1</f>
        <v>Week 12</v>
      </c>
      <c r="BB4" s="166"/>
      <c r="BC4" s="166"/>
      <c r="BD4" s="166"/>
      <c r="BE4" s="166"/>
      <c r="BF4" s="166"/>
      <c r="BG4" s="167"/>
      <c r="BH4" s="165" t="str">
        <f>"Week "&amp;(BH6-($C$4-WEEKDAY($C$4,1)+2))/7+1</f>
        <v>Week 13</v>
      </c>
      <c r="BI4" s="166"/>
      <c r="BJ4" s="166"/>
      <c r="BK4" s="166"/>
      <c r="BL4" s="166"/>
      <c r="BM4" s="166"/>
      <c r="BN4" s="167"/>
    </row>
    <row r="5" spans="1:66" ht="17.25" customHeight="1" x14ac:dyDescent="0.25">
      <c r="A5" s="76"/>
      <c r="B5" s="77" t="s">
        <v>75</v>
      </c>
      <c r="C5" s="164" t="s">
        <v>159</v>
      </c>
      <c r="D5" s="164"/>
      <c r="E5" s="164"/>
      <c r="F5" s="82"/>
      <c r="G5" s="82"/>
      <c r="H5" s="82"/>
      <c r="I5" s="82"/>
      <c r="J5" s="81"/>
      <c r="K5" s="169">
        <f>K6</f>
        <v>43276</v>
      </c>
      <c r="L5" s="170"/>
      <c r="M5" s="170"/>
      <c r="N5" s="170"/>
      <c r="O5" s="170"/>
      <c r="P5" s="170"/>
      <c r="Q5" s="171"/>
      <c r="R5" s="169">
        <f>R6</f>
        <v>43283</v>
      </c>
      <c r="S5" s="170"/>
      <c r="T5" s="170"/>
      <c r="U5" s="170"/>
      <c r="V5" s="170"/>
      <c r="W5" s="170"/>
      <c r="X5" s="171"/>
      <c r="Y5" s="169">
        <f>Y6</f>
        <v>43290</v>
      </c>
      <c r="Z5" s="170"/>
      <c r="AA5" s="170"/>
      <c r="AB5" s="170"/>
      <c r="AC5" s="170"/>
      <c r="AD5" s="170"/>
      <c r="AE5" s="171"/>
      <c r="AF5" s="169">
        <f>AF6</f>
        <v>43297</v>
      </c>
      <c r="AG5" s="170"/>
      <c r="AH5" s="170"/>
      <c r="AI5" s="170"/>
      <c r="AJ5" s="170"/>
      <c r="AK5" s="170"/>
      <c r="AL5" s="171"/>
      <c r="AM5" s="169">
        <f>AM6</f>
        <v>43304</v>
      </c>
      <c r="AN5" s="170"/>
      <c r="AO5" s="170"/>
      <c r="AP5" s="170"/>
      <c r="AQ5" s="170"/>
      <c r="AR5" s="170"/>
      <c r="AS5" s="171"/>
      <c r="AT5" s="169">
        <f>AT6</f>
        <v>43311</v>
      </c>
      <c r="AU5" s="170"/>
      <c r="AV5" s="170"/>
      <c r="AW5" s="170"/>
      <c r="AX5" s="170"/>
      <c r="AY5" s="170"/>
      <c r="AZ5" s="171"/>
      <c r="BA5" s="169">
        <f>BA6</f>
        <v>43318</v>
      </c>
      <c r="BB5" s="170"/>
      <c r="BC5" s="170"/>
      <c r="BD5" s="170"/>
      <c r="BE5" s="170"/>
      <c r="BF5" s="170"/>
      <c r="BG5" s="171"/>
      <c r="BH5" s="169">
        <f>BH6</f>
        <v>43325</v>
      </c>
      <c r="BI5" s="170"/>
      <c r="BJ5" s="170"/>
      <c r="BK5" s="170"/>
      <c r="BL5" s="170"/>
      <c r="BM5" s="170"/>
      <c r="BN5" s="171"/>
    </row>
    <row r="6" spans="1:66" ht="13" x14ac:dyDescent="0.25">
      <c r="A6" s="83"/>
      <c r="B6" s="81"/>
      <c r="C6" s="81"/>
      <c r="D6" s="84"/>
      <c r="E6" s="81"/>
      <c r="F6" s="81"/>
      <c r="G6" s="81"/>
      <c r="H6" s="81"/>
      <c r="I6" s="81"/>
      <c r="J6" s="81"/>
      <c r="K6" s="85">
        <f>C4-WEEKDAY(C4,1)+2+7*(H4-1)</f>
        <v>43276</v>
      </c>
      <c r="L6" s="86">
        <f t="shared" ref="L6:AQ6" si="0">K6+1</f>
        <v>43277</v>
      </c>
      <c r="M6" s="86">
        <f t="shared" si="0"/>
        <v>43278</v>
      </c>
      <c r="N6" s="86">
        <f t="shared" si="0"/>
        <v>43279</v>
      </c>
      <c r="O6" s="86">
        <f t="shared" si="0"/>
        <v>43280</v>
      </c>
      <c r="P6" s="86">
        <f t="shared" si="0"/>
        <v>43281</v>
      </c>
      <c r="Q6" s="87">
        <f t="shared" si="0"/>
        <v>43282</v>
      </c>
      <c r="R6" s="85">
        <f t="shared" si="0"/>
        <v>43283</v>
      </c>
      <c r="S6" s="86">
        <f t="shared" si="0"/>
        <v>43284</v>
      </c>
      <c r="T6" s="86">
        <f t="shared" si="0"/>
        <v>43285</v>
      </c>
      <c r="U6" s="86">
        <f t="shared" si="0"/>
        <v>43286</v>
      </c>
      <c r="V6" s="86">
        <f t="shared" si="0"/>
        <v>43287</v>
      </c>
      <c r="W6" s="86">
        <f t="shared" si="0"/>
        <v>43288</v>
      </c>
      <c r="X6" s="87">
        <f t="shared" si="0"/>
        <v>43289</v>
      </c>
      <c r="Y6" s="85">
        <f t="shared" si="0"/>
        <v>43290</v>
      </c>
      <c r="Z6" s="86">
        <f t="shared" si="0"/>
        <v>43291</v>
      </c>
      <c r="AA6" s="86">
        <f t="shared" si="0"/>
        <v>43292</v>
      </c>
      <c r="AB6" s="86">
        <f t="shared" si="0"/>
        <v>43293</v>
      </c>
      <c r="AC6" s="86">
        <f t="shared" si="0"/>
        <v>43294</v>
      </c>
      <c r="AD6" s="86">
        <f t="shared" si="0"/>
        <v>43295</v>
      </c>
      <c r="AE6" s="87">
        <f t="shared" si="0"/>
        <v>43296</v>
      </c>
      <c r="AF6" s="85">
        <f t="shared" si="0"/>
        <v>43297</v>
      </c>
      <c r="AG6" s="86">
        <f t="shared" si="0"/>
        <v>43298</v>
      </c>
      <c r="AH6" s="86">
        <f t="shared" si="0"/>
        <v>43299</v>
      </c>
      <c r="AI6" s="86">
        <f t="shared" si="0"/>
        <v>43300</v>
      </c>
      <c r="AJ6" s="86">
        <f t="shared" si="0"/>
        <v>43301</v>
      </c>
      <c r="AK6" s="86">
        <f t="shared" si="0"/>
        <v>43302</v>
      </c>
      <c r="AL6" s="87">
        <f t="shared" si="0"/>
        <v>43303</v>
      </c>
      <c r="AM6" s="85">
        <f t="shared" si="0"/>
        <v>43304</v>
      </c>
      <c r="AN6" s="86">
        <f t="shared" si="0"/>
        <v>43305</v>
      </c>
      <c r="AO6" s="86">
        <f t="shared" si="0"/>
        <v>43306</v>
      </c>
      <c r="AP6" s="86">
        <f t="shared" si="0"/>
        <v>43307</v>
      </c>
      <c r="AQ6" s="86">
        <f t="shared" si="0"/>
        <v>43308</v>
      </c>
      <c r="AR6" s="86">
        <f t="shared" ref="AR6:BN6" si="1">AQ6+1</f>
        <v>43309</v>
      </c>
      <c r="AS6" s="87">
        <f t="shared" si="1"/>
        <v>43310</v>
      </c>
      <c r="AT6" s="85">
        <f t="shared" si="1"/>
        <v>43311</v>
      </c>
      <c r="AU6" s="86">
        <f t="shared" si="1"/>
        <v>43312</v>
      </c>
      <c r="AV6" s="86">
        <f t="shared" si="1"/>
        <v>43313</v>
      </c>
      <c r="AW6" s="86">
        <f t="shared" si="1"/>
        <v>43314</v>
      </c>
      <c r="AX6" s="86">
        <f t="shared" si="1"/>
        <v>43315</v>
      </c>
      <c r="AY6" s="86">
        <f t="shared" si="1"/>
        <v>43316</v>
      </c>
      <c r="AZ6" s="87">
        <f t="shared" si="1"/>
        <v>43317</v>
      </c>
      <c r="BA6" s="85">
        <f t="shared" si="1"/>
        <v>43318</v>
      </c>
      <c r="BB6" s="86">
        <f t="shared" si="1"/>
        <v>43319</v>
      </c>
      <c r="BC6" s="86">
        <f t="shared" si="1"/>
        <v>43320</v>
      </c>
      <c r="BD6" s="86">
        <f t="shared" si="1"/>
        <v>43321</v>
      </c>
      <c r="BE6" s="86">
        <f t="shared" si="1"/>
        <v>43322</v>
      </c>
      <c r="BF6" s="86">
        <f t="shared" si="1"/>
        <v>43323</v>
      </c>
      <c r="BG6" s="87">
        <f t="shared" si="1"/>
        <v>43324</v>
      </c>
      <c r="BH6" s="85">
        <f t="shared" si="1"/>
        <v>43325</v>
      </c>
      <c r="BI6" s="86">
        <f t="shared" si="1"/>
        <v>43326</v>
      </c>
      <c r="BJ6" s="86">
        <f t="shared" si="1"/>
        <v>43327</v>
      </c>
      <c r="BK6" s="86">
        <f t="shared" si="1"/>
        <v>43328</v>
      </c>
      <c r="BL6" s="86">
        <f t="shared" si="1"/>
        <v>43329</v>
      </c>
      <c r="BM6" s="86">
        <f t="shared" si="1"/>
        <v>43330</v>
      </c>
      <c r="BN6" s="87">
        <f t="shared" si="1"/>
        <v>43331</v>
      </c>
    </row>
    <row r="7" spans="1:66" s="96" customFormat="1" ht="24.5" thickBot="1" x14ac:dyDescent="0.3">
      <c r="A7" s="88" t="s">
        <v>0</v>
      </c>
      <c r="B7" s="89" t="s">
        <v>65</v>
      </c>
      <c r="C7" s="90" t="s">
        <v>66</v>
      </c>
      <c r="D7" s="91" t="s">
        <v>72</v>
      </c>
      <c r="E7" s="92" t="s">
        <v>67</v>
      </c>
      <c r="F7" s="92" t="s">
        <v>68</v>
      </c>
      <c r="G7" s="90" t="s">
        <v>69</v>
      </c>
      <c r="H7" s="90" t="s">
        <v>70</v>
      </c>
      <c r="I7" s="90" t="s">
        <v>71</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108" customFormat="1" ht="17.5" x14ac:dyDescent="0.25">
      <c r="A8" s="97" t="str">
        <f>IF(ISERROR(VALUE(SUBSTITUTE(prevWBS,".",""))),"1",IF(ISERROR(FIND("`",SUBSTITUTE(prevWBS,".","`",1))),TEXT(VALUE(prevWBS)+1,"#"),TEXT(VALUE(LEFT(prevWBS,FIND("`",SUBSTITUTE(prevWBS,".","`",1))-1))+1,"#")))</f>
        <v>1</v>
      </c>
      <c r="B8" s="98" t="s">
        <v>143</v>
      </c>
      <c r="C8" s="99"/>
      <c r="D8" s="100"/>
      <c r="E8" s="101"/>
      <c r="F8" s="102" t="str">
        <f>IF(ISBLANK(E8)," - ",IF(G8=0,E8,E8+G8-1))</f>
        <v xml:space="preserve"> - </v>
      </c>
      <c r="G8" s="103"/>
      <c r="H8" s="104"/>
      <c r="I8" s="105" t="str">
        <f t="shared" ref="I8:I41" si="4">IF(OR(F8=0,E8=0)," - ",NETWORKDAYS(E8,F8))</f>
        <v xml:space="preserve"> - </v>
      </c>
      <c r="J8" s="106"/>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row>
    <row r="9" spans="1:66" s="111" customFormat="1" ht="17.5" x14ac:dyDescent="0.25">
      <c r="A9" s="10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0" t="s">
        <v>136</v>
      </c>
      <c r="C9" s="111" t="s">
        <v>155</v>
      </c>
      <c r="D9" s="112"/>
      <c r="E9" s="113">
        <v>43247</v>
      </c>
      <c r="F9" s="114">
        <f>IF(ISBLANK(E9)," - ",IF(G9=0,E9,E9+G9-1))</f>
        <v>43266</v>
      </c>
      <c r="G9" s="115">
        <v>20</v>
      </c>
      <c r="H9" s="116">
        <v>1</v>
      </c>
      <c r="I9" s="117">
        <f>IF(OR(F9=0,E9=0)," - E9",NETWORKDAYS(E9,F9))</f>
        <v>15</v>
      </c>
      <c r="J9" s="118"/>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19"/>
      <c r="BL9" s="119"/>
      <c r="BM9" s="119"/>
      <c r="BN9" s="119"/>
    </row>
    <row r="10" spans="1:66" s="111" customFormat="1" ht="17.5" x14ac:dyDescent="0.25">
      <c r="A10" s="109" t="str">
        <f t="shared" si="5"/>
        <v>1.2</v>
      </c>
      <c r="B10" s="110" t="s">
        <v>137</v>
      </c>
      <c r="C10" s="111" t="s">
        <v>156</v>
      </c>
      <c r="D10" s="112"/>
      <c r="E10" s="113">
        <v>43247</v>
      </c>
      <c r="F10" s="114">
        <f t="shared" ref="F10:F39" si="6">IF(ISBLANK(E10)," - ",IF(G10=0,E10,E10+G10-1))</f>
        <v>43266</v>
      </c>
      <c r="G10" s="115">
        <v>20</v>
      </c>
      <c r="H10" s="116">
        <v>1</v>
      </c>
      <c r="I10" s="117">
        <f t="shared" si="4"/>
        <v>15</v>
      </c>
      <c r="J10" s="118"/>
      <c r="K10" s="119"/>
      <c r="L10" s="119"/>
      <c r="M10" s="120"/>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row>
    <row r="11" spans="1:66" s="111" customFormat="1" ht="17.5" x14ac:dyDescent="0.25">
      <c r="A11" s="109" t="str">
        <f t="shared" si="5"/>
        <v>1.3</v>
      </c>
      <c r="B11" s="110" t="s">
        <v>138</v>
      </c>
      <c r="C11" s="111" t="s">
        <v>156</v>
      </c>
      <c r="D11" s="112"/>
      <c r="E11" s="113">
        <v>43247</v>
      </c>
      <c r="F11" s="114">
        <f t="shared" si="6"/>
        <v>43266</v>
      </c>
      <c r="G11" s="115">
        <v>20</v>
      </c>
      <c r="H11" s="116">
        <v>1</v>
      </c>
      <c r="I11" s="117">
        <f t="shared" si="4"/>
        <v>15</v>
      </c>
      <c r="J11" s="118"/>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row>
    <row r="12" spans="1:66" s="111" customFormat="1" ht="17.5" hidden="1" x14ac:dyDescent="0.25">
      <c r="A12" s="10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1" t="s">
        <v>131</v>
      </c>
      <c r="D12" s="112"/>
      <c r="E12" s="113">
        <v>43133</v>
      </c>
      <c r="F12" s="114">
        <f t="shared" si="6"/>
        <v>43152</v>
      </c>
      <c r="G12" s="115">
        <v>20</v>
      </c>
      <c r="H12" s="116">
        <v>0.8</v>
      </c>
      <c r="I12" s="117">
        <f t="shared" si="4"/>
        <v>14</v>
      </c>
      <c r="J12" s="118"/>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row>
    <row r="13" spans="1:66" s="111" customFormat="1" ht="17.5" hidden="1" x14ac:dyDescent="0.25">
      <c r="A13" s="10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1" t="s">
        <v>131</v>
      </c>
      <c r="D13" s="112"/>
      <c r="E13" s="113">
        <v>43135</v>
      </c>
      <c r="F13" s="114">
        <f t="shared" si="6"/>
        <v>43154</v>
      </c>
      <c r="G13" s="115">
        <v>20</v>
      </c>
      <c r="H13" s="116">
        <v>0.8</v>
      </c>
      <c r="I13" s="117">
        <f t="shared" si="4"/>
        <v>15</v>
      </c>
      <c r="J13" s="118"/>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row>
    <row r="14" spans="1:66" s="111" customFormat="1" ht="17.5" x14ac:dyDescent="0.25">
      <c r="A14" s="109" t="str">
        <f t="shared" si="5"/>
        <v>1.4</v>
      </c>
      <c r="B14" s="110" t="s">
        <v>139</v>
      </c>
      <c r="C14" s="111" t="s">
        <v>158</v>
      </c>
      <c r="D14" s="112"/>
      <c r="E14" s="113">
        <v>43247</v>
      </c>
      <c r="F14" s="114">
        <f t="shared" si="6"/>
        <v>43266</v>
      </c>
      <c r="G14" s="115">
        <v>20</v>
      </c>
      <c r="H14" s="116">
        <v>1</v>
      </c>
      <c r="I14" s="117">
        <f t="shared" si="4"/>
        <v>15</v>
      </c>
      <c r="J14" s="118"/>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19"/>
      <c r="BK14" s="119"/>
      <c r="BL14" s="119"/>
      <c r="BM14" s="119"/>
      <c r="BN14" s="119"/>
    </row>
    <row r="15" spans="1:66" s="111" customFormat="1" ht="17.5" x14ac:dyDescent="0.25">
      <c r="A15" s="109" t="str">
        <f t="shared" si="5"/>
        <v>1.5</v>
      </c>
      <c r="B15" s="110" t="s">
        <v>140</v>
      </c>
      <c r="C15" s="111" t="s">
        <v>157</v>
      </c>
      <c r="D15" s="112"/>
      <c r="E15" s="113">
        <v>43247</v>
      </c>
      <c r="F15" s="114">
        <f t="shared" ref="F15" si="7">IF(ISBLANK(E15)," - ",IF(G15=0,E15,E15+G15-1))</f>
        <v>43266</v>
      </c>
      <c r="G15" s="115">
        <v>20</v>
      </c>
      <c r="H15" s="116">
        <v>1</v>
      </c>
      <c r="I15" s="117">
        <f t="shared" ref="I15" si="8">IF(OR(F15=0,E15=0)," - ",NETWORKDAYS(E15,F15))</f>
        <v>15</v>
      </c>
      <c r="J15" s="118"/>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row>
    <row r="16" spans="1:66" s="111" customFormat="1" ht="17.5" x14ac:dyDescent="0.25">
      <c r="A16" s="109" t="str">
        <f t="shared" si="5"/>
        <v>1.6</v>
      </c>
      <c r="B16" s="110" t="s">
        <v>168</v>
      </c>
      <c r="C16" s="111" t="s">
        <v>163</v>
      </c>
      <c r="D16" s="112"/>
      <c r="E16" s="113">
        <v>43247</v>
      </c>
      <c r="F16" s="114">
        <f t="shared" si="6"/>
        <v>43266</v>
      </c>
      <c r="G16" s="115">
        <v>20</v>
      </c>
      <c r="H16" s="116">
        <v>1</v>
      </c>
      <c r="I16" s="117">
        <f t="shared" si="4"/>
        <v>15</v>
      </c>
      <c r="J16" s="118"/>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row>
    <row r="17" spans="1:66" s="111" customFormat="1" ht="24" x14ac:dyDescent="0.25">
      <c r="A17" s="109" t="str">
        <f t="shared" si="5"/>
        <v>1.7</v>
      </c>
      <c r="B17" s="110" t="s">
        <v>141</v>
      </c>
      <c r="C17" s="111" t="s">
        <v>156</v>
      </c>
      <c r="D17" s="112"/>
      <c r="E17" s="113">
        <v>43267</v>
      </c>
      <c r="F17" s="114">
        <f t="shared" si="6"/>
        <v>43270</v>
      </c>
      <c r="G17" s="115">
        <v>4</v>
      </c>
      <c r="H17" s="116">
        <v>1</v>
      </c>
      <c r="I17" s="117">
        <f t="shared" si="4"/>
        <v>2</v>
      </c>
      <c r="J17" s="118"/>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row>
    <row r="18" spans="1:66" s="108" customFormat="1" ht="17.5" x14ac:dyDescent="0.25">
      <c r="A18" s="122" t="str">
        <f>IF(ISERROR(VALUE(SUBSTITUTE(prevWBS,".",""))),"1",IF(ISERROR(FIND("`",SUBSTITUTE(prevWBS,".","`",1))),TEXT(VALUE(prevWBS)+1,"#"),TEXT(VALUE(LEFT(prevWBS,FIND("`",SUBSTITUTE(prevWBS,".","`",1))-1))+1,"#")))</f>
        <v>2</v>
      </c>
      <c r="B18" s="123" t="s">
        <v>142</v>
      </c>
      <c r="D18" s="124"/>
      <c r="E18" s="125"/>
      <c r="F18" s="125" t="str">
        <f t="shared" ref="F18:F23" si="9">IF(ISBLANK(E18)," - ",IF(G18=0,E18,E18+G18-1))</f>
        <v xml:space="preserve"> - </v>
      </c>
      <c r="G18" s="126"/>
      <c r="H18" s="127"/>
      <c r="I18" s="128" t="str">
        <f t="shared" ref="I18:I23" si="10">IF(OR(F18=0,E18=0)," - ",NETWORKDAYS(E18,F18))</f>
        <v xml:space="preserve"> - </v>
      </c>
      <c r="J18" s="129"/>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row>
    <row r="19" spans="1:66" s="111" customFormat="1" ht="17.5" x14ac:dyDescent="0.25">
      <c r="A19" s="109" t="str">
        <f t="shared" ref="A19:A23"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10" t="s">
        <v>136</v>
      </c>
      <c r="C19" s="111" t="s">
        <v>159</v>
      </c>
      <c r="D19" s="112"/>
      <c r="E19" s="113">
        <v>43247</v>
      </c>
      <c r="F19" s="114">
        <f t="shared" si="9"/>
        <v>43266</v>
      </c>
      <c r="G19" s="115">
        <v>20</v>
      </c>
      <c r="H19" s="116">
        <v>1</v>
      </c>
      <c r="I19" s="117">
        <f t="shared" si="10"/>
        <v>15</v>
      </c>
      <c r="J19" s="118"/>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19"/>
      <c r="BK19" s="119"/>
      <c r="BL19" s="119"/>
      <c r="BM19" s="119"/>
      <c r="BN19" s="119"/>
    </row>
    <row r="20" spans="1:66" s="111" customFormat="1" ht="17.5" x14ac:dyDescent="0.25">
      <c r="A20" s="109" t="str">
        <f t="shared" si="11"/>
        <v>2.2</v>
      </c>
      <c r="B20" s="110" t="s">
        <v>166</v>
      </c>
      <c r="C20" s="111" t="s">
        <v>159</v>
      </c>
      <c r="D20" s="112"/>
      <c r="E20" s="113">
        <v>43247</v>
      </c>
      <c r="F20" s="114">
        <f t="shared" si="9"/>
        <v>43266</v>
      </c>
      <c r="G20" s="115">
        <v>20</v>
      </c>
      <c r="H20" s="116">
        <v>1</v>
      </c>
      <c r="I20" s="117">
        <f t="shared" si="10"/>
        <v>15</v>
      </c>
      <c r="J20" s="118"/>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row>
    <row r="21" spans="1:66" s="111" customFormat="1" ht="17.5" x14ac:dyDescent="0.25">
      <c r="A21" s="109" t="str">
        <f t="shared" si="11"/>
        <v>2.3</v>
      </c>
      <c r="B21" s="110" t="s">
        <v>167</v>
      </c>
      <c r="C21" s="111" t="s">
        <v>165</v>
      </c>
      <c r="D21" s="112"/>
      <c r="E21" s="113">
        <v>43247</v>
      </c>
      <c r="F21" s="114">
        <f t="shared" si="9"/>
        <v>43266</v>
      </c>
      <c r="G21" s="115">
        <v>20</v>
      </c>
      <c r="H21" s="116">
        <v>1</v>
      </c>
      <c r="I21" s="117">
        <f t="shared" si="10"/>
        <v>15</v>
      </c>
      <c r="J21" s="118"/>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row>
    <row r="22" spans="1:66" s="111" customFormat="1" ht="24" x14ac:dyDescent="0.25">
      <c r="A22" s="109" t="str">
        <f t="shared" si="11"/>
        <v>2.4</v>
      </c>
      <c r="B22" s="110" t="s">
        <v>164</v>
      </c>
      <c r="C22" s="111" t="s">
        <v>165</v>
      </c>
      <c r="D22" s="112"/>
      <c r="E22" s="113">
        <v>43247</v>
      </c>
      <c r="F22" s="114">
        <f t="shared" si="9"/>
        <v>43266</v>
      </c>
      <c r="G22" s="115">
        <v>20</v>
      </c>
      <c r="H22" s="116">
        <v>1</v>
      </c>
      <c r="I22" s="117">
        <f t="shared" si="10"/>
        <v>15</v>
      </c>
      <c r="J22" s="118"/>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row>
    <row r="23" spans="1:66" s="111" customFormat="1" ht="24" x14ac:dyDescent="0.25">
      <c r="A23" s="109" t="str">
        <f t="shared" si="11"/>
        <v>2.5</v>
      </c>
      <c r="B23" s="110" t="s">
        <v>141</v>
      </c>
      <c r="C23" s="111" t="s">
        <v>159</v>
      </c>
      <c r="D23" s="112"/>
      <c r="E23" s="113">
        <v>43267</v>
      </c>
      <c r="F23" s="114">
        <f t="shared" si="9"/>
        <v>43270</v>
      </c>
      <c r="G23" s="115">
        <v>4</v>
      </c>
      <c r="H23" s="116">
        <v>1</v>
      </c>
      <c r="I23" s="117">
        <f t="shared" si="10"/>
        <v>2</v>
      </c>
      <c r="J23" s="118"/>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19"/>
      <c r="BK23" s="119"/>
      <c r="BL23" s="119"/>
      <c r="BM23" s="119"/>
      <c r="BN23" s="119"/>
    </row>
    <row r="24" spans="1:66" s="108" customFormat="1" ht="17.5" x14ac:dyDescent="0.25">
      <c r="A24" s="122" t="str">
        <f>IF(ISERROR(VALUE(SUBSTITUTE(prevWBS,".",""))),"1",IF(ISERROR(FIND("`",SUBSTITUTE(prevWBS,".","`",1))),TEXT(VALUE(prevWBS)+1,"#"),TEXT(VALUE(LEFT(prevWBS,FIND("`",SUBSTITUTE(prevWBS,".","`",1))-1))+1,"#")))</f>
        <v>3</v>
      </c>
      <c r="B24" s="123" t="s">
        <v>169</v>
      </c>
      <c r="D24" s="124"/>
      <c r="E24" s="125"/>
      <c r="F24" s="125" t="str">
        <f t="shared" si="6"/>
        <v xml:space="preserve"> - </v>
      </c>
      <c r="G24" s="126"/>
      <c r="H24" s="127"/>
      <c r="I24" s="128" t="str">
        <f t="shared" si="4"/>
        <v xml:space="preserve"> - </v>
      </c>
      <c r="J24" s="129"/>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row>
    <row r="25" spans="1:66" s="111" customFormat="1" ht="17.5" x14ac:dyDescent="0.25">
      <c r="A25" s="109" t="str">
        <f t="shared" ref="A25: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10" t="s">
        <v>170</v>
      </c>
      <c r="C25" s="111" t="s">
        <v>172</v>
      </c>
      <c r="D25" s="112"/>
      <c r="E25" s="113">
        <v>43247</v>
      </c>
      <c r="F25" s="114">
        <f t="shared" si="6"/>
        <v>43266</v>
      </c>
      <c r="G25" s="115">
        <v>20</v>
      </c>
      <c r="H25" s="116">
        <v>1</v>
      </c>
      <c r="I25" s="117">
        <f t="shared" si="4"/>
        <v>15</v>
      </c>
      <c r="J25" s="118"/>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c r="BA25" s="119"/>
      <c r="BB25" s="119"/>
      <c r="BC25" s="119"/>
      <c r="BD25" s="119"/>
      <c r="BE25" s="119"/>
      <c r="BF25" s="119"/>
      <c r="BG25" s="119"/>
      <c r="BH25" s="119"/>
      <c r="BI25" s="119"/>
      <c r="BJ25" s="119"/>
      <c r="BK25" s="119"/>
      <c r="BL25" s="119"/>
      <c r="BM25" s="119"/>
      <c r="BN25" s="119"/>
    </row>
    <row r="26" spans="1:66" s="111" customFormat="1" ht="17.5" x14ac:dyDescent="0.25">
      <c r="A26" s="109" t="str">
        <f t="shared" si="12"/>
        <v>3.2</v>
      </c>
      <c r="B26" s="110" t="s">
        <v>171</v>
      </c>
      <c r="C26" s="111" t="s">
        <v>172</v>
      </c>
      <c r="D26" s="112"/>
      <c r="E26" s="113">
        <v>43247</v>
      </c>
      <c r="F26" s="114">
        <f t="shared" si="6"/>
        <v>43266</v>
      </c>
      <c r="G26" s="115">
        <v>20</v>
      </c>
      <c r="H26" s="116">
        <v>1</v>
      </c>
      <c r="I26" s="117">
        <f t="shared" si="4"/>
        <v>15</v>
      </c>
      <c r="J26" s="118"/>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c r="BA26" s="119"/>
      <c r="BB26" s="119"/>
      <c r="BC26" s="119"/>
      <c r="BD26" s="119"/>
      <c r="BE26" s="119"/>
      <c r="BF26" s="119"/>
      <c r="BG26" s="119"/>
      <c r="BH26" s="119"/>
      <c r="BI26" s="119"/>
      <c r="BJ26" s="119"/>
      <c r="BK26" s="119"/>
      <c r="BL26" s="119"/>
      <c r="BM26" s="119"/>
      <c r="BN26" s="119"/>
    </row>
    <row r="27" spans="1:66" s="111" customFormat="1" ht="17.5" x14ac:dyDescent="0.25">
      <c r="A27" s="109" t="str">
        <f t="shared" si="12"/>
        <v>3.3</v>
      </c>
      <c r="B27" s="110" t="s">
        <v>174</v>
      </c>
      <c r="C27" s="111" t="s">
        <v>173</v>
      </c>
      <c r="D27" s="112"/>
      <c r="E27" s="113">
        <v>43267</v>
      </c>
      <c r="F27" s="114">
        <f t="shared" si="6"/>
        <v>43270</v>
      </c>
      <c r="G27" s="115">
        <v>4</v>
      </c>
      <c r="H27" s="116">
        <v>1</v>
      </c>
      <c r="I27" s="117">
        <f t="shared" si="4"/>
        <v>2</v>
      </c>
      <c r="J27" s="118"/>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c r="BA27" s="119"/>
      <c r="BB27" s="119"/>
      <c r="BC27" s="119"/>
      <c r="BD27" s="119"/>
      <c r="BE27" s="119"/>
      <c r="BF27" s="119"/>
      <c r="BG27" s="119"/>
      <c r="BH27" s="119"/>
      <c r="BI27" s="119"/>
      <c r="BJ27" s="119"/>
      <c r="BK27" s="119"/>
      <c r="BL27" s="119"/>
      <c r="BM27" s="119"/>
      <c r="BN27" s="119"/>
    </row>
    <row r="28" spans="1:66" s="108" customFormat="1" ht="17.5" x14ac:dyDescent="0.25">
      <c r="A28" s="122" t="str">
        <f>IF(ISERROR(VALUE(SUBSTITUTE(prevWBS,".",""))),"1",IF(ISERROR(FIND("`",SUBSTITUTE(prevWBS,".","`",1))),TEXT(VALUE(prevWBS)+1,"#"),TEXT(VALUE(LEFT(prevWBS,FIND("`",SUBSTITUTE(prevWBS,".","`",1))-1))+1,"#")))</f>
        <v>4</v>
      </c>
      <c r="B28" s="123" t="s">
        <v>175</v>
      </c>
      <c r="D28" s="124"/>
      <c r="E28" s="125"/>
      <c r="F28" s="125" t="str">
        <f t="shared" ref="F28:F30" si="13">IF(ISBLANK(E28)," - ",IF(G28=0,E28,E28+G28-1))</f>
        <v xml:space="preserve"> - </v>
      </c>
      <c r="G28" s="126"/>
      <c r="H28" s="127"/>
      <c r="I28" s="128" t="str">
        <f t="shared" ref="I28:I30" si="14">IF(OR(F28=0,E28=0)," - ",NETWORKDAYS(E28,F28))</f>
        <v xml:space="preserve"> - </v>
      </c>
      <c r="J28" s="129"/>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row>
    <row r="29" spans="1:66" s="111" customFormat="1" ht="17.5" x14ac:dyDescent="0.25">
      <c r="A29" s="109" t="str">
        <f t="shared" si="12"/>
        <v>4.1</v>
      </c>
      <c r="B29" s="110" t="s">
        <v>176</v>
      </c>
      <c r="C29" s="111" t="s">
        <v>177</v>
      </c>
      <c r="D29" s="112"/>
      <c r="E29" s="113">
        <v>43265</v>
      </c>
      <c r="F29" s="114">
        <f t="shared" si="13"/>
        <v>43267</v>
      </c>
      <c r="G29" s="115">
        <v>3</v>
      </c>
      <c r="H29" s="116">
        <v>1</v>
      </c>
      <c r="I29" s="117">
        <f t="shared" si="14"/>
        <v>2</v>
      </c>
      <c r="J29" s="118"/>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19"/>
      <c r="AW29" s="119"/>
      <c r="AX29" s="119"/>
      <c r="AY29" s="119"/>
      <c r="AZ29" s="119"/>
      <c r="BA29" s="119"/>
      <c r="BB29" s="119"/>
      <c r="BC29" s="119"/>
      <c r="BD29" s="119"/>
      <c r="BE29" s="119"/>
      <c r="BF29" s="119"/>
      <c r="BG29" s="119"/>
      <c r="BH29" s="119"/>
      <c r="BI29" s="119"/>
      <c r="BJ29" s="119"/>
      <c r="BK29" s="119"/>
      <c r="BL29" s="119"/>
      <c r="BM29" s="119"/>
      <c r="BN29" s="119"/>
    </row>
    <row r="30" spans="1:66" s="111" customFormat="1" ht="17.5" x14ac:dyDescent="0.25">
      <c r="A30" s="109" t="str">
        <f t="shared" si="12"/>
        <v>4.2</v>
      </c>
      <c r="B30" s="110" t="s">
        <v>174</v>
      </c>
      <c r="C30" s="111" t="s">
        <v>163</v>
      </c>
      <c r="D30" s="112"/>
      <c r="E30" s="113">
        <v>43268</v>
      </c>
      <c r="F30" s="114">
        <f t="shared" si="13"/>
        <v>43271</v>
      </c>
      <c r="G30" s="115">
        <v>4</v>
      </c>
      <c r="H30" s="116">
        <v>1</v>
      </c>
      <c r="I30" s="117">
        <f t="shared" si="14"/>
        <v>3</v>
      </c>
      <c r="J30" s="118"/>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c r="BA30" s="119"/>
      <c r="BB30" s="119"/>
      <c r="BC30" s="119"/>
      <c r="BD30" s="119"/>
      <c r="BE30" s="119"/>
      <c r="BF30" s="119"/>
      <c r="BG30" s="119"/>
      <c r="BH30" s="119"/>
      <c r="BI30" s="119"/>
      <c r="BJ30" s="119"/>
      <c r="BK30" s="119"/>
      <c r="BL30" s="119"/>
      <c r="BM30" s="119"/>
      <c r="BN30" s="119"/>
    </row>
    <row r="31" spans="1:66" s="108" customFormat="1" ht="17.5" x14ac:dyDescent="0.25">
      <c r="A31" s="122" t="str">
        <f>IF(ISERROR(VALUE(SUBSTITUTE(prevWBS,".",""))),"1",IF(ISERROR(FIND("`",SUBSTITUTE(prevWBS,".","`",1))),TEXT(VALUE(prevWBS)+1,"#"),TEXT(VALUE(LEFT(prevWBS,FIND("`",SUBSTITUTE(prevWBS,".","`",1))-1))+1,"#")))</f>
        <v>5</v>
      </c>
      <c r="B31" s="123" t="s">
        <v>144</v>
      </c>
      <c r="D31" s="124"/>
      <c r="E31" s="125"/>
      <c r="F31" s="125" t="str">
        <f t="shared" si="6"/>
        <v xml:space="preserve"> - </v>
      </c>
      <c r="G31" s="126"/>
      <c r="H31" s="127"/>
      <c r="I31" s="128" t="str">
        <f t="shared" si="4"/>
        <v xml:space="preserve"> - </v>
      </c>
      <c r="J31" s="129"/>
      <c r="K31" s="130"/>
      <c r="L31" s="130"/>
      <c r="M31" s="130"/>
      <c r="N31" s="130"/>
      <c r="O31" s="130"/>
      <c r="P31" s="130"/>
      <c r="Q31" s="130"/>
      <c r="R31" s="130"/>
      <c r="S31" s="130"/>
      <c r="T31" s="130"/>
      <c r="U31" s="130"/>
      <c r="V31" s="130"/>
      <c r="W31" s="130"/>
      <c r="X31" s="130"/>
      <c r="Y31" s="130"/>
      <c r="Z31" s="130"/>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row>
    <row r="32" spans="1:66" s="111" customFormat="1" ht="17.5" x14ac:dyDescent="0.25">
      <c r="A32"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2" s="110" t="s">
        <v>145</v>
      </c>
      <c r="C32" s="111" t="s">
        <v>162</v>
      </c>
      <c r="D32" s="112"/>
      <c r="E32" s="113">
        <v>43271</v>
      </c>
      <c r="F32" s="114">
        <f t="shared" si="6"/>
        <v>43276</v>
      </c>
      <c r="G32" s="115">
        <v>6</v>
      </c>
      <c r="H32" s="116">
        <v>1</v>
      </c>
      <c r="I32" s="117">
        <f t="shared" si="4"/>
        <v>4</v>
      </c>
      <c r="J32" s="118"/>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19"/>
      <c r="BK32" s="119"/>
      <c r="BL32" s="119"/>
      <c r="BM32" s="119"/>
      <c r="BN32" s="119"/>
    </row>
    <row r="33" spans="1:66" s="111" customFormat="1" ht="17.5" x14ac:dyDescent="0.25">
      <c r="A33"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3" s="110" t="s">
        <v>161</v>
      </c>
      <c r="C33" s="111" t="s">
        <v>156</v>
      </c>
      <c r="D33" s="112"/>
      <c r="E33" s="113">
        <v>43247</v>
      </c>
      <c r="F33" s="114">
        <f t="shared" si="6"/>
        <v>43276</v>
      </c>
      <c r="G33" s="115">
        <v>30</v>
      </c>
      <c r="H33" s="116">
        <v>1</v>
      </c>
      <c r="I33" s="117">
        <f t="shared" si="4"/>
        <v>21</v>
      </c>
      <c r="J33" s="118"/>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9"/>
      <c r="BG33" s="119"/>
      <c r="BH33" s="119"/>
      <c r="BI33" s="119"/>
      <c r="BJ33" s="119"/>
      <c r="BK33" s="119"/>
      <c r="BL33" s="119"/>
      <c r="BM33" s="119"/>
      <c r="BN33" s="119"/>
    </row>
    <row r="34" spans="1:66" s="111" customFormat="1" ht="17.5" x14ac:dyDescent="0.25">
      <c r="A34"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4" s="110" t="s">
        <v>146</v>
      </c>
      <c r="C34" s="111" t="s">
        <v>157</v>
      </c>
      <c r="D34" s="112"/>
      <c r="E34" s="113">
        <v>43247</v>
      </c>
      <c r="F34" s="114">
        <f>IF(ISBLANK(E34)," - ",IF(G34=0,E34,E34+G34-1))</f>
        <v>43286</v>
      </c>
      <c r="G34" s="115">
        <v>40</v>
      </c>
      <c r="H34" s="116">
        <v>1</v>
      </c>
      <c r="I34" s="117">
        <f t="shared" si="4"/>
        <v>29</v>
      </c>
      <c r="J34" s="118"/>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19"/>
      <c r="BK34" s="119"/>
      <c r="BL34" s="119"/>
      <c r="BM34" s="119"/>
      <c r="BN34" s="119"/>
    </row>
    <row r="35" spans="1:66" s="108" customFormat="1" ht="17.5" x14ac:dyDescent="0.25">
      <c r="A35" s="122" t="str">
        <f>IF(ISERROR(VALUE(SUBSTITUTE(prevWBS,".",""))),"1",IF(ISERROR(FIND("`",SUBSTITUTE(prevWBS,".","`",1))),TEXT(VALUE(prevWBS)+1,"#"),TEXT(VALUE(LEFT(prevWBS,FIND("`",SUBSTITUTE(prevWBS,".","`",1))-1))+1,"#")))</f>
        <v>6</v>
      </c>
      <c r="B35" s="123" t="s">
        <v>147</v>
      </c>
      <c r="D35" s="124"/>
      <c r="E35" s="125"/>
      <c r="F35" s="125" t="str">
        <f t="shared" si="6"/>
        <v xml:space="preserve"> - </v>
      </c>
      <c r="G35" s="126"/>
      <c r="H35" s="127"/>
      <c r="I35" s="128" t="str">
        <f t="shared" si="4"/>
        <v xml:space="preserve"> - </v>
      </c>
      <c r="J35" s="129"/>
      <c r="K35" s="130"/>
      <c r="L35" s="130"/>
      <c r="M35" s="130"/>
      <c r="N35" s="130"/>
      <c r="O35" s="130"/>
      <c r="P35" s="130"/>
      <c r="Q35" s="130"/>
      <c r="R35" s="130"/>
      <c r="S35" s="130"/>
      <c r="T35" s="130"/>
      <c r="U35" s="130"/>
      <c r="V35" s="130"/>
      <c r="W35" s="130"/>
      <c r="X35" s="130"/>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row>
    <row r="36" spans="1:66" s="111" customFormat="1" ht="17.5" x14ac:dyDescent="0.25">
      <c r="A36"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6" s="110" t="s">
        <v>148</v>
      </c>
      <c r="C36" s="111" t="s">
        <v>159</v>
      </c>
      <c r="D36" s="112"/>
      <c r="E36" s="113">
        <v>43246</v>
      </c>
      <c r="F36" s="114">
        <f t="shared" si="6"/>
        <v>43247</v>
      </c>
      <c r="G36" s="115">
        <v>2</v>
      </c>
      <c r="H36" s="116">
        <v>1</v>
      </c>
      <c r="I36" s="117">
        <f t="shared" si="4"/>
        <v>0</v>
      </c>
      <c r="J36" s="118"/>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c r="BA36" s="119"/>
      <c r="BB36" s="119"/>
      <c r="BC36" s="119"/>
      <c r="BD36" s="119"/>
      <c r="BE36" s="119"/>
      <c r="BF36" s="119"/>
      <c r="BG36" s="119"/>
      <c r="BH36" s="119"/>
      <c r="BI36" s="119"/>
      <c r="BJ36" s="119"/>
      <c r="BK36" s="119"/>
      <c r="BL36" s="119"/>
      <c r="BM36" s="119"/>
      <c r="BN36" s="119"/>
    </row>
    <row r="37" spans="1:66" s="111" customFormat="1" ht="17.5" x14ac:dyDescent="0.25">
      <c r="A37"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37" s="110" t="s">
        <v>149</v>
      </c>
      <c r="C37" s="111" t="s">
        <v>159</v>
      </c>
      <c r="D37" s="112"/>
      <c r="E37" s="113">
        <v>43246</v>
      </c>
      <c r="F37" s="114">
        <f t="shared" ref="F37" si="15">IF(ISBLANK(E37)," - ",IF(G37=0,E37,E37+G37-1))</f>
        <v>43247</v>
      </c>
      <c r="G37" s="115">
        <v>2</v>
      </c>
      <c r="H37" s="116">
        <v>1</v>
      </c>
      <c r="I37" s="117">
        <f t="shared" si="4"/>
        <v>0</v>
      </c>
      <c r="J37" s="118"/>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119"/>
      <c r="AW37" s="119"/>
      <c r="AX37" s="119"/>
      <c r="AY37" s="119"/>
      <c r="AZ37" s="119"/>
      <c r="BA37" s="119"/>
      <c r="BB37" s="119"/>
      <c r="BC37" s="119"/>
      <c r="BD37" s="119"/>
      <c r="BE37" s="119"/>
      <c r="BF37" s="119"/>
      <c r="BG37" s="119"/>
      <c r="BH37" s="119"/>
      <c r="BI37" s="119"/>
      <c r="BJ37" s="119"/>
      <c r="BK37" s="119"/>
      <c r="BL37" s="119"/>
      <c r="BM37" s="119"/>
      <c r="BN37" s="119"/>
    </row>
    <row r="38" spans="1:66" s="111" customFormat="1" ht="17.5" x14ac:dyDescent="0.25">
      <c r="A38"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38" s="110" t="s">
        <v>150</v>
      </c>
      <c r="C38" s="111" t="s">
        <v>163</v>
      </c>
      <c r="D38" s="112"/>
      <c r="E38" s="113">
        <v>43276</v>
      </c>
      <c r="F38" s="114">
        <f t="shared" si="6"/>
        <v>43281</v>
      </c>
      <c r="G38" s="115">
        <v>6</v>
      </c>
      <c r="H38" s="116">
        <v>1</v>
      </c>
      <c r="I38" s="117">
        <f t="shared" si="4"/>
        <v>5</v>
      </c>
      <c r="J38" s="118"/>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c r="BA38" s="119"/>
      <c r="BB38" s="119"/>
      <c r="BC38" s="119"/>
      <c r="BD38" s="119"/>
      <c r="BE38" s="119"/>
      <c r="BF38" s="119"/>
      <c r="BG38" s="119"/>
      <c r="BH38" s="119"/>
      <c r="BI38" s="119"/>
      <c r="BJ38" s="119"/>
      <c r="BK38" s="119"/>
      <c r="BL38" s="119"/>
      <c r="BM38" s="119"/>
      <c r="BN38" s="119"/>
    </row>
    <row r="39" spans="1:66" s="111" customFormat="1" ht="17.5" x14ac:dyDescent="0.25">
      <c r="A39"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39" s="110" t="s">
        <v>151</v>
      </c>
      <c r="C39" s="111" t="s">
        <v>160</v>
      </c>
      <c r="D39" s="112"/>
      <c r="E39" s="113">
        <v>43246</v>
      </c>
      <c r="F39" s="114">
        <f t="shared" si="6"/>
        <v>43275</v>
      </c>
      <c r="G39" s="115">
        <v>30</v>
      </c>
      <c r="H39" s="116">
        <v>1</v>
      </c>
      <c r="I39" s="117">
        <f t="shared" si="4"/>
        <v>20</v>
      </c>
      <c r="J39" s="118"/>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119"/>
      <c r="AS39" s="119"/>
      <c r="AT39" s="119"/>
      <c r="AU39" s="119"/>
      <c r="AV39" s="119"/>
      <c r="AW39" s="119"/>
      <c r="AX39" s="119"/>
      <c r="AY39" s="119"/>
      <c r="AZ39" s="119"/>
      <c r="BA39" s="119"/>
      <c r="BB39" s="119"/>
      <c r="BC39" s="119"/>
      <c r="BD39" s="119"/>
      <c r="BE39" s="119"/>
      <c r="BF39" s="119"/>
      <c r="BG39" s="119"/>
      <c r="BH39" s="119"/>
      <c r="BI39" s="119"/>
      <c r="BJ39" s="119"/>
      <c r="BK39" s="119"/>
      <c r="BL39" s="119"/>
      <c r="BM39" s="119"/>
      <c r="BN39" s="119"/>
    </row>
    <row r="40" spans="1:66" s="138" customFormat="1" ht="17.5" x14ac:dyDescent="0.25">
      <c r="A40" s="109"/>
      <c r="B40" s="131"/>
      <c r="C40" s="131"/>
      <c r="D40" s="132"/>
      <c r="E40" s="133"/>
      <c r="F40" s="133"/>
      <c r="G40" s="134"/>
      <c r="H40" s="135"/>
      <c r="I40" s="136" t="str">
        <f t="shared" si="4"/>
        <v xml:space="preserve"> - </v>
      </c>
      <c r="J40" s="137"/>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c r="AS40" s="119"/>
      <c r="AT40" s="119"/>
      <c r="AU40" s="119"/>
      <c r="AV40" s="119"/>
      <c r="AW40" s="119"/>
      <c r="AX40" s="119"/>
      <c r="AY40" s="119"/>
      <c r="AZ40" s="119"/>
      <c r="BA40" s="119"/>
      <c r="BB40" s="119"/>
      <c r="BC40" s="119"/>
      <c r="BD40" s="119"/>
      <c r="BE40" s="119"/>
      <c r="BF40" s="119"/>
      <c r="BG40" s="119"/>
      <c r="BH40" s="119"/>
      <c r="BI40" s="119"/>
      <c r="BJ40" s="119"/>
      <c r="BK40" s="119"/>
      <c r="BL40" s="119"/>
      <c r="BM40" s="119"/>
      <c r="BN40" s="119"/>
    </row>
    <row r="41" spans="1:66" s="138" customFormat="1" ht="17.5" x14ac:dyDescent="0.25">
      <c r="A41" s="109"/>
      <c r="B41" s="131"/>
      <c r="C41" s="131"/>
      <c r="D41" s="132"/>
      <c r="E41" s="133"/>
      <c r="F41" s="133"/>
      <c r="G41" s="134"/>
      <c r="H41" s="135"/>
      <c r="I41" s="136" t="str">
        <f t="shared" si="4"/>
        <v xml:space="preserve"> - </v>
      </c>
      <c r="J41" s="137"/>
      <c r="K41" s="119"/>
      <c r="L41" s="119"/>
      <c r="M41" s="119"/>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119"/>
      <c r="AS41" s="119"/>
      <c r="AT41" s="119"/>
      <c r="AU41" s="119"/>
      <c r="AV41" s="119"/>
      <c r="AW41" s="119"/>
      <c r="AX41" s="119"/>
      <c r="AY41" s="119"/>
      <c r="AZ41" s="119"/>
      <c r="BA41" s="119"/>
      <c r="BB41" s="119"/>
      <c r="BC41" s="119"/>
      <c r="BD41" s="119"/>
      <c r="BE41" s="119"/>
      <c r="BF41" s="119"/>
      <c r="BG41" s="119"/>
      <c r="BH41" s="119"/>
      <c r="BI41" s="119"/>
      <c r="BJ41" s="119"/>
      <c r="BK41" s="119"/>
      <c r="BL41" s="119"/>
      <c r="BM41" s="119"/>
      <c r="BN41" s="119"/>
    </row>
    <row r="42" spans="1:66" s="145" customFormat="1" ht="17.5" x14ac:dyDescent="0.25">
      <c r="A42" s="139" t="s">
        <v>1</v>
      </c>
      <c r="B42" s="140"/>
      <c r="C42" s="141"/>
      <c r="D42" s="141"/>
      <c r="E42" s="142"/>
      <c r="F42" s="142"/>
      <c r="G42" s="143"/>
      <c r="H42" s="143"/>
      <c r="I42" s="143"/>
      <c r="J42" s="144"/>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c r="AT42" s="119"/>
      <c r="AU42" s="119"/>
      <c r="AV42" s="119"/>
      <c r="AW42" s="119"/>
      <c r="AX42" s="119"/>
      <c r="AY42" s="119"/>
      <c r="AZ42" s="119"/>
      <c r="BA42" s="119"/>
      <c r="BB42" s="119"/>
      <c r="BC42" s="119"/>
      <c r="BD42" s="119"/>
      <c r="BE42" s="119"/>
      <c r="BF42" s="119"/>
      <c r="BG42" s="119"/>
      <c r="BH42" s="119"/>
      <c r="BI42" s="119"/>
      <c r="BJ42" s="119"/>
      <c r="BK42" s="119"/>
      <c r="BL42" s="119"/>
      <c r="BM42" s="119"/>
      <c r="BN42" s="119"/>
    </row>
    <row r="43" spans="1:66" s="138" customFormat="1" ht="17.5" x14ac:dyDescent="0.25">
      <c r="A43" s="146" t="s">
        <v>37</v>
      </c>
      <c r="B43" s="147"/>
      <c r="C43" s="147"/>
      <c r="D43" s="147"/>
      <c r="E43" s="148"/>
      <c r="F43" s="148"/>
      <c r="G43" s="147"/>
      <c r="H43" s="147"/>
      <c r="I43" s="147"/>
      <c r="J43" s="144"/>
      <c r="K43" s="119"/>
      <c r="L43" s="119"/>
      <c r="M43" s="119"/>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c r="AQ43" s="119"/>
      <c r="AR43" s="119"/>
      <c r="AS43" s="119"/>
      <c r="AT43" s="119"/>
      <c r="AU43" s="119"/>
      <c r="AV43" s="119"/>
      <c r="AW43" s="119"/>
      <c r="AX43" s="119"/>
      <c r="AY43" s="119"/>
      <c r="AZ43" s="119"/>
      <c r="BA43" s="119"/>
      <c r="BB43" s="119"/>
      <c r="BC43" s="119"/>
      <c r="BD43" s="119"/>
      <c r="BE43" s="119"/>
      <c r="BF43" s="119"/>
      <c r="BG43" s="119"/>
      <c r="BH43" s="119"/>
      <c r="BI43" s="119"/>
      <c r="BJ43" s="119"/>
      <c r="BK43" s="119"/>
      <c r="BL43" s="119"/>
      <c r="BM43" s="119"/>
      <c r="BN43" s="119"/>
    </row>
    <row r="44" spans="1:66" s="138" customFormat="1" ht="17.5" x14ac:dyDescent="0.25">
      <c r="A44" s="149" t="str">
        <f>IF(ISERROR(VALUE(SUBSTITUTE(prevWBS,".",""))),"1",IF(ISERROR(FIND("`",SUBSTITUTE(prevWBS,".","`",1))),TEXT(VALUE(prevWBS)+1,"#"),TEXT(VALUE(LEFT(prevWBS,FIND("`",SUBSTITUTE(prevWBS,".","`",1))-1))+1,"#")))</f>
        <v>1</v>
      </c>
      <c r="B44" s="150" t="s">
        <v>76</v>
      </c>
      <c r="C44" s="151"/>
      <c r="D44" s="152"/>
      <c r="E44" s="113"/>
      <c r="F44" s="114" t="str">
        <f t="shared" ref="F44:F47" si="16">IF(ISBLANK(E44)," - ",IF(G44=0,E44,E44+G44-1))</f>
        <v xml:space="preserve"> - </v>
      </c>
      <c r="G44" s="115"/>
      <c r="H44" s="116"/>
      <c r="I44" s="153" t="str">
        <f>IF(OR(F44=0,E44=0)," - ",NETWORKDAYS(E44,F44))</f>
        <v xml:space="preserve"> - </v>
      </c>
      <c r="J44" s="154"/>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c r="AS44" s="119"/>
      <c r="AT44" s="119"/>
      <c r="AU44" s="119"/>
      <c r="AV44" s="119"/>
      <c r="AW44" s="119"/>
      <c r="AX44" s="119"/>
      <c r="AY44" s="119"/>
      <c r="AZ44" s="119"/>
      <c r="BA44" s="119"/>
      <c r="BB44" s="119"/>
      <c r="BC44" s="119"/>
      <c r="BD44" s="119"/>
      <c r="BE44" s="119"/>
      <c r="BF44" s="119"/>
      <c r="BG44" s="119"/>
      <c r="BH44" s="119"/>
      <c r="BI44" s="119"/>
      <c r="BJ44" s="119"/>
      <c r="BK44" s="119"/>
      <c r="BL44" s="119"/>
      <c r="BM44" s="119"/>
      <c r="BN44" s="119"/>
    </row>
    <row r="45" spans="1:66" s="138" customFormat="1" ht="17.5" x14ac:dyDescent="0.25">
      <c r="A45"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5" s="155" t="s">
        <v>62</v>
      </c>
      <c r="C45" s="155"/>
      <c r="D45" s="152"/>
      <c r="E45" s="113"/>
      <c r="F45" s="114" t="str">
        <f t="shared" si="16"/>
        <v xml:space="preserve"> - </v>
      </c>
      <c r="G45" s="115"/>
      <c r="H45" s="116"/>
      <c r="I45" s="153" t="str">
        <f t="shared" ref="I45:I47" si="17">IF(OR(F45=0,E45=0)," - ",NETWORKDAYS(E45,F45))</f>
        <v xml:space="preserve"> - </v>
      </c>
      <c r="J45" s="154"/>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119"/>
      <c r="AS45" s="119"/>
      <c r="AT45" s="119"/>
      <c r="AU45" s="119"/>
      <c r="AV45" s="119"/>
      <c r="AW45" s="119"/>
      <c r="AX45" s="119"/>
      <c r="AY45" s="119"/>
      <c r="AZ45" s="119"/>
      <c r="BA45" s="119"/>
      <c r="BB45" s="119"/>
      <c r="BC45" s="119"/>
      <c r="BD45" s="119"/>
      <c r="BE45" s="119"/>
      <c r="BF45" s="119"/>
      <c r="BG45" s="119"/>
      <c r="BH45" s="119"/>
      <c r="BI45" s="119"/>
      <c r="BJ45" s="119"/>
      <c r="BK45" s="119"/>
      <c r="BL45" s="119"/>
      <c r="BM45" s="119"/>
      <c r="BN45" s="119"/>
    </row>
    <row r="46" spans="1:66" s="138" customFormat="1" ht="17.5" x14ac:dyDescent="0.25">
      <c r="A46" s="10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6" s="156" t="s">
        <v>63</v>
      </c>
      <c r="C46" s="155"/>
      <c r="D46" s="152"/>
      <c r="E46" s="113"/>
      <c r="F46" s="114" t="str">
        <f t="shared" si="16"/>
        <v xml:space="preserve"> - </v>
      </c>
      <c r="G46" s="115"/>
      <c r="H46" s="116"/>
      <c r="I46" s="153" t="str">
        <f t="shared" si="17"/>
        <v xml:space="preserve"> - </v>
      </c>
      <c r="J46" s="154"/>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9"/>
      <c r="AS46" s="119"/>
      <c r="AT46" s="119"/>
      <c r="AU46" s="119"/>
      <c r="AV46" s="119"/>
      <c r="AW46" s="119"/>
      <c r="AX46" s="119"/>
      <c r="AY46" s="119"/>
      <c r="AZ46" s="119"/>
      <c r="BA46" s="119"/>
      <c r="BB46" s="119"/>
      <c r="BC46" s="119"/>
      <c r="BD46" s="119"/>
      <c r="BE46" s="119"/>
      <c r="BF46" s="119"/>
      <c r="BG46" s="119"/>
      <c r="BH46" s="119"/>
      <c r="BI46" s="119"/>
      <c r="BJ46" s="119"/>
      <c r="BK46" s="119"/>
      <c r="BL46" s="119"/>
      <c r="BM46" s="119"/>
      <c r="BN46" s="119"/>
    </row>
    <row r="47" spans="1:66" s="138" customFormat="1" ht="17.5" x14ac:dyDescent="0.25">
      <c r="A47" s="10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7" s="156" t="s">
        <v>64</v>
      </c>
      <c r="C47" s="155"/>
      <c r="D47" s="152"/>
      <c r="E47" s="113"/>
      <c r="F47" s="114" t="str">
        <f t="shared" si="16"/>
        <v xml:space="preserve"> - </v>
      </c>
      <c r="G47" s="115"/>
      <c r="H47" s="116"/>
      <c r="I47" s="153" t="str">
        <f t="shared" si="17"/>
        <v xml:space="preserve"> - </v>
      </c>
      <c r="J47" s="154"/>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9"/>
      <c r="AS47" s="119"/>
      <c r="AT47" s="119"/>
      <c r="AU47" s="119"/>
      <c r="AV47" s="119"/>
      <c r="AW47" s="119"/>
      <c r="AX47" s="119"/>
      <c r="AY47" s="119"/>
      <c r="AZ47" s="119"/>
      <c r="BA47" s="119"/>
      <c r="BB47" s="119"/>
      <c r="BC47" s="119"/>
      <c r="BD47" s="119"/>
      <c r="BE47" s="119"/>
      <c r="BF47" s="119"/>
      <c r="BG47" s="119"/>
      <c r="BH47" s="119"/>
      <c r="BI47" s="119"/>
      <c r="BJ47" s="119"/>
      <c r="BK47" s="119"/>
      <c r="BL47" s="119"/>
      <c r="BM47" s="119"/>
      <c r="BN47" s="119"/>
    </row>
    <row r="48" spans="1:66" s="160" customFormat="1" x14ac:dyDescent="0.25">
      <c r="A48" s="157"/>
      <c r="B48" s="158"/>
      <c r="C48" s="158"/>
      <c r="D48" s="159"/>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c r="BK48" s="158"/>
      <c r="BL48" s="158"/>
      <c r="BM48" s="158"/>
      <c r="BN48" s="158"/>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4 H16:H17 H24:H47">
    <cfRule type="dataBar" priority="3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 priority="73">
      <formula>K$6=TODAY()</formula>
    </cfRule>
  </conditionalFormatting>
  <conditionalFormatting sqref="K8:BN14 K16:BN17 K24:BN47">
    <cfRule type="expression" dxfId="11" priority="76">
      <formula>AND($E8&lt;=K$6,ROUNDDOWN(($F8-$E8+1)*$H8,0)+$E8-1&gt;=K$6)</formula>
    </cfRule>
    <cfRule type="expression" dxfId="10" priority="77">
      <formula>AND(NOT(ISBLANK($E8)),$E8&lt;=K$6,$F8&gt;=K$6)</formula>
    </cfRule>
  </conditionalFormatting>
  <conditionalFormatting sqref="K6:BN14 K16:BN17 K24:BN47">
    <cfRule type="expression" dxfId="9" priority="36">
      <formula>K$6=TODAY()</formula>
    </cfRule>
  </conditionalFormatting>
  <conditionalFormatting sqref="H15">
    <cfRule type="dataBar" priority="13">
      <dataBar>
        <cfvo type="num" val="0"/>
        <cfvo type="num" val="1"/>
        <color theme="0" tint="-0.34998626667073579"/>
      </dataBar>
      <extLst>
        <ext xmlns:x14="http://schemas.microsoft.com/office/spreadsheetml/2009/9/main" uri="{B025F937-C7B1-47D3-B67F-A62EFF666E3E}">
          <x14:id>{F2EF5433-B2F7-49EE-A352-A6B7D1345C73}</x14:id>
        </ext>
      </extLst>
    </cfRule>
  </conditionalFormatting>
  <conditionalFormatting sqref="K15:BN15">
    <cfRule type="expression" dxfId="8" priority="15">
      <formula>AND($E15&lt;=K$6,ROUNDDOWN(($F15-$E15+1)*$H15,0)+$E15-1&gt;=K$6)</formula>
    </cfRule>
    <cfRule type="expression" dxfId="7" priority="16">
      <formula>AND(NOT(ISBLANK($E15)),$E15&lt;=K$6,$F15&gt;=K$6)</formula>
    </cfRule>
  </conditionalFormatting>
  <conditionalFormatting sqref="K15:BN15">
    <cfRule type="expression" dxfId="6" priority="14">
      <formula>K$6=TODAY()</formula>
    </cfRule>
  </conditionalFormatting>
  <conditionalFormatting sqref="H22:H23 H18:H20">
    <cfRule type="dataBar" priority="9">
      <dataBar>
        <cfvo type="num" val="0"/>
        <cfvo type="num" val="1"/>
        <color theme="0" tint="-0.34998626667073579"/>
      </dataBar>
      <extLst>
        <ext xmlns:x14="http://schemas.microsoft.com/office/spreadsheetml/2009/9/main" uri="{B025F937-C7B1-47D3-B67F-A62EFF666E3E}">
          <x14:id>{BE5FB62E-0BF3-4B37-92FF-04E39D161311}</x14:id>
        </ext>
      </extLst>
    </cfRule>
  </conditionalFormatting>
  <conditionalFormatting sqref="K22:BN23 K18:BN20">
    <cfRule type="expression" dxfId="5" priority="11">
      <formula>AND($E18&lt;=K$6,ROUNDDOWN(($F18-$E18+1)*$H18,0)+$E18-1&gt;=K$6)</formula>
    </cfRule>
    <cfRule type="expression" dxfId="4" priority="12">
      <formula>AND(NOT(ISBLANK($E18)),$E18&lt;=K$6,$F18&gt;=K$6)</formula>
    </cfRule>
  </conditionalFormatting>
  <conditionalFormatting sqref="K22:BN23 K18:BN20">
    <cfRule type="expression" dxfId="3" priority="10">
      <formula>K$6=TODAY()</formula>
    </cfRule>
  </conditionalFormatting>
  <conditionalFormatting sqref="H21">
    <cfRule type="dataBar" priority="5">
      <dataBar>
        <cfvo type="num" val="0"/>
        <cfvo type="num" val="1"/>
        <color theme="0" tint="-0.34998626667073579"/>
      </dataBar>
      <extLst>
        <ext xmlns:x14="http://schemas.microsoft.com/office/spreadsheetml/2009/9/main" uri="{B025F937-C7B1-47D3-B67F-A62EFF666E3E}">
          <x14:id>{40988F39-8B9C-4907-ADE5-894E34C88F46}</x14:id>
        </ext>
      </extLst>
    </cfRule>
  </conditionalFormatting>
  <conditionalFormatting sqref="K21:BN21">
    <cfRule type="expression" dxfId="2" priority="7">
      <formula>AND($E21&lt;=K$6,ROUNDDOWN(($F21-$E21+1)*$H21,0)+$E21-1&gt;=K$6)</formula>
    </cfRule>
    <cfRule type="expression" dxfId="1" priority="8">
      <formula>AND(NOT(ISBLANK($E21)),$E21&lt;=K$6,$F21&gt;=K$6)</formula>
    </cfRule>
  </conditionalFormatting>
  <conditionalFormatting sqref="K21:BN21">
    <cfRule type="expression" dxfId="0" priority="6">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40:B41 A43:B43 B42 E24 E31 E35 E40:H43 G24:H24 G31:H31 G35:H35 G44 G45:G46 G47" unlockedFormula="1"/>
    <ignoredError sqref="A35 A31 A2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127000</xdr:rowOff>
                  </from>
                  <to>
                    <xdr:col>27</xdr:col>
                    <xdr:colOff>107950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H8:H14 H16:H17 H24:H47</xm:sqref>
        </x14:conditionalFormatting>
        <x14:conditionalFormatting xmlns:xm="http://schemas.microsoft.com/office/excel/2006/main">
          <x14:cfRule type="dataBar" id="{F2EF5433-B2F7-49EE-A352-A6B7D1345C73}">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BE5FB62E-0BF3-4B37-92FF-04E39D161311}">
            <x14:dataBar minLength="0" maxLength="100" gradient="0">
              <x14:cfvo type="num">
                <xm:f>0</xm:f>
              </x14:cfvo>
              <x14:cfvo type="num">
                <xm:f>1</xm:f>
              </x14:cfvo>
              <x14:negativeFillColor rgb="FFFF0000"/>
              <x14:axisColor rgb="FF000000"/>
            </x14:dataBar>
          </x14:cfRule>
          <xm:sqref>H22:H23 H18:H20</xm:sqref>
        </x14:conditionalFormatting>
        <x14:conditionalFormatting xmlns:xm="http://schemas.microsoft.com/office/excel/2006/main">
          <x14:cfRule type="dataBar" id="{40988F39-8B9C-4907-ADE5-894E34C88F46}">
            <x14:dataBar minLength="0" maxLength="100" gradient="0">
              <x14:cfvo type="num">
                <xm:f>0</xm:f>
              </x14:cfvo>
              <x14:cfvo type="num">
                <xm:f>1</xm:f>
              </x14:cfvo>
              <x14:negativeFillColor rgb="FFFF0000"/>
              <x14:axisColor rgb="FF000000"/>
            </x14:dataBar>
          </x14:cfRule>
          <xm:sqref>H21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5" x14ac:dyDescent="0.25"/>
  <cols>
    <col min="1" max="1" width="5.54296875" style="10" customWidth="1"/>
    <col min="2" max="2" width="37.7265625" style="10" customWidth="1"/>
    <col min="3" max="3" width="55.1796875" style="10" customWidth="1"/>
    <col min="4" max="7" width="8.81640625" style="10"/>
  </cols>
  <sheetData>
    <row r="1" spans="1:3" ht="30" customHeight="1" x14ac:dyDescent="0.25">
      <c r="A1" s="22" t="s">
        <v>21</v>
      </c>
    </row>
    <row r="4" spans="1:3" ht="13" x14ac:dyDescent="0.3">
      <c r="C4" s="16" t="s">
        <v>29</v>
      </c>
    </row>
    <row r="5" spans="1:3" x14ac:dyDescent="0.25">
      <c r="C5" s="14" t="s">
        <v>30</v>
      </c>
    </row>
    <row r="6" spans="1:3" x14ac:dyDescent="0.25">
      <c r="C6" s="14"/>
    </row>
    <row r="7" spans="1:3" ht="17.5" x14ac:dyDescent="0.35">
      <c r="C7" s="17" t="s">
        <v>50</v>
      </c>
    </row>
    <row r="8" spans="1:3" x14ac:dyDescent="0.25">
      <c r="C8" s="18" t="s">
        <v>48</v>
      </c>
    </row>
    <row r="10" spans="1:3" x14ac:dyDescent="0.25">
      <c r="C10" s="14" t="s">
        <v>47</v>
      </c>
    </row>
    <row r="11" spans="1:3" x14ac:dyDescent="0.25">
      <c r="C11" s="14" t="s">
        <v>46</v>
      </c>
    </row>
    <row r="13" spans="1:3" ht="17.5" x14ac:dyDescent="0.35">
      <c r="C13" s="17" t="s">
        <v>45</v>
      </c>
    </row>
    <row r="16" spans="1:3" ht="15.5" x14ac:dyDescent="0.35">
      <c r="A16" s="20" t="s">
        <v>23</v>
      </c>
    </row>
    <row r="17" spans="2:2" s="10" customFormat="1" x14ac:dyDescent="0.25"/>
    <row r="18" spans="2:2" ht="14" x14ac:dyDescent="0.3">
      <c r="B18" s="19" t="s">
        <v>34</v>
      </c>
    </row>
    <row r="19" spans="2:2" x14ac:dyDescent="0.25">
      <c r="B19" s="14" t="s">
        <v>40</v>
      </c>
    </row>
    <row r="20" spans="2:2" x14ac:dyDescent="0.25">
      <c r="B20" s="14" t="s">
        <v>41</v>
      </c>
    </row>
    <row r="22" spans="2:2" s="10" customFormat="1" ht="14" x14ac:dyDescent="0.3">
      <c r="B22" s="19" t="s">
        <v>42</v>
      </c>
    </row>
    <row r="23" spans="2:2" s="10" customFormat="1" x14ac:dyDescent="0.25">
      <c r="B23" s="14" t="s">
        <v>43</v>
      </c>
    </row>
    <row r="24" spans="2:2" s="10" customFormat="1" x14ac:dyDescent="0.25">
      <c r="B24" s="14" t="s">
        <v>44</v>
      </c>
    </row>
    <row r="26" spans="2:2" s="10" customFormat="1" ht="14" x14ac:dyDescent="0.3">
      <c r="B26" s="19" t="s">
        <v>31</v>
      </c>
    </row>
    <row r="27" spans="2:2" s="10" customFormat="1" x14ac:dyDescent="0.25">
      <c r="B27" s="14" t="s">
        <v>35</v>
      </c>
    </row>
    <row r="28" spans="2:2" s="10" customFormat="1" x14ac:dyDescent="0.25">
      <c r="B28" s="14" t="s">
        <v>36</v>
      </c>
    </row>
    <row r="29" spans="2:2" x14ac:dyDescent="0.25">
      <c r="B29" s="14" t="s">
        <v>38</v>
      </c>
    </row>
    <row r="30" spans="2:2" x14ac:dyDescent="0.25">
      <c r="B30" s="10" t="s">
        <v>24</v>
      </c>
    </row>
    <row r="31" spans="2:2" x14ac:dyDescent="0.25">
      <c r="B31" s="10" t="s">
        <v>25</v>
      </c>
    </row>
    <row r="32" spans="2:2" x14ac:dyDescent="0.25">
      <c r="B32" s="10" t="s">
        <v>26</v>
      </c>
    </row>
    <row r="34" spans="2:2" ht="14" x14ac:dyDescent="0.3">
      <c r="B34" s="19" t="s">
        <v>27</v>
      </c>
    </row>
    <row r="35" spans="2:2" x14ac:dyDescent="0.25">
      <c r="B35" s="14" t="s">
        <v>126</v>
      </c>
    </row>
    <row r="36" spans="2:2" x14ac:dyDescent="0.25">
      <c r="B36" s="14" t="s">
        <v>127</v>
      </c>
    </row>
    <row r="37" spans="2:2" x14ac:dyDescent="0.25">
      <c r="B37" s="14" t="s">
        <v>128</v>
      </c>
    </row>
    <row r="39" spans="2:2" ht="14" x14ac:dyDescent="0.3">
      <c r="B39" s="19" t="s">
        <v>28</v>
      </c>
    </row>
    <row r="40" spans="2:2" x14ac:dyDescent="0.25">
      <c r="B40" s="14" t="s">
        <v>39</v>
      </c>
    </row>
    <row r="42" spans="2:2" s="10" customFormat="1" ht="14" x14ac:dyDescent="0.3">
      <c r="B42" s="19" t="s">
        <v>32</v>
      </c>
    </row>
    <row r="43" spans="2:2" s="10" customFormat="1" x14ac:dyDescent="0.25">
      <c r="B43" s="14" t="s">
        <v>129</v>
      </c>
    </row>
    <row r="44" spans="2:2" s="10" customFormat="1" x14ac:dyDescent="0.25">
      <c r="B44" s="14" t="s">
        <v>33</v>
      </c>
    </row>
    <row r="45" spans="2:2" s="10" customFormat="1" x14ac:dyDescent="0.25"/>
    <row r="46" spans="2:2" ht="17.5" x14ac:dyDescent="0.35">
      <c r="B46" s="17" t="s">
        <v>22</v>
      </c>
    </row>
  </sheetData>
  <phoneticPr fontId="48" type="noConversion"/>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1640625" defaultRowHeight="12.5" x14ac:dyDescent="0.25"/>
  <cols>
    <col min="1" max="1" width="5.54296875" style="1" customWidth="1"/>
    <col min="2" max="2" width="90.453125" style="1" customWidth="1"/>
    <col min="3" max="3" width="16.453125" style="1" bestFit="1" customWidth="1"/>
    <col min="4" max="16384" width="8.81640625" style="1"/>
  </cols>
  <sheetData>
    <row r="1" spans="1:3" ht="30" customHeight="1" x14ac:dyDescent="0.25">
      <c r="A1" s="27" t="s">
        <v>121</v>
      </c>
      <c r="B1" s="28"/>
      <c r="C1" s="29"/>
    </row>
    <row r="2" spans="1:3" ht="14" x14ac:dyDescent="0.3">
      <c r="A2" s="39" t="s">
        <v>48</v>
      </c>
      <c r="B2" s="3"/>
      <c r="C2" s="2"/>
    </row>
    <row r="3" spans="1:3" s="14" customFormat="1" x14ac:dyDescent="0.25">
      <c r="A3" s="2"/>
      <c r="B3" s="3"/>
      <c r="C3" s="2"/>
    </row>
    <row r="4" spans="1:3" s="2" customFormat="1" ht="17.5" x14ac:dyDescent="0.35">
      <c r="A4" s="34" t="s">
        <v>88</v>
      </c>
      <c r="B4" s="26"/>
    </row>
    <row r="5" spans="1:3" s="2" customFormat="1" ht="56" x14ac:dyDescent="0.3">
      <c r="B5" s="40" t="s">
        <v>77</v>
      </c>
    </row>
    <row r="7" spans="1:3" ht="28" x14ac:dyDescent="0.3">
      <c r="B7" s="40" t="s">
        <v>89</v>
      </c>
    </row>
    <row r="9" spans="1:3" ht="14" x14ac:dyDescent="0.3">
      <c r="B9" s="39" t="s">
        <v>60</v>
      </c>
    </row>
    <row r="11" spans="1:3" ht="28" x14ac:dyDescent="0.3">
      <c r="B11" s="38" t="s">
        <v>61</v>
      </c>
    </row>
    <row r="12" spans="1:3" s="14" customFormat="1" x14ac:dyDescent="0.25"/>
    <row r="13" spans="1:3" ht="17.5" x14ac:dyDescent="0.35">
      <c r="A13" s="172" t="s">
        <v>4</v>
      </c>
      <c r="B13" s="172"/>
    </row>
    <row r="14" spans="1:3" s="14" customFormat="1" x14ac:dyDescent="0.25"/>
    <row r="15" spans="1:3" s="35" customFormat="1" ht="17.5" x14ac:dyDescent="0.25">
      <c r="A15" s="43"/>
      <c r="B15" s="41" t="s">
        <v>80</v>
      </c>
    </row>
    <row r="16" spans="1:3" s="35" customFormat="1" ht="17.5" x14ac:dyDescent="0.25">
      <c r="A16" s="43"/>
      <c r="B16" s="42" t="s">
        <v>78</v>
      </c>
      <c r="C16" s="37" t="s">
        <v>3</v>
      </c>
    </row>
    <row r="17" spans="1:3" ht="17.5" x14ac:dyDescent="0.35">
      <c r="A17" s="44"/>
      <c r="B17" s="42" t="s">
        <v>82</v>
      </c>
    </row>
    <row r="18" spans="1:3" s="14" customFormat="1" ht="17.5" x14ac:dyDescent="0.35">
      <c r="A18" s="44"/>
      <c r="B18" s="42" t="s">
        <v>90</v>
      </c>
    </row>
    <row r="19" spans="1:3" s="29" customFormat="1" ht="17.5" x14ac:dyDescent="0.35">
      <c r="A19" s="47"/>
      <c r="B19" s="42" t="s">
        <v>91</v>
      </c>
    </row>
    <row r="20" spans="1:3" s="35" customFormat="1" ht="17.5" x14ac:dyDescent="0.25">
      <c r="A20" s="43"/>
      <c r="B20" s="41" t="s">
        <v>79</v>
      </c>
      <c r="C20" s="36" t="s">
        <v>2</v>
      </c>
    </row>
    <row r="21" spans="1:3" ht="17.5" x14ac:dyDescent="0.35">
      <c r="A21" s="44"/>
      <c r="B21" s="42" t="s">
        <v>81</v>
      </c>
    </row>
    <row r="22" spans="1:3" s="2" customFormat="1" ht="17.5" x14ac:dyDescent="0.35">
      <c r="A22" s="45"/>
      <c r="B22" s="46" t="s">
        <v>83</v>
      </c>
    </row>
    <row r="23" spans="1:3" s="2" customFormat="1" ht="17.5" x14ac:dyDescent="0.35">
      <c r="A23" s="45"/>
      <c r="B23" s="4"/>
    </row>
    <row r="24" spans="1:3" s="2" customFormat="1" ht="17.5" x14ac:dyDescent="0.35">
      <c r="A24" s="172" t="s">
        <v>84</v>
      </c>
      <c r="B24" s="172"/>
    </row>
    <row r="25" spans="1:3" s="2" customFormat="1" ht="42" x14ac:dyDescent="0.35">
      <c r="A25" s="45"/>
      <c r="B25" s="42" t="s">
        <v>92</v>
      </c>
    </row>
    <row r="26" spans="1:3" s="2" customFormat="1" ht="17.5" x14ac:dyDescent="0.35">
      <c r="A26" s="45"/>
      <c r="B26" s="42"/>
    </row>
    <row r="27" spans="1:3" s="2" customFormat="1" ht="17.5" x14ac:dyDescent="0.35">
      <c r="A27" s="45"/>
      <c r="B27" s="62" t="s">
        <v>96</v>
      </c>
    </row>
    <row r="28" spans="1:3" s="2" customFormat="1" ht="17.5" x14ac:dyDescent="0.35">
      <c r="A28" s="45"/>
      <c r="B28" s="42" t="s">
        <v>85</v>
      </c>
    </row>
    <row r="29" spans="1:3" s="2" customFormat="1" ht="28" x14ac:dyDescent="0.35">
      <c r="A29" s="45"/>
      <c r="B29" s="42" t="s">
        <v>87</v>
      </c>
    </row>
    <row r="30" spans="1:3" s="2" customFormat="1" ht="17.5" x14ac:dyDescent="0.35">
      <c r="A30" s="45"/>
      <c r="B30" s="42"/>
    </row>
    <row r="31" spans="1:3" s="2" customFormat="1" ht="17.5" x14ac:dyDescent="0.35">
      <c r="A31" s="45"/>
      <c r="B31" s="62" t="s">
        <v>93</v>
      </c>
    </row>
    <row r="32" spans="1:3" s="2" customFormat="1" ht="17.5" x14ac:dyDescent="0.35">
      <c r="A32" s="45"/>
      <c r="B32" s="42" t="s">
        <v>86</v>
      </c>
    </row>
    <row r="33" spans="1:2" s="2" customFormat="1" ht="17.5" x14ac:dyDescent="0.35">
      <c r="A33" s="45"/>
      <c r="B33" s="42" t="s">
        <v>94</v>
      </c>
    </row>
    <row r="34" spans="1:2" s="2" customFormat="1" ht="17.5" x14ac:dyDescent="0.35">
      <c r="A34" s="45"/>
      <c r="B34" s="4"/>
    </row>
    <row r="35" spans="1:2" s="2" customFormat="1" ht="28" x14ac:dyDescent="0.35">
      <c r="A35" s="45"/>
      <c r="B35" s="42" t="s">
        <v>132</v>
      </c>
    </row>
    <row r="36" spans="1:2" s="2" customFormat="1" ht="17.5" x14ac:dyDescent="0.35">
      <c r="A36" s="45"/>
      <c r="B36" s="48" t="s">
        <v>95</v>
      </c>
    </row>
    <row r="37" spans="1:2" s="2" customFormat="1" ht="17.5" x14ac:dyDescent="0.35">
      <c r="A37" s="45"/>
      <c r="B37" s="4"/>
    </row>
    <row r="38" spans="1:2" ht="17.5" x14ac:dyDescent="0.35">
      <c r="A38" s="172" t="s">
        <v>9</v>
      </c>
      <c r="B38" s="172"/>
    </row>
    <row r="39" spans="1:2" ht="28" x14ac:dyDescent="0.25">
      <c r="B39" s="42" t="s">
        <v>98</v>
      </c>
    </row>
    <row r="40" spans="1:2" s="14" customFormat="1" x14ac:dyDescent="0.25"/>
    <row r="41" spans="1:2" s="14" customFormat="1" ht="14" x14ac:dyDescent="0.25">
      <c r="B41" s="42" t="s">
        <v>99</v>
      </c>
    </row>
    <row r="42" spans="1:2" s="14" customFormat="1" x14ac:dyDescent="0.25"/>
    <row r="43" spans="1:2" s="14" customFormat="1" ht="28" x14ac:dyDescent="0.25">
      <c r="B43" s="42" t="s">
        <v>97</v>
      </c>
    </row>
    <row r="44" spans="1:2" s="14" customFormat="1" x14ac:dyDescent="0.25"/>
    <row r="45" spans="1:2" ht="28" x14ac:dyDescent="0.25">
      <c r="B45" s="42" t="s">
        <v>100</v>
      </c>
    </row>
    <row r="46" spans="1:2" x14ac:dyDescent="0.25">
      <c r="B46" s="15"/>
    </row>
    <row r="47" spans="1:2" ht="28" x14ac:dyDescent="0.25">
      <c r="B47" s="42" t="s">
        <v>101</v>
      </c>
    </row>
    <row r="48" spans="1:2" x14ac:dyDescent="0.25">
      <c r="B48" s="5"/>
    </row>
    <row r="49" spans="1:2" ht="17.5" x14ac:dyDescent="0.35">
      <c r="A49" s="172" t="s">
        <v>7</v>
      </c>
      <c r="B49" s="172"/>
    </row>
    <row r="50" spans="1:2" ht="28" x14ac:dyDescent="0.25">
      <c r="B50" s="42" t="s">
        <v>133</v>
      </c>
    </row>
    <row r="51" spans="1:2" x14ac:dyDescent="0.25">
      <c r="B51" s="5"/>
    </row>
    <row r="52" spans="1:2" ht="14" x14ac:dyDescent="0.3">
      <c r="A52" s="49" t="s">
        <v>10</v>
      </c>
      <c r="B52" s="42" t="s">
        <v>11</v>
      </c>
    </row>
    <row r="53" spans="1:2" ht="14" x14ac:dyDescent="0.3">
      <c r="A53" s="49" t="s">
        <v>12</v>
      </c>
      <c r="B53" s="42" t="s">
        <v>13</v>
      </c>
    </row>
    <row r="54" spans="1:2" ht="14" x14ac:dyDescent="0.3">
      <c r="A54" s="49" t="s">
        <v>14</v>
      </c>
      <c r="B54" s="42" t="s">
        <v>15</v>
      </c>
    </row>
    <row r="55" spans="1:2" ht="28.5" x14ac:dyDescent="0.3">
      <c r="A55" s="38"/>
      <c r="B55" s="42" t="s">
        <v>102</v>
      </c>
    </row>
    <row r="56" spans="1:2" ht="28.5" x14ac:dyDescent="0.3">
      <c r="A56" s="38"/>
      <c r="B56" s="42" t="s">
        <v>103</v>
      </c>
    </row>
    <row r="57" spans="1:2" ht="14" x14ac:dyDescent="0.3">
      <c r="A57" s="49" t="s">
        <v>16</v>
      </c>
      <c r="B57" s="42" t="s">
        <v>17</v>
      </c>
    </row>
    <row r="58" spans="1:2" ht="14.5" x14ac:dyDescent="0.3">
      <c r="A58" s="38"/>
      <c r="B58" s="42" t="s">
        <v>104</v>
      </c>
    </row>
    <row r="59" spans="1:2" ht="14.5" x14ac:dyDescent="0.3">
      <c r="A59" s="38"/>
      <c r="B59" s="42" t="s">
        <v>105</v>
      </c>
    </row>
    <row r="60" spans="1:2" ht="14" x14ac:dyDescent="0.3">
      <c r="A60" s="49" t="s">
        <v>18</v>
      </c>
      <c r="B60" s="42" t="s">
        <v>19</v>
      </c>
    </row>
    <row r="61" spans="1:2" ht="28.5" x14ac:dyDescent="0.3">
      <c r="A61" s="38"/>
      <c r="B61" s="42" t="s">
        <v>106</v>
      </c>
    </row>
    <row r="62" spans="1:2" ht="14" x14ac:dyDescent="0.3">
      <c r="A62" s="49" t="s">
        <v>107</v>
      </c>
      <c r="B62" s="42" t="s">
        <v>108</v>
      </c>
    </row>
    <row r="63" spans="1:2" ht="14" x14ac:dyDescent="0.3">
      <c r="A63" s="50"/>
      <c r="B63" s="42" t="s">
        <v>109</v>
      </c>
    </row>
    <row r="64" spans="1:2" s="14" customFormat="1" x14ac:dyDescent="0.25">
      <c r="B64" s="6"/>
    </row>
    <row r="65" spans="1:2" s="14" customFormat="1" ht="17.5" x14ac:dyDescent="0.35">
      <c r="A65" s="172" t="s">
        <v>8</v>
      </c>
      <c r="B65" s="172"/>
    </row>
    <row r="66" spans="1:2" s="14" customFormat="1" ht="42" x14ac:dyDescent="0.25">
      <c r="B66" s="42" t="s">
        <v>110</v>
      </c>
    </row>
    <row r="67" spans="1:2" s="14" customFormat="1" x14ac:dyDescent="0.25">
      <c r="B67" s="7"/>
    </row>
    <row r="68" spans="1:2" s="2" customFormat="1" ht="17.5" x14ac:dyDescent="0.35">
      <c r="A68" s="172" t="s">
        <v>5</v>
      </c>
      <c r="B68" s="172"/>
    </row>
    <row r="69" spans="1:2" s="14" customFormat="1" ht="14" x14ac:dyDescent="0.3">
      <c r="A69" s="57" t="s">
        <v>6</v>
      </c>
      <c r="B69" s="58" t="s">
        <v>111</v>
      </c>
    </row>
    <row r="70" spans="1:2" s="2" customFormat="1" ht="28" x14ac:dyDescent="0.3">
      <c r="A70" s="51"/>
      <c r="B70" s="56" t="s">
        <v>113</v>
      </c>
    </row>
    <row r="71" spans="1:2" s="2" customFormat="1" ht="14" x14ac:dyDescent="0.3">
      <c r="A71" s="51"/>
      <c r="B71" s="52"/>
    </row>
    <row r="72" spans="1:2" s="14" customFormat="1" ht="14" x14ac:dyDescent="0.3">
      <c r="A72" s="57" t="s">
        <v>6</v>
      </c>
      <c r="B72" s="58" t="s">
        <v>130</v>
      </c>
    </row>
    <row r="73" spans="1:2" s="2" customFormat="1" ht="28.5" x14ac:dyDescent="0.3">
      <c r="A73" s="51"/>
      <c r="B73" s="56" t="s">
        <v>135</v>
      </c>
    </row>
    <row r="74" spans="1:2" s="2" customFormat="1" ht="14" x14ac:dyDescent="0.3">
      <c r="A74" s="51"/>
      <c r="B74" s="52"/>
    </row>
    <row r="75" spans="1:2" ht="14" x14ac:dyDescent="0.3">
      <c r="A75" s="57" t="s">
        <v>6</v>
      </c>
      <c r="B75" s="60" t="s">
        <v>116</v>
      </c>
    </row>
    <row r="76" spans="1:2" s="2" customFormat="1" ht="42" x14ac:dyDescent="0.3">
      <c r="A76" s="51"/>
      <c r="B76" s="40" t="s">
        <v>134</v>
      </c>
    </row>
    <row r="77" spans="1:2" ht="14" x14ac:dyDescent="0.3">
      <c r="A77" s="50"/>
      <c r="B77" s="50"/>
    </row>
    <row r="78" spans="1:2" s="14" customFormat="1" ht="14" x14ac:dyDescent="0.3">
      <c r="A78" s="57" t="s">
        <v>6</v>
      </c>
      <c r="B78" s="60" t="s">
        <v>122</v>
      </c>
    </row>
    <row r="79" spans="1:2" s="2" customFormat="1" ht="28" x14ac:dyDescent="0.3">
      <c r="A79" s="51"/>
      <c r="B79" s="40" t="s">
        <v>117</v>
      </c>
    </row>
    <row r="80" spans="1:2" s="14" customFormat="1" ht="14" x14ac:dyDescent="0.3">
      <c r="A80" s="50"/>
      <c r="B80" s="50"/>
    </row>
    <row r="81" spans="1:2" ht="14" x14ac:dyDescent="0.3">
      <c r="A81" s="57" t="s">
        <v>6</v>
      </c>
      <c r="B81" s="60" t="s">
        <v>123</v>
      </c>
    </row>
    <row r="82" spans="1:2" s="2" customFormat="1" ht="14.5" x14ac:dyDescent="0.35">
      <c r="A82" s="51"/>
      <c r="B82" s="55" t="s">
        <v>118</v>
      </c>
    </row>
    <row r="83" spans="1:2" s="2" customFormat="1" ht="14.5" x14ac:dyDescent="0.35">
      <c r="A83" s="51"/>
      <c r="B83" s="55" t="s">
        <v>119</v>
      </c>
    </row>
    <row r="84" spans="1:2" s="2" customFormat="1" ht="14.5" x14ac:dyDescent="0.35">
      <c r="A84" s="51"/>
      <c r="B84" s="55" t="s">
        <v>120</v>
      </c>
    </row>
    <row r="85" spans="1:2" ht="14" x14ac:dyDescent="0.3">
      <c r="A85" s="50"/>
      <c r="B85" s="54"/>
    </row>
    <row r="86" spans="1:2" ht="14" x14ac:dyDescent="0.3">
      <c r="A86" s="57" t="s">
        <v>6</v>
      </c>
      <c r="B86" s="60" t="s">
        <v>124</v>
      </c>
    </row>
    <row r="87" spans="1:2" s="2" customFormat="1" ht="42" x14ac:dyDescent="0.3">
      <c r="A87" s="51"/>
      <c r="B87" s="40" t="s">
        <v>112</v>
      </c>
    </row>
    <row r="88" spans="1:2" s="2" customFormat="1" ht="14.5" x14ac:dyDescent="0.35">
      <c r="A88" s="51"/>
      <c r="B88" s="53" t="s">
        <v>114</v>
      </c>
    </row>
    <row r="89" spans="1:2" s="2" customFormat="1" ht="42" x14ac:dyDescent="0.3">
      <c r="A89" s="51"/>
      <c r="B89" s="59" t="s">
        <v>115</v>
      </c>
    </row>
    <row r="90" spans="1:2" ht="14" x14ac:dyDescent="0.3">
      <c r="A90" s="50"/>
      <c r="B90" s="50"/>
    </row>
    <row r="91" spans="1:2" ht="14" x14ac:dyDescent="0.3">
      <c r="A91" s="57" t="s">
        <v>6</v>
      </c>
      <c r="B91" s="61" t="s">
        <v>125</v>
      </c>
    </row>
    <row r="92" spans="1:2" ht="28" x14ac:dyDescent="0.3">
      <c r="A92" s="38"/>
      <c r="B92" s="55" t="s">
        <v>20</v>
      </c>
    </row>
    <row r="94" spans="1:2" x14ac:dyDescent="0.25">
      <c r="A94" s="21"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1640625" defaultRowHeight="12.5" x14ac:dyDescent="0.25"/>
  <cols>
    <col min="1" max="1" width="5.54296875" style="14" customWidth="1"/>
    <col min="2" max="2" width="82.1796875" style="14" customWidth="1"/>
    <col min="3" max="16384" width="8.81640625" style="10"/>
  </cols>
  <sheetData>
    <row r="1" spans="1:4" ht="30" customHeight="1" x14ac:dyDescent="0.25">
      <c r="A1" s="27" t="s">
        <v>51</v>
      </c>
      <c r="B1" s="27"/>
      <c r="C1" s="32"/>
      <c r="D1" s="32"/>
    </row>
    <row r="2" spans="1:4" ht="15.5" x14ac:dyDescent="0.35">
      <c r="A2" s="29"/>
      <c r="B2" s="33"/>
      <c r="C2" s="32"/>
      <c r="D2" s="32"/>
    </row>
    <row r="3" spans="1:4" ht="15.5" x14ac:dyDescent="0.35">
      <c r="A3" s="30"/>
      <c r="B3" s="23" t="s">
        <v>52</v>
      </c>
      <c r="C3" s="31"/>
    </row>
    <row r="4" spans="1:4" ht="14" x14ac:dyDescent="0.3">
      <c r="A4" s="8"/>
      <c r="B4" s="25" t="s">
        <v>48</v>
      </c>
      <c r="C4" s="9"/>
    </row>
    <row r="5" spans="1:4" ht="15.5" x14ac:dyDescent="0.35">
      <c r="A5" s="8"/>
      <c r="B5" s="11"/>
      <c r="C5" s="9"/>
    </row>
    <row r="6" spans="1:4" ht="15.5" x14ac:dyDescent="0.35">
      <c r="A6" s="8"/>
      <c r="B6" s="12" t="s">
        <v>53</v>
      </c>
      <c r="C6" s="9"/>
    </row>
    <row r="7" spans="1:4" ht="15.5" x14ac:dyDescent="0.35">
      <c r="A7" s="8"/>
      <c r="B7" s="11"/>
      <c r="C7" s="9"/>
    </row>
    <row r="8" spans="1:4" ht="31" x14ac:dyDescent="0.35">
      <c r="A8" s="8"/>
      <c r="B8" s="11" t="s">
        <v>54</v>
      </c>
      <c r="C8" s="9"/>
    </row>
    <row r="9" spans="1:4" ht="15.5" x14ac:dyDescent="0.35">
      <c r="A9" s="8"/>
      <c r="B9" s="11"/>
      <c r="C9" s="9"/>
    </row>
    <row r="10" spans="1:4" ht="46.5" x14ac:dyDescent="0.35">
      <c r="A10" s="8"/>
      <c r="B10" s="11" t="s">
        <v>55</v>
      </c>
      <c r="C10" s="9"/>
    </row>
    <row r="11" spans="1:4" ht="15.5" x14ac:dyDescent="0.35">
      <c r="A11" s="8"/>
      <c r="B11" s="11"/>
      <c r="C11" s="9"/>
    </row>
    <row r="12" spans="1:4" ht="46.5" x14ac:dyDescent="0.35">
      <c r="A12" s="8"/>
      <c r="B12" s="11" t="s">
        <v>56</v>
      </c>
      <c r="C12" s="9"/>
    </row>
    <row r="13" spans="1:4" ht="15.5" x14ac:dyDescent="0.35">
      <c r="A13" s="8"/>
      <c r="B13" s="11"/>
      <c r="C13" s="9"/>
    </row>
    <row r="14" spans="1:4" ht="62" x14ac:dyDescent="0.35">
      <c r="A14" s="8"/>
      <c r="B14" s="11" t="s">
        <v>57</v>
      </c>
      <c r="C14" s="9"/>
    </row>
    <row r="15" spans="1:4" ht="15.5" x14ac:dyDescent="0.35">
      <c r="A15" s="8"/>
      <c r="B15" s="11"/>
      <c r="C15" s="9"/>
    </row>
    <row r="16" spans="1:4" ht="31" x14ac:dyDescent="0.35">
      <c r="A16" s="8"/>
      <c r="B16" s="11" t="s">
        <v>58</v>
      </c>
      <c r="C16" s="9"/>
    </row>
    <row r="17" spans="1:3" ht="15.5" x14ac:dyDescent="0.35">
      <c r="A17" s="8"/>
      <c r="B17" s="11"/>
      <c r="C17" s="9"/>
    </row>
    <row r="18" spans="1:3" ht="15.5" x14ac:dyDescent="0.35">
      <c r="A18" s="8"/>
      <c r="B18" s="12" t="s">
        <v>59</v>
      </c>
      <c r="C18" s="9"/>
    </row>
    <row r="19" spans="1:3" ht="15.5" x14ac:dyDescent="0.35">
      <c r="A19" s="8"/>
      <c r="B19" s="24" t="s">
        <v>49</v>
      </c>
      <c r="C19" s="9"/>
    </row>
    <row r="20" spans="1:3" ht="15.5" x14ac:dyDescent="0.35">
      <c r="A20" s="8"/>
      <c r="B20" s="13"/>
      <c r="C20" s="9"/>
    </row>
    <row r="21" spans="1:3" x14ac:dyDescent="0.25">
      <c r="A21" s="8"/>
      <c r="B21" s="8"/>
      <c r="C21" s="9"/>
    </row>
    <row r="22" spans="1:3" x14ac:dyDescent="0.25">
      <c r="A22" s="8"/>
      <c r="B22" s="8"/>
      <c r="C22" s="9"/>
    </row>
    <row r="23" spans="1:3" x14ac:dyDescent="0.25">
      <c r="A23" s="8"/>
      <c r="B23" s="8"/>
      <c r="C23" s="9"/>
    </row>
    <row r="24" spans="1:3" x14ac:dyDescent="0.25">
      <c r="A24" s="8"/>
      <c r="B24" s="8"/>
      <c r="C24" s="9"/>
    </row>
    <row r="25" spans="1:3" x14ac:dyDescent="0.25">
      <c r="A25" s="8"/>
      <c r="B25" s="8"/>
      <c r="C25" s="9"/>
    </row>
    <row r="26" spans="1:3" x14ac:dyDescent="0.25">
      <c r="A26" s="8"/>
      <c r="B26" s="8"/>
      <c r="C26" s="9"/>
    </row>
    <row r="27" spans="1:3" x14ac:dyDescent="0.25">
      <c r="A27" s="8"/>
      <c r="B27" s="8"/>
      <c r="C27" s="9"/>
    </row>
    <row r="28" spans="1:3" x14ac:dyDescent="0.25">
      <c r="A28" s="8"/>
      <c r="B28" s="8"/>
      <c r="C28" s="9"/>
    </row>
    <row r="29" spans="1:3" x14ac:dyDescent="0.25">
      <c r="A29" s="8"/>
      <c r="B29" s="8"/>
      <c r="C29" s="9"/>
    </row>
  </sheetData>
  <phoneticPr fontId="48" type="noConversion"/>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许某某</cp:lastModifiedBy>
  <cp:lastPrinted>2018-02-12T20:25:38Z</cp:lastPrinted>
  <dcterms:created xsi:type="dcterms:W3CDTF">2010-06-09T16:05:03Z</dcterms:created>
  <dcterms:modified xsi:type="dcterms:W3CDTF">2018-07-20T08:58:56Z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