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dym\OneDrive\Рабочий стол\"/>
    </mc:Choice>
  </mc:AlternateContent>
  <xr:revisionPtr revIDLastSave="0" documentId="13_ncr:1_{8128CF56-EC2D-4AB9-8067-E871455668E4}" xr6:coauthVersionLast="47" xr6:coauthVersionMax="47" xr10:uidLastSave="{00000000-0000-0000-0000-000000000000}"/>
  <bookViews>
    <workbookView xWindow="-110" yWindow="-110" windowWidth="19420" windowHeight="11500" tabRatio="918" xr2:uid="{00000000-000D-0000-FFFF-FFFF00000000}"/>
  </bookViews>
  <sheets>
    <sheet name="с" sheetId="1" r:id="rId1"/>
    <sheet name="Лист2" sheetId="4" state="hidden" r:id="rId2"/>
    <sheet name="с1" sheetId="5" r:id="rId3"/>
    <sheet name="с2" sheetId="6" r:id="rId4"/>
    <sheet name="с3" sheetId="7" r:id="rId5"/>
    <sheet name="с4" sheetId="8" r:id="rId6"/>
    <sheet name="с5" sheetId="10" r:id="rId7"/>
    <sheet name="с6" sheetId="11" r:id="rId8"/>
    <sheet name="с7" sheetId="12" r:id="rId9"/>
    <sheet name="с8" sheetId="13" r:id="rId10"/>
    <sheet name="с9" sheetId="14" r:id="rId11"/>
    <sheet name="с10" sheetId="15" r:id="rId12"/>
    <sheet name="с11" sheetId="16" r:id="rId13"/>
    <sheet name="с12" sheetId="17" r:id="rId14"/>
    <sheet name="ф1" sheetId="18" r:id="rId15"/>
    <sheet name="ф2" sheetId="19" r:id="rId16"/>
    <sheet name="ф3" sheetId="20" r:id="rId17"/>
    <sheet name="ф4" sheetId="21" r:id="rId18"/>
    <sheet name="ф5" sheetId="22" r:id="rId19"/>
    <sheet name="ф6" sheetId="23" r:id="rId20"/>
    <sheet name="ф7" sheetId="24" r:id="rId21"/>
    <sheet name="ф8" sheetId="25" r:id="rId22"/>
    <sheet name="ф9" sheetId="26" r:id="rId23"/>
    <sheet name="ф10" sheetId="27" r:id="rId24"/>
    <sheet name="ф11" sheetId="28" r:id="rId25"/>
    <sheet name="ф12" sheetId="29" r:id="rId26"/>
    <sheet name="i3" sheetId="31" r:id="rId27"/>
    <sheet name="i4" sheetId="30" r:id="rId28"/>
    <sheet name="і5" sheetId="32" r:id="rId29"/>
    <sheet name="і6" sheetId="33" r:id="rId30"/>
    <sheet name="і7" sheetId="34" r:id="rId31"/>
    <sheet name="і8" sheetId="35" r:id="rId32"/>
    <sheet name="і9" sheetId="36" r:id="rId33"/>
    <sheet name="і10" sheetId="37" r:id="rId34"/>
    <sheet name="і11" sheetId="38" r:id="rId35"/>
    <sheet name="і12" sheetId="39" r:id="rId36"/>
    <sheet name="i10 2" sheetId="41" r:id="rId37"/>
    <sheet name="i11 1" sheetId="42" r:id="rId38"/>
    <sheet name="i12" sheetId="44" r:id="rId39"/>
  </sheets>
  <definedNames>
    <definedName name="_xlnm._FilterDatabase" localSheetId="36" hidden="1">'i10 2'!$A$3:$O$10</definedName>
    <definedName name="_xlnm._FilterDatabase" localSheetId="37" hidden="1">'i11 1'!$B$3:$P$32</definedName>
    <definedName name="_xlnm._FilterDatabase" localSheetId="26" hidden="1">'i3'!$B$3:$P$36</definedName>
    <definedName name="_xlnm._FilterDatabase" localSheetId="27" hidden="1">'i4'!$B$3:$P$45</definedName>
    <definedName name="_xlnm._FilterDatabase" localSheetId="33" hidden="1">і10!$B$3:$P$47</definedName>
    <definedName name="_xlnm._FilterDatabase" localSheetId="34" hidden="1">і11!$B$3:$P$53</definedName>
    <definedName name="_xlnm._FilterDatabase" localSheetId="35" hidden="1">і12!$B$3:$P$48</definedName>
    <definedName name="_xlnm._FilterDatabase" localSheetId="28" hidden="1">і5!$B$3:$P$36</definedName>
    <definedName name="_xlnm._FilterDatabase" localSheetId="29" hidden="1">і6!$B$3:$P$41</definedName>
    <definedName name="_xlnm._FilterDatabase" localSheetId="30" hidden="1">і7!$B$3:$P$36</definedName>
    <definedName name="_xlnm._FilterDatabase" localSheetId="31" hidden="1">і8!$B$3:$P$45</definedName>
    <definedName name="_xlnm._FilterDatabase" localSheetId="32" hidden="1">і9!$B$3:$P$46</definedName>
    <definedName name="_xlnm._FilterDatabase" localSheetId="0" hidden="1">с!$B$3:$R$33</definedName>
    <definedName name="_xlnm._FilterDatabase" localSheetId="2" hidden="1">с1!$B$3:$P$33</definedName>
    <definedName name="_xlnm._FilterDatabase" localSheetId="11" hidden="1">с10!$B$3:$P$33</definedName>
    <definedName name="_xlnm._FilterDatabase" localSheetId="12" hidden="1">с11!$B$3:$P$33</definedName>
    <definedName name="_xlnm._FilterDatabase" localSheetId="13" hidden="1">с12!$B$3:$P$33</definedName>
    <definedName name="_xlnm._FilterDatabase" localSheetId="3" hidden="1">с2!$B$3:$P$33</definedName>
    <definedName name="_xlnm._FilterDatabase" localSheetId="4" hidden="1">с3!$B$3:$P$33</definedName>
    <definedName name="_xlnm._FilterDatabase" localSheetId="5" hidden="1">с4!$B$3:$P$33</definedName>
    <definedName name="_xlnm._FilterDatabase" localSheetId="6" hidden="1">с5!$B$3:$P$33</definedName>
    <definedName name="_xlnm._FilterDatabase" localSheetId="7" hidden="1">с6!$B$3:$P$33</definedName>
    <definedName name="_xlnm._FilterDatabase" localSheetId="8" hidden="1">с7!$B$3:$P$33</definedName>
    <definedName name="_xlnm._FilterDatabase" localSheetId="9" hidden="1">с8!$B$3:$P$33</definedName>
    <definedName name="_xlnm._FilterDatabase" localSheetId="10" hidden="1">с9!$B$3:$P$33</definedName>
    <definedName name="_xlnm._FilterDatabase" localSheetId="14" hidden="1">ф1!$B$3:$P$33</definedName>
    <definedName name="_xlnm._FilterDatabase" localSheetId="23" hidden="1">ф10!$B$3:$P$32</definedName>
    <definedName name="_xlnm._FilterDatabase" localSheetId="24" hidden="1">ф11!$B$3:$P$33</definedName>
    <definedName name="_xlnm._FilterDatabase" localSheetId="25" hidden="1">ф12!$B$3:$P$33</definedName>
    <definedName name="_xlnm._FilterDatabase" localSheetId="15" hidden="1">ф2!$B$3:$P$33</definedName>
    <definedName name="_xlnm._FilterDatabase" localSheetId="16" hidden="1">ф3!$B$3:$P$33</definedName>
    <definedName name="_xlnm._FilterDatabase" localSheetId="17" hidden="1">ф4!$B$3:$P$33</definedName>
    <definedName name="_xlnm._FilterDatabase" localSheetId="18" hidden="1">ф5!$B$3:$P$33</definedName>
    <definedName name="_xlnm._FilterDatabase" localSheetId="19" hidden="1">ф6!$B$3:$P$33</definedName>
    <definedName name="_xlnm._FilterDatabase" localSheetId="20" hidden="1">ф7!$B$3:$P$33</definedName>
    <definedName name="_xlnm._FilterDatabase" localSheetId="21" hidden="1">ф8!$B$3:$P$33</definedName>
    <definedName name="_xlnm._FilterDatabase" localSheetId="22" hidden="1">ф9!$B$3:$P$33</definedName>
    <definedName name="Бар">с!$D$100:$X$100</definedName>
    <definedName name="Бершадь">с!$D$98:$X$98</definedName>
    <definedName name="Вінницька">с!$D$91:$X$117</definedName>
    <definedName name="Вінниця">с!$D$108:$X$108</definedName>
    <definedName name="Волинська">с!$D$91:$D$117</definedName>
    <definedName name="Гайсин">с!$D$103:$X$103</definedName>
    <definedName name="Гнівань">с!$D$97:$X$97</definedName>
    <definedName name="Дніпропетровська">с!$E$91:$E$117</definedName>
    <definedName name="Донецька">с!$F$91:$F$117</definedName>
    <definedName name="Житомирська">с!$G$91:$G$117</definedName>
    <definedName name="Жмеринка">с!$D$107:$X$107</definedName>
    <definedName name="Закарпатська">с!$H$91:$H$117</definedName>
    <definedName name="Запорізька">с!$I$91:$I$117</definedName>
    <definedName name="ІваноФранківська">с!$J$91:$J$117</definedName>
    <definedName name="Іллінці">с!$D$94:$X$94</definedName>
    <definedName name="Калинівка">с!$D$101:$X$101</definedName>
    <definedName name="Київська">с!$K$91:$K$117</definedName>
    <definedName name="Кіровоградська">с!$L$91:$L$117</definedName>
    <definedName name="Козятин">с!$D$104:$X$104</definedName>
    <definedName name="_xlnm.Criteria" localSheetId="23">ф10!$B$133:$P$135</definedName>
    <definedName name="_xlnm.Criteria" localSheetId="25">ф12!$B$129:$P$131</definedName>
    <definedName name="Ладижин">с!$D$102:$X$102</definedName>
    <definedName name="Липовець">с!$D$92:$X$92</definedName>
    <definedName name="Львівська">с!$M$91:$M$117</definedName>
    <definedName name="Миколаївська">с!$N$91:$N$117</definedName>
    <definedName name="місяці">с!$I$121:$I$132</definedName>
    <definedName name="Могилів_Подільський">с!$D$106:$X$106</definedName>
    <definedName name="Немирів">с!$D$96:$X$96</definedName>
    <definedName name="_xlnm.Print_Area" localSheetId="0">с!$A$38:$N$81</definedName>
    <definedName name="Одеська">с!$O$91:$O$117</definedName>
    <definedName name="Погребище">с!$D$93:$X$93</definedName>
    <definedName name="Полтавська">с!$P$91:$P$117</definedName>
    <definedName name="Рівненська">с!$Q$91:$Q$117</definedName>
    <definedName name="Сумська">с!$R$91:$R$117</definedName>
    <definedName name="Тернопільська">с!$S$91:$S$117</definedName>
    <definedName name="Тульчин">с!$D$99:$X$99</definedName>
    <definedName name="Херсонська">с!$T$91:$T$117</definedName>
    <definedName name="Хмельницька">с!$U$91:$U$117</definedName>
    <definedName name="Хмільник">с!$D$105:$X$105</definedName>
    <definedName name="Черкаська">с!$V$91:$V$117</definedName>
    <definedName name="Чернівецька">с!$W$91:$W$117</definedName>
    <definedName name="Чернігівська">с!$X$91:$X$117</definedName>
    <definedName name="Шаргород">с!$D$91:$X$91</definedName>
    <definedName name="Ямпіль">с!$D$95:$X$95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44" l="1"/>
  <c r="L57" i="44"/>
  <c r="L50" i="44"/>
  <c r="L47" i="44"/>
  <c r="L51" i="44" s="1"/>
  <c r="L44" i="44"/>
  <c r="L40" i="44"/>
  <c r="L37" i="44"/>
  <c r="L35" i="44"/>
  <c r="L38" i="44" s="1"/>
  <c r="L32" i="44"/>
  <c r="L28" i="44"/>
  <c r="L26" i="44"/>
  <c r="L17" i="44"/>
  <c r="L13" i="44"/>
  <c r="L10" i="44"/>
  <c r="L8" i="44"/>
  <c r="L11" i="44" s="1"/>
  <c r="L5" i="44"/>
  <c r="L60" i="44"/>
  <c r="L45" i="44"/>
  <c r="L41" i="44"/>
  <c r="L33" i="44"/>
  <c r="L29" i="44"/>
  <c r="L18" i="44"/>
  <c r="L14" i="44"/>
  <c r="L6" i="44"/>
  <c r="M1" i="44"/>
  <c r="M1" i="42"/>
  <c r="L1" i="41"/>
  <c r="L44" i="39"/>
  <c r="L37" i="39"/>
  <c r="L33" i="39"/>
  <c r="L30" i="39"/>
  <c r="L28" i="39"/>
  <c r="L25" i="39"/>
  <c r="L45" i="39" s="1"/>
  <c r="L22" i="39"/>
  <c r="L13" i="39"/>
  <c r="L10" i="39"/>
  <c r="L8" i="39"/>
  <c r="L5" i="39"/>
  <c r="L46" i="39" s="1"/>
  <c r="L23" i="39"/>
  <c r="L49" i="38"/>
  <c r="L46" i="38"/>
  <c r="L32" i="38"/>
  <c r="L29" i="38"/>
  <c r="L26" i="38"/>
  <c r="L22" i="38"/>
  <c r="L18" i="38"/>
  <c r="L14" i="38"/>
  <c r="L11" i="38"/>
  <c r="L7" i="38"/>
  <c r="L5" i="38"/>
  <c r="L50" i="38"/>
  <c r="L33" i="38"/>
  <c r="L27" i="38"/>
  <c r="L23" i="38"/>
  <c r="L19" i="38"/>
  <c r="L15" i="38"/>
  <c r="Q27" i="37"/>
  <c r="Q5" i="37"/>
  <c r="Q10" i="37" s="1"/>
  <c r="Q6" i="37"/>
  <c r="Q7" i="37"/>
  <c r="Q8" i="37"/>
  <c r="Q9" i="37"/>
  <c r="Q11" i="37"/>
  <c r="Q12" i="37"/>
  <c r="Q13" i="37" s="1"/>
  <c r="Q14" i="37"/>
  <c r="Q17" i="37" s="1"/>
  <c r="Q15" i="37"/>
  <c r="Q16" i="37"/>
  <c r="Q18" i="37"/>
  <c r="Q21" i="37" s="1"/>
  <c r="Q19" i="37"/>
  <c r="Q20" i="37"/>
  <c r="Q22" i="37"/>
  <c r="Q23" i="37" s="1"/>
  <c r="Q24" i="37"/>
  <c r="Q25" i="37" s="1"/>
  <c r="Q26" i="37"/>
  <c r="Q28" i="37"/>
  <c r="Q29" i="37" s="1"/>
  <c r="Q30" i="37"/>
  <c r="Q33" i="37" s="1"/>
  <c r="Q31" i="37"/>
  <c r="Q32" i="37"/>
  <c r="Q34" i="37"/>
  <c r="Q35" i="37"/>
  <c r="Q36" i="37"/>
  <c r="Q37" i="37" s="1"/>
  <c r="Q38" i="37"/>
  <c r="Q41" i="37" s="1"/>
  <c r="Q39" i="37"/>
  <c r="Q40" i="37"/>
  <c r="Q42" i="37"/>
  <c r="Q43" i="37" s="1"/>
  <c r="Q44" i="37"/>
  <c r="Q45" i="37" s="1"/>
  <c r="Q4" i="37"/>
  <c r="L30" i="44" l="1"/>
  <c r="L62" i="44" s="1"/>
  <c r="L61" i="44"/>
  <c r="L47" i="39"/>
  <c r="L8" i="38"/>
  <c r="L52" i="38" s="1"/>
  <c r="Q46" i="37"/>
  <c r="L51" i="38" l="1"/>
  <c r="I44" i="36" l="1"/>
  <c r="I42" i="36"/>
  <c r="I39" i="36"/>
  <c r="I36" i="36"/>
  <c r="I30" i="36"/>
  <c r="I28" i="36"/>
  <c r="I26" i="36"/>
  <c r="I24" i="36"/>
  <c r="I18" i="36"/>
  <c r="I15" i="36"/>
  <c r="I10" i="36"/>
  <c r="I7" i="36"/>
  <c r="I45" i="36" s="1"/>
  <c r="Q43" i="36"/>
  <c r="Q37" i="36"/>
  <c r="Q31" i="36"/>
  <c r="Q40" i="36"/>
  <c r="Q16" i="36"/>
  <c r="Q32" i="36"/>
  <c r="Q33" i="36"/>
  <c r="Q34" i="36"/>
  <c r="Q29" i="36"/>
  <c r="Q11" i="36"/>
  <c r="Q38" i="36"/>
  <c r="Q17" i="36"/>
  <c r="Q12" i="36"/>
  <c r="Q27" i="36"/>
  <c r="Q35" i="36"/>
  <c r="Q4" i="36"/>
  <c r="Q13" i="36"/>
  <c r="Q19" i="36"/>
  <c r="Q20" i="36"/>
  <c r="Q8" i="36"/>
  <c r="Q21" i="36"/>
  <c r="Q14" i="36"/>
  <c r="Q22" i="36"/>
  <c r="Q5" i="36"/>
  <c r="Q6" i="36"/>
  <c r="Q25" i="36"/>
  <c r="Q9" i="36"/>
  <c r="Q41" i="36"/>
  <c r="Q23" i="36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K3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4" i="1"/>
  <c r="L40" i="33"/>
  <c r="L39" i="33"/>
  <c r="L24" i="33"/>
  <c r="L20" i="33"/>
  <c r="L17" i="33"/>
  <c r="L14" i="33"/>
  <c r="L11" i="33"/>
  <c r="L6" i="33"/>
  <c r="F43" i="35"/>
  <c r="F37" i="35"/>
  <c r="F32" i="35"/>
  <c r="F28" i="35"/>
  <c r="F22" i="35"/>
  <c r="F20" i="35"/>
  <c r="F15" i="35"/>
  <c r="F12" i="35"/>
  <c r="F10" i="35"/>
  <c r="F44" i="35" s="1"/>
  <c r="F8" i="35"/>
  <c r="F5" i="35"/>
  <c r="M34" i="34"/>
  <c r="M18" i="34"/>
  <c r="M35" i="34" s="1"/>
  <c r="M34" i="32"/>
  <c r="M22" i="32"/>
  <c r="M35" i="32" s="1"/>
  <c r="C34" i="31"/>
  <c r="C18" i="31"/>
  <c r="C35" i="31" s="1"/>
  <c r="P43" i="30"/>
  <c r="P40" i="30"/>
  <c r="P37" i="30"/>
  <c r="P34" i="30"/>
  <c r="P29" i="30"/>
  <c r="P16" i="30"/>
  <c r="P14" i="30"/>
  <c r="P12" i="30"/>
  <c r="P10" i="30"/>
  <c r="P8" i="30"/>
  <c r="P6" i="30"/>
  <c r="P44" i="30" s="1"/>
  <c r="M1" i="39"/>
  <c r="M1" i="38"/>
  <c r="M1" i="37"/>
  <c r="M1" i="36"/>
  <c r="M1" i="35"/>
  <c r="M1" i="34"/>
  <c r="M1" i="33"/>
  <c r="M1" i="32"/>
  <c r="M1" i="31"/>
  <c r="M1" i="30"/>
  <c r="M1" i="29"/>
  <c r="M1" i="28"/>
  <c r="M1" i="27"/>
  <c r="M1" i="26"/>
  <c r="M1" i="25"/>
  <c r="M1" i="24"/>
  <c r="M1" i="23"/>
  <c r="M1" i="22"/>
  <c r="M1" i="21"/>
  <c r="M1" i="20"/>
  <c r="M1" i="19"/>
  <c r="M1" i="18"/>
  <c r="M1" i="17"/>
  <c r="M1" i="16"/>
  <c r="M1" i="15"/>
  <c r="M1" i="14"/>
  <c r="M1" i="13"/>
  <c r="M1" i="12"/>
  <c r="M1" i="11"/>
  <c r="M1" i="10"/>
  <c r="M1" i="8"/>
  <c r="M1" i="7"/>
  <c r="M1" i="6"/>
  <c r="M1" i="5"/>
  <c r="R25" i="1"/>
  <c r="Q25" i="1"/>
  <c r="S25" i="1" s="1"/>
  <c r="Q4" i="1"/>
  <c r="R4" i="1"/>
  <c r="Q5" i="1"/>
  <c r="R5" i="1"/>
  <c r="Q9" i="1"/>
  <c r="R9" i="1"/>
  <c r="Q17" i="1"/>
  <c r="R17" i="1"/>
  <c r="Q13" i="1"/>
  <c r="R13" i="1"/>
  <c r="Q21" i="1"/>
  <c r="R21" i="1"/>
  <c r="Q23" i="1"/>
  <c r="R23" i="1"/>
  <c r="Q26" i="1"/>
  <c r="R26" i="1"/>
  <c r="Q33" i="1"/>
  <c r="R33" i="1"/>
  <c r="Q15" i="1"/>
  <c r="R15" i="1"/>
  <c r="Q11" i="1"/>
  <c r="R11" i="1"/>
  <c r="Q32" i="1"/>
  <c r="R32" i="1"/>
  <c r="Q28" i="1"/>
  <c r="R28" i="1"/>
  <c r="Q19" i="1"/>
  <c r="R19" i="1"/>
  <c r="Q7" i="1"/>
  <c r="R7" i="1"/>
  <c r="Q30" i="1"/>
  <c r="R30" i="1"/>
  <c r="M1" i="1"/>
  <c r="J4" i="1" s="1"/>
  <c r="M32" i="1" l="1"/>
  <c r="M18" i="1"/>
  <c r="M28" i="1"/>
  <c r="M16" i="1"/>
  <c r="M26" i="1"/>
  <c r="M12" i="1"/>
  <c r="M25" i="1"/>
  <c r="M11" i="1"/>
  <c r="M24" i="1"/>
  <c r="M10" i="1"/>
  <c r="M17" i="1"/>
  <c r="M27" i="1"/>
  <c r="M20" i="1"/>
  <c r="M9" i="1"/>
  <c r="M4" i="1"/>
  <c r="M19" i="1"/>
  <c r="M8" i="1"/>
  <c r="M31" i="1"/>
  <c r="M23" i="1"/>
  <c r="M15" i="1"/>
  <c r="M7" i="1"/>
  <c r="M30" i="1"/>
  <c r="M22" i="1"/>
  <c r="M14" i="1"/>
  <c r="M6" i="1"/>
  <c r="M29" i="1"/>
  <c r="M21" i="1"/>
  <c r="M13" i="1"/>
  <c r="M5" i="1"/>
  <c r="J20" i="1"/>
  <c r="J19" i="1"/>
  <c r="J27" i="1"/>
  <c r="J26" i="1"/>
  <c r="J18" i="1"/>
  <c r="J12" i="1"/>
  <c r="J11" i="1"/>
  <c r="J28" i="1"/>
  <c r="J10" i="1"/>
  <c r="J25" i="1"/>
  <c r="J17" i="1"/>
  <c r="J9" i="1"/>
  <c r="J32" i="1"/>
  <c r="J24" i="1"/>
  <c r="J16" i="1"/>
  <c r="J8" i="1"/>
  <c r="J31" i="1"/>
  <c r="J23" i="1"/>
  <c r="J15" i="1"/>
  <c r="J7" i="1"/>
  <c r="J30" i="1"/>
  <c r="J22" i="1"/>
  <c r="J14" i="1"/>
  <c r="J6" i="1"/>
  <c r="J29" i="1"/>
  <c r="J21" i="1"/>
  <c r="J13" i="1"/>
  <c r="J5" i="1"/>
  <c r="S23" i="1"/>
  <c r="S24" i="1" s="1"/>
  <c r="S4" i="1"/>
  <c r="S21" i="1"/>
  <c r="S22" i="1" s="1"/>
  <c r="S5" i="1"/>
  <c r="S13" i="1"/>
  <c r="S14" i="1" s="1"/>
  <c r="S26" i="1"/>
  <c r="S27" i="1" s="1"/>
  <c r="S11" i="1"/>
  <c r="S12" i="1" s="1"/>
  <c r="S28" i="1"/>
  <c r="S29" i="1" s="1"/>
  <c r="S17" i="1"/>
  <c r="S18" i="1" s="1"/>
  <c r="S15" i="1"/>
  <c r="S16" i="1" s="1"/>
  <c r="S9" i="1"/>
  <c r="S10" i="1" s="1"/>
  <c r="S7" i="1"/>
  <c r="S8" i="1" s="1"/>
  <c r="S33" i="1"/>
  <c r="S34" i="1" s="1"/>
  <c r="S19" i="1"/>
  <c r="S20" i="1" s="1"/>
  <c r="S6" i="1"/>
  <c r="S32" i="1"/>
  <c r="S30" i="1"/>
  <c r="S31" i="1" s="1"/>
  <c r="S35" i="1" l="1"/>
</calcChain>
</file>

<file path=xl/sharedStrings.xml><?xml version="1.0" encoding="utf-8"?>
<sst xmlns="http://schemas.openxmlformats.org/spreadsheetml/2006/main" count="23138" uniqueCount="598">
  <si>
    <t>Прізвище</t>
  </si>
  <si>
    <t>Ім'я</t>
  </si>
  <si>
    <t>дата найму</t>
  </si>
  <si>
    <t>Дата народження</t>
  </si>
  <si>
    <t>Стать</t>
  </si>
  <si>
    <t>Оклад</t>
  </si>
  <si>
    <t>№ п/п</t>
  </si>
  <si>
    <t>Андреева</t>
  </si>
  <si>
    <t>Анна</t>
  </si>
  <si>
    <t>Ерохин</t>
  </si>
  <si>
    <t>Володимир</t>
  </si>
  <si>
    <t>Ноткин</t>
  </si>
  <si>
    <t>Евген</t>
  </si>
  <si>
    <t>Гудков</t>
  </si>
  <si>
    <t>Михайло</t>
  </si>
  <si>
    <t>Горбатов</t>
  </si>
  <si>
    <t>Олексій</t>
  </si>
  <si>
    <t>Крилова</t>
  </si>
  <si>
    <t>Ольга</t>
  </si>
  <si>
    <t>Пашкова</t>
  </si>
  <si>
    <t>Світлана</t>
  </si>
  <si>
    <t>Егорова</t>
  </si>
  <si>
    <t>Віра</t>
  </si>
  <si>
    <t>Азимов</t>
  </si>
  <si>
    <t>Павло</t>
  </si>
  <si>
    <t>Кузь</t>
  </si>
  <si>
    <t>Олена</t>
  </si>
  <si>
    <t>Пушкін</t>
  </si>
  <si>
    <t>Максим</t>
  </si>
  <si>
    <t>Назарова</t>
  </si>
  <si>
    <t>Марина</t>
  </si>
  <si>
    <t>Голуб</t>
  </si>
  <si>
    <t>Наталя</t>
  </si>
  <si>
    <t>Дзигарь</t>
  </si>
  <si>
    <t>Антон</t>
  </si>
  <si>
    <t>Павлюк</t>
  </si>
  <si>
    <t>Дмитро</t>
  </si>
  <si>
    <t>Цех</t>
  </si>
  <si>
    <t>Посада</t>
  </si>
  <si>
    <r>
      <t xml:space="preserve">Вік
</t>
    </r>
    <r>
      <rPr>
        <b/>
        <sz val="6"/>
        <rFont val="Arial Cyr"/>
        <charset val="204"/>
      </rPr>
      <t>(розрахувати)</t>
    </r>
  </si>
  <si>
    <t>Швея</t>
  </si>
  <si>
    <t>Закрійник</t>
  </si>
  <si>
    <t>Пакувальник</t>
  </si>
  <si>
    <t>дизайнер-модельер</t>
  </si>
  <si>
    <t>Виробник лекал</t>
  </si>
  <si>
    <r>
      <t xml:space="preserve">Стаж
</t>
    </r>
    <r>
      <rPr>
        <b/>
        <sz val="6"/>
        <rFont val="Arial Cyr"/>
        <charset val="204"/>
      </rPr>
      <t>(розрахувати)</t>
    </r>
  </si>
  <si>
    <t>Цех 2</t>
  </si>
  <si>
    <t>Відпустка (план)</t>
  </si>
  <si>
    <r>
      <t xml:space="preserve">Впорядкувати по полях: </t>
    </r>
    <r>
      <rPr>
        <b/>
        <sz val="10"/>
        <rFont val="Arial Cyr"/>
        <charset val="204"/>
      </rPr>
      <t>Цех, Посада</t>
    </r>
  </si>
  <si>
    <r>
      <t xml:space="preserve">Впорядкувати по полях: </t>
    </r>
    <r>
      <rPr>
        <b/>
        <sz val="10"/>
        <rFont val="Arial Cyr"/>
        <charset val="204"/>
      </rPr>
      <t>Стать, Прізвище, Ім'я</t>
    </r>
  </si>
  <si>
    <r>
      <t xml:space="preserve">Впорядкувати по полях: </t>
    </r>
    <r>
      <rPr>
        <b/>
        <sz val="10"/>
        <rFont val="Arial Cyr"/>
        <charset val="204"/>
      </rPr>
      <t>Цех, Відпустка</t>
    </r>
  </si>
  <si>
    <t>Цех 1</t>
  </si>
  <si>
    <r>
      <t xml:space="preserve">Вивести інформацію про </t>
    </r>
    <r>
      <rPr>
        <b/>
        <sz val="10"/>
        <rFont val="Arial Cyr"/>
        <charset val="204"/>
      </rPr>
      <t>швей</t>
    </r>
  </si>
  <si>
    <r>
      <t xml:space="preserve">Вивести інформацію про </t>
    </r>
    <r>
      <rPr>
        <b/>
        <sz val="10"/>
        <rFont val="Arial Cyr"/>
        <charset val="204"/>
      </rPr>
      <t>жінок</t>
    </r>
    <r>
      <rPr>
        <sz val="10"/>
        <rFont val="Arial Cyr"/>
        <charset val="204"/>
      </rPr>
      <t xml:space="preserve"> стаж яких </t>
    </r>
    <r>
      <rPr>
        <b/>
        <sz val="10"/>
        <rFont val="Arial Cyr"/>
        <charset val="204"/>
      </rPr>
      <t>менше 3 років</t>
    </r>
    <r>
      <rPr>
        <sz val="10"/>
        <rFont val="Arial Cyr"/>
        <charset val="204"/>
      </rPr>
      <t xml:space="preserve"> або </t>
    </r>
    <r>
      <rPr>
        <b/>
        <sz val="10"/>
        <rFont val="Arial Cyr"/>
        <charset val="204"/>
      </rPr>
      <t>більше 20 років</t>
    </r>
  </si>
  <si>
    <r>
      <t xml:space="preserve">Вивести інформацію про </t>
    </r>
    <r>
      <rPr>
        <b/>
        <sz val="10"/>
        <rFont val="Arial Cyr"/>
        <charset val="204"/>
      </rPr>
      <t>жінок</t>
    </r>
    <r>
      <rPr>
        <sz val="10"/>
        <rFont val="Arial Cyr"/>
        <charset val="204"/>
      </rPr>
      <t xml:space="preserve"> що працюють в </t>
    </r>
    <r>
      <rPr>
        <b/>
        <sz val="10"/>
        <rFont val="Arial Cyr"/>
        <charset val="204"/>
      </rPr>
      <t xml:space="preserve">Цеху </t>
    </r>
    <r>
      <rPr>
        <sz val="10"/>
        <rFont val="Arial Cyr"/>
        <charset val="204"/>
      </rPr>
      <t xml:space="preserve">1 і вік яких </t>
    </r>
    <r>
      <rPr>
        <b/>
        <sz val="10"/>
        <rFont val="Arial Cyr"/>
        <charset val="204"/>
      </rPr>
      <t>старше 45 років</t>
    </r>
    <r>
      <rPr>
        <sz val="10"/>
        <rFont val="Arial Cyr"/>
        <charset val="204"/>
      </rPr>
      <t xml:space="preserve"> </t>
    </r>
    <r>
      <rPr>
        <b/>
        <i/>
        <sz val="10"/>
        <rFont val="Arial Cyr"/>
        <charset val="204"/>
      </rPr>
      <t xml:space="preserve">А ТАКОЖ </t>
    </r>
    <r>
      <rPr>
        <sz val="10"/>
        <rFont val="Arial Cyr"/>
        <charset val="204"/>
      </rPr>
      <t xml:space="preserve">про </t>
    </r>
    <r>
      <rPr>
        <b/>
        <sz val="10"/>
        <rFont val="Arial Cyr"/>
        <charset val="204"/>
      </rPr>
      <t>чоловіків</t>
    </r>
    <r>
      <rPr>
        <sz val="10"/>
        <rFont val="Arial Cyr"/>
        <charset val="204"/>
      </rPr>
      <t xml:space="preserve"> вік яких молодше 45 років</t>
    </r>
  </si>
  <si>
    <t>Підрахувати скільки працівників у кожному цеху</t>
  </si>
  <si>
    <t>Вивести по кожній статі наймолодшого працівника</t>
  </si>
  <si>
    <t>Вивести інформацію про середній вік по кожному цеху з вказівкою середнього віку по статі</t>
  </si>
  <si>
    <t>Вивести інформацію про загальну суму по окладу по кожному цеху та зазначити максимальний оклад по посаді (Дані про кожний цех вивести з нового аркуша)</t>
  </si>
  <si>
    <t>Антоніна</t>
  </si>
  <si>
    <r>
      <t xml:space="preserve">Вивести інформацію про працівників </t>
    </r>
    <r>
      <rPr>
        <b/>
        <sz val="10"/>
        <rFont val="Arial Cyr"/>
        <charset val="204"/>
      </rPr>
      <t>Цеху 1</t>
    </r>
    <r>
      <rPr>
        <sz val="10"/>
        <rFont val="Arial Cyr"/>
        <charset val="204"/>
      </rPr>
      <t xml:space="preserve"> оклад яких більше </t>
    </r>
    <r>
      <rPr>
        <b/>
        <sz val="10"/>
        <rFont val="Arial Cyr"/>
        <charset val="204"/>
      </rPr>
      <t>30 000 грн</t>
    </r>
    <r>
      <rPr>
        <sz val="10"/>
        <rFont val="Arial Cyr"/>
        <charset val="204"/>
      </rPr>
      <t xml:space="preserve">. </t>
    </r>
  </si>
  <si>
    <t>Підрахувати скільки працівників імена яких починаються з однакової букви</t>
  </si>
  <si>
    <t>Область</t>
  </si>
  <si>
    <t>Місто</t>
  </si>
  <si>
    <t>По батькові</t>
  </si>
  <si>
    <t>Петрівна</t>
  </si>
  <si>
    <t>Дмитрович</t>
  </si>
  <si>
    <t>Олегович</t>
  </si>
  <si>
    <t>Іванович</t>
  </si>
  <si>
    <t>Федорович</t>
  </si>
  <si>
    <t>Павлівна</t>
  </si>
  <si>
    <t>Леонідівна</t>
  </si>
  <si>
    <t>Дмитрівна</t>
  </si>
  <si>
    <t>Петрович</t>
  </si>
  <si>
    <t>Вікторівна</t>
  </si>
  <si>
    <t>Кирилович</t>
  </si>
  <si>
    <t>Степанівна</t>
  </si>
  <si>
    <t>Віталіївна</t>
  </si>
  <si>
    <t>Степанович</t>
  </si>
  <si>
    <t>Антонович</t>
  </si>
  <si>
    <t>Олексіївна</t>
  </si>
  <si>
    <t>Прасувальниця</t>
  </si>
  <si>
    <t>Кот</t>
  </si>
  <si>
    <t>Леся</t>
  </si>
  <si>
    <t>Гах</t>
  </si>
  <si>
    <t>Алла</t>
  </si>
  <si>
    <t>Анатоліївна</t>
  </si>
  <si>
    <t>Щур</t>
  </si>
  <si>
    <t>Катерина</t>
  </si>
  <si>
    <t>Пилипівна</t>
  </si>
  <si>
    <t>Даря</t>
  </si>
  <si>
    <t>Олегівна</t>
  </si>
  <si>
    <t xml:space="preserve">Авдєєва </t>
  </si>
  <si>
    <t>Андріївна</t>
  </si>
  <si>
    <t xml:space="preserve">Кузь </t>
  </si>
  <si>
    <t>Вікторія</t>
  </si>
  <si>
    <t>Романівна</t>
  </si>
  <si>
    <t>Андрій</t>
  </si>
  <si>
    <t>Олександрович</t>
  </si>
  <si>
    <t>технолог</t>
  </si>
  <si>
    <t>Богдана</t>
  </si>
  <si>
    <t>Максимівна</t>
  </si>
  <si>
    <r>
      <t xml:space="preserve">Впорядкувати по полях: </t>
    </r>
    <r>
      <rPr>
        <b/>
        <sz val="10"/>
        <rFont val="Arial Cyr"/>
        <charset val="204"/>
      </rPr>
      <t>Цех, Посада, Прізвище, Ім'я</t>
    </r>
  </si>
  <si>
    <t>Впорядкувати по полях: цех, вік (від найстаршого до молодшого)</t>
  </si>
  <si>
    <t>список</t>
  </si>
  <si>
    <t>залежний список від посада</t>
  </si>
  <si>
    <t xml:space="preserve"> </t>
  </si>
  <si>
    <t>залежний список від область</t>
  </si>
  <si>
    <r>
      <t xml:space="preserve">Впорядкувати по полях: </t>
    </r>
    <r>
      <rPr>
        <b/>
        <sz val="10"/>
        <rFont val="Arial Cyr"/>
        <charset val="204"/>
      </rPr>
      <t>Посада</t>
    </r>
  </si>
  <si>
    <r>
      <t xml:space="preserve">Впорядкувати по полях: </t>
    </r>
    <r>
      <rPr>
        <b/>
        <sz val="10"/>
        <rFont val="Arial Cyr"/>
        <charset val="204"/>
      </rPr>
      <t>Прізвище, Ім'я, по батькові</t>
    </r>
  </si>
  <si>
    <r>
      <t xml:space="preserve">Впорядкувати по полю </t>
    </r>
    <r>
      <rPr>
        <b/>
        <sz val="10"/>
        <rFont val="Arial Cyr"/>
        <charset val="204"/>
      </rPr>
      <t>Відпустка (календарний порядок місяців)</t>
    </r>
  </si>
  <si>
    <r>
      <t xml:space="preserve">Впорядкувати по полях: </t>
    </r>
    <r>
      <rPr>
        <b/>
        <sz val="10"/>
        <rFont val="Arial Cyr"/>
        <charset val="204"/>
      </rPr>
      <t>Ім'я (я-а)</t>
    </r>
  </si>
  <si>
    <r>
      <t xml:space="preserve">Впорядкувати </t>
    </r>
    <r>
      <rPr>
        <b/>
        <sz val="10"/>
        <rFont val="Arial Cyr"/>
        <charset val="204"/>
      </rPr>
      <t>стовпці таблиці</t>
    </r>
  </si>
  <si>
    <r>
      <t xml:space="preserve">Впорядкувати по полях: </t>
    </r>
    <r>
      <rPr>
        <b/>
        <sz val="10"/>
        <rFont val="Arial Cyr"/>
        <charset val="204"/>
      </rPr>
      <t>Область, місто, стать, Прізвище,  Ім'я, по батькові</t>
    </r>
  </si>
  <si>
    <r>
      <t xml:space="preserve">Впорядкувати по: </t>
    </r>
    <r>
      <rPr>
        <b/>
        <sz val="10"/>
        <rFont val="Arial Cyr"/>
        <charset val="204"/>
      </rPr>
      <t>Стажу (до 3, до 10, до 20, більше)</t>
    </r>
  </si>
  <si>
    <t>Сортування</t>
  </si>
  <si>
    <r>
      <t xml:space="preserve">Вивести інформацію про </t>
    </r>
    <r>
      <rPr>
        <b/>
        <sz val="10"/>
        <rFont val="Arial Cyr"/>
        <charset val="204"/>
      </rPr>
      <t>швей чоловіків</t>
    </r>
  </si>
  <si>
    <r>
      <t xml:space="preserve">Вивести інформацію про </t>
    </r>
    <r>
      <rPr>
        <b/>
        <sz val="10"/>
        <rFont val="Arial Cyr"/>
        <charset val="204"/>
      </rPr>
      <t xml:space="preserve">Жінок ім'я яких починається з </t>
    </r>
    <r>
      <rPr>
        <b/>
        <sz val="10"/>
        <color indexed="10"/>
        <rFont val="Arial Cyr"/>
        <charset val="204"/>
      </rPr>
      <t>А</t>
    </r>
    <r>
      <rPr>
        <b/>
        <sz val="10"/>
        <rFont val="Arial Cyr"/>
        <charset val="204"/>
      </rPr>
      <t xml:space="preserve"> або</t>
    </r>
    <r>
      <rPr>
        <b/>
        <sz val="10"/>
        <color indexed="10"/>
        <rFont val="Arial Cyr"/>
        <charset val="204"/>
      </rPr>
      <t xml:space="preserve"> В</t>
    </r>
  </si>
  <si>
    <r>
      <t xml:space="preserve">Вивести інформацію про </t>
    </r>
    <r>
      <rPr>
        <b/>
        <sz val="10"/>
        <rFont val="Arial Cyr"/>
        <charset val="204"/>
      </rPr>
      <t xml:space="preserve">чоловіків ім'я яких закінчується </t>
    </r>
    <r>
      <rPr>
        <b/>
        <sz val="10"/>
        <color indexed="10"/>
        <rFont val="Arial Cyr"/>
        <charset val="204"/>
      </rPr>
      <t>О</t>
    </r>
  </si>
  <si>
    <r>
      <t xml:space="preserve">Вивести інформацію про </t>
    </r>
    <r>
      <rPr>
        <b/>
        <sz val="10"/>
        <rFont val="Arial Cyr"/>
        <charset val="204"/>
      </rPr>
      <t xml:space="preserve">працівників в прізвищі яких немає </t>
    </r>
    <r>
      <rPr>
        <b/>
        <sz val="10"/>
        <color indexed="10"/>
        <rFont val="Arial Cyr"/>
        <charset val="204"/>
      </rPr>
      <t xml:space="preserve">А </t>
    </r>
    <r>
      <rPr>
        <b/>
        <sz val="10"/>
        <rFont val="Arial Cyr"/>
        <charset val="204"/>
      </rPr>
      <t xml:space="preserve">та </t>
    </r>
    <r>
      <rPr>
        <b/>
        <sz val="10"/>
        <color indexed="10"/>
        <rFont val="Arial Cyr"/>
        <charset val="204"/>
      </rPr>
      <t>К</t>
    </r>
  </si>
  <si>
    <r>
      <t xml:space="preserve">Вивести інформацію про </t>
    </r>
    <r>
      <rPr>
        <b/>
        <sz val="10"/>
        <rFont val="Arial Cyr"/>
        <charset val="204"/>
      </rPr>
      <t>працівників стаж яких меньше 1 року</t>
    </r>
  </si>
  <si>
    <r>
      <t xml:space="preserve">Вивести інформацію про </t>
    </r>
    <r>
      <rPr>
        <b/>
        <sz val="10"/>
        <rFont val="Arial Cyr"/>
        <charset val="204"/>
      </rPr>
      <t>швей стаж яких більше середнього</t>
    </r>
  </si>
  <si>
    <r>
      <t xml:space="preserve">Вивести інформацію про </t>
    </r>
    <r>
      <rPr>
        <b/>
        <sz val="10"/>
        <rFont val="Arial Cyr"/>
        <charset val="204"/>
      </rPr>
      <t>швей прізвище яких починається з голосної та чоловіків не з Хмельницького</t>
    </r>
  </si>
  <si>
    <r>
      <t xml:space="preserve">Вивести інформацію про </t>
    </r>
    <r>
      <rPr>
        <b/>
        <sz val="10"/>
        <rFont val="Arial Cyr"/>
        <charset val="204"/>
      </rPr>
      <t>працівників що ідуть у відпустку у літній період</t>
    </r>
  </si>
  <si>
    <t>Фільтр</t>
  </si>
  <si>
    <t>Вивести кількість  іменинників кожного місяця</t>
  </si>
  <si>
    <t>Обчислити суму зарплати по кожній посаді та зазначити мінімальну зарплату по статі</t>
  </si>
  <si>
    <t>Обчислити кількість працівників з кожного міста</t>
  </si>
  <si>
    <t>Вивести про кількість працівників  що підуть у відпустку по кожному місяцю</t>
  </si>
  <si>
    <t>Вивести посади без повторів</t>
  </si>
  <si>
    <t>Вивести інформацію про загальну суму окладу по кожній посаді</t>
  </si>
  <si>
    <t>Підсумки</t>
  </si>
  <si>
    <t>Вивести імена жінок, які починаються з голосних букв</t>
  </si>
  <si>
    <t xml:space="preserve">Вивести загальну суму зарплати по кожному цеху, по кожній посаді, по кожній статі (дані по кожній посаді з нового аркуша) 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</si>
  <si>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</si>
  <si>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</si>
  <si>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</si>
  <si>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</si>
  <si>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</si>
  <si>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</si>
  <si>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</si>
  <si>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ІваноФранківська</t>
  </si>
  <si>
    <t>Київська</t>
  </si>
  <si>
    <t>Кіровоградська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</si>
  <si>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</si>
  <si>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</si>
  <si>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</si>
  <si>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</si>
  <si>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</si>
  <si>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</si>
  <si>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</si>
  <si>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Херсонська</t>
  </si>
  <si>
    <t>Хмельницька</t>
  </si>
  <si>
    <t>Черкаська</t>
  </si>
  <si>
    <t>Чернівецька</t>
  </si>
  <si>
    <t>Чернігівська</t>
  </si>
  <si>
    <t>Шаргород</t>
  </si>
  <si>
    <t>Берестечко</t>
  </si>
  <si>
    <t>Дніпро</t>
  </si>
  <si>
    <t>Донецьк</t>
  </si>
  <si>
    <t>Житомир</t>
  </si>
  <si>
    <t>Ужгород</t>
  </si>
  <si>
    <t>Запоріжжя</t>
  </si>
  <si>
    <t>Івано-Франківськ</t>
  </si>
  <si>
    <t>Київ</t>
  </si>
  <si>
    <t>Кіровоград</t>
  </si>
  <si>
    <t>Львів</t>
  </si>
  <si>
    <t>Миколаїв</t>
  </si>
  <si>
    <t>Одеса</t>
  </si>
  <si>
    <t>Полтава</t>
  </si>
  <si>
    <t>Рівне</t>
  </si>
  <si>
    <t>Суми</t>
  </si>
  <si>
    <t>Тернопіль</t>
  </si>
  <si>
    <t>Херсон</t>
  </si>
  <si>
    <t>Хмельницький</t>
  </si>
  <si>
    <t>Сміла</t>
  </si>
  <si>
    <t>Чернівці</t>
  </si>
  <si>
    <t>Ніжин</t>
  </si>
  <si>
    <t>Липовець</t>
  </si>
  <si>
    <t>Устилуг</t>
  </si>
  <si>
    <t>Кривий Ріг</t>
  </si>
  <si>
    <t>Маріуполь</t>
  </si>
  <si>
    <t>Бердичів</t>
  </si>
  <si>
    <t>Мукачеве</t>
  </si>
  <si>
    <t>Мелітополь</t>
  </si>
  <si>
    <t>Калуш</t>
  </si>
  <si>
    <t>Біла Церква</t>
  </si>
  <si>
    <t>Олександрія</t>
  </si>
  <si>
    <t>Дрогобич</t>
  </si>
  <si>
    <t>Первомайськ</t>
  </si>
  <si>
    <t>Ізмаїл</t>
  </si>
  <si>
    <t>Кременчук</t>
  </si>
  <si>
    <t>Дубно</t>
  </si>
  <si>
    <t>Конотоп</t>
  </si>
  <si>
    <t>Чортків</t>
  </si>
  <si>
    <t>Кам'янець-Подільський</t>
  </si>
  <si>
    <t>Умань</t>
  </si>
  <si>
    <t>Прилуки</t>
  </si>
  <si>
    <t>Погребище</t>
  </si>
  <si>
    <t>Горохів</t>
  </si>
  <si>
    <t>Кам'янське</t>
  </si>
  <si>
    <t>Макіївка</t>
  </si>
  <si>
    <t>Коростень</t>
  </si>
  <si>
    <t>Хуст</t>
  </si>
  <si>
    <t>Бердянськ</t>
  </si>
  <si>
    <t>Коломия</t>
  </si>
  <si>
    <t>Бровари</t>
  </si>
  <si>
    <t>Світловодськ</t>
  </si>
  <si>
    <t>Червоноград</t>
  </si>
  <si>
    <t>Вознесенськ</t>
  </si>
  <si>
    <t>Чорноморськ</t>
  </si>
  <si>
    <t>Лубни</t>
  </si>
  <si>
    <t>Вараш</t>
  </si>
  <si>
    <t>Шостка</t>
  </si>
  <si>
    <t>Кременець</t>
  </si>
  <si>
    <t>Шепетівка</t>
  </si>
  <si>
    <t>Черкаси</t>
  </si>
  <si>
    <t>Іллінці</t>
  </si>
  <si>
    <t>Любомль</t>
  </si>
  <si>
    <t>Нікополь</t>
  </si>
  <si>
    <t>Горлівка</t>
  </si>
  <si>
    <t>Новоград-Волинський</t>
  </si>
  <si>
    <t>Берегове</t>
  </si>
  <si>
    <t>Енергодар</t>
  </si>
  <si>
    <t>Надвірна</t>
  </si>
  <si>
    <t>Бориспіль</t>
  </si>
  <si>
    <t>Знам'янка</t>
  </si>
  <si>
    <t>Стрий</t>
  </si>
  <si>
    <t>Южноукраїнськ</t>
  </si>
  <si>
    <t>Білгород-Дністровський</t>
  </si>
  <si>
    <t>Горішні Плавні</t>
  </si>
  <si>
    <t>Костопіль</t>
  </si>
  <si>
    <t>Ромни</t>
  </si>
  <si>
    <t>Бережани</t>
  </si>
  <si>
    <t>Старокостянтинів</t>
  </si>
  <si>
    <t>Ямпіль</t>
  </si>
  <si>
    <t>Камінь-Каширський</t>
  </si>
  <si>
    <t>Павлоград</t>
  </si>
  <si>
    <t>Краматорськ</t>
  </si>
  <si>
    <t>Малин</t>
  </si>
  <si>
    <t>Виноградів</t>
  </si>
  <si>
    <t>Токмак</t>
  </si>
  <si>
    <t>Долина</t>
  </si>
  <si>
    <t>Фастів</t>
  </si>
  <si>
    <t>Новоукраїнка</t>
  </si>
  <si>
    <t>Борислав</t>
  </si>
  <si>
    <t>Очаків</t>
  </si>
  <si>
    <t>Подільськ</t>
  </si>
  <si>
    <t>Миргород</t>
  </si>
  <si>
    <t>Сарни</t>
  </si>
  <si>
    <t>Охтирка</t>
  </si>
  <si>
    <t>Теребовля</t>
  </si>
  <si>
    <t>Нетішин</t>
  </si>
  <si>
    <t>Немирів</t>
  </si>
  <si>
    <t>Рожище</t>
  </si>
  <si>
    <t>Новомосковськ</t>
  </si>
  <si>
    <t>Слов'янськ</t>
  </si>
  <si>
    <t>Коростишів</t>
  </si>
  <si>
    <t>Свалява</t>
  </si>
  <si>
    <t>Пологи</t>
  </si>
  <si>
    <t>Бурштин</t>
  </si>
  <si>
    <t>Ірпінь</t>
  </si>
  <si>
    <t>Долинська</t>
  </si>
  <si>
    <t>Самбір</t>
  </si>
  <si>
    <t>Новий Буг</t>
  </si>
  <si>
    <t>Южне</t>
  </si>
  <si>
    <t>Гадяч</t>
  </si>
  <si>
    <t>Здолбунів</t>
  </si>
  <si>
    <t>Глухів</t>
  </si>
  <si>
    <t>Збараж</t>
  </si>
  <si>
    <t>Славута</t>
  </si>
  <si>
    <t>Гнівань</t>
  </si>
  <si>
    <t>Ківерці</t>
  </si>
  <si>
    <t>Жовті Води</t>
  </si>
  <si>
    <t>Єнакієве</t>
  </si>
  <si>
    <t>Овруч</t>
  </si>
  <si>
    <t>Рахів</t>
  </si>
  <si>
    <t>Дніпрорудне</t>
  </si>
  <si>
    <t>Болехів</t>
  </si>
  <si>
    <t>Васильків</t>
  </si>
  <si>
    <t>Гайворон</t>
  </si>
  <si>
    <t>Трускавець</t>
  </si>
  <si>
    <t>Снігурівка</t>
  </si>
  <si>
    <t>Кілія</t>
  </si>
  <si>
    <t>Карлівка</t>
  </si>
  <si>
    <t>Острог</t>
  </si>
  <si>
    <t>Лебедин</t>
  </si>
  <si>
    <t>Бучач</t>
  </si>
  <si>
    <t>Полонне</t>
  </si>
  <si>
    <t>Бершадь</t>
  </si>
  <si>
    <t>Володимир-Волинський</t>
  </si>
  <si>
    <t>Марганець</t>
  </si>
  <si>
    <t>Костянтинівка</t>
  </si>
  <si>
    <t>Радомишль</t>
  </si>
  <si>
    <t>Тячів</t>
  </si>
  <si>
    <t>Оріхів</t>
  </si>
  <si>
    <t>Снятин</t>
  </si>
  <si>
    <t>Боярка</t>
  </si>
  <si>
    <t>Новомиргород</t>
  </si>
  <si>
    <t>Новий Розділ</t>
  </si>
  <si>
    <t>Нова Одеса</t>
  </si>
  <si>
    <t>Рені</t>
  </si>
  <si>
    <t>Пирятин</t>
  </si>
  <si>
    <t>Березне</t>
  </si>
  <si>
    <t>Кролевець</t>
  </si>
  <si>
    <t>Борщів</t>
  </si>
  <si>
    <t>Волочиськ</t>
  </si>
  <si>
    <t>Тульчин</t>
  </si>
  <si>
    <t>Нововолинськ</t>
  </si>
  <si>
    <t>Покров</t>
  </si>
  <si>
    <t>Бахмут</t>
  </si>
  <si>
    <t>Баранівка</t>
  </si>
  <si>
    <t>Іршава</t>
  </si>
  <si>
    <t>Гуляйполе</t>
  </si>
  <si>
    <t>Городенка</t>
  </si>
  <si>
    <t>Вишневе</t>
  </si>
  <si>
    <t>Мала Виска</t>
  </si>
  <si>
    <t>Новояворівськ</t>
  </si>
  <si>
    <t>Баштанка</t>
  </si>
  <si>
    <t>Балта</t>
  </si>
  <si>
    <t>Хорол</t>
  </si>
  <si>
    <t>Радивилів</t>
  </si>
  <si>
    <t>Тростянець</t>
  </si>
  <si>
    <t>Заліщики</t>
  </si>
  <si>
    <t>Красилів</t>
  </si>
  <si>
    <t>Бар</t>
  </si>
  <si>
    <t>Ковель</t>
  </si>
  <si>
    <t>Синельникове</t>
  </si>
  <si>
    <t>Чистякове</t>
  </si>
  <si>
    <t>Олевськ</t>
  </si>
  <si>
    <t>Чоп</t>
  </si>
  <si>
    <t>Вільнянськ</t>
  </si>
  <si>
    <t>Тисмениця</t>
  </si>
  <si>
    <t>Обухів</t>
  </si>
  <si>
    <t>Бобринець</t>
  </si>
  <si>
    <t>Золочів</t>
  </si>
  <si>
    <t>Роздільна</t>
  </si>
  <si>
    <t>Глобине</t>
  </si>
  <si>
    <t>Дубровиця</t>
  </si>
  <si>
    <t>Білопілля</t>
  </si>
  <si>
    <t>Ланівці</t>
  </si>
  <si>
    <t>Ізяслав</t>
  </si>
  <si>
    <t>Калинівка</t>
  </si>
  <si>
    <t>Луцьк</t>
  </si>
  <si>
    <t>Тернівка</t>
  </si>
  <si>
    <t>Покровськ</t>
  </si>
  <si>
    <t>Андрушівка</t>
  </si>
  <si>
    <t>Перечин</t>
  </si>
  <si>
    <t>Василівка</t>
  </si>
  <si>
    <t>Тлумач</t>
  </si>
  <si>
    <t>Переяслав-Хмельницький</t>
  </si>
  <si>
    <t>Помічна</t>
  </si>
  <si>
    <t>Броди</t>
  </si>
  <si>
    <t>Болград</t>
  </si>
  <si>
    <t>Лохвиця</t>
  </si>
  <si>
    <t>Корець</t>
  </si>
  <si>
    <t>Путивль</t>
  </si>
  <si>
    <t>Почаїв</t>
  </si>
  <si>
    <t>Городок</t>
  </si>
  <si>
    <t>Ладижин</t>
  </si>
  <si>
    <t>Першотравенськ</t>
  </si>
  <si>
    <t>Дружківка</t>
  </si>
  <si>
    <t>Чуднів</t>
  </si>
  <si>
    <t>Кам'янка-Дніпровська</t>
  </si>
  <si>
    <t>Рогатин</t>
  </si>
  <si>
    <t>Буча [6]</t>
  </si>
  <si>
    <t>Благовіщенське</t>
  </si>
  <si>
    <t>Сокаль</t>
  </si>
  <si>
    <t>Арциз</t>
  </si>
  <si>
    <t>Кобеляки</t>
  </si>
  <si>
    <t>Буринь</t>
  </si>
  <si>
    <t>Зборів</t>
  </si>
  <si>
    <t>Дунаївці</t>
  </si>
  <si>
    <t>Гайсин</t>
  </si>
  <si>
    <t>Вільногірськ</t>
  </si>
  <si>
    <t>Харцизьк</t>
  </si>
  <si>
    <t>Приморськ</t>
  </si>
  <si>
    <t>Косів</t>
  </si>
  <si>
    <t>Славутич</t>
  </si>
  <si>
    <t>Стебник</t>
  </si>
  <si>
    <t>Біляївка</t>
  </si>
  <si>
    <t>Гребінка</t>
  </si>
  <si>
    <t>Ворожба</t>
  </si>
  <si>
    <t>Хоростків</t>
  </si>
  <si>
    <t>Деражня</t>
  </si>
  <si>
    <t>Козятин</t>
  </si>
  <si>
    <t>П'ятихатки</t>
  </si>
  <si>
    <t>Шахтарськ</t>
  </si>
  <si>
    <t>Молочанськ</t>
  </si>
  <si>
    <t>Яремче</t>
  </si>
  <si>
    <t>Яготин</t>
  </si>
  <si>
    <t>Татарбунари</t>
  </si>
  <si>
    <t>Зіньків</t>
  </si>
  <si>
    <t>Середина-Буда</t>
  </si>
  <si>
    <t>Копичинці</t>
  </si>
  <si>
    <t>Хмільник</t>
  </si>
  <si>
    <t>Підгородне</t>
  </si>
  <si>
    <t>Сніжне</t>
  </si>
  <si>
    <t>Галич</t>
  </si>
  <si>
    <t>Вишгород</t>
  </si>
  <si>
    <t>Кодима</t>
  </si>
  <si>
    <t>Заводське</t>
  </si>
  <si>
    <t>Дружба</t>
  </si>
  <si>
    <t>Монастириська</t>
  </si>
  <si>
    <t>Могилів-Подільський</t>
  </si>
  <si>
    <t>Верхньодніпровськ</t>
  </si>
  <si>
    <t>Мирноград</t>
  </si>
  <si>
    <t>Сквира</t>
  </si>
  <si>
    <t>Винники</t>
  </si>
  <si>
    <t>Березівка</t>
  </si>
  <si>
    <t>Шумськ</t>
  </si>
  <si>
    <t>Жмеринка</t>
  </si>
  <si>
    <t>Апостолове</t>
  </si>
  <si>
    <t>Торецьк</t>
  </si>
  <si>
    <t>Березань</t>
  </si>
  <si>
    <t>Яворів</t>
  </si>
  <si>
    <t>Ананьїв</t>
  </si>
  <si>
    <t>Скалат</t>
  </si>
  <si>
    <t>Вінниця</t>
  </si>
  <si>
    <t>Зеленодольськ</t>
  </si>
  <si>
    <t>Ясинувата</t>
  </si>
  <si>
    <t>Богуслав</t>
  </si>
  <si>
    <t>Жовква</t>
  </si>
  <si>
    <t>Вилкове</t>
  </si>
  <si>
    <t>Підгайці</t>
  </si>
  <si>
    <t>Верхівцеве</t>
  </si>
  <si>
    <t>Авдіївка</t>
  </si>
  <si>
    <t>Тетіїв</t>
  </si>
  <si>
    <t>Соснівка</t>
  </si>
  <si>
    <t>Теплодар</t>
  </si>
  <si>
    <t>Перещепине</t>
  </si>
  <si>
    <t>Добропілля</t>
  </si>
  <si>
    <t>Українка</t>
  </si>
  <si>
    <t>Жидачів</t>
  </si>
  <si>
    <t>Хрестівка</t>
  </si>
  <si>
    <t>Кагарлик</t>
  </si>
  <si>
    <t>Кам'янка-Бузька</t>
  </si>
  <si>
    <t>Дебальцеве</t>
  </si>
  <si>
    <t>Тараща</t>
  </si>
  <si>
    <t>Ходорів</t>
  </si>
  <si>
    <t>Лиман</t>
  </si>
  <si>
    <t>Миронівка</t>
  </si>
  <si>
    <t>Пустомити</t>
  </si>
  <si>
    <t>Селидове</t>
  </si>
  <si>
    <t>Узин</t>
  </si>
  <si>
    <t>Радехів</t>
  </si>
  <si>
    <t>Волноваха</t>
  </si>
  <si>
    <t>Ржищів</t>
  </si>
  <si>
    <t>Мостиська</t>
  </si>
  <si>
    <t>Докучаєвськ</t>
  </si>
  <si>
    <t>Прип'ять</t>
  </si>
  <si>
    <t>Буськ</t>
  </si>
  <si>
    <t>Амвросіївка</t>
  </si>
  <si>
    <t>Чорнобиль</t>
  </si>
  <si>
    <t>Дубляни</t>
  </si>
  <si>
    <t>Дизайнер-модельер</t>
  </si>
  <si>
    <t>Технолог</t>
  </si>
  <si>
    <t>чоловік</t>
  </si>
  <si>
    <t>жінка</t>
  </si>
  <si>
    <t>Анатолійович</t>
  </si>
  <si>
    <t>Вивести кількість людей стаж яких до 3 років, до 10 років, до 20 років, більше 20</t>
  </si>
  <si>
    <t>день</t>
  </si>
  <si>
    <t>місяць</t>
  </si>
  <si>
    <t>Рак</t>
  </si>
  <si>
    <t>Жанна</t>
  </si>
  <si>
    <t>Гнатівна</t>
  </si>
  <si>
    <t>Жук</t>
  </si>
  <si>
    <t>Надежда</t>
  </si>
  <si>
    <t>Богдан</t>
  </si>
  <si>
    <t>Борис</t>
  </si>
  <si>
    <t>Броніславович</t>
  </si>
  <si>
    <t>gg</t>
  </si>
  <si>
    <t>231 Количество</t>
  </si>
  <si>
    <t>301 Количество</t>
  </si>
  <si>
    <t>12 Количество</t>
  </si>
  <si>
    <t>132 Количество</t>
  </si>
  <si>
    <t>173 Количество</t>
  </si>
  <si>
    <t>203 Количество</t>
  </si>
  <si>
    <t>303 Количество</t>
  </si>
  <si>
    <t>313 Количество</t>
  </si>
  <si>
    <t>174 Количество</t>
  </si>
  <si>
    <t>244 Количество</t>
  </si>
  <si>
    <t>35 Количество</t>
  </si>
  <si>
    <t>85 Количество</t>
  </si>
  <si>
    <t>155 Количество</t>
  </si>
  <si>
    <t>2212 Количество</t>
  </si>
  <si>
    <t>Общее количество</t>
  </si>
  <si>
    <t>фільтр</t>
  </si>
  <si>
    <t>ітоги</t>
  </si>
  <si>
    <t>додатково</t>
  </si>
  <si>
    <t>Заповнення</t>
  </si>
  <si>
    <t>стаж</t>
  </si>
  <si>
    <t>вік</t>
  </si>
  <si>
    <t>стать</t>
  </si>
  <si>
    <t>оклад</t>
  </si>
  <si>
    <t>відпусктка</t>
  </si>
  <si>
    <t>область</t>
  </si>
  <si>
    <t>місто</t>
  </si>
  <si>
    <t>Жінка</t>
  </si>
  <si>
    <t>Чоловік</t>
  </si>
  <si>
    <t>Дизайнер</t>
  </si>
  <si>
    <t>ВиробникЛекал</t>
  </si>
  <si>
    <t>Січень</t>
  </si>
  <si>
    <t>Червень</t>
  </si>
  <si>
    <t>Квітень</t>
  </si>
  <si>
    <t>Липень</t>
  </si>
  <si>
    <t>Серпень</t>
  </si>
  <si>
    <t>Жовтень</t>
  </si>
  <si>
    <t>Вересень</t>
  </si>
  <si>
    <t>Грудень</t>
  </si>
  <si>
    <t>Лютий</t>
  </si>
  <si>
    <t>Травень</t>
  </si>
  <si>
    <t>Березень</t>
  </si>
  <si>
    <t>ф7</t>
  </si>
  <si>
    <t>і9</t>
  </si>
  <si>
    <t>і10</t>
  </si>
  <si>
    <t>розрахувати</t>
  </si>
  <si>
    <t>Кам'янець-Подільський Количество</t>
  </si>
  <si>
    <t>Липовець Количество</t>
  </si>
  <si>
    <t>Нетішин Количество</t>
  </si>
  <si>
    <t>Полонне Количество</t>
  </si>
  <si>
    <t>Славута Количество</t>
  </si>
  <si>
    <t>Старокостянтинів Количество</t>
  </si>
  <si>
    <t>Хмельницький Количество</t>
  </si>
  <si>
    <t>Чернівці Количество</t>
  </si>
  <si>
    <t>Шаргород Количество</t>
  </si>
  <si>
    <t>Шепетівка Количество</t>
  </si>
  <si>
    <t>Ямпіль Количество</t>
  </si>
  <si>
    <t>Цех 1 Количество</t>
  </si>
  <si>
    <t>Цех 2 Количество</t>
  </si>
  <si>
    <t>Жінка Минимум</t>
  </si>
  <si>
    <t>Чоловік Минимум</t>
  </si>
  <si>
    <t>Общий минимум</t>
  </si>
  <si>
    <t>ВиробникЛекал Итог</t>
  </si>
  <si>
    <t>Дизайнер Итог</t>
  </si>
  <si>
    <t>Закрійник Итог</t>
  </si>
  <si>
    <t>Пакувальник Итог</t>
  </si>
  <si>
    <t>Прасувальниця Итог</t>
  </si>
  <si>
    <t>Технолог Итог</t>
  </si>
  <si>
    <t>Швея Итог</t>
  </si>
  <si>
    <t>Общий итог</t>
  </si>
  <si>
    <t>Цех 1 Среднее</t>
  </si>
  <si>
    <t>Цех 2 Среднее</t>
  </si>
  <si>
    <t>Общее среднее</t>
  </si>
  <si>
    <t>Березень Количество</t>
  </si>
  <si>
    <t>Вересень Количество</t>
  </si>
  <si>
    <t>Грудень Количество</t>
  </si>
  <si>
    <t>Жовтень Количество</t>
  </si>
  <si>
    <t>Квітень Количество</t>
  </si>
  <si>
    <t>Липень Количество</t>
  </si>
  <si>
    <t>Лютий Количество</t>
  </si>
  <si>
    <t>Серпень Количество</t>
  </si>
  <si>
    <t>Січень Количество</t>
  </si>
  <si>
    <t>Травень Количество</t>
  </si>
  <si>
    <t>Червень Количество</t>
  </si>
  <si>
    <t>місяці</t>
  </si>
  <si>
    <t>Листопад</t>
  </si>
  <si>
    <t>&lt;45</t>
  </si>
  <si>
    <t>&gt;45</t>
  </si>
  <si>
    <t>&lt;&gt;А</t>
  </si>
  <si>
    <t>&lt;&gt;Хмельницька</t>
  </si>
  <si>
    <t>1 Количество</t>
  </si>
  <si>
    <t>2 Количество</t>
  </si>
  <si>
    <t>3 Количество</t>
  </si>
  <si>
    <t>4 Количество</t>
  </si>
  <si>
    <t>5 Количество</t>
  </si>
  <si>
    <t>6 Количество</t>
  </si>
  <si>
    <t>7 Количество</t>
  </si>
  <si>
    <t>8 Количество</t>
  </si>
  <si>
    <t>9 Количество</t>
  </si>
  <si>
    <t>10 Количество</t>
  </si>
  <si>
    <t>11 Количество</t>
  </si>
  <si>
    <t>Літери</t>
  </si>
  <si>
    <t>А Количество</t>
  </si>
  <si>
    <t>Б Количество</t>
  </si>
  <si>
    <t>В Количество</t>
  </si>
  <si>
    <t>Д Количество</t>
  </si>
  <si>
    <t>Е Количество</t>
  </si>
  <si>
    <t>Ж Количество</t>
  </si>
  <si>
    <t>К Количество</t>
  </si>
  <si>
    <t>Л Количество</t>
  </si>
  <si>
    <t>М Количество</t>
  </si>
  <si>
    <t>Н Количество</t>
  </si>
  <si>
    <t>О Количество</t>
  </si>
  <si>
    <t>П Количество</t>
  </si>
  <si>
    <t>С Количество</t>
  </si>
  <si>
    <t>Цех 1 Итог</t>
  </si>
  <si>
    <t>Цех 2 Итог</t>
  </si>
  <si>
    <t>ВиробникЛекал Максимум</t>
  </si>
  <si>
    <t>Дизайнер Максимум</t>
  </si>
  <si>
    <t>Закрійник Максимум</t>
  </si>
  <si>
    <t>Пакувальник Максимум</t>
  </si>
  <si>
    <t>Швея Максимум</t>
  </si>
  <si>
    <t>Прасувальниця Максимум</t>
  </si>
  <si>
    <t>Технолог Максимум</t>
  </si>
  <si>
    <t>Общий максимум</t>
  </si>
  <si>
    <t>Жінка Итог</t>
  </si>
  <si>
    <t>Чоловік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</si>
</sst>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#,##0.00\ &quot;грн.&quot;"/>
  </numFmts>
  <fonts count="10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b/>
      <sz val="6"/>
      <name val="Arial Cyr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b/>
      <sz val="10"/>
      <color indexed="10"/>
      <name val="Arial Cyr"/>
      <charset val="204"/>
    </font>
    <font>
      <sz val="8"/>
      <name val="Arial Cyr"/>
      <charset val="204"/>
    </font>
    <font>
      <sz val="10"/>
      <color rgb="FFFF0000"/>
      <name val="Arial Cyr"/>
      <charset val="204"/>
    </font>
    <font>
      <sz val="9"/>
      <color rgb="FFFF000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0" fillId="2" borderId="6" xfId="0" applyNumberForma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/>
    </xf>
    <xf numFmtId="0" fontId="4" fillId="0" borderId="0" xfId="0" applyFont="1"/>
    <xf numFmtId="14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23" xfId="0" applyBorder="1"/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3" borderId="6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7" fillId="0" borderId="24" xfId="0" applyFont="1" applyBorder="1" applyAlignment="1">
      <alignment textRotation="90"/>
    </xf>
    <xf numFmtId="0" fontId="0" fillId="0" borderId="24" xfId="0" applyBorder="1"/>
    <xf numFmtId="0" fontId="0" fillId="0" borderId="25" xfId="0" applyBorder="1"/>
    <xf numFmtId="14" fontId="9" fillId="0" borderId="0" xfId="0" applyNumberFormat="1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40" xfId="0" applyBorder="1"/>
    <xf numFmtId="0" fontId="4" fillId="0" borderId="39" xfId="0" applyFont="1" applyBorder="1" applyAlignment="1">
      <alignment horizontal="center"/>
    </xf>
    <xf numFmtId="0" fontId="4" fillId="0" borderId="1" xfId="0" applyFont="1" applyBorder="1"/>
    <xf numFmtId="0" fontId="4" fillId="0" borderId="13" xfId="0" applyFont="1" applyBorder="1"/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6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quotePrefix="1"/>
    <xf numFmtId="0" fontId="0" fillId="0" borderId="6" xfId="0" applyNumberForma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4" fillId="0" borderId="21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0" fillId="0" borderId="14" xfId="0" applyBorder="1" applyAlignment="1">
      <alignment horizontal="left"/>
    </xf>
    <xf numFmtId="0" fontId="0" fillId="0" borderId="22" xfId="0" applyBorder="1" applyAlignment="1">
      <alignment horizontal="left"/>
    </xf>
    <xf numFmtId="0" fontId="4" fillId="0" borderId="2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9" xfId="0" applyFont="1" applyBorder="1"/>
    <xf numFmtId="0" fontId="4" fillId="0" borderId="40" xfId="0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/>
        </xdr:cNvSpPr>
      </xdr:nvSpPr>
      <xdr:spPr bwMode="auto">
        <a:xfrm>
          <a:off x="8039100" y="3524250"/>
          <a:ext cx="590550" cy="390525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/>
        </xdr:cNvSpPr>
      </xdr:nvSpPr>
      <xdr:spPr bwMode="auto">
        <a:xfrm>
          <a:off x="5810250" y="3524250"/>
          <a:ext cx="590550" cy="390525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/>
        </xdr:cNvSpPr>
      </xdr:nvSpPr>
      <xdr:spPr bwMode="auto">
        <a:xfrm>
          <a:off x="5162550" y="3524250"/>
          <a:ext cx="466725" cy="266700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/>
        </xdr:cNvSpPr>
      </xdr:nvSpPr>
      <xdr:spPr bwMode="auto">
        <a:xfrm>
          <a:off x="7305675" y="3524250"/>
          <a:ext cx="466725" cy="266700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/>
        </xdr:cNvSpPr>
      </xdr:nvSpPr>
      <xdr:spPr bwMode="auto">
        <a:xfrm>
          <a:off x="9692640" y="649605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 bwMode="auto">
        <a:xfrm>
          <a:off x="7400925" y="649605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/>
        </xdr:cNvSpPr>
      </xdr:nvSpPr>
      <xdr:spPr bwMode="auto">
        <a:xfrm>
          <a:off x="6726555" y="649605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/>
        </xdr:cNvSpPr>
      </xdr:nvSpPr>
      <xdr:spPr bwMode="auto">
        <a:xfrm>
          <a:off x="8942070" y="649605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38</xdr:row>
      <xdr:rowOff>102870</xdr:rowOff>
    </xdr:from>
    <xdr:to>
      <xdr:col>14</xdr:col>
      <xdr:colOff>95266</xdr:colOff>
      <xdr:row>40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38</xdr:row>
      <xdr:rowOff>102870</xdr:rowOff>
    </xdr:from>
    <xdr:to>
      <xdr:col>11</xdr:col>
      <xdr:colOff>207645</xdr:colOff>
      <xdr:row>40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38</xdr:row>
      <xdr:rowOff>102870</xdr:rowOff>
    </xdr:from>
    <xdr:to>
      <xdr:col>9</xdr:col>
      <xdr:colOff>624902</xdr:colOff>
      <xdr:row>40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38</xdr:row>
      <xdr:rowOff>102870</xdr:rowOff>
    </xdr:from>
    <xdr:to>
      <xdr:col>12</xdr:col>
      <xdr:colOff>622997</xdr:colOff>
      <xdr:row>40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47</xdr:row>
      <xdr:rowOff>102870</xdr:rowOff>
    </xdr:from>
    <xdr:to>
      <xdr:col>14</xdr:col>
      <xdr:colOff>95266</xdr:colOff>
      <xdr:row>49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47</xdr:row>
      <xdr:rowOff>102870</xdr:rowOff>
    </xdr:from>
    <xdr:to>
      <xdr:col>11</xdr:col>
      <xdr:colOff>207645</xdr:colOff>
      <xdr:row>49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47</xdr:row>
      <xdr:rowOff>102870</xdr:rowOff>
    </xdr:from>
    <xdr:to>
      <xdr:col>9</xdr:col>
      <xdr:colOff>624902</xdr:colOff>
      <xdr:row>49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47</xdr:row>
      <xdr:rowOff>102870</xdr:rowOff>
    </xdr:from>
    <xdr:to>
      <xdr:col>12</xdr:col>
      <xdr:colOff>622997</xdr:colOff>
      <xdr:row>49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38</xdr:row>
      <xdr:rowOff>102870</xdr:rowOff>
    </xdr:from>
    <xdr:to>
      <xdr:col>14</xdr:col>
      <xdr:colOff>95266</xdr:colOff>
      <xdr:row>40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38</xdr:row>
      <xdr:rowOff>102870</xdr:rowOff>
    </xdr:from>
    <xdr:to>
      <xdr:col>11</xdr:col>
      <xdr:colOff>207645</xdr:colOff>
      <xdr:row>40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38</xdr:row>
      <xdr:rowOff>102870</xdr:rowOff>
    </xdr:from>
    <xdr:to>
      <xdr:col>9</xdr:col>
      <xdr:colOff>624902</xdr:colOff>
      <xdr:row>40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38</xdr:row>
      <xdr:rowOff>102870</xdr:rowOff>
    </xdr:from>
    <xdr:to>
      <xdr:col>12</xdr:col>
      <xdr:colOff>622997</xdr:colOff>
      <xdr:row>40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43</xdr:row>
      <xdr:rowOff>102870</xdr:rowOff>
    </xdr:from>
    <xdr:to>
      <xdr:col>14</xdr:col>
      <xdr:colOff>95266</xdr:colOff>
      <xdr:row>45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43</xdr:row>
      <xdr:rowOff>102870</xdr:rowOff>
    </xdr:from>
    <xdr:to>
      <xdr:col>11</xdr:col>
      <xdr:colOff>207645</xdr:colOff>
      <xdr:row>45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43</xdr:row>
      <xdr:rowOff>102870</xdr:rowOff>
    </xdr:from>
    <xdr:to>
      <xdr:col>9</xdr:col>
      <xdr:colOff>624902</xdr:colOff>
      <xdr:row>45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43</xdr:row>
      <xdr:rowOff>102870</xdr:rowOff>
    </xdr:from>
    <xdr:to>
      <xdr:col>12</xdr:col>
      <xdr:colOff>622997</xdr:colOff>
      <xdr:row>45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38</xdr:row>
      <xdr:rowOff>102870</xdr:rowOff>
    </xdr:from>
    <xdr:to>
      <xdr:col>14</xdr:col>
      <xdr:colOff>95266</xdr:colOff>
      <xdr:row>40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38</xdr:row>
      <xdr:rowOff>102870</xdr:rowOff>
    </xdr:from>
    <xdr:to>
      <xdr:col>11</xdr:col>
      <xdr:colOff>207645</xdr:colOff>
      <xdr:row>40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38</xdr:row>
      <xdr:rowOff>102870</xdr:rowOff>
    </xdr:from>
    <xdr:to>
      <xdr:col>9</xdr:col>
      <xdr:colOff>624902</xdr:colOff>
      <xdr:row>40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38</xdr:row>
      <xdr:rowOff>102870</xdr:rowOff>
    </xdr:from>
    <xdr:to>
      <xdr:col>12</xdr:col>
      <xdr:colOff>622997</xdr:colOff>
      <xdr:row>40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47</xdr:row>
      <xdr:rowOff>102870</xdr:rowOff>
    </xdr:from>
    <xdr:to>
      <xdr:col>14</xdr:col>
      <xdr:colOff>95266</xdr:colOff>
      <xdr:row>49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47</xdr:row>
      <xdr:rowOff>102870</xdr:rowOff>
    </xdr:from>
    <xdr:to>
      <xdr:col>11</xdr:col>
      <xdr:colOff>207645</xdr:colOff>
      <xdr:row>49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47</xdr:row>
      <xdr:rowOff>102870</xdr:rowOff>
    </xdr:from>
    <xdr:to>
      <xdr:col>9</xdr:col>
      <xdr:colOff>624902</xdr:colOff>
      <xdr:row>49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47</xdr:row>
      <xdr:rowOff>102870</xdr:rowOff>
    </xdr:from>
    <xdr:to>
      <xdr:col>12</xdr:col>
      <xdr:colOff>622997</xdr:colOff>
      <xdr:row>49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48</xdr:row>
      <xdr:rowOff>102870</xdr:rowOff>
    </xdr:from>
    <xdr:to>
      <xdr:col>14</xdr:col>
      <xdr:colOff>95266</xdr:colOff>
      <xdr:row>50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48</xdr:row>
      <xdr:rowOff>102870</xdr:rowOff>
    </xdr:from>
    <xdr:to>
      <xdr:col>11</xdr:col>
      <xdr:colOff>207645</xdr:colOff>
      <xdr:row>50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48</xdr:row>
      <xdr:rowOff>102870</xdr:rowOff>
    </xdr:from>
    <xdr:to>
      <xdr:col>9</xdr:col>
      <xdr:colOff>624902</xdr:colOff>
      <xdr:row>50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48</xdr:row>
      <xdr:rowOff>102870</xdr:rowOff>
    </xdr:from>
    <xdr:to>
      <xdr:col>12</xdr:col>
      <xdr:colOff>622997</xdr:colOff>
      <xdr:row>50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49</xdr:row>
      <xdr:rowOff>102870</xdr:rowOff>
    </xdr:from>
    <xdr:to>
      <xdr:col>14</xdr:col>
      <xdr:colOff>95266</xdr:colOff>
      <xdr:row>51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49</xdr:row>
      <xdr:rowOff>102870</xdr:rowOff>
    </xdr:from>
    <xdr:to>
      <xdr:col>11</xdr:col>
      <xdr:colOff>207645</xdr:colOff>
      <xdr:row>51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49</xdr:row>
      <xdr:rowOff>102870</xdr:rowOff>
    </xdr:from>
    <xdr:to>
      <xdr:col>9</xdr:col>
      <xdr:colOff>624902</xdr:colOff>
      <xdr:row>51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49</xdr:row>
      <xdr:rowOff>102870</xdr:rowOff>
    </xdr:from>
    <xdr:to>
      <xdr:col>12</xdr:col>
      <xdr:colOff>622997</xdr:colOff>
      <xdr:row>51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55</xdr:row>
      <xdr:rowOff>102870</xdr:rowOff>
    </xdr:from>
    <xdr:to>
      <xdr:col>14</xdr:col>
      <xdr:colOff>95266</xdr:colOff>
      <xdr:row>57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55</xdr:row>
      <xdr:rowOff>102870</xdr:rowOff>
    </xdr:from>
    <xdr:to>
      <xdr:col>11</xdr:col>
      <xdr:colOff>207645</xdr:colOff>
      <xdr:row>57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55</xdr:row>
      <xdr:rowOff>102870</xdr:rowOff>
    </xdr:from>
    <xdr:to>
      <xdr:col>9</xdr:col>
      <xdr:colOff>624902</xdr:colOff>
      <xdr:row>57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55</xdr:row>
      <xdr:rowOff>102870</xdr:rowOff>
    </xdr:from>
    <xdr:to>
      <xdr:col>12</xdr:col>
      <xdr:colOff>622997</xdr:colOff>
      <xdr:row>57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50</xdr:row>
      <xdr:rowOff>102870</xdr:rowOff>
    </xdr:from>
    <xdr:to>
      <xdr:col>14</xdr:col>
      <xdr:colOff>95266</xdr:colOff>
      <xdr:row>52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50</xdr:row>
      <xdr:rowOff>102870</xdr:rowOff>
    </xdr:from>
    <xdr:to>
      <xdr:col>11</xdr:col>
      <xdr:colOff>207645</xdr:colOff>
      <xdr:row>52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50</xdr:row>
      <xdr:rowOff>102870</xdr:rowOff>
    </xdr:from>
    <xdr:to>
      <xdr:col>9</xdr:col>
      <xdr:colOff>624902</xdr:colOff>
      <xdr:row>52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50</xdr:row>
      <xdr:rowOff>102870</xdr:rowOff>
    </xdr:from>
    <xdr:to>
      <xdr:col>12</xdr:col>
      <xdr:colOff>622997</xdr:colOff>
      <xdr:row>52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35</xdr:row>
      <xdr:rowOff>102870</xdr:rowOff>
    </xdr:from>
    <xdr:to>
      <xdr:col>13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E5819894-8BA6-47EF-BF21-94D3BD7FD190}"/>
            </a:ext>
          </a:extLst>
        </xdr:cNvPr>
        <xdr:cNvSpPr>
          <a:spLocks/>
        </xdr:cNvSpPr>
      </xdr:nvSpPr>
      <xdr:spPr bwMode="auto">
        <a:xfrm>
          <a:off x="9862820" y="6008370"/>
          <a:ext cx="621046" cy="37969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169545</xdr:colOff>
      <xdr:row>35</xdr:row>
      <xdr:rowOff>102870</xdr:rowOff>
    </xdr:from>
    <xdr:to>
      <xdr:col>10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720BB8F-C4E5-4684-925F-AD82301DFA81}"/>
            </a:ext>
          </a:extLst>
        </xdr:cNvPr>
        <xdr:cNvSpPr>
          <a:spLocks/>
        </xdr:cNvSpPr>
      </xdr:nvSpPr>
      <xdr:spPr bwMode="auto">
        <a:xfrm>
          <a:off x="7529195" y="6008370"/>
          <a:ext cx="622300" cy="37969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8</xdr:col>
      <xdr:colOff>142875</xdr:colOff>
      <xdr:row>35</xdr:row>
      <xdr:rowOff>102870</xdr:rowOff>
    </xdr:from>
    <xdr:to>
      <xdr:col>8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E9376D0D-5299-4615-9C98-590215B9B980}"/>
            </a:ext>
          </a:extLst>
        </xdr:cNvPr>
        <xdr:cNvSpPr>
          <a:spLocks/>
        </xdr:cNvSpPr>
      </xdr:nvSpPr>
      <xdr:spPr bwMode="auto">
        <a:xfrm>
          <a:off x="6842125" y="6008370"/>
          <a:ext cx="482027" cy="25274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11</xdr:col>
      <xdr:colOff>140970</xdr:colOff>
      <xdr:row>35</xdr:row>
      <xdr:rowOff>102870</xdr:rowOff>
    </xdr:from>
    <xdr:to>
      <xdr:col>11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EFA7131B-A06A-4589-A314-8F76BD17F429}"/>
            </a:ext>
          </a:extLst>
        </xdr:cNvPr>
        <xdr:cNvSpPr>
          <a:spLocks/>
        </xdr:cNvSpPr>
      </xdr:nvSpPr>
      <xdr:spPr bwMode="auto">
        <a:xfrm>
          <a:off x="9100820" y="6008370"/>
          <a:ext cx="482027" cy="25274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2B6D2F81-FF91-483B-ADD6-14878E348125}"/>
            </a:ext>
          </a:extLst>
        </xdr:cNvPr>
        <xdr:cNvSpPr>
          <a:spLocks/>
        </xdr:cNvSpPr>
      </xdr:nvSpPr>
      <xdr:spPr bwMode="auto">
        <a:xfrm>
          <a:off x="9862820" y="6008370"/>
          <a:ext cx="621046" cy="37969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42417512-0263-4D17-B4FF-DB9443012332}"/>
            </a:ext>
          </a:extLst>
        </xdr:cNvPr>
        <xdr:cNvSpPr>
          <a:spLocks/>
        </xdr:cNvSpPr>
      </xdr:nvSpPr>
      <xdr:spPr bwMode="auto">
        <a:xfrm>
          <a:off x="7529195" y="6008370"/>
          <a:ext cx="622300" cy="37969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A2028B0E-E1F2-42C3-97E5-2795016B1706}"/>
            </a:ext>
          </a:extLst>
        </xdr:cNvPr>
        <xdr:cNvSpPr>
          <a:spLocks/>
        </xdr:cNvSpPr>
      </xdr:nvSpPr>
      <xdr:spPr bwMode="auto">
        <a:xfrm>
          <a:off x="6842125" y="6008370"/>
          <a:ext cx="482027" cy="25274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B30A7559-CE37-41E3-AB21-5B7D174AD980}"/>
            </a:ext>
          </a:extLst>
        </xdr:cNvPr>
        <xdr:cNvSpPr>
          <a:spLocks/>
        </xdr:cNvSpPr>
      </xdr:nvSpPr>
      <xdr:spPr bwMode="auto">
        <a:xfrm>
          <a:off x="9100820" y="6008370"/>
          <a:ext cx="482027" cy="25274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65</xdr:row>
      <xdr:rowOff>102870</xdr:rowOff>
    </xdr:from>
    <xdr:to>
      <xdr:col>14</xdr:col>
      <xdr:colOff>95266</xdr:colOff>
      <xdr:row>67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C6314F80-61F6-4F01-98BF-F45F151B0698}"/>
            </a:ext>
          </a:extLst>
        </xdr:cNvPr>
        <xdr:cNvSpPr>
          <a:spLocks/>
        </xdr:cNvSpPr>
      </xdr:nvSpPr>
      <xdr:spPr bwMode="auto">
        <a:xfrm>
          <a:off x="9862820" y="6008370"/>
          <a:ext cx="621046" cy="37969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65</xdr:row>
      <xdr:rowOff>102870</xdr:rowOff>
    </xdr:from>
    <xdr:to>
      <xdr:col>11</xdr:col>
      <xdr:colOff>207645</xdr:colOff>
      <xdr:row>67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D6E9A471-B86C-447F-BA67-1782CA12990E}"/>
            </a:ext>
          </a:extLst>
        </xdr:cNvPr>
        <xdr:cNvSpPr>
          <a:spLocks/>
        </xdr:cNvSpPr>
      </xdr:nvSpPr>
      <xdr:spPr bwMode="auto">
        <a:xfrm>
          <a:off x="7529195" y="6008370"/>
          <a:ext cx="622300" cy="37969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65</xdr:row>
      <xdr:rowOff>102870</xdr:rowOff>
    </xdr:from>
    <xdr:to>
      <xdr:col>9</xdr:col>
      <xdr:colOff>624902</xdr:colOff>
      <xdr:row>67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7E71832A-BC36-4A89-9B2D-FD97098B9609}"/>
            </a:ext>
          </a:extLst>
        </xdr:cNvPr>
        <xdr:cNvSpPr>
          <a:spLocks/>
        </xdr:cNvSpPr>
      </xdr:nvSpPr>
      <xdr:spPr bwMode="auto">
        <a:xfrm>
          <a:off x="6842125" y="6008370"/>
          <a:ext cx="482027" cy="25274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65</xdr:row>
      <xdr:rowOff>102870</xdr:rowOff>
    </xdr:from>
    <xdr:to>
      <xdr:col>12</xdr:col>
      <xdr:colOff>622997</xdr:colOff>
      <xdr:row>67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35A3AB75-02D0-4C93-8474-33F36DE43273}"/>
            </a:ext>
          </a:extLst>
        </xdr:cNvPr>
        <xdr:cNvSpPr>
          <a:spLocks/>
        </xdr:cNvSpPr>
      </xdr:nvSpPr>
      <xdr:spPr bwMode="auto">
        <a:xfrm>
          <a:off x="9100820" y="6008370"/>
          <a:ext cx="482027" cy="25274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35</xdr:row>
      <xdr:rowOff>102870</xdr:rowOff>
    </xdr:from>
    <xdr:to>
      <xdr:col>14</xdr:col>
      <xdr:colOff>95266</xdr:colOff>
      <xdr:row>37</xdr:row>
      <xdr:rowOff>177762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/>
        </xdr:cNvSpPr>
      </xdr:nvSpPr>
      <xdr:spPr bwMode="auto">
        <a:xfrm>
          <a:off x="9692640" y="6328410"/>
          <a:ext cx="605806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2419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10</xdr:col>
      <xdr:colOff>169545</xdr:colOff>
      <xdr:row>35</xdr:row>
      <xdr:rowOff>102870</xdr:rowOff>
    </xdr:from>
    <xdr:to>
      <xdr:col>11</xdr:col>
      <xdr:colOff>207645</xdr:colOff>
      <xdr:row>37</xdr:row>
      <xdr:rowOff>177762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/>
        </xdr:cNvSpPr>
      </xdr:nvSpPr>
      <xdr:spPr bwMode="auto">
        <a:xfrm>
          <a:off x="7400925" y="6328410"/>
          <a:ext cx="609600" cy="410172"/>
        </a:xfrm>
        <a:prstGeom prst="accentBorderCallout1">
          <a:avLst>
            <a:gd name="adj1" fmla="val 29269"/>
            <a:gd name="adj2" fmla="val -12903"/>
            <a:gd name="adj3" fmla="val -36583"/>
            <a:gd name="adj4" fmla="val -17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700"/>
            </a:lnSpc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Передбачити заповнення зі списку</a:t>
          </a:r>
        </a:p>
      </xdr:txBody>
    </xdr:sp>
    <xdr:clientData/>
  </xdr:twoCellAnchor>
  <xdr:twoCellAnchor>
    <xdr:from>
      <xdr:col>9</xdr:col>
      <xdr:colOff>142875</xdr:colOff>
      <xdr:row>35</xdr:row>
      <xdr:rowOff>102870</xdr:rowOff>
    </xdr:from>
    <xdr:to>
      <xdr:col>9</xdr:col>
      <xdr:colOff>624902</xdr:colOff>
      <xdr:row>37</xdr:row>
      <xdr:rowOff>38111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/>
        </xdr:cNvSpPr>
      </xdr:nvSpPr>
      <xdr:spPr bwMode="auto">
        <a:xfrm>
          <a:off x="6726555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53569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  <xdr:twoCellAnchor>
    <xdr:from>
      <xdr:col>12</xdr:col>
      <xdr:colOff>140970</xdr:colOff>
      <xdr:row>35</xdr:row>
      <xdr:rowOff>102870</xdr:rowOff>
    </xdr:from>
    <xdr:to>
      <xdr:col>12</xdr:col>
      <xdr:colOff>622997</xdr:colOff>
      <xdr:row>37</xdr:row>
      <xdr:rowOff>38111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/>
        </xdr:cNvSpPr>
      </xdr:nvSpPr>
      <xdr:spPr bwMode="auto">
        <a:xfrm>
          <a:off x="8942070" y="6328410"/>
          <a:ext cx="482027" cy="270521"/>
        </a:xfrm>
        <a:prstGeom prst="accentBorderCallout1">
          <a:avLst>
            <a:gd name="adj1" fmla="val 42856"/>
            <a:gd name="adj2" fmla="val -16329"/>
            <a:gd name="adj3" fmla="val -71431"/>
            <a:gd name="adj4" fmla="val -2244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uk-UA" sz="7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Розрахункове поле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9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10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10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11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11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12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13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14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14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15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15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16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16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17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17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18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18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19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19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20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20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21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21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22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22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23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23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24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24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25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25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26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26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27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27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28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28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29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29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30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30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31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31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32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32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33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33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34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34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35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35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36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drawing" Target="../drawings/drawing36.xml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drawing" Target="../drawings/drawing37.xml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38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37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4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5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6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7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uk.wikipedia.org/wiki/%D0%9A%D0%B0%D0%BB%D0%B8%D0%BD%D1%96%D0%B2%D0%BA%D0%B0_(%D0%BC%D1%96%D1%81%D1%82%D0%BE)" TargetMode="External"/><Relationship Id="rId13" Type="http://schemas.openxmlformats.org/officeDocument/2006/relationships/hyperlink" Target="https://uk.wikipedia.org/wiki/%D0%9D%D0%B5%D0%BC%D0%B8%D1%80%D1%96%D0%B2" TargetMode="External"/><Relationship Id="rId18" Type="http://schemas.openxmlformats.org/officeDocument/2006/relationships/hyperlink" Target="https://uk.wikipedia.org/wiki/%D0%AF%D0%BC%D0%BF%D1%96%D0%BB%D1%8C" TargetMode="External"/><Relationship Id="rId3" Type="http://schemas.openxmlformats.org/officeDocument/2006/relationships/hyperlink" Target="https://uk.wikipedia.org/wiki/%D0%92%D1%96%D0%BD%D0%BD%D0%B8%D1%86%D1%8F" TargetMode="External"/><Relationship Id="rId7" Type="http://schemas.openxmlformats.org/officeDocument/2006/relationships/hyperlink" Target="https://uk.wikipedia.org/wiki/%D0%86%D0%BB%D0%BB%D1%96%D0%BD%D1%86%D1%96" TargetMode="External"/><Relationship Id="rId12" Type="http://schemas.openxmlformats.org/officeDocument/2006/relationships/hyperlink" Target="https://uk.wikipedia.org/wiki/%D0%9C%D0%BE%D0%B3%D0%B8%D0%BB%D1%96%D0%B2-%D0%9F%D0%BE%D0%B4%D1%96%D0%BB%D1%8C%D1%81%D1%8C%D0%BA%D0%B8%D0%B9" TargetMode="External"/><Relationship Id="rId17" Type="http://schemas.openxmlformats.org/officeDocument/2006/relationships/hyperlink" Target="https://uk.wikipedia.org/wiki/%D0%A8%D0%B0%D1%80%D0%B3%D0%BE%D1%80%D0%BE%D0%B4" TargetMode="External"/><Relationship Id="rId2" Type="http://schemas.openxmlformats.org/officeDocument/2006/relationships/hyperlink" Target="https://uk.wikipedia.org/wiki/%D0%91%D0%B5%D1%80%D1%88%D0%B0%D0%B4%D1%8C" TargetMode="External"/><Relationship Id="rId16" Type="http://schemas.openxmlformats.org/officeDocument/2006/relationships/hyperlink" Target="https://uk.wikipedia.org/wiki/%D0%A5%D0%BC%D1%96%D0%BB%D1%8C%D0%BD%D0%B8%D0%BA" TargetMode="External"/><Relationship Id="rId20" Type="http://schemas.openxmlformats.org/officeDocument/2006/relationships/drawing" Target="../drawings/drawing8.xml"/><Relationship Id="rId1" Type="http://schemas.openxmlformats.org/officeDocument/2006/relationships/hyperlink" Target="https://uk.wikipedia.org/wiki/%D0%91%D0%B0%D1%80_(%D0%BC%D1%96%D1%81%D1%82%D0%BE)" TargetMode="External"/><Relationship Id="rId6" Type="http://schemas.openxmlformats.org/officeDocument/2006/relationships/hyperlink" Target="https://uk.wikipedia.org/wiki/%D0%96%D0%BC%D0%B5%D1%80%D0%B8%D0%BD%D0%BA%D0%B0" TargetMode="External"/><Relationship Id="rId11" Type="http://schemas.openxmlformats.org/officeDocument/2006/relationships/hyperlink" Target="https://uk.wikipedia.org/wiki/%D0%9B%D0%B8%D0%BF%D0%BE%D0%B2%D0%B5%D1%86%D1%8C" TargetMode="External"/><Relationship Id="rId5" Type="http://schemas.openxmlformats.org/officeDocument/2006/relationships/hyperlink" Target="https://uk.wikipedia.org/wiki/%D0%93%D0%BD%D1%96%D0%B2%D0%B0%D0%BD%D1%8C" TargetMode="External"/><Relationship Id="rId15" Type="http://schemas.openxmlformats.org/officeDocument/2006/relationships/hyperlink" Target="https://uk.wikipedia.org/wiki/%D0%A2%D1%83%D0%BB%D1%8C%D1%87%D0%B8%D0%BD" TargetMode="External"/><Relationship Id="rId10" Type="http://schemas.openxmlformats.org/officeDocument/2006/relationships/hyperlink" Target="https://uk.wikipedia.org/wiki/%D0%9B%D0%B0%D0%B4%D0%B8%D0%B6%D0%B8%D0%BD" TargetMode="External"/><Relationship Id="rId19" Type="http://schemas.openxmlformats.org/officeDocument/2006/relationships/printerSettings" Target="../printerSettings/printerSettings9.bin"/><Relationship Id="rId4" Type="http://schemas.openxmlformats.org/officeDocument/2006/relationships/hyperlink" Target="https://uk.wikipedia.org/wiki/%D0%93%D0%B0%D0%B9%D1%81%D0%B8%D0%BD" TargetMode="External"/><Relationship Id="rId9" Type="http://schemas.openxmlformats.org/officeDocument/2006/relationships/hyperlink" Target="https://uk.wikipedia.org/wiki/%D0%9A%D0%BE%D0%B7%D1%8F%D1%82%D0%B8%D0%BD" TargetMode="External"/><Relationship Id="rId14" Type="http://schemas.openxmlformats.org/officeDocument/2006/relationships/hyperlink" Target="https://uk.wikipedia.org/wiki/%D0%9F%D0%BE%D0%B3%D1%80%D0%B5%D0%B1%D0%B8%D1%89%D0%B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32"/>
  <sheetViews>
    <sheetView tabSelected="1" topLeftCell="A2" zoomScale="80" zoomScaleNormal="80" workbookViewId="0">
      <selection activeCell="M21" sqref="M21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6" width="10.6328125" customWidth="1"/>
    <col min="17" max="19" width="0" hidden="1" customWidth="1"/>
  </cols>
  <sheetData>
    <row r="1" spans="2:19" ht="37.5" x14ac:dyDescent="0.25">
      <c r="D1" s="26"/>
      <c r="K1" t="s">
        <v>516</v>
      </c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  <c r="Q1" t="s">
        <v>106</v>
      </c>
    </row>
    <row r="2" spans="2:19" ht="13" thickBot="1" x14ac:dyDescent="0.3"/>
    <row r="3" spans="2:19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  <c r="Q3" s="2" t="s">
        <v>461</v>
      </c>
      <c r="R3" s="2" t="s">
        <v>462</v>
      </c>
      <c r="S3" s="2" t="s">
        <v>471</v>
      </c>
    </row>
    <row r="4" spans="2:19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f ca="1">($M$1-H4)/365</f>
        <v>30.813223615233376</v>
      </c>
      <c r="K4" s="14" t="str">
        <f>IF(RIGHT(G4,1)="ч","чоловік","жінка")</f>
        <v>жінка</v>
      </c>
      <c r="L4" s="19">
        <f>VLOOKUP(D4,$D$121:$E$127,2,0)</f>
        <v>12000</v>
      </c>
      <c r="M4" s="18">
        <f ca="1">($M$1-I4)/365</f>
        <v>57.076237313863516</v>
      </c>
      <c r="N4" s="12"/>
      <c r="O4" s="12" t="s">
        <v>137</v>
      </c>
      <c r="P4" s="23" t="s">
        <v>256</v>
      </c>
      <c r="Q4">
        <f>DAY(I4)</f>
        <v>19</v>
      </c>
      <c r="R4">
        <f>MONTH(I4)</f>
        <v>10</v>
      </c>
      <c r="S4" t="str">
        <f>Q4&amp;R4</f>
        <v>1910</v>
      </c>
    </row>
    <row r="5" spans="2:19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f t="shared" ref="J5:J32" ca="1" si="0">($M$1-H5)/365</f>
        <v>42.054319505644337</v>
      </c>
      <c r="K5" s="14" t="str">
        <f t="shared" ref="K5:K32" si="1">IF(RIGHT(G5,1)="ч","чоловік","жінка")</f>
        <v>чоловік</v>
      </c>
      <c r="L5" s="19">
        <f t="shared" ref="L5:L32" si="2">VLOOKUP(D5,$D$121:$E$127,2,0)</f>
        <v>20000</v>
      </c>
      <c r="M5" s="18">
        <f t="shared" ref="M5:M32" ca="1" si="3">($M$1-I5)/365</f>
        <v>72.574867450849823</v>
      </c>
      <c r="N5" s="4" t="s">
        <v>510</v>
      </c>
      <c r="O5" s="4"/>
      <c r="P5" s="21"/>
      <c r="Q5">
        <f>DAY(I5)</f>
        <v>24</v>
      </c>
      <c r="R5">
        <f>MONTH(I5)</f>
        <v>4</v>
      </c>
      <c r="S5" t="str">
        <f t="shared" ref="S5:S33" si="4">Q5&amp;R5</f>
        <v>244</v>
      </c>
    </row>
    <row r="6" spans="2:19" ht="13" x14ac:dyDescent="0.3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f t="shared" ca="1" si="0"/>
        <v>38.207744163178582</v>
      </c>
      <c r="K6" s="14" t="str">
        <f t="shared" si="1"/>
        <v>чоловік</v>
      </c>
      <c r="L6" s="19">
        <f t="shared" si="2"/>
        <v>12000</v>
      </c>
      <c r="M6" s="18">
        <f t="shared" ca="1" si="3"/>
        <v>63.251579779616939</v>
      </c>
      <c r="N6" s="4" t="s">
        <v>505</v>
      </c>
      <c r="O6" s="4"/>
      <c r="P6" s="21"/>
      <c r="R6" s="41" t="s">
        <v>472</v>
      </c>
      <c r="S6">
        <f>SUBTOTAL(3,S4:S5)</f>
        <v>2</v>
      </c>
    </row>
    <row r="7" spans="2:19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f t="shared" ca="1" si="0"/>
        <v>54.646100327562145</v>
      </c>
      <c r="K7" s="14" t="str">
        <f t="shared" si="1"/>
        <v>чоловік</v>
      </c>
      <c r="L7" s="19">
        <f t="shared" si="2"/>
        <v>18000</v>
      </c>
      <c r="M7" s="18">
        <f t="shared" ca="1" si="3"/>
        <v>71.174867450849817</v>
      </c>
      <c r="N7" s="4"/>
      <c r="O7" s="4" t="s">
        <v>138</v>
      </c>
      <c r="P7" s="21" t="s">
        <v>182</v>
      </c>
      <c r="Q7">
        <f>DAY(I7)</f>
        <v>16</v>
      </c>
      <c r="R7">
        <f>MONTH(I7)</f>
        <v>9</v>
      </c>
      <c r="S7" t="str">
        <f t="shared" si="4"/>
        <v>169</v>
      </c>
    </row>
    <row r="8" spans="2:19" ht="13" x14ac:dyDescent="0.3">
      <c r="B8" s="11">
        <v>5</v>
      </c>
      <c r="C8" s="3" t="s">
        <v>51</v>
      </c>
      <c r="D8" s="3" t="s">
        <v>455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f t="shared" ca="1" si="0"/>
        <v>47.248840053589539</v>
      </c>
      <c r="K8" s="14" t="str">
        <f t="shared" si="1"/>
        <v>жінка</v>
      </c>
      <c r="L8" s="19">
        <f t="shared" si="2"/>
        <v>32000</v>
      </c>
      <c r="M8" s="18">
        <f t="shared" ca="1" si="3"/>
        <v>71.174867450849817</v>
      </c>
      <c r="N8" s="4"/>
      <c r="O8" s="4"/>
      <c r="P8" s="21"/>
      <c r="R8" s="41" t="s">
        <v>473</v>
      </c>
      <c r="S8">
        <f>SUBTOTAL(3,S7:S7)</f>
        <v>1</v>
      </c>
    </row>
    <row r="9" spans="2:19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f t="shared" ca="1" si="0"/>
        <v>58.270757861808718</v>
      </c>
      <c r="K9" s="14" t="str">
        <f t="shared" si="1"/>
        <v>чоловік</v>
      </c>
      <c r="L9" s="19">
        <f t="shared" si="2"/>
        <v>8000</v>
      </c>
      <c r="M9" s="18">
        <f t="shared" ca="1" si="3"/>
        <v>71.174867450849817</v>
      </c>
      <c r="N9" s="4" t="s">
        <v>510</v>
      </c>
      <c r="O9" s="4"/>
      <c r="P9" s="21"/>
      <c r="Q9">
        <f>DAY(I9)</f>
        <v>16</v>
      </c>
      <c r="R9">
        <f>MONTH(I9)</f>
        <v>9</v>
      </c>
      <c r="S9" t="str">
        <f t="shared" si="4"/>
        <v>169</v>
      </c>
    </row>
    <row r="10" spans="2:19" ht="13" x14ac:dyDescent="0.3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f t="shared" ca="1" si="0"/>
        <v>31.928292108384063</v>
      </c>
      <c r="K10" s="14" t="str">
        <f t="shared" si="1"/>
        <v>чоловік</v>
      </c>
      <c r="L10" s="19">
        <f t="shared" si="2"/>
        <v>20000</v>
      </c>
      <c r="M10" s="18">
        <f t="shared" ca="1" si="3"/>
        <v>76.120072930301873</v>
      </c>
      <c r="N10" s="4"/>
      <c r="O10" s="4"/>
      <c r="P10" s="21"/>
      <c r="R10" s="41" t="s">
        <v>474</v>
      </c>
      <c r="S10">
        <f>SUBTOTAL(3,S9:S9)</f>
        <v>1</v>
      </c>
    </row>
    <row r="11" spans="2:19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f t="shared" ca="1" si="0"/>
        <v>40.911853752219677</v>
      </c>
      <c r="K11" s="14" t="str">
        <f t="shared" si="1"/>
        <v>жінка</v>
      </c>
      <c r="L11" s="19">
        <f t="shared" si="2"/>
        <v>12000</v>
      </c>
      <c r="M11" s="18">
        <f t="shared" ca="1" si="3"/>
        <v>78.91459347824707</v>
      </c>
      <c r="N11" s="4"/>
      <c r="O11" s="4"/>
      <c r="P11" s="21"/>
      <c r="Q11">
        <f>DAY(I11)</f>
        <v>22</v>
      </c>
      <c r="R11">
        <f>MONTH(I11)</f>
        <v>12</v>
      </c>
      <c r="S11" t="str">
        <f t="shared" si="4"/>
        <v>2212</v>
      </c>
    </row>
    <row r="12" spans="2:19" ht="13" x14ac:dyDescent="0.3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f t="shared" ca="1" si="0"/>
        <v>38.459798957699128</v>
      </c>
      <c r="K12" s="14" t="str">
        <f t="shared" si="1"/>
        <v>жінка</v>
      </c>
      <c r="L12" s="19">
        <f t="shared" si="2"/>
        <v>12000</v>
      </c>
      <c r="M12" s="18">
        <f t="shared" ca="1" si="3"/>
        <v>59.629661971397759</v>
      </c>
      <c r="N12" s="4"/>
      <c r="O12" s="4"/>
      <c r="P12" s="21"/>
      <c r="R12" s="41" t="s">
        <v>475</v>
      </c>
      <c r="S12">
        <f>SUBTOTAL(3,S11:S11)</f>
        <v>1</v>
      </c>
    </row>
    <row r="13" spans="2:19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f t="shared" ca="1" si="0"/>
        <v>31.607744163178584</v>
      </c>
      <c r="K13" s="14" t="str">
        <f t="shared" si="1"/>
        <v>жінка</v>
      </c>
      <c r="L13" s="19">
        <f t="shared" si="2"/>
        <v>12000</v>
      </c>
      <c r="M13" s="18">
        <f t="shared" ca="1" si="3"/>
        <v>72.983086628932014</v>
      </c>
      <c r="N13" s="4"/>
      <c r="O13" s="4"/>
      <c r="P13" s="21"/>
      <c r="Q13">
        <f>DAY(I13)</f>
        <v>26</v>
      </c>
      <c r="R13">
        <f>MONTH(I13)</f>
        <v>11</v>
      </c>
      <c r="S13" t="str">
        <f t="shared" si="4"/>
        <v>2611</v>
      </c>
    </row>
    <row r="14" spans="2:19" ht="13" x14ac:dyDescent="0.3">
      <c r="B14" s="11">
        <v>11</v>
      </c>
      <c r="C14" s="3" t="s">
        <v>46</v>
      </c>
      <c r="D14" s="3" t="s">
        <v>455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f t="shared" ca="1" si="0"/>
        <v>29.259798957699132</v>
      </c>
      <c r="K14" s="14" t="str">
        <f t="shared" si="1"/>
        <v>чоловік</v>
      </c>
      <c r="L14" s="19">
        <f t="shared" si="2"/>
        <v>32000</v>
      </c>
      <c r="M14" s="18">
        <f t="shared" ca="1" si="3"/>
        <v>73.155689368658031</v>
      </c>
      <c r="N14" s="4"/>
      <c r="O14" s="4"/>
      <c r="P14" s="21"/>
      <c r="R14" s="41" t="s">
        <v>476</v>
      </c>
      <c r="S14">
        <f>SUBTOTAL(3,S13:S13)</f>
        <v>1</v>
      </c>
    </row>
    <row r="15" spans="2:19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f t="shared" ca="1" si="0"/>
        <v>23.988566080986804</v>
      </c>
      <c r="K15" s="14" t="str">
        <f t="shared" si="1"/>
        <v>жінка</v>
      </c>
      <c r="L15" s="19">
        <f t="shared" si="2"/>
        <v>12000</v>
      </c>
      <c r="M15" s="18">
        <f t="shared" ca="1" si="3"/>
        <v>43.648840053589545</v>
      </c>
      <c r="N15" s="4"/>
      <c r="O15" s="4"/>
      <c r="P15" s="21"/>
      <c r="Q15">
        <f>DAY(I15)</f>
        <v>20</v>
      </c>
      <c r="R15">
        <f>MONTH(I15)</f>
        <v>3</v>
      </c>
      <c r="S15" t="str">
        <f t="shared" si="4"/>
        <v>203</v>
      </c>
    </row>
    <row r="16" spans="2:19" ht="13" x14ac:dyDescent="0.3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f t="shared" ca="1" si="0"/>
        <v>30.377607176877213</v>
      </c>
      <c r="K16" s="14" t="str">
        <f t="shared" si="1"/>
        <v>чоловік</v>
      </c>
      <c r="L16" s="19">
        <f t="shared" si="2"/>
        <v>18000</v>
      </c>
      <c r="M16" s="18">
        <f t="shared" ca="1" si="3"/>
        <v>49.788566080986804</v>
      </c>
      <c r="N16" s="4"/>
      <c r="O16" s="4"/>
      <c r="P16" s="21"/>
      <c r="R16" s="41" t="s">
        <v>477</v>
      </c>
      <c r="S16">
        <f>SUBTOTAL(3,S15:S15)</f>
        <v>1</v>
      </c>
    </row>
    <row r="17" spans="2:19" x14ac:dyDescent="0.25">
      <c r="B17" s="6">
        <v>14</v>
      </c>
      <c r="C17" s="3" t="s">
        <v>51</v>
      </c>
      <c r="D17" s="3" t="s">
        <v>44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f t="shared" ca="1" si="0"/>
        <v>28.262538683726529</v>
      </c>
      <c r="K17" s="14" t="str">
        <f t="shared" si="1"/>
        <v>жінка</v>
      </c>
      <c r="L17" s="19">
        <f t="shared" si="2"/>
        <v>35000</v>
      </c>
      <c r="M17" s="18">
        <f t="shared" ca="1" si="3"/>
        <v>52.306374300164883</v>
      </c>
      <c r="N17" s="4"/>
      <c r="O17" s="4"/>
      <c r="P17" s="21"/>
      <c r="Q17">
        <f>DAY(I17)</f>
        <v>26</v>
      </c>
      <c r="R17">
        <f>MONTH(I17)</f>
        <v>7</v>
      </c>
      <c r="S17" t="str">
        <f t="shared" si="4"/>
        <v>267</v>
      </c>
    </row>
    <row r="18" spans="2:19" ht="13" x14ac:dyDescent="0.3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f t="shared" ca="1" si="0"/>
        <v>27.221442793315568</v>
      </c>
      <c r="K18" s="14" t="str">
        <f t="shared" si="1"/>
        <v>жінка</v>
      </c>
      <c r="L18" s="19">
        <f t="shared" si="2"/>
        <v>12000</v>
      </c>
      <c r="M18" s="18">
        <f t="shared" ca="1" si="3"/>
        <v>50.152949642630638</v>
      </c>
      <c r="N18" s="4"/>
      <c r="O18" s="4" t="s">
        <v>136</v>
      </c>
      <c r="P18" s="21"/>
      <c r="R18" s="41" t="s">
        <v>478</v>
      </c>
      <c r="S18">
        <f>SUBTOTAL(3,S17:S17)</f>
        <v>1</v>
      </c>
    </row>
    <row r="19" spans="2:19" x14ac:dyDescent="0.25">
      <c r="B19" s="6">
        <v>16</v>
      </c>
      <c r="C19" s="3" t="s">
        <v>51</v>
      </c>
      <c r="D19" s="3" t="s">
        <v>455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f t="shared" ca="1" si="0"/>
        <v>25.383086628932009</v>
      </c>
      <c r="K19" s="14" t="str">
        <f t="shared" si="1"/>
        <v>чоловік</v>
      </c>
      <c r="L19" s="19">
        <f t="shared" si="2"/>
        <v>32000</v>
      </c>
      <c r="M19" s="18">
        <f t="shared" ca="1" si="3"/>
        <v>54.665278409753924</v>
      </c>
      <c r="N19" s="4"/>
      <c r="O19" s="4"/>
      <c r="P19" s="21"/>
      <c r="Q19">
        <f>DAY(I19)</f>
        <v>17</v>
      </c>
      <c r="R19">
        <f>MONTH(I19)</f>
        <v>3</v>
      </c>
      <c r="S19" t="str">
        <f t="shared" si="4"/>
        <v>173</v>
      </c>
    </row>
    <row r="20" spans="2:19" ht="13" x14ac:dyDescent="0.3">
      <c r="B20" s="11">
        <v>17</v>
      </c>
      <c r="C20" s="3" t="s">
        <v>46</v>
      </c>
      <c r="D20" s="3" t="s">
        <v>44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f t="shared" ca="1" si="0"/>
        <v>23.172127724822417</v>
      </c>
      <c r="K20" s="14" t="str">
        <f t="shared" si="1"/>
        <v>чоловік</v>
      </c>
      <c r="L20" s="19">
        <f t="shared" si="2"/>
        <v>35000</v>
      </c>
      <c r="M20" s="18">
        <f t="shared" ca="1" si="3"/>
        <v>40.514593478247079</v>
      </c>
      <c r="N20" s="4"/>
      <c r="O20" s="4"/>
      <c r="P20" s="21"/>
      <c r="R20" s="41" t="s">
        <v>479</v>
      </c>
      <c r="S20">
        <f>SUBTOTAL(3,S19:S19)</f>
        <v>1</v>
      </c>
    </row>
    <row r="21" spans="2:19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f t="shared" ca="1" si="0"/>
        <v>13.492675670027898</v>
      </c>
      <c r="K21" s="14" t="str">
        <f t="shared" si="1"/>
        <v>жінка</v>
      </c>
      <c r="L21" s="19">
        <f t="shared" si="2"/>
        <v>15000</v>
      </c>
      <c r="M21" s="18">
        <f t="shared" ca="1" si="3"/>
        <v>43.528292108384065</v>
      </c>
      <c r="N21" s="4"/>
      <c r="O21" s="4"/>
      <c r="P21" s="21"/>
      <c r="Q21">
        <f>DAY(I21)</f>
        <v>3</v>
      </c>
      <c r="R21">
        <f>MONTH(I21)</f>
        <v>5</v>
      </c>
      <c r="S21" t="str">
        <f t="shared" si="4"/>
        <v>35</v>
      </c>
    </row>
    <row r="22" spans="2:19" ht="13" x14ac:dyDescent="0.3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f t="shared" ca="1" si="0"/>
        <v>6.1502099166032407</v>
      </c>
      <c r="K22" s="14" t="str">
        <f t="shared" si="1"/>
        <v>жінка</v>
      </c>
      <c r="L22" s="19">
        <f t="shared" si="2"/>
        <v>15000</v>
      </c>
      <c r="M22" s="18">
        <f t="shared" ca="1" si="3"/>
        <v>43.528292108384065</v>
      </c>
      <c r="N22" s="4" t="s">
        <v>512</v>
      </c>
      <c r="O22" s="4"/>
      <c r="P22" s="21"/>
      <c r="R22" s="41" t="s">
        <v>480</v>
      </c>
      <c r="S22">
        <f>SUBTOTAL(3,S21:S21)</f>
        <v>1</v>
      </c>
    </row>
    <row r="23" spans="2:19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f t="shared" ca="1" si="0"/>
        <v>7.8954153960552951</v>
      </c>
      <c r="K23" s="14" t="str">
        <f t="shared" si="1"/>
        <v>жінка</v>
      </c>
      <c r="L23" s="19">
        <f t="shared" si="2"/>
        <v>12000</v>
      </c>
      <c r="M23" s="18">
        <f t="shared" ca="1" si="3"/>
        <v>30.794045533041597</v>
      </c>
      <c r="N23" s="4"/>
      <c r="O23" s="4"/>
      <c r="P23" s="21"/>
      <c r="Q23">
        <f>DAY(I23)</f>
        <v>23</v>
      </c>
      <c r="R23">
        <f>MONTH(I23)</f>
        <v>1</v>
      </c>
      <c r="S23" t="str">
        <f t="shared" si="4"/>
        <v>231</v>
      </c>
    </row>
    <row r="24" spans="2:19" ht="13" x14ac:dyDescent="0.3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f t="shared" ca="1" si="0"/>
        <v>9.7255523823566659</v>
      </c>
      <c r="K24" s="14" t="str">
        <f t="shared" si="1"/>
        <v>чоловік</v>
      </c>
      <c r="L24" s="19">
        <f t="shared" si="2"/>
        <v>12000</v>
      </c>
      <c r="M24" s="18">
        <f t="shared" ca="1" si="3"/>
        <v>30.794045533041597</v>
      </c>
      <c r="N24" s="4"/>
      <c r="O24" s="4"/>
      <c r="P24" s="21"/>
      <c r="R24" s="41" t="s">
        <v>481</v>
      </c>
      <c r="S24">
        <f>SUBTOTAL(3,S23:S23)</f>
        <v>1</v>
      </c>
    </row>
    <row r="25" spans="2:19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f t="shared" ca="1" si="0"/>
        <v>5.5255523823566648</v>
      </c>
      <c r="K25" s="14" t="str">
        <f t="shared" si="1"/>
        <v>жінка</v>
      </c>
      <c r="L25" s="19">
        <f t="shared" si="2"/>
        <v>12000</v>
      </c>
      <c r="M25" s="18">
        <f t="shared" ca="1" si="3"/>
        <v>24.484456491945707</v>
      </c>
      <c r="N25" s="4"/>
      <c r="O25" s="4"/>
      <c r="P25" s="21"/>
      <c r="Q25">
        <f>DAY(I25)</f>
        <v>15</v>
      </c>
      <c r="R25">
        <f>MONTH(I25)</f>
        <v>5</v>
      </c>
      <c r="S25" t="str">
        <f t="shared" si="4"/>
        <v>155</v>
      </c>
    </row>
    <row r="26" spans="2:19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f t="shared" ca="1" si="0"/>
        <v>6.7118537522196791</v>
      </c>
      <c r="K26" s="14" t="str">
        <f t="shared" si="1"/>
        <v>жінка</v>
      </c>
      <c r="L26" s="19">
        <f t="shared" si="2"/>
        <v>12000</v>
      </c>
      <c r="M26" s="18">
        <f t="shared" ca="1" si="3"/>
        <v>27.363908546740227</v>
      </c>
      <c r="N26" s="4"/>
      <c r="O26" s="4"/>
      <c r="P26" s="21"/>
      <c r="Q26">
        <f>DAY(I26)</f>
        <v>28</v>
      </c>
      <c r="R26">
        <f>MONTH(I26)</f>
        <v>6</v>
      </c>
      <c r="S26" t="str">
        <f t="shared" si="4"/>
        <v>286</v>
      </c>
    </row>
    <row r="27" spans="2:19" ht="13" x14ac:dyDescent="0.3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f t="shared" ca="1" si="0"/>
        <v>4.3666482727676241</v>
      </c>
      <c r="K27" s="14" t="str">
        <f t="shared" si="1"/>
        <v>жінка</v>
      </c>
      <c r="L27" s="19">
        <f t="shared" si="2"/>
        <v>12000</v>
      </c>
      <c r="M27" s="18">
        <f t="shared" ca="1" si="3"/>
        <v>25.766648272767625</v>
      </c>
      <c r="N27" s="4"/>
      <c r="O27" s="4"/>
      <c r="P27" s="21"/>
      <c r="R27" s="41" t="s">
        <v>482</v>
      </c>
      <c r="S27">
        <f>SUBTOTAL(3,S25:S26)</f>
        <v>2</v>
      </c>
    </row>
    <row r="28" spans="2:19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f t="shared" ca="1" si="0"/>
        <v>5.6324016974251583</v>
      </c>
      <c r="K28" s="14" t="str">
        <f t="shared" si="1"/>
        <v>жінка</v>
      </c>
      <c r="L28" s="19">
        <f t="shared" si="2"/>
        <v>12000</v>
      </c>
      <c r="M28" s="18">
        <f t="shared" ca="1" si="3"/>
        <v>25.013223615233379</v>
      </c>
      <c r="N28" s="4"/>
      <c r="O28" s="4"/>
      <c r="P28" s="21"/>
      <c r="Q28">
        <f>DAY(I28)</f>
        <v>3</v>
      </c>
      <c r="R28">
        <f>MONTH(I28)</f>
        <v>11</v>
      </c>
      <c r="S28" t="str">
        <f t="shared" si="4"/>
        <v>311</v>
      </c>
    </row>
    <row r="29" spans="2:19" ht="13" x14ac:dyDescent="0.3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f t="shared" ca="1" si="0"/>
        <v>24.166648272767624</v>
      </c>
      <c r="K29" s="14" t="str">
        <f t="shared" si="1"/>
        <v>жінка</v>
      </c>
      <c r="L29" s="19">
        <f t="shared" si="2"/>
        <v>12000</v>
      </c>
      <c r="M29" s="18">
        <f t="shared" ca="1" si="3"/>
        <v>42.744730464548446</v>
      </c>
      <c r="N29" s="4"/>
      <c r="O29" s="4"/>
      <c r="P29" s="21"/>
      <c r="R29" s="41" t="s">
        <v>483</v>
      </c>
      <c r="S29">
        <f>SUBTOTAL(3,S28:S28)</f>
        <v>1</v>
      </c>
    </row>
    <row r="30" spans="2:19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f t="shared" ca="1" si="0"/>
        <v>15.739251012493652</v>
      </c>
      <c r="K30" s="14" t="str">
        <f t="shared" si="1"/>
        <v>чоловік</v>
      </c>
      <c r="L30" s="19">
        <f t="shared" si="2"/>
        <v>8000</v>
      </c>
      <c r="M30" s="18">
        <f t="shared" ca="1" si="3"/>
        <v>39.618703067288173</v>
      </c>
      <c r="N30" s="4"/>
      <c r="O30" s="4"/>
      <c r="P30" s="21"/>
      <c r="Q30">
        <f>DAY(I30)</f>
        <v>30</v>
      </c>
      <c r="R30">
        <f>MONTH(I30)</f>
        <v>3</v>
      </c>
      <c r="S30" t="str">
        <f t="shared" si="4"/>
        <v>303</v>
      </c>
    </row>
    <row r="31" spans="2:19" ht="13" x14ac:dyDescent="0.3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f t="shared" ca="1" si="0"/>
        <v>12.377607176877213</v>
      </c>
      <c r="K31" s="14" t="str">
        <f t="shared" si="1"/>
        <v>жінка</v>
      </c>
      <c r="L31" s="19">
        <f t="shared" si="2"/>
        <v>18000</v>
      </c>
      <c r="M31" s="18">
        <f t="shared" ca="1" si="3"/>
        <v>38.476237313863514</v>
      </c>
      <c r="N31" s="4"/>
      <c r="O31" s="4"/>
      <c r="P31" s="21"/>
      <c r="R31" s="41" t="s">
        <v>484</v>
      </c>
      <c r="S31">
        <f>SUBTOTAL(3,S30:S30)</f>
        <v>1</v>
      </c>
    </row>
    <row r="32" spans="2:19" x14ac:dyDescent="0.25">
      <c r="B32" s="11">
        <v>29</v>
      </c>
      <c r="C32" s="3" t="s">
        <v>46</v>
      </c>
      <c r="D32" s="3" t="s">
        <v>455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f t="shared" ca="1" si="0"/>
        <v>34.498155122082693</v>
      </c>
      <c r="K32" s="14" t="str">
        <f t="shared" si="1"/>
        <v>жінка</v>
      </c>
      <c r="L32" s="19">
        <f t="shared" si="2"/>
        <v>32000</v>
      </c>
      <c r="M32" s="18">
        <f t="shared" ca="1" si="3"/>
        <v>55.580346902904608</v>
      </c>
      <c r="N32" s="4"/>
      <c r="O32" s="4"/>
      <c r="P32" s="21"/>
      <c r="Q32">
        <f>DAY(I32)</f>
        <v>17</v>
      </c>
      <c r="R32">
        <f>MONTH(I32)</f>
        <v>4</v>
      </c>
      <c r="S32" t="str">
        <f t="shared" si="4"/>
        <v>174</v>
      </c>
    </row>
    <row r="33" spans="1:19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  <c r="Q33">
        <f>DAY(I33)</f>
        <v>0</v>
      </c>
      <c r="R33">
        <f>MONTH(I33)</f>
        <v>1</v>
      </c>
      <c r="S33" t="str">
        <f t="shared" si="4"/>
        <v>01</v>
      </c>
    </row>
    <row r="34" spans="1:19" ht="13" outlineLevel="1" x14ac:dyDescent="0.3">
      <c r="H34" s="42"/>
      <c r="I34" s="42"/>
      <c r="J34" s="43"/>
      <c r="K34" s="1"/>
      <c r="L34" s="44"/>
      <c r="M34" s="43"/>
      <c r="R34" s="41" t="s">
        <v>485</v>
      </c>
      <c r="S34">
        <f>SUBTOTAL(3,S33:S33)</f>
        <v>1</v>
      </c>
    </row>
    <row r="35" spans="1:19" ht="13" x14ac:dyDescent="0.3">
      <c r="H35" s="42"/>
      <c r="I35" s="42"/>
      <c r="J35" s="43"/>
      <c r="K35" s="1"/>
      <c r="L35" s="44"/>
      <c r="M35" s="43"/>
      <c r="R35" s="41" t="s">
        <v>486</v>
      </c>
      <c r="S35">
        <f>SUBTOTAL(3,S4:S33)</f>
        <v>17</v>
      </c>
    </row>
    <row r="38" spans="1:19" ht="13" thickBot="1" x14ac:dyDescent="0.3"/>
    <row r="39" spans="1:19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9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9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9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9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9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9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9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9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9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4" x14ac:dyDescent="0.25">
      <c r="C85" s="1" t="s">
        <v>457</v>
      </c>
    </row>
    <row r="86" spans="3:24" x14ac:dyDescent="0.25">
      <c r="C86" s="1" t="s">
        <v>458</v>
      </c>
    </row>
    <row r="90" spans="3:24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148</v>
      </c>
      <c r="R90" s="38" t="s">
        <v>149</v>
      </c>
      <c r="S90" t="s">
        <v>150</v>
      </c>
      <c r="T90" t="s">
        <v>151</v>
      </c>
      <c r="U90" t="s">
        <v>152</v>
      </c>
      <c r="V90" t="s">
        <v>153</v>
      </c>
      <c r="W90" t="s">
        <v>154</v>
      </c>
      <c r="X90" t="s">
        <v>155</v>
      </c>
    </row>
    <row r="91" spans="3:24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170</v>
      </c>
      <c r="R91" t="s">
        <v>171</v>
      </c>
      <c r="S91" t="s">
        <v>172</v>
      </c>
      <c r="T91" t="s">
        <v>173</v>
      </c>
      <c r="U91" t="s">
        <v>174</v>
      </c>
      <c r="V91" t="s">
        <v>175</v>
      </c>
      <c r="W91" t="s">
        <v>176</v>
      </c>
      <c r="X91" t="s">
        <v>177</v>
      </c>
    </row>
    <row r="92" spans="3:24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192</v>
      </c>
      <c r="R92" t="s">
        <v>193</v>
      </c>
      <c r="S92" t="s">
        <v>194</v>
      </c>
      <c r="U92" t="s">
        <v>195</v>
      </c>
      <c r="V92" t="s">
        <v>196</v>
      </c>
      <c r="X92" t="s">
        <v>197</v>
      </c>
    </row>
    <row r="93" spans="3:24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212</v>
      </c>
      <c r="R93" t="s">
        <v>213</v>
      </c>
      <c r="S93" t="s">
        <v>214</v>
      </c>
      <c r="U93" t="s">
        <v>215</v>
      </c>
      <c r="V93" t="s">
        <v>216</v>
      </c>
    </row>
    <row r="94" spans="3:24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231</v>
      </c>
      <c r="R94" t="s">
        <v>232</v>
      </c>
      <c r="S94" t="s">
        <v>233</v>
      </c>
      <c r="U94" t="s">
        <v>234</v>
      </c>
    </row>
    <row r="95" spans="3:24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249</v>
      </c>
      <c r="R95" t="s">
        <v>250</v>
      </c>
      <c r="S95" t="s">
        <v>251</v>
      </c>
      <c r="U95" t="s">
        <v>252</v>
      </c>
    </row>
    <row r="96" spans="3:24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267</v>
      </c>
      <c r="R96" t="s">
        <v>268</v>
      </c>
      <c r="S96" t="s">
        <v>269</v>
      </c>
      <c r="U96" t="s">
        <v>270</v>
      </c>
    </row>
    <row r="97" spans="3:21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285</v>
      </c>
      <c r="R97" t="s">
        <v>286</v>
      </c>
      <c r="S97" t="s">
        <v>287</v>
      </c>
      <c r="U97" t="s">
        <v>288</v>
      </c>
    </row>
    <row r="98" spans="3:21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303</v>
      </c>
      <c r="R98" t="s">
        <v>304</v>
      </c>
      <c r="S98" t="s">
        <v>305</v>
      </c>
      <c r="U98" t="s">
        <v>306</v>
      </c>
    </row>
    <row r="99" spans="3:21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321</v>
      </c>
      <c r="R99" t="s">
        <v>322</v>
      </c>
      <c r="S99" t="s">
        <v>323</v>
      </c>
      <c r="U99" t="s">
        <v>324</v>
      </c>
    </row>
    <row r="100" spans="3:21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338</v>
      </c>
      <c r="R100" t="s">
        <v>339</v>
      </c>
      <c r="S100" t="s">
        <v>340</v>
      </c>
      <c r="U100" t="s">
        <v>341</v>
      </c>
    </row>
    <row r="101" spans="3:21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355</v>
      </c>
      <c r="R101" t="s">
        <v>356</v>
      </c>
      <c r="S101" t="s">
        <v>357</v>
      </c>
      <c r="U101" t="s">
        <v>358</v>
      </c>
    </row>
    <row r="102" spans="3:21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R102" t="s">
        <v>370</v>
      </c>
      <c r="S102" t="s">
        <v>371</v>
      </c>
      <c r="U102" t="s">
        <v>372</v>
      </c>
    </row>
    <row r="103" spans="3:21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R103" t="s">
        <v>382</v>
      </c>
      <c r="S103" t="s">
        <v>383</v>
      </c>
      <c r="U103" t="s">
        <v>384</v>
      </c>
    </row>
    <row r="104" spans="3:21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  <c r="R104" t="s">
        <v>393</v>
      </c>
      <c r="S104" t="s">
        <v>394</v>
      </c>
    </row>
    <row r="105" spans="3:21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  <c r="R105" t="s">
        <v>402</v>
      </c>
      <c r="S105" t="s">
        <v>403</v>
      </c>
    </row>
    <row r="106" spans="3:21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  <c r="R106" s="38"/>
      <c r="S106" t="s">
        <v>410</v>
      </c>
    </row>
    <row r="107" spans="3:21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  <c r="R107" s="38"/>
      <c r="S107" t="s">
        <v>417</v>
      </c>
    </row>
    <row r="108" spans="3:21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  <c r="R108" s="38"/>
      <c r="S108" t="s">
        <v>424</v>
      </c>
    </row>
    <row r="109" spans="3:21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  <c r="R109" s="38"/>
    </row>
    <row r="110" spans="3:21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  <c r="R110" s="38"/>
    </row>
    <row r="111" spans="3:21" x14ac:dyDescent="0.25">
      <c r="C111"/>
      <c r="D111"/>
      <c r="F111" t="s">
        <v>434</v>
      </c>
      <c r="K111" t="s">
        <v>435</v>
      </c>
      <c r="M111" t="s">
        <v>436</v>
      </c>
      <c r="R111" s="38"/>
    </row>
    <row r="112" spans="3:21" x14ac:dyDescent="0.25">
      <c r="C112"/>
      <c r="D112"/>
      <c r="F112" t="s">
        <v>437</v>
      </c>
      <c r="K112" t="s">
        <v>438</v>
      </c>
      <c r="M112" t="s">
        <v>439</v>
      </c>
      <c r="R112" s="38"/>
    </row>
    <row r="113" spans="3:18" x14ac:dyDescent="0.25">
      <c r="C113"/>
      <c r="D113"/>
      <c r="F113" t="s">
        <v>440</v>
      </c>
      <c r="K113" t="s">
        <v>441</v>
      </c>
      <c r="M113" t="s">
        <v>442</v>
      </c>
      <c r="R113" s="38"/>
    </row>
    <row r="114" spans="3:18" x14ac:dyDescent="0.25">
      <c r="C114"/>
      <c r="D114"/>
      <c r="F114" t="s">
        <v>443</v>
      </c>
      <c r="K114" t="s">
        <v>444</v>
      </c>
      <c r="M114" t="s">
        <v>445</v>
      </c>
      <c r="R114" s="38"/>
    </row>
    <row r="115" spans="3:18" x14ac:dyDescent="0.25">
      <c r="C115"/>
      <c r="D115"/>
      <c r="F115" t="s">
        <v>446</v>
      </c>
      <c r="K115" t="s">
        <v>447</v>
      </c>
      <c r="M115" t="s">
        <v>448</v>
      </c>
      <c r="R115" s="38"/>
    </row>
    <row r="116" spans="3:18" x14ac:dyDescent="0.25">
      <c r="C116"/>
      <c r="D116"/>
      <c r="F116" t="s">
        <v>449</v>
      </c>
      <c r="K116" t="s">
        <v>450</v>
      </c>
      <c r="M116" t="s">
        <v>451</v>
      </c>
      <c r="R116" s="38"/>
    </row>
    <row r="117" spans="3:18" x14ac:dyDescent="0.25">
      <c r="C117"/>
      <c r="D117"/>
      <c r="F117" t="s">
        <v>452</v>
      </c>
      <c r="K117" t="s">
        <v>453</v>
      </c>
      <c r="M117" t="s">
        <v>454</v>
      </c>
      <c r="R117" s="38"/>
    </row>
    <row r="118" spans="3:18" x14ac:dyDescent="0.25">
      <c r="C118"/>
      <c r="D118"/>
      <c r="R118" s="38"/>
    </row>
    <row r="119" spans="3:18" ht="13" thickBot="1" x14ac:dyDescent="0.3"/>
    <row r="120" spans="3:18" ht="13" x14ac:dyDescent="0.3">
      <c r="D120" s="39" t="s">
        <v>38</v>
      </c>
      <c r="E120" s="40" t="s">
        <v>5</v>
      </c>
    </row>
    <row r="121" spans="3:18" x14ac:dyDescent="0.25">
      <c r="D121" s="6" t="s">
        <v>44</v>
      </c>
      <c r="E121" s="21">
        <v>35000</v>
      </c>
      <c r="I121" t="s">
        <v>502</v>
      </c>
    </row>
    <row r="122" spans="3:18" x14ac:dyDescent="0.25">
      <c r="D122" s="6" t="s">
        <v>43</v>
      </c>
      <c r="E122" s="21">
        <v>32000</v>
      </c>
      <c r="I122" t="s">
        <v>510</v>
      </c>
    </row>
    <row r="123" spans="3:18" x14ac:dyDescent="0.25">
      <c r="D123" s="6" t="s">
        <v>41</v>
      </c>
      <c r="E123" s="21">
        <v>20000</v>
      </c>
      <c r="I123" t="s">
        <v>512</v>
      </c>
    </row>
    <row r="124" spans="3:18" x14ac:dyDescent="0.25">
      <c r="D124" s="6" t="s">
        <v>42</v>
      </c>
      <c r="E124" s="21">
        <v>8000</v>
      </c>
      <c r="I124" t="s">
        <v>504</v>
      </c>
    </row>
    <row r="125" spans="3:18" x14ac:dyDescent="0.25">
      <c r="D125" s="6" t="s">
        <v>81</v>
      </c>
      <c r="E125" s="21">
        <v>15000</v>
      </c>
      <c r="I125" t="s">
        <v>511</v>
      </c>
    </row>
    <row r="126" spans="3:18" x14ac:dyDescent="0.25">
      <c r="D126" s="6" t="s">
        <v>99</v>
      </c>
      <c r="E126" s="21">
        <v>18000</v>
      </c>
      <c r="I126" t="s">
        <v>503</v>
      </c>
    </row>
    <row r="127" spans="3:18" x14ac:dyDescent="0.25">
      <c r="D127" s="6" t="s">
        <v>40</v>
      </c>
      <c r="E127" s="21">
        <v>12000</v>
      </c>
      <c r="I127" t="s">
        <v>505</v>
      </c>
    </row>
    <row r="128" spans="3:18" ht="13" thickBot="1" x14ac:dyDescent="0.3">
      <c r="D128" s="7"/>
      <c r="E128" s="22"/>
      <c r="I128" t="s">
        <v>506</v>
      </c>
    </row>
    <row r="129" spans="9:9" x14ac:dyDescent="0.25">
      <c r="I129" t="s">
        <v>508</v>
      </c>
    </row>
    <row r="130" spans="9:9" x14ac:dyDescent="0.25">
      <c r="I130" t="s">
        <v>507</v>
      </c>
    </row>
    <row r="131" spans="9:9" x14ac:dyDescent="0.25">
      <c r="I131" t="s">
        <v>556</v>
      </c>
    </row>
    <row r="132" spans="9:9" x14ac:dyDescent="0.25">
      <c r="I132" t="s">
        <v>509</v>
      </c>
    </row>
  </sheetData>
  <mergeCells count="34">
    <mergeCell ref="A77:A80"/>
    <mergeCell ref="C78:M78"/>
    <mergeCell ref="C77:M77"/>
    <mergeCell ref="C70:N70"/>
    <mergeCell ref="A65:A74"/>
    <mergeCell ref="C79:M79"/>
    <mergeCell ref="C65:N65"/>
    <mergeCell ref="C66:N66"/>
    <mergeCell ref="C67:N67"/>
    <mergeCell ref="C74:N74"/>
    <mergeCell ref="C69:N69"/>
    <mergeCell ref="C71:N71"/>
    <mergeCell ref="C72:N72"/>
    <mergeCell ref="C80:M80"/>
    <mergeCell ref="C73:N73"/>
    <mergeCell ref="C68:N68"/>
    <mergeCell ref="A39:A50"/>
    <mergeCell ref="C52:M52"/>
    <mergeCell ref="A52:A63"/>
    <mergeCell ref="C53:M53"/>
    <mergeCell ref="C54:M54"/>
    <mergeCell ref="C55:M55"/>
    <mergeCell ref="C56:M56"/>
    <mergeCell ref="C57:M57"/>
    <mergeCell ref="C58:M58"/>
    <mergeCell ref="C59:M59"/>
    <mergeCell ref="C39:H39"/>
    <mergeCell ref="C42:H42"/>
    <mergeCell ref="C41:H41"/>
    <mergeCell ref="C40:H40"/>
    <mergeCell ref="C62:M62"/>
    <mergeCell ref="C63:M63"/>
    <mergeCell ref="C60:M60"/>
    <mergeCell ref="C61:M61"/>
  </mergeCells>
  <phoneticPr fontId="0" type="noConversion"/>
  <dataValidations count="3">
    <dataValidation type="list" allowBlank="1" showInputMessage="1" showErrorMessage="1" sqref="N4:N32" xr:uid="{A2FB027C-C783-4596-88A6-0B2734A3AB02}">
      <formula1>місяці</formula1>
    </dataValidation>
    <dataValidation type="list" allowBlank="1" showInputMessage="1" showErrorMessage="1" sqref="O4:O33" xr:uid="{2E8DA231-0C62-4D8F-870D-E1B34FB11CE0}">
      <formula1>$C$90:$X$90</formula1>
    </dataValidation>
    <dataValidation type="list" allowBlank="1" showInputMessage="1" showErrorMessage="1" sqref="P4:P33" xr:uid="{CAA9FF78-2E3D-42FC-A3ED-62C4C2BFD026}">
      <formula1>INDIRECT(O4)</formula1>
    </dataValidation>
  </dataValidations>
  <hyperlinks>
    <hyperlink ref="C100" r:id="rId1" tooltip="Бар (місто)" display="https://uk.wikipedia.org/wiki/%D0%91%D0%B0%D1%80_(%D0%BC%D1%96%D1%81%D1%82%D0%BE)" xr:uid="{00000000-0004-0000-0000-000000000000}"/>
    <hyperlink ref="C98" r:id="rId2" tooltip="Бершадь" display="https://uk.wikipedia.org/wiki/%D0%91%D0%B5%D1%80%D1%88%D0%B0%D0%B4%D1%8C" xr:uid="{00000000-0004-0000-0000-000001000000}"/>
    <hyperlink ref="C108" r:id="rId3" tooltip="Вінниця" display="https://uk.wikipedia.org/wiki/%D0%92%D1%96%D0%BD%D0%BD%D0%B8%D1%86%D1%8F" xr:uid="{00000000-0004-0000-0000-000002000000}"/>
    <hyperlink ref="C103" r:id="rId4" tooltip="Гайсин" display="https://uk.wikipedia.org/wiki/%D0%93%D0%B0%D0%B9%D1%81%D0%B8%D0%BD" xr:uid="{00000000-0004-0000-0000-000003000000}"/>
    <hyperlink ref="C97" r:id="rId5" tooltip="Гнівань" display="https://uk.wikipedia.org/wiki/%D0%93%D0%BD%D1%96%D0%B2%D0%B0%D0%BD%D1%8C" xr:uid="{00000000-0004-0000-0000-000004000000}"/>
    <hyperlink ref="C107" r:id="rId6" tooltip="Жмеринка" display="https://uk.wikipedia.org/wiki/%D0%96%D0%BC%D0%B5%D1%80%D0%B8%D0%BD%D0%BA%D0%B0" xr:uid="{00000000-0004-0000-0000-000005000000}"/>
    <hyperlink ref="C94" r:id="rId7" tooltip="Іллінці" display="https://uk.wikipedia.org/wiki/%D0%86%D0%BB%D0%BB%D1%96%D0%BD%D1%86%D1%96" xr:uid="{00000000-0004-0000-0000-000006000000}"/>
    <hyperlink ref="C101" r:id="rId8" tooltip="Калинівка (місто)" display="https://uk.wikipedia.org/wiki/%D0%9A%D0%B0%D0%BB%D0%B8%D0%BD%D1%96%D0%B2%D0%BA%D0%B0_(%D0%BC%D1%96%D1%81%D1%82%D0%BE)" xr:uid="{00000000-0004-0000-0000-000007000000}"/>
    <hyperlink ref="C104" r:id="rId9" tooltip="Козятин" display="https://uk.wikipedia.org/wiki/%D0%9A%D0%BE%D0%B7%D1%8F%D1%82%D0%B8%D0%BD" xr:uid="{00000000-0004-0000-0000-000008000000}"/>
    <hyperlink ref="C102" r:id="rId10" tooltip="Ладижин" display="https://uk.wikipedia.org/wiki/%D0%9B%D0%B0%D0%B4%D0%B8%D0%B6%D0%B8%D0%BD" xr:uid="{00000000-0004-0000-0000-000009000000}"/>
    <hyperlink ref="C92" r:id="rId11" tooltip="Липовець" display="https://uk.wikipedia.org/wiki/%D0%9B%D0%B8%D0%BF%D0%BE%D0%B2%D0%B5%D1%86%D1%8C" xr:uid="{00000000-0004-0000-00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000-00000B000000}"/>
    <hyperlink ref="C96" r:id="rId13" tooltip="Немирів" display="https://uk.wikipedia.org/wiki/%D0%9D%D0%B5%D0%BC%D0%B8%D1%80%D1%96%D0%B2" xr:uid="{00000000-0004-0000-0000-00000C000000}"/>
    <hyperlink ref="C93" r:id="rId14" tooltip="Погребище" display="https://uk.wikipedia.org/wiki/%D0%9F%D0%BE%D0%B3%D1%80%D0%B5%D0%B1%D0%B8%D1%89%D0%B5" xr:uid="{00000000-0004-0000-0000-00000D000000}"/>
    <hyperlink ref="C99" r:id="rId15" tooltip="Тульчин" display="https://uk.wikipedia.org/wiki/%D0%A2%D1%83%D0%BB%D1%8C%D1%87%D0%B8%D0%BD" xr:uid="{00000000-0004-0000-0000-00000E000000}"/>
    <hyperlink ref="C105" r:id="rId16" tooltip="Хмільник" display="https://uk.wikipedia.org/wiki/%D0%A5%D0%BC%D1%96%D0%BB%D1%8C%D0%BD%D0%B8%D0%BA" xr:uid="{00000000-0004-0000-0000-00000F000000}"/>
    <hyperlink ref="C91" r:id="rId17" tooltip="Шаргород" display="https://uk.wikipedia.org/wiki/%D0%A8%D0%B0%D1%80%D0%B3%D0%BE%D1%80%D0%BE%D0%B4" xr:uid="{00000000-0004-0000-0000-000010000000}"/>
    <hyperlink ref="C95" r:id="rId18" tooltip="Ямпіль" display="https://uk.wikipedia.org/wiki/%D0%AF%D0%BC%D0%BF%D1%96%D0%BB%D1%8C" xr:uid="{00000000-0004-0000-0000-000011000000}"/>
  </hyperlinks>
  <pageMargins left="0.31496062992125984" right="0.59055118110236227" top="0.51181102362204722" bottom="0.47244094488188981" header="0.51181102362204722" footer="0.51181102362204722"/>
  <pageSetup paperSize="9" scale="94" orientation="landscape" r:id="rId19"/>
  <headerFooter alignWithMargins="0"/>
  <drawing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T128"/>
  <sheetViews>
    <sheetView zoomScale="90" zoomScaleNormal="90" workbookViewId="0">
      <selection activeCell="A2" sqref="A2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14</v>
      </c>
      <c r="C4" s="14" t="s">
        <v>51</v>
      </c>
      <c r="D4" s="3" t="s">
        <v>501</v>
      </c>
      <c r="E4" s="12" t="s">
        <v>29</v>
      </c>
      <c r="F4" s="12" t="s">
        <v>30</v>
      </c>
      <c r="G4" s="12" t="s">
        <v>76</v>
      </c>
      <c r="H4" s="13">
        <v>34916</v>
      </c>
      <c r="I4" s="13">
        <v>26140</v>
      </c>
      <c r="J4" s="18">
        <v>25.634017405821922</v>
      </c>
      <c r="K4" s="14" t="s">
        <v>498</v>
      </c>
      <c r="L4" s="19">
        <v>28000</v>
      </c>
      <c r="M4" s="18">
        <v>49.67785302226028</v>
      </c>
      <c r="N4" s="12" t="s">
        <v>510</v>
      </c>
      <c r="O4" s="12" t="s">
        <v>152</v>
      </c>
      <c r="P4" s="23" t="s">
        <v>174</v>
      </c>
    </row>
    <row r="5" spans="2:16" x14ac:dyDescent="0.25">
      <c r="B5" s="6">
        <v>16</v>
      </c>
      <c r="C5" s="3" t="s">
        <v>51</v>
      </c>
      <c r="D5" s="3" t="s">
        <v>500</v>
      </c>
      <c r="E5" s="4" t="s">
        <v>33</v>
      </c>
      <c r="F5" s="4" t="s">
        <v>34</v>
      </c>
      <c r="G5" s="4" t="s">
        <v>78</v>
      </c>
      <c r="H5" s="5">
        <v>35967</v>
      </c>
      <c r="I5" s="5">
        <v>25279</v>
      </c>
      <c r="J5" s="18">
        <v>22.754565351027402</v>
      </c>
      <c r="K5" s="14" t="s">
        <v>499</v>
      </c>
      <c r="L5" s="19">
        <v>32000</v>
      </c>
      <c r="M5" s="18">
        <v>52.036757131849321</v>
      </c>
      <c r="N5" s="4" t="s">
        <v>511</v>
      </c>
      <c r="O5" s="4" t="s">
        <v>152</v>
      </c>
      <c r="P5" s="21" t="s">
        <v>195</v>
      </c>
    </row>
    <row r="6" spans="2:16" x14ac:dyDescent="0.25">
      <c r="B6" s="11">
        <v>5</v>
      </c>
      <c r="C6" s="3" t="s">
        <v>51</v>
      </c>
      <c r="D6" s="3" t="s">
        <v>500</v>
      </c>
      <c r="E6" s="4" t="s">
        <v>466</v>
      </c>
      <c r="F6" s="4" t="s">
        <v>467</v>
      </c>
      <c r="G6" s="4" t="s">
        <v>71</v>
      </c>
      <c r="H6" s="5">
        <v>27986</v>
      </c>
      <c r="I6" s="5">
        <v>19253</v>
      </c>
      <c r="J6" s="18">
        <v>44.620318775684936</v>
      </c>
      <c r="K6" s="14" t="s">
        <v>498</v>
      </c>
      <c r="L6" s="19">
        <v>32000</v>
      </c>
      <c r="M6" s="18">
        <v>68.546346172945206</v>
      </c>
      <c r="N6" s="4" t="s">
        <v>505</v>
      </c>
      <c r="O6" s="4" t="s">
        <v>152</v>
      </c>
      <c r="P6" s="21" t="s">
        <v>174</v>
      </c>
    </row>
    <row r="7" spans="2:16" x14ac:dyDescent="0.25">
      <c r="B7" s="63">
        <v>7</v>
      </c>
      <c r="C7" s="3" t="s">
        <v>51</v>
      </c>
      <c r="D7" s="3" t="s">
        <v>41</v>
      </c>
      <c r="E7" s="4" t="s">
        <v>15</v>
      </c>
      <c r="F7" s="4" t="s">
        <v>16</v>
      </c>
      <c r="G7" s="4" t="s">
        <v>69</v>
      </c>
      <c r="H7" s="5">
        <v>33578</v>
      </c>
      <c r="I7" s="5">
        <v>17448</v>
      </c>
      <c r="J7" s="18">
        <v>29.299770830479456</v>
      </c>
      <c r="K7" s="14" t="s">
        <v>499</v>
      </c>
      <c r="L7" s="19">
        <v>25000</v>
      </c>
      <c r="M7" s="18">
        <v>73.491551652397263</v>
      </c>
      <c r="N7" s="4" t="s">
        <v>505</v>
      </c>
      <c r="O7" s="4" t="s">
        <v>152</v>
      </c>
      <c r="P7" s="21" t="s">
        <v>252</v>
      </c>
    </row>
    <row r="8" spans="2:16" x14ac:dyDescent="0.25">
      <c r="B8" s="11">
        <v>6</v>
      </c>
      <c r="C8" s="3" t="s">
        <v>51</v>
      </c>
      <c r="D8" s="3" t="s">
        <v>42</v>
      </c>
      <c r="E8" s="4" t="s">
        <v>13</v>
      </c>
      <c r="F8" s="4" t="s">
        <v>14</v>
      </c>
      <c r="G8" s="4" t="s">
        <v>68</v>
      </c>
      <c r="H8" s="5">
        <v>23963</v>
      </c>
      <c r="I8" s="5">
        <v>19253</v>
      </c>
      <c r="J8" s="18">
        <v>55.642236583904115</v>
      </c>
      <c r="K8" s="14" t="s">
        <v>499</v>
      </c>
      <c r="L8" s="19">
        <v>8000</v>
      </c>
      <c r="M8" s="18">
        <v>68.546346172945206</v>
      </c>
      <c r="N8" s="4" t="s">
        <v>506</v>
      </c>
      <c r="O8" s="4" t="s">
        <v>152</v>
      </c>
      <c r="P8" s="21" t="s">
        <v>270</v>
      </c>
    </row>
    <row r="9" spans="2:16" x14ac:dyDescent="0.25">
      <c r="B9" s="63">
        <v>27</v>
      </c>
      <c r="C9" s="3" t="s">
        <v>51</v>
      </c>
      <c r="D9" s="3" t="s">
        <v>42</v>
      </c>
      <c r="E9" s="4" t="s">
        <v>33</v>
      </c>
      <c r="F9" s="4" t="s">
        <v>97</v>
      </c>
      <c r="G9" s="4" t="s">
        <v>98</v>
      </c>
      <c r="H9" s="5">
        <v>39487</v>
      </c>
      <c r="I9" s="5">
        <v>30771</v>
      </c>
      <c r="J9" s="18">
        <v>13.110729734589045</v>
      </c>
      <c r="K9" s="14" t="s">
        <v>499</v>
      </c>
      <c r="L9" s="19">
        <v>9000</v>
      </c>
      <c r="M9" s="18">
        <v>36.990181789383563</v>
      </c>
      <c r="N9" s="4" t="s">
        <v>506</v>
      </c>
      <c r="O9" s="4" t="s">
        <v>152</v>
      </c>
      <c r="P9" s="21" t="s">
        <v>288</v>
      </c>
    </row>
    <row r="10" spans="2:16" x14ac:dyDescent="0.25">
      <c r="B10" s="11">
        <v>25</v>
      </c>
      <c r="C10" s="3" t="s">
        <v>51</v>
      </c>
      <c r="D10" s="3" t="s">
        <v>40</v>
      </c>
      <c r="E10" s="4" t="s">
        <v>92</v>
      </c>
      <c r="F10" s="4" t="s">
        <v>8</v>
      </c>
      <c r="G10" s="4" t="s">
        <v>93</v>
      </c>
      <c r="H10" s="5">
        <v>43176</v>
      </c>
      <c r="I10" s="5">
        <v>36102</v>
      </c>
      <c r="J10" s="18">
        <v>3.0038804195205522</v>
      </c>
      <c r="K10" s="14" t="s">
        <v>498</v>
      </c>
      <c r="L10" s="19">
        <v>12000</v>
      </c>
      <c r="M10" s="18">
        <v>22.384702337328772</v>
      </c>
      <c r="N10" s="4" t="s">
        <v>511</v>
      </c>
      <c r="O10" s="4" t="s">
        <v>154</v>
      </c>
      <c r="P10" s="21" t="s">
        <v>176</v>
      </c>
    </row>
    <row r="11" spans="2:16" x14ac:dyDescent="0.25">
      <c r="B11" s="63">
        <v>1</v>
      </c>
      <c r="C11" s="3" t="s">
        <v>51</v>
      </c>
      <c r="D11" s="3" t="s">
        <v>40</v>
      </c>
      <c r="E11" s="4" t="s">
        <v>7</v>
      </c>
      <c r="F11" s="4" t="s">
        <v>8</v>
      </c>
      <c r="G11" s="4" t="s">
        <v>65</v>
      </c>
      <c r="H11" s="5">
        <v>33985</v>
      </c>
      <c r="I11" s="5">
        <v>24399</v>
      </c>
      <c r="J11" s="18">
        <v>28.184702337328773</v>
      </c>
      <c r="K11" s="14" t="s">
        <v>498</v>
      </c>
      <c r="L11" s="19">
        <v>15000</v>
      </c>
      <c r="M11" s="18">
        <v>54.447716035958905</v>
      </c>
      <c r="N11" s="4" t="s">
        <v>502</v>
      </c>
      <c r="O11" s="4" t="s">
        <v>134</v>
      </c>
      <c r="P11" s="21" t="s">
        <v>156</v>
      </c>
    </row>
    <row r="12" spans="2:16" x14ac:dyDescent="0.25">
      <c r="B12" s="11">
        <v>20</v>
      </c>
      <c r="C12" s="3" t="s">
        <v>51</v>
      </c>
      <c r="D12" s="3" t="s">
        <v>40</v>
      </c>
      <c r="E12" s="4" t="s">
        <v>84</v>
      </c>
      <c r="F12" s="4" t="s">
        <v>85</v>
      </c>
      <c r="G12" s="4" t="s">
        <v>86</v>
      </c>
      <c r="H12" s="5">
        <v>42350</v>
      </c>
      <c r="I12" s="5">
        <v>33992</v>
      </c>
      <c r="J12" s="18">
        <v>5.266894118150689</v>
      </c>
      <c r="K12" s="14" t="s">
        <v>498</v>
      </c>
      <c r="L12" s="19">
        <v>12000</v>
      </c>
      <c r="M12" s="18">
        <v>28.16552425513699</v>
      </c>
      <c r="N12" s="4" t="s">
        <v>511</v>
      </c>
      <c r="O12" s="4" t="s">
        <v>134</v>
      </c>
      <c r="P12" s="21" t="s">
        <v>235</v>
      </c>
    </row>
    <row r="13" spans="2:16" x14ac:dyDescent="0.25">
      <c r="B13" s="63">
        <v>15</v>
      </c>
      <c r="C13" s="3" t="s">
        <v>51</v>
      </c>
      <c r="D13" s="3" t="s">
        <v>40</v>
      </c>
      <c r="E13" s="4" t="s">
        <v>31</v>
      </c>
      <c r="F13" s="4" t="s">
        <v>32</v>
      </c>
      <c r="G13" s="4" t="s">
        <v>77</v>
      </c>
      <c r="H13" s="5">
        <v>35296</v>
      </c>
      <c r="I13" s="5">
        <v>26926</v>
      </c>
      <c r="J13" s="18">
        <v>24.592921515410964</v>
      </c>
      <c r="K13" s="14" t="s">
        <v>498</v>
      </c>
      <c r="L13" s="19">
        <v>12000</v>
      </c>
      <c r="M13" s="18">
        <v>47.524428364726035</v>
      </c>
      <c r="N13" s="4" t="s">
        <v>511</v>
      </c>
      <c r="O13" s="4" t="s">
        <v>152</v>
      </c>
      <c r="P13" s="21" t="s">
        <v>174</v>
      </c>
    </row>
    <row r="14" spans="2:16" x14ac:dyDescent="0.25">
      <c r="B14" s="11">
        <v>10</v>
      </c>
      <c r="C14" s="3" t="s">
        <v>51</v>
      </c>
      <c r="D14" s="3" t="s">
        <v>40</v>
      </c>
      <c r="E14" s="4" t="s">
        <v>21</v>
      </c>
      <c r="F14" s="4" t="s">
        <v>22</v>
      </c>
      <c r="G14" s="4" t="s">
        <v>72</v>
      </c>
      <c r="H14" s="5">
        <v>33695</v>
      </c>
      <c r="I14" s="5">
        <v>18593</v>
      </c>
      <c r="J14" s="18">
        <v>28.979222885273977</v>
      </c>
      <c r="K14" s="14" t="s">
        <v>498</v>
      </c>
      <c r="L14" s="19">
        <v>15000</v>
      </c>
      <c r="M14" s="18">
        <v>70.354565351027404</v>
      </c>
      <c r="N14" s="4" t="s">
        <v>507</v>
      </c>
      <c r="O14" s="4" t="s">
        <v>152</v>
      </c>
      <c r="P14" s="21" t="s">
        <v>174</v>
      </c>
    </row>
    <row r="15" spans="2:16" x14ac:dyDescent="0.25">
      <c r="B15" s="63">
        <v>23</v>
      </c>
      <c r="C15" s="3" t="s">
        <v>51</v>
      </c>
      <c r="D15" s="3" t="s">
        <v>40</v>
      </c>
      <c r="E15" s="4" t="s">
        <v>82</v>
      </c>
      <c r="F15" s="4" t="s">
        <v>90</v>
      </c>
      <c r="G15" s="4" t="s">
        <v>91</v>
      </c>
      <c r="H15" s="5">
        <v>42782</v>
      </c>
      <c r="I15" s="5">
        <v>35244</v>
      </c>
      <c r="J15" s="18">
        <v>4.083332474315073</v>
      </c>
      <c r="K15" s="14" t="s">
        <v>498</v>
      </c>
      <c r="L15" s="19">
        <v>12000</v>
      </c>
      <c r="M15" s="18">
        <v>24.73538726883562</v>
      </c>
      <c r="N15" s="4" t="s">
        <v>506</v>
      </c>
      <c r="O15" s="4" t="s">
        <v>154</v>
      </c>
      <c r="P15" s="21" t="s">
        <v>176</v>
      </c>
    </row>
    <row r="16" spans="2:16" x14ac:dyDescent="0.25">
      <c r="B16" s="11">
        <v>12</v>
      </c>
      <c r="C16" s="3" t="s">
        <v>51</v>
      </c>
      <c r="D16" s="3" t="s">
        <v>40</v>
      </c>
      <c r="E16" s="4" t="s">
        <v>25</v>
      </c>
      <c r="F16" s="4" t="s">
        <v>26</v>
      </c>
      <c r="G16" s="4" t="s">
        <v>74</v>
      </c>
      <c r="H16" s="5">
        <v>36476</v>
      </c>
      <c r="I16" s="5">
        <v>29300</v>
      </c>
      <c r="J16" s="18">
        <v>21.360044803082197</v>
      </c>
      <c r="K16" s="14" t="s">
        <v>498</v>
      </c>
      <c r="L16" s="19">
        <v>12000</v>
      </c>
      <c r="M16" s="18">
        <v>41.020318775684935</v>
      </c>
      <c r="N16" s="4" t="s">
        <v>509</v>
      </c>
      <c r="O16" s="4" t="s">
        <v>152</v>
      </c>
      <c r="P16" s="21" t="s">
        <v>174</v>
      </c>
    </row>
    <row r="17" spans="2:16" x14ac:dyDescent="0.25">
      <c r="B17" s="63">
        <v>21</v>
      </c>
      <c r="C17" s="3" t="s">
        <v>51</v>
      </c>
      <c r="D17" s="3" t="s">
        <v>40</v>
      </c>
      <c r="E17" s="4" t="s">
        <v>87</v>
      </c>
      <c r="F17" s="4" t="s">
        <v>36</v>
      </c>
      <c r="G17" s="4" t="s">
        <v>459</v>
      </c>
      <c r="H17" s="5">
        <v>41682</v>
      </c>
      <c r="I17" s="5">
        <v>33992</v>
      </c>
      <c r="J17" s="18">
        <v>7.0970311044520589</v>
      </c>
      <c r="K17" s="14" t="s">
        <v>499</v>
      </c>
      <c r="L17" s="19">
        <v>15000</v>
      </c>
      <c r="M17" s="18">
        <v>28.16552425513699</v>
      </c>
      <c r="N17" s="4" t="s">
        <v>503</v>
      </c>
      <c r="O17" s="4" t="s">
        <v>134</v>
      </c>
      <c r="P17" s="21" t="s">
        <v>235</v>
      </c>
    </row>
    <row r="18" spans="2:16" x14ac:dyDescent="0.25">
      <c r="B18" s="11">
        <v>17</v>
      </c>
      <c r="C18" s="3" t="s">
        <v>46</v>
      </c>
      <c r="D18" s="3" t="s">
        <v>501</v>
      </c>
      <c r="E18" s="4" t="s">
        <v>35</v>
      </c>
      <c r="F18" s="4" t="s">
        <v>36</v>
      </c>
      <c r="G18" s="4" t="s">
        <v>79</v>
      </c>
      <c r="H18" s="5">
        <v>36774</v>
      </c>
      <c r="I18" s="5">
        <v>30444</v>
      </c>
      <c r="J18" s="18">
        <v>20.543606446917813</v>
      </c>
      <c r="K18" s="14" t="s">
        <v>499</v>
      </c>
      <c r="L18" s="19">
        <v>28000</v>
      </c>
      <c r="M18" s="18">
        <v>37.886072200342468</v>
      </c>
      <c r="N18" s="4" t="s">
        <v>502</v>
      </c>
      <c r="O18" s="4" t="s">
        <v>152</v>
      </c>
      <c r="P18" s="21" t="s">
        <v>215</v>
      </c>
    </row>
    <row r="19" spans="2:16" x14ac:dyDescent="0.25">
      <c r="B19" s="63">
        <v>11</v>
      </c>
      <c r="C19" s="3" t="s">
        <v>46</v>
      </c>
      <c r="D19" s="3" t="s">
        <v>500</v>
      </c>
      <c r="E19" s="4" t="s">
        <v>23</v>
      </c>
      <c r="F19" s="4" t="s">
        <v>24</v>
      </c>
      <c r="G19" s="4" t="s">
        <v>73</v>
      </c>
      <c r="H19" s="5">
        <v>34552</v>
      </c>
      <c r="I19" s="5">
        <v>18530</v>
      </c>
      <c r="J19" s="18">
        <v>26.631277679794525</v>
      </c>
      <c r="K19" s="14" t="s">
        <v>499</v>
      </c>
      <c r="L19" s="19">
        <v>30000</v>
      </c>
      <c r="M19" s="18">
        <v>70.527168090753435</v>
      </c>
      <c r="N19" s="4" t="s">
        <v>508</v>
      </c>
      <c r="O19" s="4" t="s">
        <v>152</v>
      </c>
      <c r="P19" s="21" t="s">
        <v>174</v>
      </c>
    </row>
    <row r="20" spans="2:16" x14ac:dyDescent="0.25">
      <c r="B20" s="11">
        <v>29</v>
      </c>
      <c r="C20" s="3" t="s">
        <v>46</v>
      </c>
      <c r="D20" s="3" t="s">
        <v>500</v>
      </c>
      <c r="E20" s="4" t="s">
        <v>21</v>
      </c>
      <c r="F20" s="4" t="s">
        <v>59</v>
      </c>
      <c r="G20" s="4" t="s">
        <v>80</v>
      </c>
      <c r="H20" s="5">
        <v>32640</v>
      </c>
      <c r="I20" s="5">
        <v>24945</v>
      </c>
      <c r="J20" s="18">
        <v>31.869633844178086</v>
      </c>
      <c r="K20" s="14" t="s">
        <v>498</v>
      </c>
      <c r="L20" s="19">
        <v>32000</v>
      </c>
      <c r="M20" s="18">
        <v>52.951825625000005</v>
      </c>
      <c r="N20" s="4" t="s">
        <v>505</v>
      </c>
      <c r="O20" s="4" t="s">
        <v>152</v>
      </c>
      <c r="P20" s="21" t="s">
        <v>174</v>
      </c>
    </row>
    <row r="21" spans="2:16" x14ac:dyDescent="0.25">
      <c r="B21" s="6">
        <v>2</v>
      </c>
      <c r="C21" s="3" t="s">
        <v>46</v>
      </c>
      <c r="D21" s="3" t="s">
        <v>41</v>
      </c>
      <c r="E21" s="4" t="s">
        <v>9</v>
      </c>
      <c r="F21" s="4" t="s">
        <v>10</v>
      </c>
      <c r="G21" s="4" t="s">
        <v>66</v>
      </c>
      <c r="H21" s="5">
        <v>29882</v>
      </c>
      <c r="I21" s="5">
        <v>18742</v>
      </c>
      <c r="J21" s="18">
        <v>39.425798227739733</v>
      </c>
      <c r="K21" s="14" t="s">
        <v>499</v>
      </c>
      <c r="L21" s="19">
        <v>20000</v>
      </c>
      <c r="M21" s="18">
        <v>69.946346172945212</v>
      </c>
      <c r="N21" s="4" t="s">
        <v>503</v>
      </c>
      <c r="O21" s="4" t="s">
        <v>152</v>
      </c>
      <c r="P21" s="21" t="s">
        <v>174</v>
      </c>
    </row>
    <row r="22" spans="2:16" x14ac:dyDescent="0.25">
      <c r="B22" s="11">
        <v>18</v>
      </c>
      <c r="C22" s="3" t="s">
        <v>46</v>
      </c>
      <c r="D22" s="3" t="s">
        <v>81</v>
      </c>
      <c r="E22" s="4" t="s">
        <v>82</v>
      </c>
      <c r="F22" s="4" t="s">
        <v>83</v>
      </c>
      <c r="G22" s="4" t="s">
        <v>70</v>
      </c>
      <c r="H22" s="5">
        <v>40307</v>
      </c>
      <c r="I22" s="5">
        <v>29344</v>
      </c>
      <c r="J22" s="18">
        <v>10.864154392123291</v>
      </c>
      <c r="K22" s="14" t="s">
        <v>498</v>
      </c>
      <c r="L22" s="19">
        <v>15000</v>
      </c>
      <c r="M22" s="18">
        <v>40.899770830479454</v>
      </c>
      <c r="N22" s="4" t="s">
        <v>512</v>
      </c>
      <c r="O22" s="4" t="s">
        <v>152</v>
      </c>
      <c r="P22" s="21" t="s">
        <v>174</v>
      </c>
    </row>
    <row r="23" spans="2:16" x14ac:dyDescent="0.25">
      <c r="B23" s="63">
        <v>19</v>
      </c>
      <c r="C23" s="3" t="s">
        <v>46</v>
      </c>
      <c r="D23" s="3" t="s">
        <v>81</v>
      </c>
      <c r="E23" s="4" t="s">
        <v>463</v>
      </c>
      <c r="F23" s="4" t="s">
        <v>464</v>
      </c>
      <c r="G23" s="4" t="s">
        <v>465</v>
      </c>
      <c r="H23" s="5">
        <v>42987</v>
      </c>
      <c r="I23" s="5">
        <v>29344</v>
      </c>
      <c r="J23" s="18">
        <v>3.5216886386986341</v>
      </c>
      <c r="K23" s="14" t="s">
        <v>498</v>
      </c>
      <c r="L23" s="19">
        <v>18000</v>
      </c>
      <c r="M23" s="18">
        <v>40.899770830479454</v>
      </c>
      <c r="N23" s="4" t="s">
        <v>504</v>
      </c>
      <c r="O23" s="4" t="s">
        <v>134</v>
      </c>
      <c r="P23" s="21" t="s">
        <v>178</v>
      </c>
    </row>
    <row r="24" spans="2:16" x14ac:dyDescent="0.25">
      <c r="B24" s="11">
        <v>4</v>
      </c>
      <c r="C24" s="3" t="s">
        <v>46</v>
      </c>
      <c r="D24" s="3" t="s">
        <v>456</v>
      </c>
      <c r="E24" s="4" t="s">
        <v>468</v>
      </c>
      <c r="F24" s="4" t="s">
        <v>469</v>
      </c>
      <c r="G24" s="4" t="s">
        <v>470</v>
      </c>
      <c r="H24" s="5">
        <v>25286</v>
      </c>
      <c r="I24" s="5">
        <v>19253</v>
      </c>
      <c r="J24" s="18">
        <v>52.017579049657542</v>
      </c>
      <c r="K24" s="14" t="s">
        <v>499</v>
      </c>
      <c r="L24" s="19">
        <v>18000</v>
      </c>
      <c r="M24" s="18">
        <v>68.546346172945206</v>
      </c>
      <c r="N24" s="4" t="s">
        <v>503</v>
      </c>
      <c r="O24" s="4" t="s">
        <v>152</v>
      </c>
      <c r="P24" s="21" t="s">
        <v>174</v>
      </c>
    </row>
    <row r="25" spans="2:16" x14ac:dyDescent="0.25">
      <c r="B25" s="6">
        <v>28</v>
      </c>
      <c r="C25" s="3" t="s">
        <v>46</v>
      </c>
      <c r="D25" s="3" t="s">
        <v>456</v>
      </c>
      <c r="E25" s="4" t="s">
        <v>29</v>
      </c>
      <c r="F25" s="4" t="s">
        <v>100</v>
      </c>
      <c r="G25" s="4" t="s">
        <v>101</v>
      </c>
      <c r="H25" s="5">
        <v>40714</v>
      </c>
      <c r="I25" s="5">
        <v>31188</v>
      </c>
      <c r="J25" s="18">
        <v>9.7490858989726075</v>
      </c>
      <c r="K25" s="14" t="s">
        <v>498</v>
      </c>
      <c r="L25" s="19">
        <v>18000</v>
      </c>
      <c r="M25" s="18">
        <v>35.847716035958911</v>
      </c>
      <c r="N25" s="4" t="s">
        <v>503</v>
      </c>
      <c r="O25" s="4" t="s">
        <v>152</v>
      </c>
      <c r="P25" s="21" t="s">
        <v>215</v>
      </c>
    </row>
    <row r="26" spans="2:16" x14ac:dyDescent="0.25">
      <c r="B26" s="11">
        <v>13</v>
      </c>
      <c r="C26" s="3" t="s">
        <v>46</v>
      </c>
      <c r="D26" s="3" t="s">
        <v>456</v>
      </c>
      <c r="E26" s="4" t="s">
        <v>27</v>
      </c>
      <c r="F26" s="4" t="s">
        <v>28</v>
      </c>
      <c r="G26" s="4" t="s">
        <v>75</v>
      </c>
      <c r="H26" s="5">
        <v>34144</v>
      </c>
      <c r="I26" s="5">
        <v>27059</v>
      </c>
      <c r="J26" s="18">
        <v>27.749085898972606</v>
      </c>
      <c r="K26" s="14" t="s">
        <v>499</v>
      </c>
      <c r="L26" s="19">
        <v>19000</v>
      </c>
      <c r="M26" s="18">
        <v>47.160044803082194</v>
      </c>
      <c r="N26" s="4" t="s">
        <v>502</v>
      </c>
      <c r="O26" s="4" t="s">
        <v>152</v>
      </c>
      <c r="P26" s="21" t="s">
        <v>174</v>
      </c>
    </row>
    <row r="27" spans="2:16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x14ac:dyDescent="0.25">
      <c r="B28" s="11">
        <v>8</v>
      </c>
      <c r="C28" s="3" t="s">
        <v>46</v>
      </c>
      <c r="D28" s="3" t="s">
        <v>40</v>
      </c>
      <c r="E28" s="4" t="s">
        <v>17</v>
      </c>
      <c r="F28" s="4" t="s">
        <v>18</v>
      </c>
      <c r="G28" s="4" t="s">
        <v>70</v>
      </c>
      <c r="H28" s="5">
        <v>30299</v>
      </c>
      <c r="I28" s="5">
        <v>16428</v>
      </c>
      <c r="J28" s="18">
        <v>38.283332474315074</v>
      </c>
      <c r="K28" s="14" t="s">
        <v>498</v>
      </c>
      <c r="L28" s="19">
        <v>12000</v>
      </c>
      <c r="M28" s="18">
        <v>76.286072200342474</v>
      </c>
      <c r="N28" s="4" t="s">
        <v>503</v>
      </c>
      <c r="O28" s="4" t="s">
        <v>152</v>
      </c>
      <c r="P28" s="21" t="s">
        <v>234</v>
      </c>
    </row>
    <row r="29" spans="2:16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x14ac:dyDescent="0.25">
      <c r="B30" s="11">
        <v>3</v>
      </c>
      <c r="C30" s="3" t="s">
        <v>46</v>
      </c>
      <c r="D30" s="3" t="s">
        <v>40</v>
      </c>
      <c r="E30" s="4" t="s">
        <v>11</v>
      </c>
      <c r="F30" s="4" t="s">
        <v>12</v>
      </c>
      <c r="G30" s="4" t="s">
        <v>67</v>
      </c>
      <c r="H30" s="5">
        <v>31286</v>
      </c>
      <c r="I30" s="5">
        <v>22145</v>
      </c>
      <c r="J30" s="18">
        <v>35.579222885273978</v>
      </c>
      <c r="K30" s="14" t="s">
        <v>499</v>
      </c>
      <c r="L30" s="19">
        <v>12000</v>
      </c>
      <c r="M30" s="18">
        <v>60.623058501712336</v>
      </c>
      <c r="N30" s="4" t="s">
        <v>504</v>
      </c>
      <c r="O30" s="4" t="s">
        <v>152</v>
      </c>
      <c r="P30" s="21" t="s">
        <v>174</v>
      </c>
    </row>
    <row r="31" spans="2:16" x14ac:dyDescent="0.25">
      <c r="B31" s="63">
        <v>9</v>
      </c>
      <c r="C31" s="3" t="s">
        <v>46</v>
      </c>
      <c r="D31" s="3" t="s">
        <v>40</v>
      </c>
      <c r="E31" s="4" t="s">
        <v>19</v>
      </c>
      <c r="F31" s="4" t="s">
        <v>20</v>
      </c>
      <c r="G31" s="4" t="s">
        <v>71</v>
      </c>
      <c r="H31" s="5">
        <v>31194</v>
      </c>
      <c r="I31" s="5">
        <v>23467</v>
      </c>
      <c r="J31" s="18">
        <v>35.831277679794525</v>
      </c>
      <c r="K31" s="14" t="s">
        <v>498</v>
      </c>
      <c r="L31" s="19">
        <v>12000</v>
      </c>
      <c r="M31" s="18">
        <v>57.001140693493156</v>
      </c>
      <c r="N31" s="4" t="s">
        <v>506</v>
      </c>
      <c r="O31" s="4" t="s">
        <v>152</v>
      </c>
      <c r="P31" s="21" t="s">
        <v>195</v>
      </c>
    </row>
    <row r="32" spans="2:16" x14ac:dyDescent="0.25">
      <c r="B32" s="11">
        <v>22</v>
      </c>
      <c r="C32" s="3" t="s">
        <v>46</v>
      </c>
      <c r="D32" s="3" t="s">
        <v>40</v>
      </c>
      <c r="E32" s="4" t="s">
        <v>87</v>
      </c>
      <c r="F32" s="4" t="s">
        <v>88</v>
      </c>
      <c r="G32" s="4" t="s">
        <v>89</v>
      </c>
      <c r="H32" s="5">
        <v>43215</v>
      </c>
      <c r="I32" s="5">
        <v>36295</v>
      </c>
      <c r="J32" s="18">
        <v>2.8970311044520587</v>
      </c>
      <c r="K32" s="14" t="s">
        <v>498</v>
      </c>
      <c r="L32" s="19">
        <v>12000</v>
      </c>
      <c r="M32" s="18">
        <v>21.8559352140411</v>
      </c>
      <c r="N32" s="4" t="s">
        <v>505</v>
      </c>
      <c r="O32" s="4" t="s">
        <v>134</v>
      </c>
      <c r="P32" s="21" t="s">
        <v>156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9000000}"/>
  <sortState xmlns:xlrd2="http://schemas.microsoft.com/office/spreadsheetml/2017/richdata2" ref="B4:P32">
    <sortCondition ref="C4:C32"/>
    <sortCondition ref="D4:D32"/>
    <sortCondition ref="E4:E32"/>
    <sortCondition ref="F4:F32"/>
  </sortState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O4:O33" xr:uid="{00000000-0002-0000-0900-000000000000}">
      <formula1>$C$90:$T$90</formula1>
    </dataValidation>
    <dataValidation type="list" allowBlank="1" showInputMessage="1" showErrorMessage="1" sqref="P4:P33" xr:uid="{00000000-0002-0000-0900-000001000000}">
      <formula1>INDIRECT(O4)</formula1>
    </dataValidation>
    <dataValidation type="list" allowBlank="1" showInputMessage="1" showErrorMessage="1" sqref="L4:L32" xr:uid="{00000000-0002-0000-0900-000002000000}">
      <formula1>INDIRECT(D4)</formula1>
    </dataValidation>
  </dataValidations>
  <hyperlinks>
    <hyperlink ref="C100" r:id="rId1" tooltip="Бар (місто)" display="https://uk.wikipedia.org/wiki/%D0%91%D0%B0%D1%80_(%D0%BC%D1%96%D1%81%D1%82%D0%BE)" xr:uid="{00000000-0004-0000-0900-000000000000}"/>
    <hyperlink ref="C98" r:id="rId2" tooltip="Бершадь" display="https://uk.wikipedia.org/wiki/%D0%91%D0%B5%D1%80%D1%88%D0%B0%D0%B4%D1%8C" xr:uid="{00000000-0004-0000-0900-000001000000}"/>
    <hyperlink ref="C108" r:id="rId3" tooltip="Вінниця" display="https://uk.wikipedia.org/wiki/%D0%92%D1%96%D0%BD%D0%BD%D0%B8%D1%86%D1%8F" xr:uid="{00000000-0004-0000-0900-000002000000}"/>
    <hyperlink ref="C103" r:id="rId4" tooltip="Гайсин" display="https://uk.wikipedia.org/wiki/%D0%93%D0%B0%D0%B9%D1%81%D0%B8%D0%BD" xr:uid="{00000000-0004-0000-0900-000003000000}"/>
    <hyperlink ref="C97" r:id="rId5" tooltip="Гнівань" display="https://uk.wikipedia.org/wiki/%D0%93%D0%BD%D1%96%D0%B2%D0%B0%D0%BD%D1%8C" xr:uid="{00000000-0004-0000-0900-000004000000}"/>
    <hyperlink ref="C107" r:id="rId6" tooltip="Жмеринка" display="https://uk.wikipedia.org/wiki/%D0%96%D0%BC%D0%B5%D1%80%D0%B8%D0%BD%D0%BA%D0%B0" xr:uid="{00000000-0004-0000-0900-000005000000}"/>
    <hyperlink ref="C94" r:id="rId7" tooltip="Іллінці" display="https://uk.wikipedia.org/wiki/%D0%86%D0%BB%D0%BB%D1%96%D0%BD%D1%86%D1%96" xr:uid="{00000000-0004-0000-0900-000006000000}"/>
    <hyperlink ref="C101" r:id="rId8" tooltip="Калинівка (місто)" display="https://uk.wikipedia.org/wiki/%D0%9A%D0%B0%D0%BB%D0%B8%D0%BD%D1%96%D0%B2%D0%BA%D0%B0_(%D0%BC%D1%96%D1%81%D1%82%D0%BE)" xr:uid="{00000000-0004-0000-0900-000007000000}"/>
    <hyperlink ref="C104" r:id="rId9" tooltip="Козятин" display="https://uk.wikipedia.org/wiki/%D0%9A%D0%BE%D0%B7%D1%8F%D1%82%D0%B8%D0%BD" xr:uid="{00000000-0004-0000-0900-000008000000}"/>
    <hyperlink ref="C102" r:id="rId10" tooltip="Ладижин" display="https://uk.wikipedia.org/wiki/%D0%9B%D0%B0%D0%B4%D0%B8%D0%B6%D0%B8%D0%BD" xr:uid="{00000000-0004-0000-0900-000009000000}"/>
    <hyperlink ref="C92" r:id="rId11" tooltip="Липовець" display="https://uk.wikipedia.org/wiki/%D0%9B%D0%B8%D0%BF%D0%BE%D0%B2%D0%B5%D1%86%D1%8C" xr:uid="{00000000-0004-0000-09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900-00000B000000}"/>
    <hyperlink ref="C96" r:id="rId13" tooltip="Немирів" display="https://uk.wikipedia.org/wiki/%D0%9D%D0%B5%D0%BC%D0%B8%D1%80%D1%96%D0%B2" xr:uid="{00000000-0004-0000-0900-00000C000000}"/>
    <hyperlink ref="C93" r:id="rId14" tooltip="Погребище" display="https://uk.wikipedia.org/wiki/%D0%9F%D0%BE%D0%B3%D1%80%D0%B5%D0%B1%D0%B8%D1%89%D0%B5" xr:uid="{00000000-0004-0000-0900-00000D000000}"/>
    <hyperlink ref="C99" r:id="rId15" tooltip="Тульчин" display="https://uk.wikipedia.org/wiki/%D0%A2%D1%83%D0%BB%D1%8C%D1%87%D0%B8%D0%BD" xr:uid="{00000000-0004-0000-0900-00000E000000}"/>
    <hyperlink ref="C105" r:id="rId16" tooltip="Хмільник" display="https://uk.wikipedia.org/wiki/%D0%A5%D0%BC%D1%96%D0%BB%D1%8C%D0%BD%D0%B8%D0%BA" xr:uid="{00000000-0004-0000-0900-00000F000000}"/>
    <hyperlink ref="C91" r:id="rId17" tooltip="Шаргород" display="https://uk.wikipedia.org/wiki/%D0%A8%D0%B0%D1%80%D0%B3%D0%BE%D1%80%D0%BE%D0%B4" xr:uid="{00000000-0004-0000-0900-000010000000}"/>
    <hyperlink ref="C95" r:id="rId18" tooltip="Ямпіль" display="https://uk.wikipedia.org/wiki/%D0%AF%D0%BC%D0%BF%D1%96%D0%BB%D1%8C" xr:uid="{00000000-0004-0000-09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T128"/>
  <sheetViews>
    <sheetView zoomScale="90" zoomScaleNormal="90" workbookViewId="0">
      <selection activeCell="A2" sqref="A2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25</v>
      </c>
      <c r="C4" s="14" t="s">
        <v>51</v>
      </c>
      <c r="D4" s="3" t="s">
        <v>40</v>
      </c>
      <c r="E4" s="12" t="s">
        <v>92</v>
      </c>
      <c r="F4" s="12" t="s">
        <v>8</v>
      </c>
      <c r="G4" s="12" t="s">
        <v>93</v>
      </c>
      <c r="H4" s="13">
        <v>43176</v>
      </c>
      <c r="I4" s="13">
        <v>36102</v>
      </c>
      <c r="J4" s="18">
        <v>3.0038804195205522</v>
      </c>
      <c r="K4" s="14" t="s">
        <v>498</v>
      </c>
      <c r="L4" s="19">
        <v>12000</v>
      </c>
      <c r="M4" s="18">
        <v>22.384702337328772</v>
      </c>
      <c r="N4" s="12" t="s">
        <v>511</v>
      </c>
      <c r="O4" s="12" t="s">
        <v>154</v>
      </c>
      <c r="P4" s="23" t="s">
        <v>176</v>
      </c>
    </row>
    <row r="5" spans="2:16" x14ac:dyDescent="0.25">
      <c r="B5" s="63">
        <v>1</v>
      </c>
      <c r="C5" s="3" t="s">
        <v>51</v>
      </c>
      <c r="D5" s="3" t="s">
        <v>40</v>
      </c>
      <c r="E5" s="4" t="s">
        <v>7</v>
      </c>
      <c r="F5" s="4" t="s">
        <v>8</v>
      </c>
      <c r="G5" s="4" t="s">
        <v>65</v>
      </c>
      <c r="H5" s="5">
        <v>33985</v>
      </c>
      <c r="I5" s="5">
        <v>24399</v>
      </c>
      <c r="J5" s="18">
        <v>28.184702337328773</v>
      </c>
      <c r="K5" s="14" t="s">
        <v>498</v>
      </c>
      <c r="L5" s="19">
        <v>15000</v>
      </c>
      <c r="M5" s="18">
        <v>54.447716035958905</v>
      </c>
      <c r="N5" s="4" t="s">
        <v>502</v>
      </c>
      <c r="O5" s="4" t="s">
        <v>134</v>
      </c>
      <c r="P5" s="21" t="s">
        <v>156</v>
      </c>
    </row>
    <row r="6" spans="2:16" x14ac:dyDescent="0.25">
      <c r="B6" s="11">
        <v>20</v>
      </c>
      <c r="C6" s="3" t="s">
        <v>51</v>
      </c>
      <c r="D6" s="3" t="s">
        <v>40</v>
      </c>
      <c r="E6" s="4" t="s">
        <v>84</v>
      </c>
      <c r="F6" s="4" t="s">
        <v>85</v>
      </c>
      <c r="G6" s="4" t="s">
        <v>86</v>
      </c>
      <c r="H6" s="5">
        <v>42350</v>
      </c>
      <c r="I6" s="5">
        <v>33992</v>
      </c>
      <c r="J6" s="18">
        <v>5.266894118150689</v>
      </c>
      <c r="K6" s="14" t="s">
        <v>498</v>
      </c>
      <c r="L6" s="19">
        <v>12000</v>
      </c>
      <c r="M6" s="18">
        <v>28.16552425513699</v>
      </c>
      <c r="N6" s="4" t="s">
        <v>511</v>
      </c>
      <c r="O6" s="4" t="s">
        <v>134</v>
      </c>
      <c r="P6" s="21" t="s">
        <v>235</v>
      </c>
    </row>
    <row r="7" spans="2:16" x14ac:dyDescent="0.25">
      <c r="B7" s="63">
        <v>15</v>
      </c>
      <c r="C7" s="3" t="s">
        <v>51</v>
      </c>
      <c r="D7" s="3" t="s">
        <v>40</v>
      </c>
      <c r="E7" s="4" t="s">
        <v>31</v>
      </c>
      <c r="F7" s="4" t="s">
        <v>32</v>
      </c>
      <c r="G7" s="4" t="s">
        <v>77</v>
      </c>
      <c r="H7" s="5">
        <v>35296</v>
      </c>
      <c r="I7" s="5">
        <v>26926</v>
      </c>
      <c r="J7" s="18">
        <v>24.592921515410964</v>
      </c>
      <c r="K7" s="14" t="s">
        <v>498</v>
      </c>
      <c r="L7" s="19">
        <v>12000</v>
      </c>
      <c r="M7" s="18">
        <v>47.524428364726035</v>
      </c>
      <c r="N7" s="4" t="s">
        <v>511</v>
      </c>
      <c r="O7" s="4" t="s">
        <v>152</v>
      </c>
      <c r="P7" s="21" t="s">
        <v>174</v>
      </c>
    </row>
    <row r="8" spans="2:16" x14ac:dyDescent="0.25">
      <c r="B8" s="11">
        <v>24</v>
      </c>
      <c r="C8" s="3" t="s">
        <v>46</v>
      </c>
      <c r="D8" s="3" t="s">
        <v>40</v>
      </c>
      <c r="E8" s="4" t="s">
        <v>31</v>
      </c>
      <c r="F8" s="4" t="s">
        <v>32</v>
      </c>
      <c r="G8" s="4" t="s">
        <v>86</v>
      </c>
      <c r="H8" s="5">
        <v>43638</v>
      </c>
      <c r="I8" s="5">
        <v>35827</v>
      </c>
      <c r="J8" s="18">
        <v>1.7381269948630178</v>
      </c>
      <c r="K8" s="14" t="s">
        <v>498</v>
      </c>
      <c r="L8" s="19">
        <v>12000</v>
      </c>
      <c r="M8" s="18">
        <v>23.138126994863018</v>
      </c>
      <c r="N8" s="4" t="s">
        <v>506</v>
      </c>
      <c r="O8" s="4" t="s">
        <v>154</v>
      </c>
      <c r="P8" s="21" t="s">
        <v>176</v>
      </c>
    </row>
    <row r="9" spans="2:16" x14ac:dyDescent="0.25">
      <c r="B9" s="63">
        <v>29</v>
      </c>
      <c r="C9" s="3" t="s">
        <v>46</v>
      </c>
      <c r="D9" s="3" t="s">
        <v>500</v>
      </c>
      <c r="E9" s="4" t="s">
        <v>21</v>
      </c>
      <c r="F9" s="4" t="s">
        <v>59</v>
      </c>
      <c r="G9" s="4" t="s">
        <v>80</v>
      </c>
      <c r="H9" s="5">
        <v>32640</v>
      </c>
      <c r="I9" s="5">
        <v>24945</v>
      </c>
      <c r="J9" s="18">
        <v>31.869633844178086</v>
      </c>
      <c r="K9" s="14" t="s">
        <v>498</v>
      </c>
      <c r="L9" s="19">
        <v>32000</v>
      </c>
      <c r="M9" s="18">
        <v>52.951825625000005</v>
      </c>
      <c r="N9" s="4" t="s">
        <v>505</v>
      </c>
      <c r="O9" s="4" t="s">
        <v>152</v>
      </c>
      <c r="P9" s="21" t="s">
        <v>174</v>
      </c>
    </row>
    <row r="10" spans="2:16" x14ac:dyDescent="0.25">
      <c r="B10" s="11">
        <v>10</v>
      </c>
      <c r="C10" s="3" t="s">
        <v>51</v>
      </c>
      <c r="D10" s="3" t="s">
        <v>40</v>
      </c>
      <c r="E10" s="4" t="s">
        <v>21</v>
      </c>
      <c r="F10" s="4" t="s">
        <v>22</v>
      </c>
      <c r="G10" s="4" t="s">
        <v>72</v>
      </c>
      <c r="H10" s="5">
        <v>33695</v>
      </c>
      <c r="I10" s="5">
        <v>18593</v>
      </c>
      <c r="J10" s="18">
        <v>28.979222885273977</v>
      </c>
      <c r="K10" s="14" t="s">
        <v>498</v>
      </c>
      <c r="L10" s="19">
        <v>15000</v>
      </c>
      <c r="M10" s="18">
        <v>70.354565351027404</v>
      </c>
      <c r="N10" s="4" t="s">
        <v>507</v>
      </c>
      <c r="O10" s="4" t="s">
        <v>152</v>
      </c>
      <c r="P10" s="21" t="s">
        <v>174</v>
      </c>
    </row>
    <row r="11" spans="2:16" x14ac:dyDescent="0.25">
      <c r="B11" s="63">
        <v>5</v>
      </c>
      <c r="C11" s="3" t="s">
        <v>51</v>
      </c>
      <c r="D11" s="3" t="s">
        <v>500</v>
      </c>
      <c r="E11" s="4" t="s">
        <v>466</v>
      </c>
      <c r="F11" s="4" t="s">
        <v>467</v>
      </c>
      <c r="G11" s="4" t="s">
        <v>71</v>
      </c>
      <c r="H11" s="5">
        <v>27986</v>
      </c>
      <c r="I11" s="5">
        <v>19253</v>
      </c>
      <c r="J11" s="18">
        <v>44.620318775684936</v>
      </c>
      <c r="K11" s="14" t="s">
        <v>498</v>
      </c>
      <c r="L11" s="19">
        <v>32000</v>
      </c>
      <c r="M11" s="18">
        <v>68.546346172945206</v>
      </c>
      <c r="N11" s="4" t="s">
        <v>505</v>
      </c>
      <c r="O11" s="4" t="s">
        <v>152</v>
      </c>
      <c r="P11" s="21" t="s">
        <v>174</v>
      </c>
    </row>
    <row r="12" spans="2:16" x14ac:dyDescent="0.25">
      <c r="B12" s="11">
        <v>23</v>
      </c>
      <c r="C12" s="3" t="s">
        <v>51</v>
      </c>
      <c r="D12" s="3" t="s">
        <v>40</v>
      </c>
      <c r="E12" s="4" t="s">
        <v>82</v>
      </c>
      <c r="F12" s="4" t="s">
        <v>90</v>
      </c>
      <c r="G12" s="4" t="s">
        <v>91</v>
      </c>
      <c r="H12" s="5">
        <v>42782</v>
      </c>
      <c r="I12" s="5">
        <v>35244</v>
      </c>
      <c r="J12" s="18">
        <v>4.083332474315073</v>
      </c>
      <c r="K12" s="14" t="s">
        <v>498</v>
      </c>
      <c r="L12" s="19">
        <v>12000</v>
      </c>
      <c r="M12" s="18">
        <v>24.73538726883562</v>
      </c>
      <c r="N12" s="4" t="s">
        <v>506</v>
      </c>
      <c r="O12" s="4" t="s">
        <v>154</v>
      </c>
      <c r="P12" s="21" t="s">
        <v>176</v>
      </c>
    </row>
    <row r="13" spans="2:16" x14ac:dyDescent="0.25">
      <c r="B13" s="6">
        <v>18</v>
      </c>
      <c r="C13" s="3" t="s">
        <v>46</v>
      </c>
      <c r="D13" s="3" t="s">
        <v>81</v>
      </c>
      <c r="E13" s="4" t="s">
        <v>82</v>
      </c>
      <c r="F13" s="4" t="s">
        <v>83</v>
      </c>
      <c r="G13" s="4" t="s">
        <v>70</v>
      </c>
      <c r="H13" s="5">
        <v>40307</v>
      </c>
      <c r="I13" s="5">
        <v>29344</v>
      </c>
      <c r="J13" s="18">
        <v>10.864154392123291</v>
      </c>
      <c r="K13" s="14" t="s">
        <v>498</v>
      </c>
      <c r="L13" s="19">
        <v>15000</v>
      </c>
      <c r="M13" s="18">
        <v>40.899770830479454</v>
      </c>
      <c r="N13" s="4" t="s">
        <v>512</v>
      </c>
      <c r="O13" s="4" t="s">
        <v>152</v>
      </c>
      <c r="P13" s="21" t="s">
        <v>174</v>
      </c>
    </row>
    <row r="14" spans="2:16" x14ac:dyDescent="0.25">
      <c r="B14" s="11">
        <v>8</v>
      </c>
      <c r="C14" s="3" t="s">
        <v>46</v>
      </c>
      <c r="D14" s="3" t="s">
        <v>40</v>
      </c>
      <c r="E14" s="4" t="s">
        <v>17</v>
      </c>
      <c r="F14" s="4" t="s">
        <v>18</v>
      </c>
      <c r="G14" s="4" t="s">
        <v>70</v>
      </c>
      <c r="H14" s="5">
        <v>30299</v>
      </c>
      <c r="I14" s="5">
        <v>16428</v>
      </c>
      <c r="J14" s="18">
        <v>38.283332474315074</v>
      </c>
      <c r="K14" s="14" t="s">
        <v>498</v>
      </c>
      <c r="L14" s="19">
        <v>12000</v>
      </c>
      <c r="M14" s="18">
        <v>76.286072200342474</v>
      </c>
      <c r="N14" s="4" t="s">
        <v>503</v>
      </c>
      <c r="O14" s="4" t="s">
        <v>152</v>
      </c>
      <c r="P14" s="21" t="s">
        <v>234</v>
      </c>
    </row>
    <row r="15" spans="2:16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x14ac:dyDescent="0.25">
      <c r="B16" s="11">
        <v>26</v>
      </c>
      <c r="C16" s="3" t="s">
        <v>46</v>
      </c>
      <c r="D16" s="3" t="s">
        <v>40</v>
      </c>
      <c r="E16" s="4" t="s">
        <v>94</v>
      </c>
      <c r="F16" s="4" t="s">
        <v>95</v>
      </c>
      <c r="G16" s="4" t="s">
        <v>96</v>
      </c>
      <c r="H16" s="5">
        <v>36411</v>
      </c>
      <c r="I16" s="5">
        <v>29630</v>
      </c>
      <c r="J16" s="18">
        <v>21.538126994863017</v>
      </c>
      <c r="K16" s="14" t="s">
        <v>498</v>
      </c>
      <c r="L16" s="19">
        <v>15000</v>
      </c>
      <c r="M16" s="18">
        <v>40.116209186643843</v>
      </c>
      <c r="N16" s="4" t="s">
        <v>508</v>
      </c>
      <c r="O16" s="4" t="s">
        <v>154</v>
      </c>
      <c r="P16" s="21" t="s">
        <v>176</v>
      </c>
    </row>
    <row r="17" spans="2:16" x14ac:dyDescent="0.25">
      <c r="B17" s="6">
        <v>28</v>
      </c>
      <c r="C17" s="3" t="s">
        <v>46</v>
      </c>
      <c r="D17" s="3" t="s">
        <v>456</v>
      </c>
      <c r="E17" s="4" t="s">
        <v>29</v>
      </c>
      <c r="F17" s="4" t="s">
        <v>100</v>
      </c>
      <c r="G17" s="4" t="s">
        <v>101</v>
      </c>
      <c r="H17" s="5">
        <v>40714</v>
      </c>
      <c r="I17" s="5">
        <v>31188</v>
      </c>
      <c r="J17" s="18">
        <v>9.7490858989726075</v>
      </c>
      <c r="K17" s="14" t="s">
        <v>498</v>
      </c>
      <c r="L17" s="19">
        <v>18000</v>
      </c>
      <c r="M17" s="18">
        <v>35.847716035958911</v>
      </c>
      <c r="N17" s="4" t="s">
        <v>503</v>
      </c>
      <c r="O17" s="4" t="s">
        <v>152</v>
      </c>
      <c r="P17" s="21" t="s">
        <v>215</v>
      </c>
    </row>
    <row r="18" spans="2:16" x14ac:dyDescent="0.25">
      <c r="B18" s="11">
        <v>14</v>
      </c>
      <c r="C18" s="3" t="s">
        <v>51</v>
      </c>
      <c r="D18" s="3" t="s">
        <v>501</v>
      </c>
      <c r="E18" s="4" t="s">
        <v>29</v>
      </c>
      <c r="F18" s="4" t="s">
        <v>30</v>
      </c>
      <c r="G18" s="4" t="s">
        <v>76</v>
      </c>
      <c r="H18" s="5">
        <v>34916</v>
      </c>
      <c r="I18" s="5">
        <v>26140</v>
      </c>
      <c r="J18" s="18">
        <v>25.634017405821922</v>
      </c>
      <c r="K18" s="14" t="s">
        <v>498</v>
      </c>
      <c r="L18" s="19">
        <v>28000</v>
      </c>
      <c r="M18" s="18">
        <v>49.67785302226028</v>
      </c>
      <c r="N18" s="4" t="s">
        <v>510</v>
      </c>
      <c r="O18" s="4" t="s">
        <v>152</v>
      </c>
      <c r="P18" s="21" t="s">
        <v>174</v>
      </c>
    </row>
    <row r="19" spans="2:16" x14ac:dyDescent="0.25">
      <c r="B19" s="63">
        <v>9</v>
      </c>
      <c r="C19" s="3" t="s">
        <v>46</v>
      </c>
      <c r="D19" s="3" t="s">
        <v>40</v>
      </c>
      <c r="E19" s="4" t="s">
        <v>19</v>
      </c>
      <c r="F19" s="4" t="s">
        <v>20</v>
      </c>
      <c r="G19" s="4" t="s">
        <v>71</v>
      </c>
      <c r="H19" s="5">
        <v>31194</v>
      </c>
      <c r="I19" s="5">
        <v>23467</v>
      </c>
      <c r="J19" s="18">
        <v>35.831277679794525</v>
      </c>
      <c r="K19" s="14" t="s">
        <v>498</v>
      </c>
      <c r="L19" s="19">
        <v>12000</v>
      </c>
      <c r="M19" s="18">
        <v>57.001140693493156</v>
      </c>
      <c r="N19" s="4" t="s">
        <v>506</v>
      </c>
      <c r="O19" s="4" t="s">
        <v>152</v>
      </c>
      <c r="P19" s="21" t="s">
        <v>195</v>
      </c>
    </row>
    <row r="20" spans="2:16" x14ac:dyDescent="0.25">
      <c r="B20" s="11">
        <v>19</v>
      </c>
      <c r="C20" s="3" t="s">
        <v>46</v>
      </c>
      <c r="D20" s="3" t="s">
        <v>81</v>
      </c>
      <c r="E20" s="4" t="s">
        <v>463</v>
      </c>
      <c r="F20" s="4" t="s">
        <v>464</v>
      </c>
      <c r="G20" s="4" t="s">
        <v>465</v>
      </c>
      <c r="H20" s="5">
        <v>42987</v>
      </c>
      <c r="I20" s="5">
        <v>29344</v>
      </c>
      <c r="J20" s="18">
        <v>3.5216886386986341</v>
      </c>
      <c r="K20" s="14" t="s">
        <v>498</v>
      </c>
      <c r="L20" s="19">
        <v>18000</v>
      </c>
      <c r="M20" s="18">
        <v>40.899770830479454</v>
      </c>
      <c r="N20" s="4" t="s">
        <v>504</v>
      </c>
      <c r="O20" s="4" t="s">
        <v>134</v>
      </c>
      <c r="P20" s="21" t="s">
        <v>178</v>
      </c>
    </row>
    <row r="21" spans="2:16" x14ac:dyDescent="0.25">
      <c r="B21" s="6">
        <v>22</v>
      </c>
      <c r="C21" s="3" t="s">
        <v>46</v>
      </c>
      <c r="D21" s="3" t="s">
        <v>40</v>
      </c>
      <c r="E21" s="4" t="s">
        <v>87</v>
      </c>
      <c r="F21" s="4" t="s">
        <v>88</v>
      </c>
      <c r="G21" s="4" t="s">
        <v>89</v>
      </c>
      <c r="H21" s="5">
        <v>43215</v>
      </c>
      <c r="I21" s="5">
        <v>36295</v>
      </c>
      <c r="J21" s="18">
        <v>2.8970311044520587</v>
      </c>
      <c r="K21" s="14" t="s">
        <v>498</v>
      </c>
      <c r="L21" s="19">
        <v>12000</v>
      </c>
      <c r="M21" s="18">
        <v>21.8559352140411</v>
      </c>
      <c r="N21" s="4" t="s">
        <v>505</v>
      </c>
      <c r="O21" s="4" t="s">
        <v>134</v>
      </c>
      <c r="P21" s="21" t="s">
        <v>156</v>
      </c>
    </row>
    <row r="22" spans="2:16" x14ac:dyDescent="0.25">
      <c r="B22" s="11">
        <v>11</v>
      </c>
      <c r="C22" s="3" t="s">
        <v>46</v>
      </c>
      <c r="D22" s="3" t="s">
        <v>500</v>
      </c>
      <c r="E22" s="4" t="s">
        <v>23</v>
      </c>
      <c r="F22" s="4" t="s">
        <v>24</v>
      </c>
      <c r="G22" s="4" t="s">
        <v>73</v>
      </c>
      <c r="H22" s="5">
        <v>34552</v>
      </c>
      <c r="I22" s="5">
        <v>18530</v>
      </c>
      <c r="J22" s="18">
        <v>26.631277679794525</v>
      </c>
      <c r="K22" s="14" t="s">
        <v>499</v>
      </c>
      <c r="L22" s="19">
        <v>30000</v>
      </c>
      <c r="M22" s="18">
        <v>70.527168090753435</v>
      </c>
      <c r="N22" s="4" t="s">
        <v>508</v>
      </c>
      <c r="O22" s="4" t="s">
        <v>152</v>
      </c>
      <c r="P22" s="21" t="s">
        <v>174</v>
      </c>
    </row>
    <row r="23" spans="2:16" x14ac:dyDescent="0.25">
      <c r="B23" s="6">
        <v>4</v>
      </c>
      <c r="C23" s="3" t="s">
        <v>46</v>
      </c>
      <c r="D23" s="3" t="s">
        <v>456</v>
      </c>
      <c r="E23" s="4" t="s">
        <v>468</v>
      </c>
      <c r="F23" s="4" t="s">
        <v>469</v>
      </c>
      <c r="G23" s="4" t="s">
        <v>470</v>
      </c>
      <c r="H23" s="5">
        <v>25286</v>
      </c>
      <c r="I23" s="5">
        <v>19253</v>
      </c>
      <c r="J23" s="18">
        <v>52.017579049657542</v>
      </c>
      <c r="K23" s="14" t="s">
        <v>499</v>
      </c>
      <c r="L23" s="19">
        <v>18000</v>
      </c>
      <c r="M23" s="18">
        <v>68.546346172945206</v>
      </c>
      <c r="N23" s="4" t="s">
        <v>503</v>
      </c>
      <c r="O23" s="4" t="s">
        <v>152</v>
      </c>
      <c r="P23" s="21" t="s">
        <v>174</v>
      </c>
    </row>
    <row r="24" spans="2:16" x14ac:dyDescent="0.25">
      <c r="B24" s="11">
        <v>7</v>
      </c>
      <c r="C24" s="3" t="s">
        <v>51</v>
      </c>
      <c r="D24" s="3" t="s">
        <v>41</v>
      </c>
      <c r="E24" s="4" t="s">
        <v>15</v>
      </c>
      <c r="F24" s="4" t="s">
        <v>16</v>
      </c>
      <c r="G24" s="4" t="s">
        <v>69</v>
      </c>
      <c r="H24" s="5">
        <v>33578</v>
      </c>
      <c r="I24" s="5">
        <v>17448</v>
      </c>
      <c r="J24" s="18">
        <v>29.299770830479456</v>
      </c>
      <c r="K24" s="14" t="s">
        <v>499</v>
      </c>
      <c r="L24" s="19">
        <v>25000</v>
      </c>
      <c r="M24" s="18">
        <v>73.491551652397263</v>
      </c>
      <c r="N24" s="4" t="s">
        <v>505</v>
      </c>
      <c r="O24" s="4" t="s">
        <v>152</v>
      </c>
      <c r="P24" s="21" t="s">
        <v>252</v>
      </c>
    </row>
    <row r="25" spans="2:16" x14ac:dyDescent="0.25">
      <c r="B25" s="6">
        <v>6</v>
      </c>
      <c r="C25" s="3" t="s">
        <v>51</v>
      </c>
      <c r="D25" s="3" t="s">
        <v>42</v>
      </c>
      <c r="E25" s="4" t="s">
        <v>13</v>
      </c>
      <c r="F25" s="4" t="s">
        <v>14</v>
      </c>
      <c r="G25" s="4" t="s">
        <v>68</v>
      </c>
      <c r="H25" s="5">
        <v>23963</v>
      </c>
      <c r="I25" s="5">
        <v>19253</v>
      </c>
      <c r="J25" s="18">
        <v>55.642236583904115</v>
      </c>
      <c r="K25" s="14" t="s">
        <v>499</v>
      </c>
      <c r="L25" s="19">
        <v>8000</v>
      </c>
      <c r="M25" s="18">
        <v>68.546346172945206</v>
      </c>
      <c r="N25" s="4" t="s">
        <v>506</v>
      </c>
      <c r="O25" s="4" t="s">
        <v>152</v>
      </c>
      <c r="P25" s="21" t="s">
        <v>270</v>
      </c>
    </row>
    <row r="26" spans="2:16" x14ac:dyDescent="0.25">
      <c r="B26" s="11">
        <v>27</v>
      </c>
      <c r="C26" s="3" t="s">
        <v>51</v>
      </c>
      <c r="D26" s="3" t="s">
        <v>42</v>
      </c>
      <c r="E26" s="4" t="s">
        <v>33</v>
      </c>
      <c r="F26" s="4" t="s">
        <v>97</v>
      </c>
      <c r="G26" s="4" t="s">
        <v>98</v>
      </c>
      <c r="H26" s="5">
        <v>39487</v>
      </c>
      <c r="I26" s="5">
        <v>30771</v>
      </c>
      <c r="J26" s="18">
        <v>13.110729734589045</v>
      </c>
      <c r="K26" s="14" t="s">
        <v>499</v>
      </c>
      <c r="L26" s="19">
        <v>9000</v>
      </c>
      <c r="M26" s="18">
        <v>36.990181789383563</v>
      </c>
      <c r="N26" s="4" t="s">
        <v>506</v>
      </c>
      <c r="O26" s="4" t="s">
        <v>152</v>
      </c>
      <c r="P26" s="21" t="s">
        <v>288</v>
      </c>
    </row>
    <row r="27" spans="2:16" x14ac:dyDescent="0.25">
      <c r="B27" s="6">
        <v>16</v>
      </c>
      <c r="C27" s="3" t="s">
        <v>51</v>
      </c>
      <c r="D27" s="3" t="s">
        <v>500</v>
      </c>
      <c r="E27" s="4" t="s">
        <v>33</v>
      </c>
      <c r="F27" s="4" t="s">
        <v>34</v>
      </c>
      <c r="G27" s="4" t="s">
        <v>78</v>
      </c>
      <c r="H27" s="5">
        <v>35967</v>
      </c>
      <c r="I27" s="5">
        <v>25279</v>
      </c>
      <c r="J27" s="18">
        <v>22.754565351027402</v>
      </c>
      <c r="K27" s="14" t="s">
        <v>499</v>
      </c>
      <c r="L27" s="19">
        <v>32000</v>
      </c>
      <c r="M27" s="18">
        <v>52.036757131849321</v>
      </c>
      <c r="N27" s="4" t="s">
        <v>511</v>
      </c>
      <c r="O27" s="4" t="s">
        <v>152</v>
      </c>
      <c r="P27" s="21" t="s">
        <v>195</v>
      </c>
    </row>
    <row r="28" spans="2:16" x14ac:dyDescent="0.25">
      <c r="B28" s="11">
        <v>2</v>
      </c>
      <c r="C28" s="3" t="s">
        <v>46</v>
      </c>
      <c r="D28" s="3" t="s">
        <v>41</v>
      </c>
      <c r="E28" s="4" t="s">
        <v>9</v>
      </c>
      <c r="F28" s="4" t="s">
        <v>10</v>
      </c>
      <c r="G28" s="4" t="s">
        <v>66</v>
      </c>
      <c r="H28" s="5">
        <v>29882</v>
      </c>
      <c r="I28" s="5">
        <v>18742</v>
      </c>
      <c r="J28" s="18">
        <v>39.425798227739733</v>
      </c>
      <c r="K28" s="14" t="s">
        <v>499</v>
      </c>
      <c r="L28" s="19">
        <v>20000</v>
      </c>
      <c r="M28" s="18">
        <v>69.946346172945212</v>
      </c>
      <c r="N28" s="4" t="s">
        <v>503</v>
      </c>
      <c r="O28" s="4" t="s">
        <v>152</v>
      </c>
      <c r="P28" s="21" t="s">
        <v>174</v>
      </c>
    </row>
    <row r="29" spans="2:16" x14ac:dyDescent="0.25">
      <c r="B29" s="63">
        <v>3</v>
      </c>
      <c r="C29" s="3" t="s">
        <v>46</v>
      </c>
      <c r="D29" s="3" t="s">
        <v>40</v>
      </c>
      <c r="E29" s="4" t="s">
        <v>11</v>
      </c>
      <c r="F29" s="4" t="s">
        <v>12</v>
      </c>
      <c r="G29" s="4" t="s">
        <v>67</v>
      </c>
      <c r="H29" s="5">
        <v>31286</v>
      </c>
      <c r="I29" s="5">
        <v>22145</v>
      </c>
      <c r="J29" s="18">
        <v>35.579222885273978</v>
      </c>
      <c r="K29" s="14" t="s">
        <v>499</v>
      </c>
      <c r="L29" s="19">
        <v>12000</v>
      </c>
      <c r="M29" s="18">
        <v>60.623058501712336</v>
      </c>
      <c r="N29" s="4" t="s">
        <v>504</v>
      </c>
      <c r="O29" s="4" t="s">
        <v>152</v>
      </c>
      <c r="P29" s="21" t="s">
        <v>174</v>
      </c>
    </row>
    <row r="30" spans="2:16" x14ac:dyDescent="0.25">
      <c r="B30" s="11">
        <v>17</v>
      </c>
      <c r="C30" s="3" t="s">
        <v>46</v>
      </c>
      <c r="D30" s="3" t="s">
        <v>501</v>
      </c>
      <c r="E30" s="4" t="s">
        <v>35</v>
      </c>
      <c r="F30" s="4" t="s">
        <v>36</v>
      </c>
      <c r="G30" s="4" t="s">
        <v>79</v>
      </c>
      <c r="H30" s="5">
        <v>36774</v>
      </c>
      <c r="I30" s="5">
        <v>30444</v>
      </c>
      <c r="J30" s="18">
        <v>20.543606446917813</v>
      </c>
      <c r="K30" s="14" t="s">
        <v>499</v>
      </c>
      <c r="L30" s="19">
        <v>28000</v>
      </c>
      <c r="M30" s="18">
        <v>37.886072200342468</v>
      </c>
      <c r="N30" s="4" t="s">
        <v>502</v>
      </c>
      <c r="O30" s="4" t="s">
        <v>152</v>
      </c>
      <c r="P30" s="21" t="s">
        <v>215</v>
      </c>
    </row>
    <row r="31" spans="2:16" x14ac:dyDescent="0.25">
      <c r="B31" s="63">
        <v>13</v>
      </c>
      <c r="C31" s="3" t="s">
        <v>46</v>
      </c>
      <c r="D31" s="3" t="s">
        <v>456</v>
      </c>
      <c r="E31" s="4" t="s">
        <v>27</v>
      </c>
      <c r="F31" s="4" t="s">
        <v>28</v>
      </c>
      <c r="G31" s="4" t="s">
        <v>75</v>
      </c>
      <c r="H31" s="5">
        <v>34144</v>
      </c>
      <c r="I31" s="5">
        <v>27059</v>
      </c>
      <c r="J31" s="18">
        <v>27.749085898972606</v>
      </c>
      <c r="K31" s="14" t="s">
        <v>499</v>
      </c>
      <c r="L31" s="19">
        <v>19000</v>
      </c>
      <c r="M31" s="18">
        <v>47.160044803082194</v>
      </c>
      <c r="N31" s="4" t="s">
        <v>502</v>
      </c>
      <c r="O31" s="4" t="s">
        <v>152</v>
      </c>
      <c r="P31" s="21" t="s">
        <v>174</v>
      </c>
    </row>
    <row r="32" spans="2:16" x14ac:dyDescent="0.25">
      <c r="B32" s="11">
        <v>21</v>
      </c>
      <c r="C32" s="3" t="s">
        <v>51</v>
      </c>
      <c r="D32" s="3" t="s">
        <v>40</v>
      </c>
      <c r="E32" s="4" t="s">
        <v>87</v>
      </c>
      <c r="F32" s="4" t="s">
        <v>36</v>
      </c>
      <c r="G32" s="4" t="s">
        <v>459</v>
      </c>
      <c r="H32" s="5">
        <v>41682</v>
      </c>
      <c r="I32" s="5">
        <v>33992</v>
      </c>
      <c r="J32" s="18">
        <v>7.0970311044520589</v>
      </c>
      <c r="K32" s="14" t="s">
        <v>499</v>
      </c>
      <c r="L32" s="19">
        <v>15000</v>
      </c>
      <c r="M32" s="18">
        <v>28.16552425513699</v>
      </c>
      <c r="N32" s="4" t="s">
        <v>503</v>
      </c>
      <c r="O32" s="4" t="s">
        <v>134</v>
      </c>
      <c r="P32" s="21" t="s">
        <v>235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A000000}"/>
  <sortState xmlns:xlrd2="http://schemas.microsoft.com/office/spreadsheetml/2017/richdata2" ref="B4:P32">
    <sortCondition ref="K4:K32"/>
    <sortCondition ref="E4:E32"/>
    <sortCondition ref="F4:F32"/>
  </sortState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O4:O33" xr:uid="{00000000-0002-0000-0A00-000000000000}">
      <formula1>$C$90:$T$90</formula1>
    </dataValidation>
    <dataValidation type="list" allowBlank="1" showInputMessage="1" showErrorMessage="1" sqref="P4:P33" xr:uid="{00000000-0002-0000-0A00-000001000000}">
      <formula1>INDIRECT(O4)</formula1>
    </dataValidation>
    <dataValidation type="list" allowBlank="1" showInputMessage="1" showErrorMessage="1" sqref="L4:L32" xr:uid="{00000000-0002-0000-0A00-000002000000}">
      <formula1>INDIRECT(D4)</formula1>
    </dataValidation>
  </dataValidations>
  <hyperlinks>
    <hyperlink ref="C100" r:id="rId1" tooltip="Бар (місто)" display="https://uk.wikipedia.org/wiki/%D0%91%D0%B0%D1%80_(%D0%BC%D1%96%D1%81%D1%82%D0%BE)" xr:uid="{00000000-0004-0000-0A00-000000000000}"/>
    <hyperlink ref="C98" r:id="rId2" tooltip="Бершадь" display="https://uk.wikipedia.org/wiki/%D0%91%D0%B5%D1%80%D1%88%D0%B0%D0%B4%D1%8C" xr:uid="{00000000-0004-0000-0A00-000001000000}"/>
    <hyperlink ref="C108" r:id="rId3" tooltip="Вінниця" display="https://uk.wikipedia.org/wiki/%D0%92%D1%96%D0%BD%D0%BD%D0%B8%D1%86%D1%8F" xr:uid="{00000000-0004-0000-0A00-000002000000}"/>
    <hyperlink ref="C103" r:id="rId4" tooltip="Гайсин" display="https://uk.wikipedia.org/wiki/%D0%93%D0%B0%D0%B9%D1%81%D0%B8%D0%BD" xr:uid="{00000000-0004-0000-0A00-000003000000}"/>
    <hyperlink ref="C97" r:id="rId5" tooltip="Гнівань" display="https://uk.wikipedia.org/wiki/%D0%93%D0%BD%D1%96%D0%B2%D0%B0%D0%BD%D1%8C" xr:uid="{00000000-0004-0000-0A00-000004000000}"/>
    <hyperlink ref="C107" r:id="rId6" tooltip="Жмеринка" display="https://uk.wikipedia.org/wiki/%D0%96%D0%BC%D0%B5%D1%80%D0%B8%D0%BD%D0%BA%D0%B0" xr:uid="{00000000-0004-0000-0A00-000005000000}"/>
    <hyperlink ref="C94" r:id="rId7" tooltip="Іллінці" display="https://uk.wikipedia.org/wiki/%D0%86%D0%BB%D0%BB%D1%96%D0%BD%D1%86%D1%96" xr:uid="{00000000-0004-0000-0A00-000006000000}"/>
    <hyperlink ref="C101" r:id="rId8" tooltip="Калинівка (місто)" display="https://uk.wikipedia.org/wiki/%D0%9A%D0%B0%D0%BB%D0%B8%D0%BD%D1%96%D0%B2%D0%BA%D0%B0_(%D0%BC%D1%96%D1%81%D1%82%D0%BE)" xr:uid="{00000000-0004-0000-0A00-000007000000}"/>
    <hyperlink ref="C104" r:id="rId9" tooltip="Козятин" display="https://uk.wikipedia.org/wiki/%D0%9A%D0%BE%D0%B7%D1%8F%D1%82%D0%B8%D0%BD" xr:uid="{00000000-0004-0000-0A00-000008000000}"/>
    <hyperlink ref="C102" r:id="rId10" tooltip="Ладижин" display="https://uk.wikipedia.org/wiki/%D0%9B%D0%B0%D0%B4%D0%B8%D0%B6%D0%B8%D0%BD" xr:uid="{00000000-0004-0000-0A00-000009000000}"/>
    <hyperlink ref="C92" r:id="rId11" tooltip="Липовець" display="https://uk.wikipedia.org/wiki/%D0%9B%D0%B8%D0%BF%D0%BE%D0%B2%D0%B5%D1%86%D1%8C" xr:uid="{00000000-0004-0000-0A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A00-00000B000000}"/>
    <hyperlink ref="C96" r:id="rId13" tooltip="Немирів" display="https://uk.wikipedia.org/wiki/%D0%9D%D0%B5%D0%BC%D0%B8%D1%80%D1%96%D0%B2" xr:uid="{00000000-0004-0000-0A00-00000C000000}"/>
    <hyperlink ref="C93" r:id="rId14" tooltip="Погребище" display="https://uk.wikipedia.org/wiki/%D0%9F%D0%BE%D0%B3%D1%80%D0%B5%D0%B1%D0%B8%D1%89%D0%B5" xr:uid="{00000000-0004-0000-0A00-00000D000000}"/>
    <hyperlink ref="C99" r:id="rId15" tooltip="Тульчин" display="https://uk.wikipedia.org/wiki/%D0%A2%D1%83%D0%BB%D1%8C%D1%87%D0%B8%D0%BD" xr:uid="{00000000-0004-0000-0A00-00000E000000}"/>
    <hyperlink ref="C105" r:id="rId16" tooltip="Хмільник" display="https://uk.wikipedia.org/wiki/%D0%A5%D0%BC%D1%96%D0%BB%D1%8C%D0%BD%D0%B8%D0%BA" xr:uid="{00000000-0004-0000-0A00-00000F000000}"/>
    <hyperlink ref="C91" r:id="rId17" tooltip="Шаргород" display="https://uk.wikipedia.org/wiki/%D0%A8%D0%B0%D1%80%D0%B3%D0%BE%D1%80%D0%BE%D0%B4" xr:uid="{00000000-0004-0000-0A00-000010000000}"/>
    <hyperlink ref="C95" r:id="rId18" tooltip="Ямпіль" display="https://uk.wikipedia.org/wiki/%D0%AF%D0%BC%D0%BF%D1%96%D0%BB%D1%8C" xr:uid="{00000000-0004-0000-0A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T128"/>
  <sheetViews>
    <sheetView topLeftCell="A32" zoomScale="90" zoomScaleNormal="90" workbookViewId="0">
      <selection activeCell="A2" sqref="A2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19</v>
      </c>
      <c r="C4" s="14" t="s">
        <v>46</v>
      </c>
      <c r="D4" s="3" t="s">
        <v>81</v>
      </c>
      <c r="E4" s="12" t="s">
        <v>463</v>
      </c>
      <c r="F4" s="12" t="s">
        <v>464</v>
      </c>
      <c r="G4" s="12" t="s">
        <v>465</v>
      </c>
      <c r="H4" s="13">
        <v>42987</v>
      </c>
      <c r="I4" s="13">
        <v>29344</v>
      </c>
      <c r="J4" s="18">
        <v>3.5216886386986341</v>
      </c>
      <c r="K4" s="14" t="s">
        <v>498</v>
      </c>
      <c r="L4" s="19">
        <v>18000</v>
      </c>
      <c r="M4" s="18">
        <v>40.899770830479454</v>
      </c>
      <c r="N4" s="12" t="s">
        <v>504</v>
      </c>
      <c r="O4" s="12" t="s">
        <v>134</v>
      </c>
      <c r="P4" s="23" t="s">
        <v>178</v>
      </c>
    </row>
    <row r="5" spans="2:16" x14ac:dyDescent="0.25">
      <c r="B5" s="63">
        <v>1</v>
      </c>
      <c r="C5" s="3" t="s">
        <v>51</v>
      </c>
      <c r="D5" s="3" t="s">
        <v>40</v>
      </c>
      <c r="E5" s="4" t="s">
        <v>7</v>
      </c>
      <c r="F5" s="4" t="s">
        <v>8</v>
      </c>
      <c r="G5" s="4" t="s">
        <v>65</v>
      </c>
      <c r="H5" s="5">
        <v>33985</v>
      </c>
      <c r="I5" s="5">
        <v>24399</v>
      </c>
      <c r="J5" s="18">
        <v>28.184702337328773</v>
      </c>
      <c r="K5" s="14" t="s">
        <v>498</v>
      </c>
      <c r="L5" s="19">
        <v>15000</v>
      </c>
      <c r="M5" s="18">
        <v>54.447716035958905</v>
      </c>
      <c r="N5" s="4" t="s">
        <v>502</v>
      </c>
      <c r="O5" s="4" t="s">
        <v>134</v>
      </c>
      <c r="P5" s="21" t="s">
        <v>156</v>
      </c>
    </row>
    <row r="6" spans="2:16" x14ac:dyDescent="0.25">
      <c r="B6" s="11">
        <v>22</v>
      </c>
      <c r="C6" s="3" t="s">
        <v>46</v>
      </c>
      <c r="D6" s="3" t="s">
        <v>40</v>
      </c>
      <c r="E6" s="4" t="s">
        <v>87</v>
      </c>
      <c r="F6" s="4" t="s">
        <v>88</v>
      </c>
      <c r="G6" s="4" t="s">
        <v>89</v>
      </c>
      <c r="H6" s="5">
        <v>43215</v>
      </c>
      <c r="I6" s="5">
        <v>36295</v>
      </c>
      <c r="J6" s="18">
        <v>2.8970311044520587</v>
      </c>
      <c r="K6" s="14" t="s">
        <v>498</v>
      </c>
      <c r="L6" s="19">
        <v>12000</v>
      </c>
      <c r="M6" s="18">
        <v>21.8559352140411</v>
      </c>
      <c r="N6" s="4" t="s">
        <v>505</v>
      </c>
      <c r="O6" s="4" t="s">
        <v>134</v>
      </c>
      <c r="P6" s="21" t="s">
        <v>156</v>
      </c>
    </row>
    <row r="7" spans="2:16" x14ac:dyDescent="0.25">
      <c r="B7" s="6">
        <v>20</v>
      </c>
      <c r="C7" s="3" t="s">
        <v>51</v>
      </c>
      <c r="D7" s="3" t="s">
        <v>40</v>
      </c>
      <c r="E7" s="4" t="s">
        <v>84</v>
      </c>
      <c r="F7" s="4" t="s">
        <v>85</v>
      </c>
      <c r="G7" s="4" t="s">
        <v>86</v>
      </c>
      <c r="H7" s="5">
        <v>42350</v>
      </c>
      <c r="I7" s="5">
        <v>33992</v>
      </c>
      <c r="J7" s="18">
        <v>5.266894118150689</v>
      </c>
      <c r="K7" s="14" t="s">
        <v>498</v>
      </c>
      <c r="L7" s="19">
        <v>12000</v>
      </c>
      <c r="M7" s="18">
        <v>28.16552425513699</v>
      </c>
      <c r="N7" s="4" t="s">
        <v>511</v>
      </c>
      <c r="O7" s="4" t="s">
        <v>134</v>
      </c>
      <c r="P7" s="21" t="s">
        <v>235</v>
      </c>
    </row>
    <row r="8" spans="2:16" x14ac:dyDescent="0.25">
      <c r="B8" s="11">
        <v>21</v>
      </c>
      <c r="C8" s="3" t="s">
        <v>51</v>
      </c>
      <c r="D8" s="3" t="s">
        <v>40</v>
      </c>
      <c r="E8" s="4" t="s">
        <v>87</v>
      </c>
      <c r="F8" s="4" t="s">
        <v>36</v>
      </c>
      <c r="G8" s="4" t="s">
        <v>459</v>
      </c>
      <c r="H8" s="5">
        <v>41682</v>
      </c>
      <c r="I8" s="5">
        <v>33992</v>
      </c>
      <c r="J8" s="18">
        <v>7.0970311044520589</v>
      </c>
      <c r="K8" s="14" t="s">
        <v>499</v>
      </c>
      <c r="L8" s="19">
        <v>15000</v>
      </c>
      <c r="M8" s="18">
        <v>28.16552425513699</v>
      </c>
      <c r="N8" s="4" t="s">
        <v>503</v>
      </c>
      <c r="O8" s="4" t="s">
        <v>134</v>
      </c>
      <c r="P8" s="21" t="s">
        <v>235</v>
      </c>
    </row>
    <row r="9" spans="2:16" x14ac:dyDescent="0.25">
      <c r="B9" s="63">
        <v>9</v>
      </c>
      <c r="C9" s="3" t="s">
        <v>46</v>
      </c>
      <c r="D9" s="3" t="s">
        <v>40</v>
      </c>
      <c r="E9" s="4" t="s">
        <v>19</v>
      </c>
      <c r="F9" s="4" t="s">
        <v>20</v>
      </c>
      <c r="G9" s="4" t="s">
        <v>71</v>
      </c>
      <c r="H9" s="5">
        <v>31194</v>
      </c>
      <c r="I9" s="5">
        <v>23467</v>
      </c>
      <c r="J9" s="18">
        <v>35.831277679794525</v>
      </c>
      <c r="K9" s="14" t="s">
        <v>498</v>
      </c>
      <c r="L9" s="19">
        <v>12000</v>
      </c>
      <c r="M9" s="18">
        <v>57.001140693493156</v>
      </c>
      <c r="N9" s="4" t="s">
        <v>506</v>
      </c>
      <c r="O9" s="4" t="s">
        <v>152</v>
      </c>
      <c r="P9" s="21" t="s">
        <v>195</v>
      </c>
    </row>
    <row r="10" spans="2:16" x14ac:dyDescent="0.25">
      <c r="B10" s="11">
        <v>16</v>
      </c>
      <c r="C10" s="3" t="s">
        <v>51</v>
      </c>
      <c r="D10" s="3" t="s">
        <v>500</v>
      </c>
      <c r="E10" s="4" t="s">
        <v>33</v>
      </c>
      <c r="F10" s="4" t="s">
        <v>34</v>
      </c>
      <c r="G10" s="4" t="s">
        <v>78</v>
      </c>
      <c r="H10" s="5">
        <v>35967</v>
      </c>
      <c r="I10" s="5">
        <v>25279</v>
      </c>
      <c r="J10" s="18">
        <v>22.754565351027402</v>
      </c>
      <c r="K10" s="14" t="s">
        <v>499</v>
      </c>
      <c r="L10" s="19">
        <v>32000</v>
      </c>
      <c r="M10" s="18">
        <v>52.036757131849321</v>
      </c>
      <c r="N10" s="4" t="s">
        <v>511</v>
      </c>
      <c r="O10" s="4" t="s">
        <v>152</v>
      </c>
      <c r="P10" s="21" t="s">
        <v>195</v>
      </c>
    </row>
    <row r="11" spans="2:16" x14ac:dyDescent="0.25">
      <c r="B11" s="63">
        <v>7</v>
      </c>
      <c r="C11" s="3" t="s">
        <v>51</v>
      </c>
      <c r="D11" s="3" t="s">
        <v>41</v>
      </c>
      <c r="E11" s="4" t="s">
        <v>15</v>
      </c>
      <c r="F11" s="4" t="s">
        <v>16</v>
      </c>
      <c r="G11" s="4" t="s">
        <v>69</v>
      </c>
      <c r="H11" s="5">
        <v>33578</v>
      </c>
      <c r="I11" s="5">
        <v>17448</v>
      </c>
      <c r="J11" s="18">
        <v>29.299770830479456</v>
      </c>
      <c r="K11" s="14" t="s">
        <v>499</v>
      </c>
      <c r="L11" s="19">
        <v>25000</v>
      </c>
      <c r="M11" s="18">
        <v>73.491551652397263</v>
      </c>
      <c r="N11" s="4" t="s">
        <v>505</v>
      </c>
      <c r="O11" s="4" t="s">
        <v>152</v>
      </c>
      <c r="P11" s="21" t="s">
        <v>252</v>
      </c>
    </row>
    <row r="12" spans="2:16" x14ac:dyDescent="0.25">
      <c r="B12" s="11">
        <v>27</v>
      </c>
      <c r="C12" s="3" t="s">
        <v>51</v>
      </c>
      <c r="D12" s="3" t="s">
        <v>42</v>
      </c>
      <c r="E12" s="4" t="s">
        <v>33</v>
      </c>
      <c r="F12" s="4" t="s">
        <v>97</v>
      </c>
      <c r="G12" s="4" t="s">
        <v>98</v>
      </c>
      <c r="H12" s="5">
        <v>39487</v>
      </c>
      <c r="I12" s="5">
        <v>30771</v>
      </c>
      <c r="J12" s="18">
        <v>13.110729734589045</v>
      </c>
      <c r="K12" s="14" t="s">
        <v>499</v>
      </c>
      <c r="L12" s="19">
        <v>9000</v>
      </c>
      <c r="M12" s="18">
        <v>36.990181789383563</v>
      </c>
      <c r="N12" s="4" t="s">
        <v>506</v>
      </c>
      <c r="O12" s="4" t="s">
        <v>152</v>
      </c>
      <c r="P12" s="21" t="s">
        <v>288</v>
      </c>
    </row>
    <row r="13" spans="2:16" x14ac:dyDescent="0.25">
      <c r="B13" s="6">
        <v>6</v>
      </c>
      <c r="C13" s="3" t="s">
        <v>51</v>
      </c>
      <c r="D13" s="3" t="s">
        <v>42</v>
      </c>
      <c r="E13" s="4" t="s">
        <v>13</v>
      </c>
      <c r="F13" s="4" t="s">
        <v>14</v>
      </c>
      <c r="G13" s="4" t="s">
        <v>68</v>
      </c>
      <c r="H13" s="5">
        <v>23963</v>
      </c>
      <c r="I13" s="5">
        <v>19253</v>
      </c>
      <c r="J13" s="18">
        <v>55.642236583904115</v>
      </c>
      <c r="K13" s="14" t="s">
        <v>499</v>
      </c>
      <c r="L13" s="19">
        <v>8000</v>
      </c>
      <c r="M13" s="18">
        <v>68.546346172945206</v>
      </c>
      <c r="N13" s="4" t="s">
        <v>506</v>
      </c>
      <c r="O13" s="4" t="s">
        <v>152</v>
      </c>
      <c r="P13" s="21" t="s">
        <v>270</v>
      </c>
    </row>
    <row r="14" spans="2:16" x14ac:dyDescent="0.25">
      <c r="B14" s="11">
        <v>8</v>
      </c>
      <c r="C14" s="3" t="s">
        <v>46</v>
      </c>
      <c r="D14" s="3" t="s">
        <v>40</v>
      </c>
      <c r="E14" s="4" t="s">
        <v>17</v>
      </c>
      <c r="F14" s="4" t="s">
        <v>18</v>
      </c>
      <c r="G14" s="4" t="s">
        <v>70</v>
      </c>
      <c r="H14" s="5">
        <v>30299</v>
      </c>
      <c r="I14" s="5">
        <v>16428</v>
      </c>
      <c r="J14" s="18">
        <v>38.283332474315074</v>
      </c>
      <c r="K14" s="14" t="s">
        <v>498</v>
      </c>
      <c r="L14" s="19">
        <v>12000</v>
      </c>
      <c r="M14" s="18">
        <v>76.286072200342474</v>
      </c>
      <c r="N14" s="4" t="s">
        <v>503</v>
      </c>
      <c r="O14" s="4" t="s">
        <v>152</v>
      </c>
      <c r="P14" s="21" t="s">
        <v>234</v>
      </c>
    </row>
    <row r="15" spans="2:16" x14ac:dyDescent="0.25">
      <c r="B15" s="63">
        <v>15</v>
      </c>
      <c r="C15" s="3" t="s">
        <v>51</v>
      </c>
      <c r="D15" s="3" t="s">
        <v>40</v>
      </c>
      <c r="E15" s="4" t="s">
        <v>31</v>
      </c>
      <c r="F15" s="4" t="s">
        <v>32</v>
      </c>
      <c r="G15" s="4" t="s">
        <v>77</v>
      </c>
      <c r="H15" s="5">
        <v>35296</v>
      </c>
      <c r="I15" s="5">
        <v>26926</v>
      </c>
      <c r="J15" s="18">
        <v>24.592921515410964</v>
      </c>
      <c r="K15" s="14" t="s">
        <v>498</v>
      </c>
      <c r="L15" s="19">
        <v>12000</v>
      </c>
      <c r="M15" s="18">
        <v>47.524428364726035</v>
      </c>
      <c r="N15" s="4" t="s">
        <v>511</v>
      </c>
      <c r="O15" s="4" t="s">
        <v>152</v>
      </c>
      <c r="P15" s="21" t="s">
        <v>174</v>
      </c>
    </row>
    <row r="16" spans="2:16" x14ac:dyDescent="0.25">
      <c r="B16" s="11">
        <v>29</v>
      </c>
      <c r="C16" s="3" t="s">
        <v>46</v>
      </c>
      <c r="D16" s="3" t="s">
        <v>500</v>
      </c>
      <c r="E16" s="4" t="s">
        <v>21</v>
      </c>
      <c r="F16" s="4" t="s">
        <v>59</v>
      </c>
      <c r="G16" s="4" t="s">
        <v>80</v>
      </c>
      <c r="H16" s="5">
        <v>32640</v>
      </c>
      <c r="I16" s="5">
        <v>24945</v>
      </c>
      <c r="J16" s="18">
        <v>31.869633844178086</v>
      </c>
      <c r="K16" s="14" t="s">
        <v>498</v>
      </c>
      <c r="L16" s="19">
        <v>32000</v>
      </c>
      <c r="M16" s="18">
        <v>52.951825625000005</v>
      </c>
      <c r="N16" s="4" t="s">
        <v>505</v>
      </c>
      <c r="O16" s="4" t="s">
        <v>152</v>
      </c>
      <c r="P16" s="21" t="s">
        <v>174</v>
      </c>
    </row>
    <row r="17" spans="2:16" x14ac:dyDescent="0.25">
      <c r="B17" s="6">
        <v>10</v>
      </c>
      <c r="C17" s="3" t="s">
        <v>51</v>
      </c>
      <c r="D17" s="3" t="s">
        <v>40</v>
      </c>
      <c r="E17" s="4" t="s">
        <v>21</v>
      </c>
      <c r="F17" s="4" t="s">
        <v>22</v>
      </c>
      <c r="G17" s="4" t="s">
        <v>72</v>
      </c>
      <c r="H17" s="5">
        <v>33695</v>
      </c>
      <c r="I17" s="5">
        <v>18593</v>
      </c>
      <c r="J17" s="18">
        <v>28.979222885273977</v>
      </c>
      <c r="K17" s="14" t="s">
        <v>498</v>
      </c>
      <c r="L17" s="19">
        <v>15000</v>
      </c>
      <c r="M17" s="18">
        <v>70.354565351027404</v>
      </c>
      <c r="N17" s="4" t="s">
        <v>507</v>
      </c>
      <c r="O17" s="4" t="s">
        <v>152</v>
      </c>
      <c r="P17" s="21" t="s">
        <v>174</v>
      </c>
    </row>
    <row r="18" spans="2:16" x14ac:dyDescent="0.25">
      <c r="B18" s="11">
        <v>5</v>
      </c>
      <c r="C18" s="3" t="s">
        <v>51</v>
      </c>
      <c r="D18" s="3" t="s">
        <v>500</v>
      </c>
      <c r="E18" s="4" t="s">
        <v>466</v>
      </c>
      <c r="F18" s="4" t="s">
        <v>467</v>
      </c>
      <c r="G18" s="4" t="s">
        <v>71</v>
      </c>
      <c r="H18" s="5">
        <v>27986</v>
      </c>
      <c r="I18" s="5">
        <v>19253</v>
      </c>
      <c r="J18" s="18">
        <v>44.620318775684936</v>
      </c>
      <c r="K18" s="14" t="s">
        <v>498</v>
      </c>
      <c r="L18" s="19">
        <v>32000</v>
      </c>
      <c r="M18" s="18">
        <v>68.546346172945206</v>
      </c>
      <c r="N18" s="4" t="s">
        <v>505</v>
      </c>
      <c r="O18" s="4" t="s">
        <v>152</v>
      </c>
      <c r="P18" s="21" t="s">
        <v>174</v>
      </c>
    </row>
    <row r="19" spans="2:16" x14ac:dyDescent="0.25">
      <c r="B19" s="6">
        <v>18</v>
      </c>
      <c r="C19" s="3" t="s">
        <v>46</v>
      </c>
      <c r="D19" s="3" t="s">
        <v>81</v>
      </c>
      <c r="E19" s="4" t="s">
        <v>82</v>
      </c>
      <c r="F19" s="4" t="s">
        <v>83</v>
      </c>
      <c r="G19" s="4" t="s">
        <v>70</v>
      </c>
      <c r="H19" s="5">
        <v>40307</v>
      </c>
      <c r="I19" s="5">
        <v>29344</v>
      </c>
      <c r="J19" s="18">
        <v>10.864154392123291</v>
      </c>
      <c r="K19" s="14" t="s">
        <v>498</v>
      </c>
      <c r="L19" s="19">
        <v>15000</v>
      </c>
      <c r="M19" s="18">
        <v>40.899770830479454</v>
      </c>
      <c r="N19" s="4" t="s">
        <v>512</v>
      </c>
      <c r="O19" s="4" t="s">
        <v>152</v>
      </c>
      <c r="P19" s="21" t="s">
        <v>174</v>
      </c>
    </row>
    <row r="20" spans="2:16" x14ac:dyDescent="0.25">
      <c r="B20" s="11">
        <v>12</v>
      </c>
      <c r="C20" s="3" t="s">
        <v>51</v>
      </c>
      <c r="D20" s="3" t="s">
        <v>40</v>
      </c>
      <c r="E20" s="4" t="s">
        <v>25</v>
      </c>
      <c r="F20" s="4" t="s">
        <v>26</v>
      </c>
      <c r="G20" s="4" t="s">
        <v>74</v>
      </c>
      <c r="H20" s="5">
        <v>36476</v>
      </c>
      <c r="I20" s="5">
        <v>29300</v>
      </c>
      <c r="J20" s="18">
        <v>21.360044803082197</v>
      </c>
      <c r="K20" s="14" t="s">
        <v>498</v>
      </c>
      <c r="L20" s="19">
        <v>12000</v>
      </c>
      <c r="M20" s="18">
        <v>41.020318775684935</v>
      </c>
      <c r="N20" s="4" t="s">
        <v>509</v>
      </c>
      <c r="O20" s="4" t="s">
        <v>152</v>
      </c>
      <c r="P20" s="21" t="s">
        <v>174</v>
      </c>
    </row>
    <row r="21" spans="2:16" x14ac:dyDescent="0.25">
      <c r="B21" s="6">
        <v>14</v>
      </c>
      <c r="C21" s="3" t="s">
        <v>51</v>
      </c>
      <c r="D21" s="3" t="s">
        <v>501</v>
      </c>
      <c r="E21" s="4" t="s">
        <v>29</v>
      </c>
      <c r="F21" s="4" t="s">
        <v>30</v>
      </c>
      <c r="G21" s="4" t="s">
        <v>76</v>
      </c>
      <c r="H21" s="5">
        <v>34916</v>
      </c>
      <c r="I21" s="5">
        <v>26140</v>
      </c>
      <c r="J21" s="18">
        <v>25.634017405821922</v>
      </c>
      <c r="K21" s="14" t="s">
        <v>498</v>
      </c>
      <c r="L21" s="19">
        <v>28000</v>
      </c>
      <c r="M21" s="18">
        <v>49.67785302226028</v>
      </c>
      <c r="N21" s="4" t="s">
        <v>510</v>
      </c>
      <c r="O21" s="4" t="s">
        <v>152</v>
      </c>
      <c r="P21" s="21" t="s">
        <v>174</v>
      </c>
    </row>
    <row r="22" spans="2:16" x14ac:dyDescent="0.25">
      <c r="B22" s="11">
        <v>11</v>
      </c>
      <c r="C22" s="3" t="s">
        <v>46</v>
      </c>
      <c r="D22" s="3" t="s">
        <v>500</v>
      </c>
      <c r="E22" s="4" t="s">
        <v>23</v>
      </c>
      <c r="F22" s="4" t="s">
        <v>24</v>
      </c>
      <c r="G22" s="4" t="s">
        <v>73</v>
      </c>
      <c r="H22" s="5">
        <v>34552</v>
      </c>
      <c r="I22" s="5">
        <v>18530</v>
      </c>
      <c r="J22" s="18">
        <v>26.631277679794525</v>
      </c>
      <c r="K22" s="14" t="s">
        <v>499</v>
      </c>
      <c r="L22" s="19">
        <v>30000</v>
      </c>
      <c r="M22" s="18">
        <v>70.527168090753435</v>
      </c>
      <c r="N22" s="4" t="s">
        <v>508</v>
      </c>
      <c r="O22" s="4" t="s">
        <v>152</v>
      </c>
      <c r="P22" s="21" t="s">
        <v>174</v>
      </c>
    </row>
    <row r="23" spans="2:16" x14ac:dyDescent="0.25">
      <c r="B23" s="6">
        <v>4</v>
      </c>
      <c r="C23" s="3" t="s">
        <v>46</v>
      </c>
      <c r="D23" s="3" t="s">
        <v>456</v>
      </c>
      <c r="E23" s="4" t="s">
        <v>468</v>
      </c>
      <c r="F23" s="4" t="s">
        <v>469</v>
      </c>
      <c r="G23" s="4" t="s">
        <v>470</v>
      </c>
      <c r="H23" s="5">
        <v>25286</v>
      </c>
      <c r="I23" s="5">
        <v>19253</v>
      </c>
      <c r="J23" s="18">
        <v>52.017579049657542</v>
      </c>
      <c r="K23" s="14" t="s">
        <v>499</v>
      </c>
      <c r="L23" s="19">
        <v>18000</v>
      </c>
      <c r="M23" s="18">
        <v>68.546346172945206</v>
      </c>
      <c r="N23" s="4" t="s">
        <v>503</v>
      </c>
      <c r="O23" s="4" t="s">
        <v>152</v>
      </c>
      <c r="P23" s="21" t="s">
        <v>174</v>
      </c>
    </row>
    <row r="24" spans="2:16" x14ac:dyDescent="0.25">
      <c r="B24" s="11">
        <v>2</v>
      </c>
      <c r="C24" s="3" t="s">
        <v>46</v>
      </c>
      <c r="D24" s="3" t="s">
        <v>41</v>
      </c>
      <c r="E24" s="4" t="s">
        <v>9</v>
      </c>
      <c r="F24" s="4" t="s">
        <v>10</v>
      </c>
      <c r="G24" s="4" t="s">
        <v>66</v>
      </c>
      <c r="H24" s="5">
        <v>29882</v>
      </c>
      <c r="I24" s="5">
        <v>18742</v>
      </c>
      <c r="J24" s="18">
        <v>39.425798227739733</v>
      </c>
      <c r="K24" s="14" t="s">
        <v>499</v>
      </c>
      <c r="L24" s="19">
        <v>20000</v>
      </c>
      <c r="M24" s="18">
        <v>69.946346172945212</v>
      </c>
      <c r="N24" s="4" t="s">
        <v>503</v>
      </c>
      <c r="O24" s="4" t="s">
        <v>152</v>
      </c>
      <c r="P24" s="21" t="s">
        <v>174</v>
      </c>
    </row>
    <row r="25" spans="2:16" x14ac:dyDescent="0.25">
      <c r="B25" s="63">
        <v>3</v>
      </c>
      <c r="C25" s="3" t="s">
        <v>46</v>
      </c>
      <c r="D25" s="3" t="s">
        <v>40</v>
      </c>
      <c r="E25" s="4" t="s">
        <v>11</v>
      </c>
      <c r="F25" s="4" t="s">
        <v>12</v>
      </c>
      <c r="G25" s="4" t="s">
        <v>67</v>
      </c>
      <c r="H25" s="5">
        <v>31286</v>
      </c>
      <c r="I25" s="5">
        <v>22145</v>
      </c>
      <c r="J25" s="18">
        <v>35.579222885273978</v>
      </c>
      <c r="K25" s="14" t="s">
        <v>499</v>
      </c>
      <c r="L25" s="19">
        <v>12000</v>
      </c>
      <c r="M25" s="18">
        <v>60.623058501712336</v>
      </c>
      <c r="N25" s="4" t="s">
        <v>504</v>
      </c>
      <c r="O25" s="4" t="s">
        <v>152</v>
      </c>
      <c r="P25" s="21" t="s">
        <v>174</v>
      </c>
    </row>
    <row r="26" spans="2:16" x14ac:dyDescent="0.25">
      <c r="B26" s="11">
        <v>13</v>
      </c>
      <c r="C26" s="3" t="s">
        <v>46</v>
      </c>
      <c r="D26" s="3" t="s">
        <v>456</v>
      </c>
      <c r="E26" s="4" t="s">
        <v>27</v>
      </c>
      <c r="F26" s="4" t="s">
        <v>28</v>
      </c>
      <c r="G26" s="4" t="s">
        <v>75</v>
      </c>
      <c r="H26" s="5">
        <v>34144</v>
      </c>
      <c r="I26" s="5">
        <v>27059</v>
      </c>
      <c r="J26" s="18">
        <v>27.749085898972606</v>
      </c>
      <c r="K26" s="14" t="s">
        <v>499</v>
      </c>
      <c r="L26" s="19">
        <v>19000</v>
      </c>
      <c r="M26" s="18">
        <v>47.160044803082194</v>
      </c>
      <c r="N26" s="4" t="s">
        <v>502</v>
      </c>
      <c r="O26" s="4" t="s">
        <v>152</v>
      </c>
      <c r="P26" s="21" t="s">
        <v>174</v>
      </c>
    </row>
    <row r="27" spans="2:16" x14ac:dyDescent="0.25">
      <c r="B27" s="6">
        <v>28</v>
      </c>
      <c r="C27" s="3" t="s">
        <v>46</v>
      </c>
      <c r="D27" s="3" t="s">
        <v>456</v>
      </c>
      <c r="E27" s="4" t="s">
        <v>29</v>
      </c>
      <c r="F27" s="4" t="s">
        <v>100</v>
      </c>
      <c r="G27" s="4" t="s">
        <v>101</v>
      </c>
      <c r="H27" s="5">
        <v>40714</v>
      </c>
      <c r="I27" s="5">
        <v>31188</v>
      </c>
      <c r="J27" s="18">
        <v>9.7490858989726075</v>
      </c>
      <c r="K27" s="14" t="s">
        <v>498</v>
      </c>
      <c r="L27" s="19">
        <v>18000</v>
      </c>
      <c r="M27" s="18">
        <v>35.847716035958911</v>
      </c>
      <c r="N27" s="4" t="s">
        <v>503</v>
      </c>
      <c r="O27" s="4" t="s">
        <v>152</v>
      </c>
      <c r="P27" s="21" t="s">
        <v>215</v>
      </c>
    </row>
    <row r="28" spans="2:16" x14ac:dyDescent="0.25">
      <c r="B28" s="11">
        <v>17</v>
      </c>
      <c r="C28" s="3" t="s">
        <v>46</v>
      </c>
      <c r="D28" s="3" t="s">
        <v>501</v>
      </c>
      <c r="E28" s="4" t="s">
        <v>35</v>
      </c>
      <c r="F28" s="4" t="s">
        <v>36</v>
      </c>
      <c r="G28" s="4" t="s">
        <v>79</v>
      </c>
      <c r="H28" s="5">
        <v>36774</v>
      </c>
      <c r="I28" s="5">
        <v>30444</v>
      </c>
      <c r="J28" s="18">
        <v>20.543606446917813</v>
      </c>
      <c r="K28" s="14" t="s">
        <v>499</v>
      </c>
      <c r="L28" s="19">
        <v>28000</v>
      </c>
      <c r="M28" s="18">
        <v>37.886072200342468</v>
      </c>
      <c r="N28" s="4" t="s">
        <v>502</v>
      </c>
      <c r="O28" s="4" t="s">
        <v>152</v>
      </c>
      <c r="P28" s="21" t="s">
        <v>215</v>
      </c>
    </row>
    <row r="29" spans="2:16" x14ac:dyDescent="0.25">
      <c r="B29" s="63">
        <v>25</v>
      </c>
      <c r="C29" s="3" t="s">
        <v>51</v>
      </c>
      <c r="D29" s="3" t="s">
        <v>40</v>
      </c>
      <c r="E29" s="4" t="s">
        <v>92</v>
      </c>
      <c r="F29" s="4" t="s">
        <v>8</v>
      </c>
      <c r="G29" s="4" t="s">
        <v>93</v>
      </c>
      <c r="H29" s="5">
        <v>43176</v>
      </c>
      <c r="I29" s="5">
        <v>36102</v>
      </c>
      <c r="J29" s="18">
        <v>3.0038804195205522</v>
      </c>
      <c r="K29" s="14" t="s">
        <v>498</v>
      </c>
      <c r="L29" s="19">
        <v>12000</v>
      </c>
      <c r="M29" s="18">
        <v>22.384702337328772</v>
      </c>
      <c r="N29" s="4" t="s">
        <v>511</v>
      </c>
      <c r="O29" s="4" t="s">
        <v>154</v>
      </c>
      <c r="P29" s="21" t="s">
        <v>176</v>
      </c>
    </row>
    <row r="30" spans="2:16" x14ac:dyDescent="0.25">
      <c r="B30" s="11">
        <v>24</v>
      </c>
      <c r="C30" s="3" t="s">
        <v>46</v>
      </c>
      <c r="D30" s="3" t="s">
        <v>40</v>
      </c>
      <c r="E30" s="4" t="s">
        <v>31</v>
      </c>
      <c r="F30" s="4" t="s">
        <v>32</v>
      </c>
      <c r="G30" s="4" t="s">
        <v>86</v>
      </c>
      <c r="H30" s="5">
        <v>43638</v>
      </c>
      <c r="I30" s="5">
        <v>35827</v>
      </c>
      <c r="J30" s="18">
        <v>1.7381269948630178</v>
      </c>
      <c r="K30" s="14" t="s">
        <v>498</v>
      </c>
      <c r="L30" s="19">
        <v>12000</v>
      </c>
      <c r="M30" s="18">
        <v>23.138126994863018</v>
      </c>
      <c r="N30" s="4" t="s">
        <v>506</v>
      </c>
      <c r="O30" s="4" t="s">
        <v>154</v>
      </c>
      <c r="P30" s="21" t="s">
        <v>176</v>
      </c>
    </row>
    <row r="31" spans="2:16" x14ac:dyDescent="0.25">
      <c r="B31" s="63">
        <v>23</v>
      </c>
      <c r="C31" s="3" t="s">
        <v>51</v>
      </c>
      <c r="D31" s="3" t="s">
        <v>40</v>
      </c>
      <c r="E31" s="4" t="s">
        <v>82</v>
      </c>
      <c r="F31" s="4" t="s">
        <v>90</v>
      </c>
      <c r="G31" s="4" t="s">
        <v>91</v>
      </c>
      <c r="H31" s="5">
        <v>42782</v>
      </c>
      <c r="I31" s="5">
        <v>35244</v>
      </c>
      <c r="J31" s="18">
        <v>4.083332474315073</v>
      </c>
      <c r="K31" s="14" t="s">
        <v>498</v>
      </c>
      <c r="L31" s="19">
        <v>12000</v>
      </c>
      <c r="M31" s="18">
        <v>24.73538726883562</v>
      </c>
      <c r="N31" s="4" t="s">
        <v>506</v>
      </c>
      <c r="O31" s="4" t="s">
        <v>154</v>
      </c>
      <c r="P31" s="21" t="s">
        <v>176</v>
      </c>
    </row>
    <row r="32" spans="2:16" x14ac:dyDescent="0.25">
      <c r="B32" s="11">
        <v>26</v>
      </c>
      <c r="C32" s="3" t="s">
        <v>46</v>
      </c>
      <c r="D32" s="3" t="s">
        <v>40</v>
      </c>
      <c r="E32" s="4" t="s">
        <v>94</v>
      </c>
      <c r="F32" s="4" t="s">
        <v>95</v>
      </c>
      <c r="G32" s="4" t="s">
        <v>96</v>
      </c>
      <c r="H32" s="5">
        <v>36411</v>
      </c>
      <c r="I32" s="5">
        <v>29630</v>
      </c>
      <c r="J32" s="18">
        <v>21.538126994863017</v>
      </c>
      <c r="K32" s="14" t="s">
        <v>498</v>
      </c>
      <c r="L32" s="19">
        <v>15000</v>
      </c>
      <c r="M32" s="18">
        <v>40.116209186643843</v>
      </c>
      <c r="N32" s="4" t="s">
        <v>508</v>
      </c>
      <c r="O32" s="4" t="s">
        <v>154</v>
      </c>
      <c r="P32" s="21" t="s">
        <v>176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B000000}"/>
  <sortState xmlns:xlrd2="http://schemas.microsoft.com/office/spreadsheetml/2017/richdata2" ref="B4:P32">
    <sortCondition ref="O4:O32"/>
    <sortCondition ref="P4:P32"/>
    <sortCondition ref="K4:K32"/>
    <sortCondition ref="E4:E32"/>
    <sortCondition ref="F4:F32"/>
    <sortCondition ref="G4:G32"/>
  </sortState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L4:L32" xr:uid="{00000000-0002-0000-0B00-000000000000}">
      <formula1>INDIRECT(D4)</formula1>
    </dataValidation>
    <dataValidation type="list" allowBlank="1" showInputMessage="1" showErrorMessage="1" sqref="P4:P33" xr:uid="{00000000-0002-0000-0B00-000001000000}">
      <formula1>INDIRECT(O4)</formula1>
    </dataValidation>
    <dataValidation type="list" allowBlank="1" showInputMessage="1" showErrorMessage="1" sqref="O4:O33" xr:uid="{00000000-0002-0000-0B00-000002000000}">
      <formula1>$C$90:$T$90</formula1>
    </dataValidation>
  </dataValidations>
  <hyperlinks>
    <hyperlink ref="C100" r:id="rId1" tooltip="Бар (місто)" display="https://uk.wikipedia.org/wiki/%D0%91%D0%B0%D1%80_(%D0%BC%D1%96%D1%81%D1%82%D0%BE)" xr:uid="{00000000-0004-0000-0B00-000000000000}"/>
    <hyperlink ref="C98" r:id="rId2" tooltip="Бершадь" display="https://uk.wikipedia.org/wiki/%D0%91%D0%B5%D1%80%D1%88%D0%B0%D0%B4%D1%8C" xr:uid="{00000000-0004-0000-0B00-000001000000}"/>
    <hyperlink ref="C108" r:id="rId3" tooltip="Вінниця" display="https://uk.wikipedia.org/wiki/%D0%92%D1%96%D0%BD%D0%BD%D0%B8%D1%86%D1%8F" xr:uid="{00000000-0004-0000-0B00-000002000000}"/>
    <hyperlink ref="C103" r:id="rId4" tooltip="Гайсин" display="https://uk.wikipedia.org/wiki/%D0%93%D0%B0%D0%B9%D1%81%D0%B8%D0%BD" xr:uid="{00000000-0004-0000-0B00-000003000000}"/>
    <hyperlink ref="C97" r:id="rId5" tooltip="Гнівань" display="https://uk.wikipedia.org/wiki/%D0%93%D0%BD%D1%96%D0%B2%D0%B0%D0%BD%D1%8C" xr:uid="{00000000-0004-0000-0B00-000004000000}"/>
    <hyperlink ref="C107" r:id="rId6" tooltip="Жмеринка" display="https://uk.wikipedia.org/wiki/%D0%96%D0%BC%D0%B5%D1%80%D0%B8%D0%BD%D0%BA%D0%B0" xr:uid="{00000000-0004-0000-0B00-000005000000}"/>
    <hyperlink ref="C94" r:id="rId7" tooltip="Іллінці" display="https://uk.wikipedia.org/wiki/%D0%86%D0%BB%D0%BB%D1%96%D0%BD%D1%86%D1%96" xr:uid="{00000000-0004-0000-0B00-000006000000}"/>
    <hyperlink ref="C101" r:id="rId8" tooltip="Калинівка (місто)" display="https://uk.wikipedia.org/wiki/%D0%9A%D0%B0%D0%BB%D0%B8%D0%BD%D1%96%D0%B2%D0%BA%D0%B0_(%D0%BC%D1%96%D1%81%D1%82%D0%BE)" xr:uid="{00000000-0004-0000-0B00-000007000000}"/>
    <hyperlink ref="C104" r:id="rId9" tooltip="Козятин" display="https://uk.wikipedia.org/wiki/%D0%9A%D0%BE%D0%B7%D1%8F%D1%82%D0%B8%D0%BD" xr:uid="{00000000-0004-0000-0B00-000008000000}"/>
    <hyperlink ref="C102" r:id="rId10" tooltip="Ладижин" display="https://uk.wikipedia.org/wiki/%D0%9B%D0%B0%D0%B4%D0%B8%D0%B6%D0%B8%D0%BD" xr:uid="{00000000-0004-0000-0B00-000009000000}"/>
    <hyperlink ref="C92" r:id="rId11" tooltip="Липовець" display="https://uk.wikipedia.org/wiki/%D0%9B%D0%B8%D0%BF%D0%BE%D0%B2%D0%B5%D1%86%D1%8C" xr:uid="{00000000-0004-0000-0B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B00-00000B000000}"/>
    <hyperlink ref="C96" r:id="rId13" tooltip="Немирів" display="https://uk.wikipedia.org/wiki/%D0%9D%D0%B5%D0%BC%D0%B8%D1%80%D1%96%D0%B2" xr:uid="{00000000-0004-0000-0B00-00000C000000}"/>
    <hyperlink ref="C93" r:id="rId14" tooltip="Погребище" display="https://uk.wikipedia.org/wiki/%D0%9F%D0%BE%D0%B3%D1%80%D0%B5%D0%B1%D0%B8%D1%89%D0%B5" xr:uid="{00000000-0004-0000-0B00-00000D000000}"/>
    <hyperlink ref="C99" r:id="rId15" tooltip="Тульчин" display="https://uk.wikipedia.org/wiki/%D0%A2%D1%83%D0%BB%D1%8C%D1%87%D0%B8%D0%BD" xr:uid="{00000000-0004-0000-0B00-00000E000000}"/>
    <hyperlink ref="C105" r:id="rId16" tooltip="Хмільник" display="https://uk.wikipedia.org/wiki/%D0%A5%D0%BC%D1%96%D0%BB%D1%8C%D0%BD%D0%B8%D0%BA" xr:uid="{00000000-0004-0000-0B00-00000F000000}"/>
    <hyperlink ref="C91" r:id="rId17" tooltip="Шаргород" display="https://uk.wikipedia.org/wiki/%D0%A8%D0%B0%D1%80%D0%B3%D0%BE%D1%80%D0%BE%D0%B4" xr:uid="{00000000-0004-0000-0B00-000010000000}"/>
    <hyperlink ref="C95" r:id="rId18" tooltip="Ямпіль" display="https://uk.wikipedia.org/wiki/%D0%AF%D0%BC%D0%BF%D1%96%D0%BB%D1%8C" xr:uid="{00000000-0004-0000-0B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T128"/>
  <sheetViews>
    <sheetView zoomScale="90" zoomScaleNormal="90" workbookViewId="0">
      <selection activeCell="J4" sqref="B4:P32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22</v>
      </c>
      <c r="C4" s="14" t="s">
        <v>46</v>
      </c>
      <c r="D4" s="3" t="s">
        <v>40</v>
      </c>
      <c r="E4" s="12" t="s">
        <v>87</v>
      </c>
      <c r="F4" s="12" t="s">
        <v>88</v>
      </c>
      <c r="G4" s="12" t="s">
        <v>89</v>
      </c>
      <c r="H4" s="13">
        <v>43215</v>
      </c>
      <c r="I4" s="13">
        <v>36295</v>
      </c>
      <c r="J4" s="18">
        <v>2.8970311044520587</v>
      </c>
      <c r="K4" s="14" t="s">
        <v>498</v>
      </c>
      <c r="L4" s="19">
        <v>12000</v>
      </c>
      <c r="M4" s="18">
        <v>21.8559352140411</v>
      </c>
      <c r="N4" s="12" t="s">
        <v>505</v>
      </c>
      <c r="O4" s="12" t="s">
        <v>134</v>
      </c>
      <c r="P4" s="23" t="s">
        <v>156</v>
      </c>
    </row>
    <row r="5" spans="2:16" x14ac:dyDescent="0.25">
      <c r="B5" s="80">
        <v>25</v>
      </c>
      <c r="C5" s="3" t="s">
        <v>51</v>
      </c>
      <c r="D5" s="3" t="s">
        <v>40</v>
      </c>
      <c r="E5" s="4" t="s">
        <v>92</v>
      </c>
      <c r="F5" s="4" t="s">
        <v>8</v>
      </c>
      <c r="G5" s="4" t="s">
        <v>93</v>
      </c>
      <c r="H5" s="5">
        <v>43176</v>
      </c>
      <c r="I5" s="5">
        <v>36102</v>
      </c>
      <c r="J5" s="18">
        <v>3.0038804195205522</v>
      </c>
      <c r="K5" s="14" t="s">
        <v>498</v>
      </c>
      <c r="L5" s="19">
        <v>12000</v>
      </c>
      <c r="M5" s="18">
        <v>22.384702337328772</v>
      </c>
      <c r="N5" s="4" t="s">
        <v>511</v>
      </c>
      <c r="O5" s="4" t="s">
        <v>154</v>
      </c>
      <c r="P5" s="21" t="s">
        <v>176</v>
      </c>
    </row>
    <row r="6" spans="2:16" x14ac:dyDescent="0.25">
      <c r="B6" s="11">
        <v>28</v>
      </c>
      <c r="C6" s="3" t="s">
        <v>46</v>
      </c>
      <c r="D6" s="3" t="s">
        <v>456</v>
      </c>
      <c r="E6" s="4" t="s">
        <v>29</v>
      </c>
      <c r="F6" s="4" t="s">
        <v>100</v>
      </c>
      <c r="G6" s="4" t="s">
        <v>101</v>
      </c>
      <c r="H6" s="5">
        <v>40714</v>
      </c>
      <c r="I6" s="5">
        <v>31188</v>
      </c>
      <c r="J6" s="18">
        <v>9.7490858989726075</v>
      </c>
      <c r="K6" s="14" t="s">
        <v>498</v>
      </c>
      <c r="L6" s="19">
        <v>18000</v>
      </c>
      <c r="M6" s="18">
        <v>35.847716035958911</v>
      </c>
      <c r="N6" s="4" t="s">
        <v>503</v>
      </c>
      <c r="O6" s="4" t="s">
        <v>152</v>
      </c>
      <c r="P6" s="21" t="s">
        <v>215</v>
      </c>
    </row>
    <row r="7" spans="2:16" x14ac:dyDescent="0.25">
      <c r="B7" s="80">
        <v>24</v>
      </c>
      <c r="C7" s="3" t="s">
        <v>46</v>
      </c>
      <c r="D7" s="3" t="s">
        <v>40</v>
      </c>
      <c r="E7" s="4" t="s">
        <v>31</v>
      </c>
      <c r="F7" s="4" t="s">
        <v>32</v>
      </c>
      <c r="G7" s="4" t="s">
        <v>86</v>
      </c>
      <c r="H7" s="5">
        <v>43638</v>
      </c>
      <c r="I7" s="5">
        <v>35827</v>
      </c>
      <c r="J7" s="18">
        <v>1.7381269948630178</v>
      </c>
      <c r="K7" s="14" t="s">
        <v>498</v>
      </c>
      <c r="L7" s="19">
        <v>12000</v>
      </c>
      <c r="M7" s="18">
        <v>23.138126994863018</v>
      </c>
      <c r="N7" s="4" t="s">
        <v>506</v>
      </c>
      <c r="O7" s="4" t="s">
        <v>154</v>
      </c>
      <c r="P7" s="21" t="s">
        <v>176</v>
      </c>
    </row>
    <row r="8" spans="2:16" x14ac:dyDescent="0.25">
      <c r="B8" s="11">
        <v>19</v>
      </c>
      <c r="C8" s="3" t="s">
        <v>46</v>
      </c>
      <c r="D8" s="3" t="s">
        <v>81</v>
      </c>
      <c r="E8" s="4" t="s">
        <v>463</v>
      </c>
      <c r="F8" s="4" t="s">
        <v>464</v>
      </c>
      <c r="G8" s="4" t="s">
        <v>465</v>
      </c>
      <c r="H8" s="5">
        <v>42987</v>
      </c>
      <c r="I8" s="5">
        <v>29344</v>
      </c>
      <c r="J8" s="18">
        <v>3.5216886386986341</v>
      </c>
      <c r="K8" s="14" t="s">
        <v>498</v>
      </c>
      <c r="L8" s="19">
        <v>18000</v>
      </c>
      <c r="M8" s="18">
        <v>40.899770830479454</v>
      </c>
      <c r="N8" s="4" t="s">
        <v>504</v>
      </c>
      <c r="O8" s="4" t="s">
        <v>134</v>
      </c>
      <c r="P8" s="21" t="s">
        <v>178</v>
      </c>
    </row>
    <row r="9" spans="2:16" x14ac:dyDescent="0.25">
      <c r="B9" s="80">
        <v>23</v>
      </c>
      <c r="C9" s="3" t="s">
        <v>51</v>
      </c>
      <c r="D9" s="3" t="s">
        <v>40</v>
      </c>
      <c r="E9" s="4" t="s">
        <v>82</v>
      </c>
      <c r="F9" s="4" t="s">
        <v>90</v>
      </c>
      <c r="G9" s="4" t="s">
        <v>91</v>
      </c>
      <c r="H9" s="5">
        <v>42782</v>
      </c>
      <c r="I9" s="5">
        <v>35244</v>
      </c>
      <c r="J9" s="18">
        <v>4.083332474315073</v>
      </c>
      <c r="K9" s="14" t="s">
        <v>498</v>
      </c>
      <c r="L9" s="19">
        <v>12000</v>
      </c>
      <c r="M9" s="18">
        <v>24.73538726883562</v>
      </c>
      <c r="N9" s="4" t="s">
        <v>506</v>
      </c>
      <c r="O9" s="4" t="s">
        <v>154</v>
      </c>
      <c r="P9" s="21" t="s">
        <v>176</v>
      </c>
    </row>
    <row r="10" spans="2:16" x14ac:dyDescent="0.25">
      <c r="B10" s="11">
        <v>20</v>
      </c>
      <c r="C10" s="3" t="s">
        <v>51</v>
      </c>
      <c r="D10" s="3" t="s">
        <v>40</v>
      </c>
      <c r="E10" s="4" t="s">
        <v>84</v>
      </c>
      <c r="F10" s="4" t="s">
        <v>85</v>
      </c>
      <c r="G10" s="4" t="s">
        <v>86</v>
      </c>
      <c r="H10" s="5">
        <v>42350</v>
      </c>
      <c r="I10" s="5">
        <v>33992</v>
      </c>
      <c r="J10" s="18">
        <v>5.266894118150689</v>
      </c>
      <c r="K10" s="14" t="s">
        <v>498</v>
      </c>
      <c r="L10" s="19">
        <v>12000</v>
      </c>
      <c r="M10" s="18">
        <v>28.16552425513699</v>
      </c>
      <c r="N10" s="4" t="s">
        <v>511</v>
      </c>
      <c r="O10" s="4" t="s">
        <v>134</v>
      </c>
      <c r="P10" s="21" t="s">
        <v>235</v>
      </c>
    </row>
    <row r="11" spans="2:16" x14ac:dyDescent="0.25">
      <c r="B11" s="80">
        <v>21</v>
      </c>
      <c r="C11" s="3" t="s">
        <v>51</v>
      </c>
      <c r="D11" s="3" t="s">
        <v>40</v>
      </c>
      <c r="E11" s="4" t="s">
        <v>87</v>
      </c>
      <c r="F11" s="4" t="s">
        <v>36</v>
      </c>
      <c r="G11" s="4" t="s">
        <v>459</v>
      </c>
      <c r="H11" s="5">
        <v>41682</v>
      </c>
      <c r="I11" s="5">
        <v>33992</v>
      </c>
      <c r="J11" s="18">
        <v>7.0970311044520589</v>
      </c>
      <c r="K11" s="14" t="s">
        <v>499</v>
      </c>
      <c r="L11" s="19">
        <v>15000</v>
      </c>
      <c r="M11" s="18">
        <v>28.16552425513699</v>
      </c>
      <c r="N11" s="4" t="s">
        <v>503</v>
      </c>
      <c r="O11" s="4" t="s">
        <v>134</v>
      </c>
      <c r="P11" s="21" t="s">
        <v>235</v>
      </c>
    </row>
    <row r="12" spans="2:16" x14ac:dyDescent="0.25">
      <c r="B12" s="11">
        <v>18</v>
      </c>
      <c r="C12" s="3" t="s">
        <v>46</v>
      </c>
      <c r="D12" s="3" t="s">
        <v>81</v>
      </c>
      <c r="E12" s="4" t="s">
        <v>82</v>
      </c>
      <c r="F12" s="4" t="s">
        <v>83</v>
      </c>
      <c r="G12" s="4" t="s">
        <v>70</v>
      </c>
      <c r="H12" s="5">
        <v>40307</v>
      </c>
      <c r="I12" s="5">
        <v>29344</v>
      </c>
      <c r="J12" s="18">
        <v>10.864154392123291</v>
      </c>
      <c r="K12" s="14" t="s">
        <v>498</v>
      </c>
      <c r="L12" s="19">
        <v>15000</v>
      </c>
      <c r="M12" s="18">
        <v>40.899770830479454</v>
      </c>
      <c r="N12" s="4" t="s">
        <v>512</v>
      </c>
      <c r="O12" s="4" t="s">
        <v>152</v>
      </c>
      <c r="P12" s="21" t="s">
        <v>174</v>
      </c>
    </row>
    <row r="13" spans="2:16" x14ac:dyDescent="0.25">
      <c r="B13" s="63">
        <v>27</v>
      </c>
      <c r="C13" s="3" t="s">
        <v>51</v>
      </c>
      <c r="D13" s="3" t="s">
        <v>42</v>
      </c>
      <c r="E13" s="4" t="s">
        <v>33</v>
      </c>
      <c r="F13" s="4" t="s">
        <v>97</v>
      </c>
      <c r="G13" s="4" t="s">
        <v>98</v>
      </c>
      <c r="H13" s="5">
        <v>39487</v>
      </c>
      <c r="I13" s="5">
        <v>30771</v>
      </c>
      <c r="J13" s="18">
        <v>13.110729734589045</v>
      </c>
      <c r="K13" s="14" t="s">
        <v>499</v>
      </c>
      <c r="L13" s="19">
        <v>9000</v>
      </c>
      <c r="M13" s="18">
        <v>36.990181789383563</v>
      </c>
      <c r="N13" s="4" t="s">
        <v>506</v>
      </c>
      <c r="O13" s="4" t="s">
        <v>152</v>
      </c>
      <c r="P13" s="21" t="s">
        <v>288</v>
      </c>
    </row>
    <row r="14" spans="2:16" x14ac:dyDescent="0.25">
      <c r="B14" s="11">
        <v>17</v>
      </c>
      <c r="C14" s="3" t="s">
        <v>46</v>
      </c>
      <c r="D14" s="3" t="s">
        <v>501</v>
      </c>
      <c r="E14" s="4" t="s">
        <v>35</v>
      </c>
      <c r="F14" s="4" t="s">
        <v>36</v>
      </c>
      <c r="G14" s="4" t="s">
        <v>79</v>
      </c>
      <c r="H14" s="5">
        <v>36774</v>
      </c>
      <c r="I14" s="5">
        <v>30444</v>
      </c>
      <c r="J14" s="18">
        <v>20.543606446917813</v>
      </c>
      <c r="K14" s="14" t="s">
        <v>499</v>
      </c>
      <c r="L14" s="19">
        <v>28000</v>
      </c>
      <c r="M14" s="18">
        <v>37.886072200342468</v>
      </c>
      <c r="N14" s="4" t="s">
        <v>502</v>
      </c>
      <c r="O14" s="4" t="s">
        <v>152</v>
      </c>
      <c r="P14" s="21" t="s">
        <v>215</v>
      </c>
    </row>
    <row r="15" spans="2:16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x14ac:dyDescent="0.25">
      <c r="B16" s="11">
        <v>26</v>
      </c>
      <c r="C16" s="3" t="s">
        <v>46</v>
      </c>
      <c r="D16" s="3" t="s">
        <v>40</v>
      </c>
      <c r="E16" s="4" t="s">
        <v>94</v>
      </c>
      <c r="F16" s="4" t="s">
        <v>95</v>
      </c>
      <c r="G16" s="4" t="s">
        <v>96</v>
      </c>
      <c r="H16" s="5">
        <v>36411</v>
      </c>
      <c r="I16" s="5">
        <v>29630</v>
      </c>
      <c r="J16" s="18">
        <v>21.538126994863017</v>
      </c>
      <c r="K16" s="14" t="s">
        <v>498</v>
      </c>
      <c r="L16" s="19">
        <v>15000</v>
      </c>
      <c r="M16" s="18">
        <v>40.116209186643843</v>
      </c>
      <c r="N16" s="4" t="s">
        <v>508</v>
      </c>
      <c r="O16" s="4" t="s">
        <v>154</v>
      </c>
      <c r="P16" s="21" t="s">
        <v>176</v>
      </c>
    </row>
    <row r="17" spans="2:16" x14ac:dyDescent="0.25">
      <c r="B17" s="6">
        <v>16</v>
      </c>
      <c r="C17" s="3" t="s">
        <v>51</v>
      </c>
      <c r="D17" s="3" t="s">
        <v>500</v>
      </c>
      <c r="E17" s="4" t="s">
        <v>33</v>
      </c>
      <c r="F17" s="4" t="s">
        <v>34</v>
      </c>
      <c r="G17" s="4" t="s">
        <v>78</v>
      </c>
      <c r="H17" s="5">
        <v>35967</v>
      </c>
      <c r="I17" s="5">
        <v>25279</v>
      </c>
      <c r="J17" s="18">
        <v>22.754565351027402</v>
      </c>
      <c r="K17" s="14" t="s">
        <v>499</v>
      </c>
      <c r="L17" s="19">
        <v>32000</v>
      </c>
      <c r="M17" s="18">
        <v>52.036757131849321</v>
      </c>
      <c r="N17" s="4" t="s">
        <v>511</v>
      </c>
      <c r="O17" s="4" t="s">
        <v>152</v>
      </c>
      <c r="P17" s="21" t="s">
        <v>195</v>
      </c>
    </row>
    <row r="18" spans="2:16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x14ac:dyDescent="0.25">
      <c r="B19" s="6">
        <v>14</v>
      </c>
      <c r="C19" s="3" t="s">
        <v>51</v>
      </c>
      <c r="D19" s="3" t="s">
        <v>501</v>
      </c>
      <c r="E19" s="4" t="s">
        <v>29</v>
      </c>
      <c r="F19" s="4" t="s">
        <v>30</v>
      </c>
      <c r="G19" s="4" t="s">
        <v>76</v>
      </c>
      <c r="H19" s="5">
        <v>34916</v>
      </c>
      <c r="I19" s="5">
        <v>26140</v>
      </c>
      <c r="J19" s="18">
        <v>25.634017405821922</v>
      </c>
      <c r="K19" s="14" t="s">
        <v>498</v>
      </c>
      <c r="L19" s="19">
        <v>28000</v>
      </c>
      <c r="M19" s="18">
        <v>49.67785302226028</v>
      </c>
      <c r="N19" s="4" t="s">
        <v>510</v>
      </c>
      <c r="O19" s="4" t="s">
        <v>152</v>
      </c>
      <c r="P19" s="21" t="s">
        <v>174</v>
      </c>
    </row>
    <row r="20" spans="2:16" x14ac:dyDescent="0.25">
      <c r="B20" s="11">
        <v>11</v>
      </c>
      <c r="C20" s="3" t="s">
        <v>46</v>
      </c>
      <c r="D20" s="3" t="s">
        <v>500</v>
      </c>
      <c r="E20" s="4" t="s">
        <v>23</v>
      </c>
      <c r="F20" s="4" t="s">
        <v>24</v>
      </c>
      <c r="G20" s="4" t="s">
        <v>73</v>
      </c>
      <c r="H20" s="5">
        <v>34552</v>
      </c>
      <c r="I20" s="5">
        <v>18530</v>
      </c>
      <c r="J20" s="18">
        <v>26.631277679794525</v>
      </c>
      <c r="K20" s="14" t="s">
        <v>499</v>
      </c>
      <c r="L20" s="19">
        <v>30000</v>
      </c>
      <c r="M20" s="18">
        <v>70.527168090753435</v>
      </c>
      <c r="N20" s="4" t="s">
        <v>508</v>
      </c>
      <c r="O20" s="4" t="s">
        <v>152</v>
      </c>
      <c r="P20" s="21" t="s">
        <v>174</v>
      </c>
    </row>
    <row r="21" spans="2:16" x14ac:dyDescent="0.25">
      <c r="B21" s="63">
        <v>13</v>
      </c>
      <c r="C21" s="3" t="s">
        <v>46</v>
      </c>
      <c r="D21" s="3" t="s">
        <v>456</v>
      </c>
      <c r="E21" s="4" t="s">
        <v>27</v>
      </c>
      <c r="F21" s="4" t="s">
        <v>28</v>
      </c>
      <c r="G21" s="4" t="s">
        <v>75</v>
      </c>
      <c r="H21" s="5">
        <v>34144</v>
      </c>
      <c r="I21" s="5">
        <v>27059</v>
      </c>
      <c r="J21" s="18">
        <v>27.749085898972606</v>
      </c>
      <c r="K21" s="14" t="s">
        <v>499</v>
      </c>
      <c r="L21" s="19">
        <v>19000</v>
      </c>
      <c r="M21" s="18">
        <v>47.160044803082194</v>
      </c>
      <c r="N21" s="4" t="s">
        <v>502</v>
      </c>
      <c r="O21" s="4" t="s">
        <v>152</v>
      </c>
      <c r="P21" s="21" t="s">
        <v>174</v>
      </c>
    </row>
    <row r="22" spans="2:16" x14ac:dyDescent="0.25">
      <c r="B22" s="11">
        <v>1</v>
      </c>
      <c r="C22" s="3" t="s">
        <v>51</v>
      </c>
      <c r="D22" s="3" t="s">
        <v>40</v>
      </c>
      <c r="E22" s="4" t="s">
        <v>7</v>
      </c>
      <c r="F22" s="4" t="s">
        <v>8</v>
      </c>
      <c r="G22" s="4" t="s">
        <v>65</v>
      </c>
      <c r="H22" s="5">
        <v>33985</v>
      </c>
      <c r="I22" s="5">
        <v>24399</v>
      </c>
      <c r="J22" s="18">
        <v>28.184702337328773</v>
      </c>
      <c r="K22" s="14" t="s">
        <v>498</v>
      </c>
      <c r="L22" s="19">
        <v>15000</v>
      </c>
      <c r="M22" s="18">
        <v>54.447716035958905</v>
      </c>
      <c r="N22" s="4" t="s">
        <v>502</v>
      </c>
      <c r="O22" s="4" t="s">
        <v>134</v>
      </c>
      <c r="P22" s="21" t="s">
        <v>156</v>
      </c>
    </row>
    <row r="23" spans="2:16" x14ac:dyDescent="0.25">
      <c r="B23" s="6">
        <v>10</v>
      </c>
      <c r="C23" s="3" t="s">
        <v>51</v>
      </c>
      <c r="D23" s="3" t="s">
        <v>40</v>
      </c>
      <c r="E23" s="4" t="s">
        <v>21</v>
      </c>
      <c r="F23" s="4" t="s">
        <v>22</v>
      </c>
      <c r="G23" s="4" t="s">
        <v>72</v>
      </c>
      <c r="H23" s="5">
        <v>33695</v>
      </c>
      <c r="I23" s="5">
        <v>18593</v>
      </c>
      <c r="J23" s="18">
        <v>28.979222885273977</v>
      </c>
      <c r="K23" s="14" t="s">
        <v>498</v>
      </c>
      <c r="L23" s="19">
        <v>15000</v>
      </c>
      <c r="M23" s="18">
        <v>70.354565351027404</v>
      </c>
      <c r="N23" s="4" t="s">
        <v>507</v>
      </c>
      <c r="O23" s="4" t="s">
        <v>152</v>
      </c>
      <c r="P23" s="21" t="s">
        <v>174</v>
      </c>
    </row>
    <row r="24" spans="2:16" x14ac:dyDescent="0.25">
      <c r="B24" s="11">
        <v>7</v>
      </c>
      <c r="C24" s="3" t="s">
        <v>51</v>
      </c>
      <c r="D24" s="3" t="s">
        <v>41</v>
      </c>
      <c r="E24" s="4" t="s">
        <v>15</v>
      </c>
      <c r="F24" s="4" t="s">
        <v>16</v>
      </c>
      <c r="G24" s="4" t="s">
        <v>69</v>
      </c>
      <c r="H24" s="5">
        <v>33578</v>
      </c>
      <c r="I24" s="5">
        <v>17448</v>
      </c>
      <c r="J24" s="18">
        <v>29.299770830479456</v>
      </c>
      <c r="K24" s="14" t="s">
        <v>499</v>
      </c>
      <c r="L24" s="19">
        <v>25000</v>
      </c>
      <c r="M24" s="18">
        <v>73.491551652397263</v>
      </c>
      <c r="N24" s="4" t="s">
        <v>505</v>
      </c>
      <c r="O24" s="4" t="s">
        <v>152</v>
      </c>
      <c r="P24" s="21" t="s">
        <v>252</v>
      </c>
    </row>
    <row r="25" spans="2:16" x14ac:dyDescent="0.25">
      <c r="B25" s="63">
        <v>29</v>
      </c>
      <c r="C25" s="3" t="s">
        <v>46</v>
      </c>
      <c r="D25" s="3" t="s">
        <v>500</v>
      </c>
      <c r="E25" s="4" t="s">
        <v>21</v>
      </c>
      <c r="F25" s="4" t="s">
        <v>59</v>
      </c>
      <c r="G25" s="4" t="s">
        <v>80</v>
      </c>
      <c r="H25" s="5">
        <v>32640</v>
      </c>
      <c r="I25" s="5">
        <v>24945</v>
      </c>
      <c r="J25" s="18">
        <v>31.869633844178086</v>
      </c>
      <c r="K25" s="14" t="s">
        <v>498</v>
      </c>
      <c r="L25" s="19">
        <v>32000</v>
      </c>
      <c r="M25" s="18">
        <v>52.951825625000005</v>
      </c>
      <c r="N25" s="4" t="s">
        <v>505</v>
      </c>
      <c r="O25" s="4" t="s">
        <v>152</v>
      </c>
      <c r="P25" s="21" t="s">
        <v>174</v>
      </c>
    </row>
    <row r="26" spans="2:16" x14ac:dyDescent="0.25">
      <c r="B26" s="11">
        <v>3</v>
      </c>
      <c r="C26" s="3" t="s">
        <v>46</v>
      </c>
      <c r="D26" s="3" t="s">
        <v>40</v>
      </c>
      <c r="E26" s="4" t="s">
        <v>11</v>
      </c>
      <c r="F26" s="4" t="s">
        <v>12</v>
      </c>
      <c r="G26" s="4" t="s">
        <v>67</v>
      </c>
      <c r="H26" s="5">
        <v>31286</v>
      </c>
      <c r="I26" s="5">
        <v>22145</v>
      </c>
      <c r="J26" s="18">
        <v>35.579222885273978</v>
      </c>
      <c r="K26" s="14" t="s">
        <v>499</v>
      </c>
      <c r="L26" s="19">
        <v>12000</v>
      </c>
      <c r="M26" s="18">
        <v>60.623058501712336</v>
      </c>
      <c r="N26" s="4" t="s">
        <v>504</v>
      </c>
      <c r="O26" s="4" t="s">
        <v>152</v>
      </c>
      <c r="P26" s="21" t="s">
        <v>174</v>
      </c>
    </row>
    <row r="27" spans="2:16" x14ac:dyDescent="0.25">
      <c r="B27" s="63">
        <v>9</v>
      </c>
      <c r="C27" s="3" t="s">
        <v>46</v>
      </c>
      <c r="D27" s="3" t="s">
        <v>40</v>
      </c>
      <c r="E27" s="4" t="s">
        <v>19</v>
      </c>
      <c r="F27" s="4" t="s">
        <v>20</v>
      </c>
      <c r="G27" s="4" t="s">
        <v>71</v>
      </c>
      <c r="H27" s="5">
        <v>31194</v>
      </c>
      <c r="I27" s="5">
        <v>23467</v>
      </c>
      <c r="J27" s="18">
        <v>35.831277679794525</v>
      </c>
      <c r="K27" s="14" t="s">
        <v>498</v>
      </c>
      <c r="L27" s="19">
        <v>12000</v>
      </c>
      <c r="M27" s="18">
        <v>57.001140693493156</v>
      </c>
      <c r="N27" s="4" t="s">
        <v>506</v>
      </c>
      <c r="O27" s="4" t="s">
        <v>152</v>
      </c>
      <c r="P27" s="21" t="s">
        <v>195</v>
      </c>
    </row>
    <row r="28" spans="2:16" x14ac:dyDescent="0.25">
      <c r="B28" s="11">
        <v>8</v>
      </c>
      <c r="C28" s="3" t="s">
        <v>46</v>
      </c>
      <c r="D28" s="3" t="s">
        <v>40</v>
      </c>
      <c r="E28" s="4" t="s">
        <v>17</v>
      </c>
      <c r="F28" s="4" t="s">
        <v>18</v>
      </c>
      <c r="G28" s="4" t="s">
        <v>70</v>
      </c>
      <c r="H28" s="5">
        <v>30299</v>
      </c>
      <c r="I28" s="5">
        <v>16428</v>
      </c>
      <c r="J28" s="18">
        <v>38.283332474315074</v>
      </c>
      <c r="K28" s="14" t="s">
        <v>498</v>
      </c>
      <c r="L28" s="19">
        <v>12000</v>
      </c>
      <c r="M28" s="18">
        <v>76.286072200342474</v>
      </c>
      <c r="N28" s="4" t="s">
        <v>503</v>
      </c>
      <c r="O28" s="4" t="s">
        <v>152</v>
      </c>
      <c r="P28" s="21" t="s">
        <v>234</v>
      </c>
    </row>
    <row r="29" spans="2:16" x14ac:dyDescent="0.25">
      <c r="B29" s="6">
        <v>2</v>
      </c>
      <c r="C29" s="3" t="s">
        <v>46</v>
      </c>
      <c r="D29" s="3" t="s">
        <v>41</v>
      </c>
      <c r="E29" s="4" t="s">
        <v>9</v>
      </c>
      <c r="F29" s="4" t="s">
        <v>10</v>
      </c>
      <c r="G29" s="4" t="s">
        <v>66</v>
      </c>
      <c r="H29" s="5">
        <v>29882</v>
      </c>
      <c r="I29" s="5">
        <v>18742</v>
      </c>
      <c r="J29" s="18">
        <v>39.425798227739733</v>
      </c>
      <c r="K29" s="14" t="s">
        <v>499</v>
      </c>
      <c r="L29" s="19">
        <v>20000</v>
      </c>
      <c r="M29" s="18">
        <v>69.946346172945212</v>
      </c>
      <c r="N29" s="4" t="s">
        <v>503</v>
      </c>
      <c r="O29" s="4" t="s">
        <v>152</v>
      </c>
      <c r="P29" s="21" t="s">
        <v>174</v>
      </c>
    </row>
    <row r="30" spans="2:16" x14ac:dyDescent="0.25">
      <c r="B30" s="11">
        <v>5</v>
      </c>
      <c r="C30" s="3" t="s">
        <v>51</v>
      </c>
      <c r="D30" s="3" t="s">
        <v>500</v>
      </c>
      <c r="E30" s="4" t="s">
        <v>466</v>
      </c>
      <c r="F30" s="4" t="s">
        <v>467</v>
      </c>
      <c r="G30" s="4" t="s">
        <v>71</v>
      </c>
      <c r="H30" s="5">
        <v>27986</v>
      </c>
      <c r="I30" s="5">
        <v>19253</v>
      </c>
      <c r="J30" s="18">
        <v>44.620318775684936</v>
      </c>
      <c r="K30" s="14" t="s">
        <v>498</v>
      </c>
      <c r="L30" s="19">
        <v>32000</v>
      </c>
      <c r="M30" s="18">
        <v>68.546346172945206</v>
      </c>
      <c r="N30" s="4" t="s">
        <v>505</v>
      </c>
      <c r="O30" s="4" t="s">
        <v>152</v>
      </c>
      <c r="P30" s="21" t="s">
        <v>174</v>
      </c>
    </row>
    <row r="31" spans="2:16" x14ac:dyDescent="0.25">
      <c r="B31" s="6">
        <v>4</v>
      </c>
      <c r="C31" s="3" t="s">
        <v>46</v>
      </c>
      <c r="D31" s="3" t="s">
        <v>456</v>
      </c>
      <c r="E31" s="4" t="s">
        <v>468</v>
      </c>
      <c r="F31" s="4" t="s">
        <v>469</v>
      </c>
      <c r="G31" s="4" t="s">
        <v>470</v>
      </c>
      <c r="H31" s="5">
        <v>25286</v>
      </c>
      <c r="I31" s="5">
        <v>19253</v>
      </c>
      <c r="J31" s="18">
        <v>52.017579049657542</v>
      </c>
      <c r="K31" s="14" t="s">
        <v>499</v>
      </c>
      <c r="L31" s="19">
        <v>18000</v>
      </c>
      <c r="M31" s="18">
        <v>68.546346172945206</v>
      </c>
      <c r="N31" s="4" t="s">
        <v>503</v>
      </c>
      <c r="O31" s="4" t="s">
        <v>152</v>
      </c>
      <c r="P31" s="21" t="s">
        <v>174</v>
      </c>
    </row>
    <row r="32" spans="2:16" x14ac:dyDescent="0.25">
      <c r="B32" s="11">
        <v>6</v>
      </c>
      <c r="C32" s="3" t="s">
        <v>51</v>
      </c>
      <c r="D32" s="3" t="s">
        <v>42</v>
      </c>
      <c r="E32" s="4" t="s">
        <v>13</v>
      </c>
      <c r="F32" s="4" t="s">
        <v>14</v>
      </c>
      <c r="G32" s="4" t="s">
        <v>68</v>
      </c>
      <c r="H32" s="5">
        <v>23963</v>
      </c>
      <c r="I32" s="5">
        <v>19253</v>
      </c>
      <c r="J32" s="18">
        <v>55.642236583904115</v>
      </c>
      <c r="K32" s="14" t="s">
        <v>499</v>
      </c>
      <c r="L32" s="19">
        <v>8000</v>
      </c>
      <c r="M32" s="18">
        <v>68.546346172945206</v>
      </c>
      <c r="N32" s="4" t="s">
        <v>506</v>
      </c>
      <c r="O32" s="4" t="s">
        <v>152</v>
      </c>
      <c r="P32" s="21" t="s">
        <v>270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C000000}"/>
  <sortState xmlns:xlrd2="http://schemas.microsoft.com/office/spreadsheetml/2017/richdata2" ref="B4:P32">
    <sortCondition ref="J4:J32" customList="3,10,20"/>
  </sortState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L4:L32" xr:uid="{00000000-0002-0000-0C00-000000000000}">
      <formula1>INDIRECT(D4)</formula1>
    </dataValidation>
    <dataValidation type="list" allowBlank="1" showInputMessage="1" showErrorMessage="1" sqref="P4:P33" xr:uid="{00000000-0002-0000-0C00-000001000000}">
      <formula1>INDIRECT(O4)</formula1>
    </dataValidation>
    <dataValidation type="list" allowBlank="1" showInputMessage="1" showErrorMessage="1" sqref="O4:O33" xr:uid="{00000000-0002-0000-0C00-000002000000}">
      <formula1>$C$90:$T$90</formula1>
    </dataValidation>
  </dataValidations>
  <hyperlinks>
    <hyperlink ref="C100" r:id="rId1" tooltip="Бар (місто)" display="https://uk.wikipedia.org/wiki/%D0%91%D0%B0%D1%80_(%D0%BC%D1%96%D1%81%D1%82%D0%BE)" xr:uid="{00000000-0004-0000-0C00-000000000000}"/>
    <hyperlink ref="C98" r:id="rId2" tooltip="Бершадь" display="https://uk.wikipedia.org/wiki/%D0%91%D0%B5%D1%80%D1%88%D0%B0%D0%B4%D1%8C" xr:uid="{00000000-0004-0000-0C00-000001000000}"/>
    <hyperlink ref="C108" r:id="rId3" tooltip="Вінниця" display="https://uk.wikipedia.org/wiki/%D0%92%D1%96%D0%BD%D0%BD%D0%B8%D1%86%D1%8F" xr:uid="{00000000-0004-0000-0C00-000002000000}"/>
    <hyperlink ref="C103" r:id="rId4" tooltip="Гайсин" display="https://uk.wikipedia.org/wiki/%D0%93%D0%B0%D0%B9%D1%81%D0%B8%D0%BD" xr:uid="{00000000-0004-0000-0C00-000003000000}"/>
    <hyperlink ref="C97" r:id="rId5" tooltip="Гнівань" display="https://uk.wikipedia.org/wiki/%D0%93%D0%BD%D1%96%D0%B2%D0%B0%D0%BD%D1%8C" xr:uid="{00000000-0004-0000-0C00-000004000000}"/>
    <hyperlink ref="C107" r:id="rId6" tooltip="Жмеринка" display="https://uk.wikipedia.org/wiki/%D0%96%D0%BC%D0%B5%D1%80%D0%B8%D0%BD%D0%BA%D0%B0" xr:uid="{00000000-0004-0000-0C00-000005000000}"/>
    <hyperlink ref="C94" r:id="rId7" tooltip="Іллінці" display="https://uk.wikipedia.org/wiki/%D0%86%D0%BB%D0%BB%D1%96%D0%BD%D1%86%D1%96" xr:uid="{00000000-0004-0000-0C00-000006000000}"/>
    <hyperlink ref="C101" r:id="rId8" tooltip="Калинівка (місто)" display="https://uk.wikipedia.org/wiki/%D0%9A%D0%B0%D0%BB%D0%B8%D0%BD%D1%96%D0%B2%D0%BA%D0%B0_(%D0%BC%D1%96%D1%81%D1%82%D0%BE)" xr:uid="{00000000-0004-0000-0C00-000007000000}"/>
    <hyperlink ref="C104" r:id="rId9" tooltip="Козятин" display="https://uk.wikipedia.org/wiki/%D0%9A%D0%BE%D0%B7%D1%8F%D1%82%D0%B8%D0%BD" xr:uid="{00000000-0004-0000-0C00-000008000000}"/>
    <hyperlink ref="C102" r:id="rId10" tooltip="Ладижин" display="https://uk.wikipedia.org/wiki/%D0%9B%D0%B0%D0%B4%D0%B8%D0%B6%D0%B8%D0%BD" xr:uid="{00000000-0004-0000-0C00-000009000000}"/>
    <hyperlink ref="C92" r:id="rId11" tooltip="Липовець" display="https://uk.wikipedia.org/wiki/%D0%9B%D0%B8%D0%BF%D0%BE%D0%B2%D0%B5%D1%86%D1%8C" xr:uid="{00000000-0004-0000-0C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C00-00000B000000}"/>
    <hyperlink ref="C96" r:id="rId13" tooltip="Немирів" display="https://uk.wikipedia.org/wiki/%D0%9D%D0%B5%D0%BC%D0%B8%D1%80%D1%96%D0%B2" xr:uid="{00000000-0004-0000-0C00-00000C000000}"/>
    <hyperlink ref="C93" r:id="rId14" tooltip="Погребище" display="https://uk.wikipedia.org/wiki/%D0%9F%D0%BE%D0%B3%D1%80%D0%B5%D0%B1%D0%B8%D1%89%D0%B5" xr:uid="{00000000-0004-0000-0C00-00000D000000}"/>
    <hyperlink ref="C99" r:id="rId15" tooltip="Тульчин" display="https://uk.wikipedia.org/wiki/%D0%A2%D1%83%D0%BB%D1%8C%D1%87%D0%B8%D0%BD" xr:uid="{00000000-0004-0000-0C00-00000E000000}"/>
    <hyperlink ref="C105" r:id="rId16" tooltip="Хмільник" display="https://uk.wikipedia.org/wiki/%D0%A5%D0%BC%D1%96%D0%BB%D1%8C%D0%BD%D0%B8%D0%BA" xr:uid="{00000000-0004-0000-0C00-00000F000000}"/>
    <hyperlink ref="C91" r:id="rId17" tooltip="Шаргород" display="https://uk.wikipedia.org/wiki/%D0%A8%D0%B0%D1%80%D0%B3%D0%BE%D1%80%D0%BE%D0%B4" xr:uid="{00000000-0004-0000-0C00-000010000000}"/>
    <hyperlink ref="C95" r:id="rId18" tooltip="Ямпіль" display="https://uk.wikipedia.org/wiki/%D0%AF%D0%BC%D0%BF%D1%96%D0%BB%D1%8C" xr:uid="{00000000-0004-0000-0C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T128"/>
  <sheetViews>
    <sheetView topLeftCell="A35" zoomScale="90" zoomScaleNormal="90" workbookViewId="0">
      <selection activeCell="A2" sqref="A2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12.5429687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39.5" thickBot="1" x14ac:dyDescent="0.3">
      <c r="B3" s="15" t="s">
        <v>6</v>
      </c>
      <c r="C3" s="16" t="s">
        <v>47</v>
      </c>
      <c r="D3" s="17" t="s">
        <v>39</v>
      </c>
      <c r="E3" s="16" t="s">
        <v>2</v>
      </c>
      <c r="F3" s="16" t="s">
        <v>3</v>
      </c>
      <c r="G3" s="16" t="s">
        <v>1</v>
      </c>
      <c r="H3" s="16" t="s">
        <v>63</v>
      </c>
      <c r="I3" s="16" t="s">
        <v>62</v>
      </c>
      <c r="J3" s="16" t="s">
        <v>5</v>
      </c>
      <c r="K3" s="16" t="s">
        <v>64</v>
      </c>
      <c r="L3" s="16" t="s">
        <v>38</v>
      </c>
      <c r="M3" s="16" t="s">
        <v>0</v>
      </c>
      <c r="N3" s="17" t="s">
        <v>45</v>
      </c>
      <c r="O3" s="16" t="s">
        <v>4</v>
      </c>
      <c r="P3" s="24" t="s">
        <v>37</v>
      </c>
    </row>
    <row r="4" spans="2:16" x14ac:dyDescent="0.25">
      <c r="B4" s="11">
        <v>1</v>
      </c>
      <c r="C4" s="12" t="s">
        <v>502</v>
      </c>
      <c r="D4" s="65">
        <v>54.447716035958905</v>
      </c>
      <c r="E4" s="13">
        <v>33985</v>
      </c>
      <c r="F4" s="13">
        <v>24399</v>
      </c>
      <c r="G4" s="12" t="s">
        <v>8</v>
      </c>
      <c r="H4" s="12" t="s">
        <v>156</v>
      </c>
      <c r="I4" s="12" t="s">
        <v>134</v>
      </c>
      <c r="J4" s="19">
        <v>15000</v>
      </c>
      <c r="K4" s="12" t="s">
        <v>65</v>
      </c>
      <c r="L4" s="14" t="s">
        <v>40</v>
      </c>
      <c r="M4" s="12" t="s">
        <v>7</v>
      </c>
      <c r="N4" s="18">
        <v>28.184702337328773</v>
      </c>
      <c r="O4" s="14" t="s">
        <v>498</v>
      </c>
      <c r="P4" s="66" t="s">
        <v>51</v>
      </c>
    </row>
    <row r="5" spans="2:16" x14ac:dyDescent="0.25">
      <c r="B5" s="6">
        <v>2</v>
      </c>
      <c r="C5" s="4" t="s">
        <v>503</v>
      </c>
      <c r="D5" s="65">
        <v>69.946346172945212</v>
      </c>
      <c r="E5" s="5">
        <v>29882</v>
      </c>
      <c r="F5" s="5">
        <v>18742</v>
      </c>
      <c r="G5" s="4" t="s">
        <v>10</v>
      </c>
      <c r="H5" s="4" t="s">
        <v>174</v>
      </c>
      <c r="I5" s="4" t="s">
        <v>152</v>
      </c>
      <c r="J5" s="19">
        <v>20000</v>
      </c>
      <c r="K5" s="12" t="s">
        <v>66</v>
      </c>
      <c r="L5" s="14" t="s">
        <v>41</v>
      </c>
      <c r="M5" s="12" t="s">
        <v>9</v>
      </c>
      <c r="N5" s="65">
        <v>39.425798227739733</v>
      </c>
      <c r="O5" s="3" t="s">
        <v>499</v>
      </c>
      <c r="P5" s="67" t="s">
        <v>46</v>
      </c>
    </row>
    <row r="6" spans="2:16" x14ac:dyDescent="0.25">
      <c r="B6" s="11">
        <v>3</v>
      </c>
      <c r="C6" s="4" t="s">
        <v>504</v>
      </c>
      <c r="D6" s="65">
        <v>60.623058501712336</v>
      </c>
      <c r="E6" s="5">
        <v>31286</v>
      </c>
      <c r="F6" s="5">
        <v>22145</v>
      </c>
      <c r="G6" s="4" t="s">
        <v>12</v>
      </c>
      <c r="H6" s="4" t="s">
        <v>174</v>
      </c>
      <c r="I6" s="4" t="s">
        <v>152</v>
      </c>
      <c r="J6" s="19">
        <v>12000</v>
      </c>
      <c r="K6" s="12" t="s">
        <v>67</v>
      </c>
      <c r="L6" s="14" t="s">
        <v>40</v>
      </c>
      <c r="M6" s="12" t="s">
        <v>11</v>
      </c>
      <c r="N6" s="65">
        <v>35.579222885273978</v>
      </c>
      <c r="O6" s="3" t="s">
        <v>499</v>
      </c>
      <c r="P6" s="67" t="s">
        <v>46</v>
      </c>
    </row>
    <row r="7" spans="2:16" x14ac:dyDescent="0.25">
      <c r="B7" s="6">
        <v>4</v>
      </c>
      <c r="C7" s="4" t="s">
        <v>503</v>
      </c>
      <c r="D7" s="65">
        <v>68.546346172945206</v>
      </c>
      <c r="E7" s="5">
        <v>25286</v>
      </c>
      <c r="F7" s="5">
        <v>19253</v>
      </c>
      <c r="G7" s="4" t="s">
        <v>469</v>
      </c>
      <c r="H7" s="4" t="s">
        <v>174</v>
      </c>
      <c r="I7" s="4" t="s">
        <v>152</v>
      </c>
      <c r="J7" s="19">
        <v>18000</v>
      </c>
      <c r="K7" s="12" t="s">
        <v>470</v>
      </c>
      <c r="L7" s="14" t="s">
        <v>456</v>
      </c>
      <c r="M7" s="12" t="s">
        <v>468</v>
      </c>
      <c r="N7" s="65">
        <v>52.017579049657542</v>
      </c>
      <c r="O7" s="3" t="s">
        <v>499</v>
      </c>
      <c r="P7" s="67" t="s">
        <v>46</v>
      </c>
    </row>
    <row r="8" spans="2:16" x14ac:dyDescent="0.25">
      <c r="B8" s="11">
        <v>5</v>
      </c>
      <c r="C8" s="4" t="s">
        <v>505</v>
      </c>
      <c r="D8" s="65">
        <v>68.546346172945206</v>
      </c>
      <c r="E8" s="5">
        <v>27986</v>
      </c>
      <c r="F8" s="5">
        <v>19253</v>
      </c>
      <c r="G8" s="4" t="s">
        <v>467</v>
      </c>
      <c r="H8" s="4" t="s">
        <v>174</v>
      </c>
      <c r="I8" s="4" t="s">
        <v>152</v>
      </c>
      <c r="J8" s="19">
        <v>32000</v>
      </c>
      <c r="K8" s="12" t="s">
        <v>71</v>
      </c>
      <c r="L8" s="14" t="s">
        <v>500</v>
      </c>
      <c r="M8" s="12" t="s">
        <v>466</v>
      </c>
      <c r="N8" s="65">
        <v>44.620318775684936</v>
      </c>
      <c r="O8" s="3" t="s">
        <v>498</v>
      </c>
      <c r="P8" s="67" t="s">
        <v>51</v>
      </c>
    </row>
    <row r="9" spans="2:16" x14ac:dyDescent="0.25">
      <c r="B9" s="6">
        <v>6</v>
      </c>
      <c r="C9" s="4" t="s">
        <v>506</v>
      </c>
      <c r="D9" s="65">
        <v>68.546346172945206</v>
      </c>
      <c r="E9" s="5">
        <v>23963</v>
      </c>
      <c r="F9" s="5">
        <v>19253</v>
      </c>
      <c r="G9" s="4" t="s">
        <v>14</v>
      </c>
      <c r="H9" s="4" t="s">
        <v>270</v>
      </c>
      <c r="I9" s="4" t="s">
        <v>152</v>
      </c>
      <c r="J9" s="19">
        <v>8000</v>
      </c>
      <c r="K9" s="12" t="s">
        <v>68</v>
      </c>
      <c r="L9" s="14" t="s">
        <v>42</v>
      </c>
      <c r="M9" s="12" t="s">
        <v>13</v>
      </c>
      <c r="N9" s="65">
        <v>55.642236583904115</v>
      </c>
      <c r="O9" s="3" t="s">
        <v>499</v>
      </c>
      <c r="P9" s="67" t="s">
        <v>51</v>
      </c>
    </row>
    <row r="10" spans="2:16" x14ac:dyDescent="0.25">
      <c r="B10" s="11">
        <v>7</v>
      </c>
      <c r="C10" s="4" t="s">
        <v>505</v>
      </c>
      <c r="D10" s="65">
        <v>73.491551652397263</v>
      </c>
      <c r="E10" s="5">
        <v>33578</v>
      </c>
      <c r="F10" s="5">
        <v>17448</v>
      </c>
      <c r="G10" s="4" t="s">
        <v>16</v>
      </c>
      <c r="H10" s="4" t="s">
        <v>252</v>
      </c>
      <c r="I10" s="4" t="s">
        <v>152</v>
      </c>
      <c r="J10" s="19">
        <v>25000</v>
      </c>
      <c r="K10" s="12" t="s">
        <v>69</v>
      </c>
      <c r="L10" s="14" t="s">
        <v>41</v>
      </c>
      <c r="M10" s="12" t="s">
        <v>15</v>
      </c>
      <c r="N10" s="65">
        <v>29.299770830479456</v>
      </c>
      <c r="O10" s="3" t="s">
        <v>499</v>
      </c>
      <c r="P10" s="67" t="s">
        <v>51</v>
      </c>
    </row>
    <row r="11" spans="2:16" x14ac:dyDescent="0.25">
      <c r="B11" s="6">
        <v>8</v>
      </c>
      <c r="C11" s="4" t="s">
        <v>503</v>
      </c>
      <c r="D11" s="65">
        <v>76.286072200342474</v>
      </c>
      <c r="E11" s="5">
        <v>30299</v>
      </c>
      <c r="F11" s="5">
        <v>16428</v>
      </c>
      <c r="G11" s="4" t="s">
        <v>18</v>
      </c>
      <c r="H11" s="4" t="s">
        <v>234</v>
      </c>
      <c r="I11" s="4" t="s">
        <v>152</v>
      </c>
      <c r="J11" s="19">
        <v>12000</v>
      </c>
      <c r="K11" s="12" t="s">
        <v>70</v>
      </c>
      <c r="L11" s="14" t="s">
        <v>40</v>
      </c>
      <c r="M11" s="12" t="s">
        <v>17</v>
      </c>
      <c r="N11" s="65">
        <v>38.283332474315074</v>
      </c>
      <c r="O11" s="3" t="s">
        <v>498</v>
      </c>
      <c r="P11" s="67" t="s">
        <v>46</v>
      </c>
    </row>
    <row r="12" spans="2:16" x14ac:dyDescent="0.25">
      <c r="B12" s="11">
        <v>9</v>
      </c>
      <c r="C12" s="4" t="s">
        <v>506</v>
      </c>
      <c r="D12" s="65">
        <v>57.001140693493156</v>
      </c>
      <c r="E12" s="5">
        <v>31194</v>
      </c>
      <c r="F12" s="5">
        <v>23467</v>
      </c>
      <c r="G12" s="4" t="s">
        <v>20</v>
      </c>
      <c r="H12" s="4" t="s">
        <v>195</v>
      </c>
      <c r="I12" s="4" t="s">
        <v>152</v>
      </c>
      <c r="J12" s="19">
        <v>12000</v>
      </c>
      <c r="K12" s="12" t="s">
        <v>71</v>
      </c>
      <c r="L12" s="14" t="s">
        <v>40</v>
      </c>
      <c r="M12" s="12" t="s">
        <v>19</v>
      </c>
      <c r="N12" s="65">
        <v>35.831277679794525</v>
      </c>
      <c r="O12" s="3" t="s">
        <v>498</v>
      </c>
      <c r="P12" s="67" t="s">
        <v>46</v>
      </c>
    </row>
    <row r="13" spans="2:16" x14ac:dyDescent="0.25">
      <c r="B13" s="6">
        <v>10</v>
      </c>
      <c r="C13" s="4" t="s">
        <v>507</v>
      </c>
      <c r="D13" s="65">
        <v>70.354565351027404</v>
      </c>
      <c r="E13" s="5">
        <v>33695</v>
      </c>
      <c r="F13" s="5">
        <v>18593</v>
      </c>
      <c r="G13" s="4" t="s">
        <v>22</v>
      </c>
      <c r="H13" s="4" t="s">
        <v>174</v>
      </c>
      <c r="I13" s="4" t="s">
        <v>152</v>
      </c>
      <c r="J13" s="19">
        <v>15000</v>
      </c>
      <c r="K13" s="12" t="s">
        <v>72</v>
      </c>
      <c r="L13" s="14" t="s">
        <v>40</v>
      </c>
      <c r="M13" s="12" t="s">
        <v>21</v>
      </c>
      <c r="N13" s="65">
        <v>28.979222885273977</v>
      </c>
      <c r="O13" s="3" t="s">
        <v>498</v>
      </c>
      <c r="P13" s="67" t="s">
        <v>51</v>
      </c>
    </row>
    <row r="14" spans="2:16" x14ac:dyDescent="0.25">
      <c r="B14" s="11">
        <v>11</v>
      </c>
      <c r="C14" s="4" t="s">
        <v>508</v>
      </c>
      <c r="D14" s="65">
        <v>70.527168090753435</v>
      </c>
      <c r="E14" s="5">
        <v>34552</v>
      </c>
      <c r="F14" s="5">
        <v>18530</v>
      </c>
      <c r="G14" s="4" t="s">
        <v>24</v>
      </c>
      <c r="H14" s="4" t="s">
        <v>174</v>
      </c>
      <c r="I14" s="4" t="s">
        <v>152</v>
      </c>
      <c r="J14" s="19">
        <v>30000</v>
      </c>
      <c r="K14" s="12" t="s">
        <v>73</v>
      </c>
      <c r="L14" s="14" t="s">
        <v>500</v>
      </c>
      <c r="M14" s="12" t="s">
        <v>23</v>
      </c>
      <c r="N14" s="65">
        <v>26.631277679794525</v>
      </c>
      <c r="O14" s="3" t="s">
        <v>499</v>
      </c>
      <c r="P14" s="67" t="s">
        <v>46</v>
      </c>
    </row>
    <row r="15" spans="2:16" x14ac:dyDescent="0.25">
      <c r="B15" s="6">
        <v>12</v>
      </c>
      <c r="C15" s="4" t="s">
        <v>509</v>
      </c>
      <c r="D15" s="65">
        <v>41.020318775684935</v>
      </c>
      <c r="E15" s="5">
        <v>36476</v>
      </c>
      <c r="F15" s="5">
        <v>29300</v>
      </c>
      <c r="G15" s="4" t="s">
        <v>26</v>
      </c>
      <c r="H15" s="4" t="s">
        <v>174</v>
      </c>
      <c r="I15" s="4" t="s">
        <v>152</v>
      </c>
      <c r="J15" s="19">
        <v>12000</v>
      </c>
      <c r="K15" s="12" t="s">
        <v>74</v>
      </c>
      <c r="L15" s="14" t="s">
        <v>40</v>
      </c>
      <c r="M15" s="12" t="s">
        <v>25</v>
      </c>
      <c r="N15" s="65">
        <v>21.360044803082197</v>
      </c>
      <c r="O15" s="3" t="s">
        <v>498</v>
      </c>
      <c r="P15" s="67" t="s">
        <v>51</v>
      </c>
    </row>
    <row r="16" spans="2:16" x14ac:dyDescent="0.25">
      <c r="B16" s="11">
        <v>13</v>
      </c>
      <c r="C16" s="4" t="s">
        <v>502</v>
      </c>
      <c r="D16" s="65">
        <v>47.160044803082194</v>
      </c>
      <c r="E16" s="5">
        <v>34144</v>
      </c>
      <c r="F16" s="5">
        <v>27059</v>
      </c>
      <c r="G16" s="4" t="s">
        <v>28</v>
      </c>
      <c r="H16" s="4" t="s">
        <v>174</v>
      </c>
      <c r="I16" s="4" t="s">
        <v>152</v>
      </c>
      <c r="J16" s="19">
        <v>19000</v>
      </c>
      <c r="K16" s="12" t="s">
        <v>75</v>
      </c>
      <c r="L16" s="14" t="s">
        <v>456</v>
      </c>
      <c r="M16" s="12" t="s">
        <v>27</v>
      </c>
      <c r="N16" s="65">
        <v>27.749085898972606</v>
      </c>
      <c r="O16" s="3" t="s">
        <v>499</v>
      </c>
      <c r="P16" s="67" t="s">
        <v>46</v>
      </c>
    </row>
    <row r="17" spans="2:16" x14ac:dyDescent="0.25">
      <c r="B17" s="6">
        <v>14</v>
      </c>
      <c r="C17" s="4" t="s">
        <v>510</v>
      </c>
      <c r="D17" s="65">
        <v>49.67785302226028</v>
      </c>
      <c r="E17" s="5">
        <v>34916</v>
      </c>
      <c r="F17" s="5">
        <v>26140</v>
      </c>
      <c r="G17" s="4" t="s">
        <v>30</v>
      </c>
      <c r="H17" s="4" t="s">
        <v>174</v>
      </c>
      <c r="I17" s="4" t="s">
        <v>152</v>
      </c>
      <c r="J17" s="19">
        <v>28000</v>
      </c>
      <c r="K17" s="12" t="s">
        <v>76</v>
      </c>
      <c r="L17" s="14" t="s">
        <v>501</v>
      </c>
      <c r="M17" s="12" t="s">
        <v>29</v>
      </c>
      <c r="N17" s="65">
        <v>25.634017405821922</v>
      </c>
      <c r="O17" s="3" t="s">
        <v>498</v>
      </c>
      <c r="P17" s="67" t="s">
        <v>51</v>
      </c>
    </row>
    <row r="18" spans="2:16" x14ac:dyDescent="0.25">
      <c r="B18" s="11">
        <v>15</v>
      </c>
      <c r="C18" s="4" t="s">
        <v>511</v>
      </c>
      <c r="D18" s="65">
        <v>47.524428364726035</v>
      </c>
      <c r="E18" s="5">
        <v>35296</v>
      </c>
      <c r="F18" s="5">
        <v>26926</v>
      </c>
      <c r="G18" s="4" t="s">
        <v>32</v>
      </c>
      <c r="H18" s="4" t="s">
        <v>174</v>
      </c>
      <c r="I18" s="4" t="s">
        <v>152</v>
      </c>
      <c r="J18" s="19">
        <v>12000</v>
      </c>
      <c r="K18" s="12" t="s">
        <v>77</v>
      </c>
      <c r="L18" s="14" t="s">
        <v>40</v>
      </c>
      <c r="M18" s="12" t="s">
        <v>31</v>
      </c>
      <c r="N18" s="65">
        <v>24.592921515410964</v>
      </c>
      <c r="O18" s="3" t="s">
        <v>498</v>
      </c>
      <c r="P18" s="67" t="s">
        <v>51</v>
      </c>
    </row>
    <row r="19" spans="2:16" x14ac:dyDescent="0.25">
      <c r="B19" s="6">
        <v>16</v>
      </c>
      <c r="C19" s="4" t="s">
        <v>511</v>
      </c>
      <c r="D19" s="65">
        <v>52.036757131849321</v>
      </c>
      <c r="E19" s="5">
        <v>35967</v>
      </c>
      <c r="F19" s="5">
        <v>25279</v>
      </c>
      <c r="G19" s="4" t="s">
        <v>34</v>
      </c>
      <c r="H19" s="4" t="s">
        <v>195</v>
      </c>
      <c r="I19" s="4" t="s">
        <v>152</v>
      </c>
      <c r="J19" s="19">
        <v>32000</v>
      </c>
      <c r="K19" s="12" t="s">
        <v>78</v>
      </c>
      <c r="L19" s="14" t="s">
        <v>500</v>
      </c>
      <c r="M19" s="12" t="s">
        <v>33</v>
      </c>
      <c r="N19" s="65">
        <v>22.754565351027402</v>
      </c>
      <c r="O19" s="3" t="s">
        <v>499</v>
      </c>
      <c r="P19" s="67" t="s">
        <v>51</v>
      </c>
    </row>
    <row r="20" spans="2:16" x14ac:dyDescent="0.25">
      <c r="B20" s="11">
        <v>17</v>
      </c>
      <c r="C20" s="4" t="s">
        <v>502</v>
      </c>
      <c r="D20" s="65">
        <v>37.886072200342468</v>
      </c>
      <c r="E20" s="5">
        <v>36774</v>
      </c>
      <c r="F20" s="5">
        <v>30444</v>
      </c>
      <c r="G20" s="4" t="s">
        <v>36</v>
      </c>
      <c r="H20" s="4" t="s">
        <v>215</v>
      </c>
      <c r="I20" s="4" t="s">
        <v>152</v>
      </c>
      <c r="J20" s="19">
        <v>28000</v>
      </c>
      <c r="K20" s="12" t="s">
        <v>79</v>
      </c>
      <c r="L20" s="14" t="s">
        <v>501</v>
      </c>
      <c r="M20" s="12" t="s">
        <v>35</v>
      </c>
      <c r="N20" s="65">
        <v>20.543606446917813</v>
      </c>
      <c r="O20" s="3" t="s">
        <v>499</v>
      </c>
      <c r="P20" s="67" t="s">
        <v>46</v>
      </c>
    </row>
    <row r="21" spans="2:16" x14ac:dyDescent="0.25">
      <c r="B21" s="6">
        <v>18</v>
      </c>
      <c r="C21" s="4" t="s">
        <v>512</v>
      </c>
      <c r="D21" s="65">
        <v>40.899770830479454</v>
      </c>
      <c r="E21" s="5">
        <v>40307</v>
      </c>
      <c r="F21" s="5">
        <v>29344</v>
      </c>
      <c r="G21" s="4" t="s">
        <v>83</v>
      </c>
      <c r="H21" s="4" t="s">
        <v>174</v>
      </c>
      <c r="I21" s="4" t="s">
        <v>152</v>
      </c>
      <c r="J21" s="19">
        <v>15000</v>
      </c>
      <c r="K21" s="12" t="s">
        <v>70</v>
      </c>
      <c r="L21" s="14" t="s">
        <v>81</v>
      </c>
      <c r="M21" s="12" t="s">
        <v>82</v>
      </c>
      <c r="N21" s="65">
        <v>10.864154392123291</v>
      </c>
      <c r="O21" s="3" t="s">
        <v>498</v>
      </c>
      <c r="P21" s="67" t="s">
        <v>46</v>
      </c>
    </row>
    <row r="22" spans="2:16" x14ac:dyDescent="0.25">
      <c r="B22" s="11">
        <v>19</v>
      </c>
      <c r="C22" s="4" t="s">
        <v>504</v>
      </c>
      <c r="D22" s="65">
        <v>40.899770830479454</v>
      </c>
      <c r="E22" s="5">
        <v>42987</v>
      </c>
      <c r="F22" s="5">
        <v>29344</v>
      </c>
      <c r="G22" s="4" t="s">
        <v>464</v>
      </c>
      <c r="H22" s="4" t="s">
        <v>178</v>
      </c>
      <c r="I22" s="4" t="s">
        <v>134</v>
      </c>
      <c r="J22" s="19">
        <v>18000</v>
      </c>
      <c r="K22" s="12" t="s">
        <v>465</v>
      </c>
      <c r="L22" s="14" t="s">
        <v>81</v>
      </c>
      <c r="M22" s="12" t="s">
        <v>463</v>
      </c>
      <c r="N22" s="65">
        <v>3.5216886386986341</v>
      </c>
      <c r="O22" s="3" t="s">
        <v>498</v>
      </c>
      <c r="P22" s="67" t="s">
        <v>46</v>
      </c>
    </row>
    <row r="23" spans="2:16" x14ac:dyDescent="0.25">
      <c r="B23" s="6">
        <v>20</v>
      </c>
      <c r="C23" s="4" t="s">
        <v>511</v>
      </c>
      <c r="D23" s="65">
        <v>28.16552425513699</v>
      </c>
      <c r="E23" s="5">
        <v>42350</v>
      </c>
      <c r="F23" s="5">
        <v>33992</v>
      </c>
      <c r="G23" s="4" t="s">
        <v>85</v>
      </c>
      <c r="H23" s="4" t="s">
        <v>235</v>
      </c>
      <c r="I23" s="4" t="s">
        <v>134</v>
      </c>
      <c r="J23" s="19">
        <v>12000</v>
      </c>
      <c r="K23" s="12" t="s">
        <v>86</v>
      </c>
      <c r="L23" s="14" t="s">
        <v>40</v>
      </c>
      <c r="M23" s="12" t="s">
        <v>84</v>
      </c>
      <c r="N23" s="65">
        <v>5.266894118150689</v>
      </c>
      <c r="O23" s="3" t="s">
        <v>498</v>
      </c>
      <c r="P23" s="67" t="s">
        <v>51</v>
      </c>
    </row>
    <row r="24" spans="2:16" x14ac:dyDescent="0.25">
      <c r="B24" s="11">
        <v>21</v>
      </c>
      <c r="C24" s="4" t="s">
        <v>503</v>
      </c>
      <c r="D24" s="65">
        <v>28.16552425513699</v>
      </c>
      <c r="E24" s="5">
        <v>41682</v>
      </c>
      <c r="F24" s="5">
        <v>33992</v>
      </c>
      <c r="G24" s="4" t="s">
        <v>36</v>
      </c>
      <c r="H24" s="4" t="s">
        <v>235</v>
      </c>
      <c r="I24" s="4" t="s">
        <v>134</v>
      </c>
      <c r="J24" s="19">
        <v>15000</v>
      </c>
      <c r="K24" s="12" t="s">
        <v>459</v>
      </c>
      <c r="L24" s="14" t="s">
        <v>40</v>
      </c>
      <c r="M24" s="12" t="s">
        <v>87</v>
      </c>
      <c r="N24" s="65">
        <v>7.0970311044520589</v>
      </c>
      <c r="O24" s="3" t="s">
        <v>499</v>
      </c>
      <c r="P24" s="67" t="s">
        <v>51</v>
      </c>
    </row>
    <row r="25" spans="2:16" x14ac:dyDescent="0.25">
      <c r="B25" s="6">
        <v>22</v>
      </c>
      <c r="C25" s="4" t="s">
        <v>505</v>
      </c>
      <c r="D25" s="65">
        <v>21.8559352140411</v>
      </c>
      <c r="E25" s="5">
        <v>43215</v>
      </c>
      <c r="F25" s="5">
        <v>36295</v>
      </c>
      <c r="G25" s="4" t="s">
        <v>88</v>
      </c>
      <c r="H25" s="4" t="s">
        <v>156</v>
      </c>
      <c r="I25" s="4" t="s">
        <v>134</v>
      </c>
      <c r="J25" s="19">
        <v>12000</v>
      </c>
      <c r="K25" s="12" t="s">
        <v>89</v>
      </c>
      <c r="L25" s="14" t="s">
        <v>40</v>
      </c>
      <c r="M25" s="12" t="s">
        <v>87</v>
      </c>
      <c r="N25" s="65">
        <v>2.8970311044520587</v>
      </c>
      <c r="O25" s="3" t="s">
        <v>498</v>
      </c>
      <c r="P25" s="67" t="s">
        <v>46</v>
      </c>
    </row>
    <row r="26" spans="2:16" x14ac:dyDescent="0.25">
      <c r="B26" s="11">
        <v>23</v>
      </c>
      <c r="C26" s="4" t="s">
        <v>506</v>
      </c>
      <c r="D26" s="65">
        <v>24.73538726883562</v>
      </c>
      <c r="E26" s="5">
        <v>42782</v>
      </c>
      <c r="F26" s="5">
        <v>35244</v>
      </c>
      <c r="G26" s="4" t="s">
        <v>90</v>
      </c>
      <c r="H26" s="4" t="s">
        <v>176</v>
      </c>
      <c r="I26" s="4" t="s">
        <v>154</v>
      </c>
      <c r="J26" s="19">
        <v>12000</v>
      </c>
      <c r="K26" s="12" t="s">
        <v>91</v>
      </c>
      <c r="L26" s="14" t="s">
        <v>40</v>
      </c>
      <c r="M26" s="12" t="s">
        <v>82</v>
      </c>
      <c r="N26" s="65">
        <v>4.083332474315073</v>
      </c>
      <c r="O26" s="3" t="s">
        <v>498</v>
      </c>
      <c r="P26" s="67" t="s">
        <v>51</v>
      </c>
    </row>
    <row r="27" spans="2:16" x14ac:dyDescent="0.25">
      <c r="B27" s="6">
        <v>24</v>
      </c>
      <c r="C27" s="4" t="s">
        <v>506</v>
      </c>
      <c r="D27" s="65">
        <v>23.138126994863018</v>
      </c>
      <c r="E27" s="5">
        <v>43638</v>
      </c>
      <c r="F27" s="5">
        <v>35827</v>
      </c>
      <c r="G27" s="4" t="s">
        <v>32</v>
      </c>
      <c r="H27" s="4" t="s">
        <v>176</v>
      </c>
      <c r="I27" s="4" t="s">
        <v>154</v>
      </c>
      <c r="J27" s="19">
        <v>12000</v>
      </c>
      <c r="K27" s="12" t="s">
        <v>86</v>
      </c>
      <c r="L27" s="14" t="s">
        <v>40</v>
      </c>
      <c r="M27" s="12" t="s">
        <v>31</v>
      </c>
      <c r="N27" s="65">
        <v>1.7381269948630178</v>
      </c>
      <c r="O27" s="3" t="s">
        <v>498</v>
      </c>
      <c r="P27" s="67" t="s">
        <v>46</v>
      </c>
    </row>
    <row r="28" spans="2:16" x14ac:dyDescent="0.25">
      <c r="B28" s="11">
        <v>25</v>
      </c>
      <c r="C28" s="4" t="s">
        <v>511</v>
      </c>
      <c r="D28" s="65">
        <v>22.384702337328772</v>
      </c>
      <c r="E28" s="5">
        <v>43176</v>
      </c>
      <c r="F28" s="5">
        <v>36102</v>
      </c>
      <c r="G28" s="4" t="s">
        <v>8</v>
      </c>
      <c r="H28" s="4" t="s">
        <v>176</v>
      </c>
      <c r="I28" s="4" t="s">
        <v>154</v>
      </c>
      <c r="J28" s="19">
        <v>12000</v>
      </c>
      <c r="K28" s="12" t="s">
        <v>93</v>
      </c>
      <c r="L28" s="14" t="s">
        <v>40</v>
      </c>
      <c r="M28" s="12" t="s">
        <v>92</v>
      </c>
      <c r="N28" s="65">
        <v>3.0038804195205522</v>
      </c>
      <c r="O28" s="3" t="s">
        <v>498</v>
      </c>
      <c r="P28" s="67" t="s">
        <v>51</v>
      </c>
    </row>
    <row r="29" spans="2:16" x14ac:dyDescent="0.25">
      <c r="B29" s="6">
        <v>26</v>
      </c>
      <c r="C29" s="4" t="s">
        <v>508</v>
      </c>
      <c r="D29" s="65">
        <v>40.116209186643843</v>
      </c>
      <c r="E29" s="5">
        <v>36411</v>
      </c>
      <c r="F29" s="5">
        <v>29630</v>
      </c>
      <c r="G29" s="4" t="s">
        <v>95</v>
      </c>
      <c r="H29" s="4" t="s">
        <v>176</v>
      </c>
      <c r="I29" s="4" t="s">
        <v>154</v>
      </c>
      <c r="J29" s="19">
        <v>15000</v>
      </c>
      <c r="K29" s="12" t="s">
        <v>96</v>
      </c>
      <c r="L29" s="14" t="s">
        <v>40</v>
      </c>
      <c r="M29" s="12" t="s">
        <v>94</v>
      </c>
      <c r="N29" s="65">
        <v>21.538126994863017</v>
      </c>
      <c r="O29" s="3" t="s">
        <v>498</v>
      </c>
      <c r="P29" s="67" t="s">
        <v>46</v>
      </c>
    </row>
    <row r="30" spans="2:16" x14ac:dyDescent="0.25">
      <c r="B30" s="11">
        <v>27</v>
      </c>
      <c r="C30" s="4" t="s">
        <v>506</v>
      </c>
      <c r="D30" s="65">
        <v>36.990181789383563</v>
      </c>
      <c r="E30" s="5">
        <v>39487</v>
      </c>
      <c r="F30" s="5">
        <v>30771</v>
      </c>
      <c r="G30" s="4" t="s">
        <v>97</v>
      </c>
      <c r="H30" s="4" t="s">
        <v>288</v>
      </c>
      <c r="I30" s="4" t="s">
        <v>152</v>
      </c>
      <c r="J30" s="19">
        <v>9000</v>
      </c>
      <c r="K30" s="12" t="s">
        <v>98</v>
      </c>
      <c r="L30" s="14" t="s">
        <v>42</v>
      </c>
      <c r="M30" s="12" t="s">
        <v>33</v>
      </c>
      <c r="N30" s="65">
        <v>13.110729734589045</v>
      </c>
      <c r="O30" s="3" t="s">
        <v>499</v>
      </c>
      <c r="P30" s="67" t="s">
        <v>51</v>
      </c>
    </row>
    <row r="31" spans="2:16" x14ac:dyDescent="0.25">
      <c r="B31" s="6">
        <v>28</v>
      </c>
      <c r="C31" s="4" t="s">
        <v>503</v>
      </c>
      <c r="D31" s="65">
        <v>35.847716035958911</v>
      </c>
      <c r="E31" s="5">
        <v>40714</v>
      </c>
      <c r="F31" s="5">
        <v>31188</v>
      </c>
      <c r="G31" s="4" t="s">
        <v>100</v>
      </c>
      <c r="H31" s="4" t="s">
        <v>215</v>
      </c>
      <c r="I31" s="4" t="s">
        <v>152</v>
      </c>
      <c r="J31" s="19">
        <v>18000</v>
      </c>
      <c r="K31" s="12" t="s">
        <v>101</v>
      </c>
      <c r="L31" s="14" t="s">
        <v>456</v>
      </c>
      <c r="M31" s="12" t="s">
        <v>29</v>
      </c>
      <c r="N31" s="65">
        <v>9.7490858989726075</v>
      </c>
      <c r="O31" s="3" t="s">
        <v>498</v>
      </c>
      <c r="P31" s="67" t="s">
        <v>46</v>
      </c>
    </row>
    <row r="32" spans="2:16" x14ac:dyDescent="0.25">
      <c r="B32" s="11">
        <v>29</v>
      </c>
      <c r="C32" s="4" t="s">
        <v>505</v>
      </c>
      <c r="D32" s="65">
        <v>52.951825625000005</v>
      </c>
      <c r="E32" s="5">
        <v>32640</v>
      </c>
      <c r="F32" s="5">
        <v>24945</v>
      </c>
      <c r="G32" s="4" t="s">
        <v>59</v>
      </c>
      <c r="H32" s="4" t="s">
        <v>174</v>
      </c>
      <c r="I32" s="4" t="s">
        <v>152</v>
      </c>
      <c r="J32" s="19">
        <v>32000</v>
      </c>
      <c r="K32" s="12" t="s">
        <v>80</v>
      </c>
      <c r="L32" s="14" t="s">
        <v>500</v>
      </c>
      <c r="M32" s="12" t="s">
        <v>21</v>
      </c>
      <c r="N32" s="65">
        <v>31.869633844178086</v>
      </c>
      <c r="O32" s="3" t="s">
        <v>498</v>
      </c>
      <c r="P32" s="67" t="s">
        <v>46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D000000}"/>
  <sortState xmlns:xlrd2="http://schemas.microsoft.com/office/spreadsheetml/2017/richdata2" columnSort="1" ref="B3:P32">
    <sortCondition ref="B3:P3"/>
  </sortState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O4:O33" xr:uid="{00000000-0002-0000-0D00-000000000000}">
      <formula1>$C$90:$T$90</formula1>
    </dataValidation>
    <dataValidation type="list" allowBlank="1" showInputMessage="1" showErrorMessage="1" sqref="P4:P33" xr:uid="{00000000-0002-0000-0D00-000001000000}">
      <formula1>INDIRECT(O4)</formula1>
    </dataValidation>
    <dataValidation type="list" allowBlank="1" showInputMessage="1" showErrorMessage="1" sqref="L4:L32" xr:uid="{00000000-0002-0000-0D00-000002000000}">
      <formula1>INDIRECT(D4)</formula1>
    </dataValidation>
  </dataValidations>
  <hyperlinks>
    <hyperlink ref="C100" r:id="rId1" tooltip="Бар (місто)" display="https://uk.wikipedia.org/wiki/%D0%91%D0%B0%D1%80_(%D0%BC%D1%96%D1%81%D1%82%D0%BE)" xr:uid="{00000000-0004-0000-0D00-000000000000}"/>
    <hyperlink ref="C98" r:id="rId2" tooltip="Бершадь" display="https://uk.wikipedia.org/wiki/%D0%91%D0%B5%D1%80%D1%88%D0%B0%D0%B4%D1%8C" xr:uid="{00000000-0004-0000-0D00-000001000000}"/>
    <hyperlink ref="C108" r:id="rId3" tooltip="Вінниця" display="https://uk.wikipedia.org/wiki/%D0%92%D1%96%D0%BD%D0%BD%D0%B8%D1%86%D1%8F" xr:uid="{00000000-0004-0000-0D00-000002000000}"/>
    <hyperlink ref="C103" r:id="rId4" tooltip="Гайсин" display="https://uk.wikipedia.org/wiki/%D0%93%D0%B0%D0%B9%D1%81%D0%B8%D0%BD" xr:uid="{00000000-0004-0000-0D00-000003000000}"/>
    <hyperlink ref="C97" r:id="rId5" tooltip="Гнівань" display="https://uk.wikipedia.org/wiki/%D0%93%D0%BD%D1%96%D0%B2%D0%B0%D0%BD%D1%8C" xr:uid="{00000000-0004-0000-0D00-000004000000}"/>
    <hyperlink ref="C107" r:id="rId6" tooltip="Жмеринка" display="https://uk.wikipedia.org/wiki/%D0%96%D0%BC%D0%B5%D1%80%D0%B8%D0%BD%D0%BA%D0%B0" xr:uid="{00000000-0004-0000-0D00-000005000000}"/>
    <hyperlink ref="C94" r:id="rId7" tooltip="Іллінці" display="https://uk.wikipedia.org/wiki/%D0%86%D0%BB%D0%BB%D1%96%D0%BD%D1%86%D1%96" xr:uid="{00000000-0004-0000-0D00-000006000000}"/>
    <hyperlink ref="C101" r:id="rId8" tooltip="Калинівка (місто)" display="https://uk.wikipedia.org/wiki/%D0%9A%D0%B0%D0%BB%D0%B8%D0%BD%D1%96%D0%B2%D0%BA%D0%B0_(%D0%BC%D1%96%D1%81%D1%82%D0%BE)" xr:uid="{00000000-0004-0000-0D00-000007000000}"/>
    <hyperlink ref="C104" r:id="rId9" tooltip="Козятин" display="https://uk.wikipedia.org/wiki/%D0%9A%D0%BE%D0%B7%D1%8F%D1%82%D0%B8%D0%BD" xr:uid="{00000000-0004-0000-0D00-000008000000}"/>
    <hyperlink ref="C102" r:id="rId10" tooltip="Ладижин" display="https://uk.wikipedia.org/wiki/%D0%9B%D0%B0%D0%B4%D0%B8%D0%B6%D0%B8%D0%BD" xr:uid="{00000000-0004-0000-0D00-000009000000}"/>
    <hyperlink ref="C92" r:id="rId11" tooltip="Липовець" display="https://uk.wikipedia.org/wiki/%D0%9B%D0%B8%D0%BF%D0%BE%D0%B2%D0%B5%D1%86%D1%8C" xr:uid="{00000000-0004-0000-0D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D00-00000B000000}"/>
    <hyperlink ref="C96" r:id="rId13" tooltip="Немирів" display="https://uk.wikipedia.org/wiki/%D0%9D%D0%B5%D0%BC%D0%B8%D1%80%D1%96%D0%B2" xr:uid="{00000000-0004-0000-0D00-00000C000000}"/>
    <hyperlink ref="C93" r:id="rId14" tooltip="Погребище" display="https://uk.wikipedia.org/wiki/%D0%9F%D0%BE%D0%B3%D1%80%D0%B5%D0%B1%D0%B8%D1%89%D0%B5" xr:uid="{00000000-0004-0000-0D00-00000D000000}"/>
    <hyperlink ref="C99" r:id="rId15" tooltip="Тульчин" display="https://uk.wikipedia.org/wiki/%D0%A2%D1%83%D0%BB%D1%8C%D1%87%D0%B8%D0%BD" xr:uid="{00000000-0004-0000-0D00-00000E000000}"/>
    <hyperlink ref="C105" r:id="rId16" tooltip="Хмільник" display="https://uk.wikipedia.org/wiki/%D0%A5%D0%BC%D1%96%D0%BB%D1%8C%D0%BD%D0%B8%D0%BA" xr:uid="{00000000-0004-0000-0D00-00000F000000}"/>
    <hyperlink ref="C91" r:id="rId17" tooltip="Шаргород" display="https://uk.wikipedia.org/wiki/%D0%A8%D0%B0%D1%80%D0%B3%D0%BE%D1%80%D0%BE%D0%B4" xr:uid="{00000000-0004-0000-0D00-000010000000}"/>
    <hyperlink ref="C95" r:id="rId18" tooltip="Ямпіль" display="https://uk.wikipedia.org/wiki/%D0%AF%D0%BC%D0%BF%D1%96%D0%BB%D1%8C" xr:uid="{00000000-0004-0000-0D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>
    <pageSetUpPr fitToPage="1"/>
  </sheetPr>
  <dimension ref="A1:T128"/>
  <sheetViews>
    <sheetView zoomScale="90" zoomScaleNormal="90" workbookViewId="0">
      <selection activeCell="T21" sqref="T21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hidden="1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hidden="1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hidden="1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hidden="1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hidden="1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hidden="1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hidden="1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hidden="1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hidden="1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hidden="1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hidden="1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hidden="1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hidden="1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hidden="1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E000000}">
    <filterColumn colId="2">
      <filters>
        <filter val="Швея"/>
      </filters>
    </filterColumn>
  </autoFilter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L4:L32" xr:uid="{00000000-0002-0000-0E00-000000000000}">
      <formula1>INDIRECT(D4)</formula1>
    </dataValidation>
    <dataValidation type="list" allowBlank="1" showInputMessage="1" showErrorMessage="1" sqref="P4:P33" xr:uid="{00000000-0002-0000-0E00-000001000000}">
      <formula1>INDIRECT(O4)</formula1>
    </dataValidation>
    <dataValidation type="list" allowBlank="1" showInputMessage="1" showErrorMessage="1" sqref="O4:O33" xr:uid="{00000000-0002-0000-0E00-000002000000}">
      <formula1>$C$90:$T$90</formula1>
    </dataValidation>
  </dataValidations>
  <hyperlinks>
    <hyperlink ref="C100" r:id="rId1" tooltip="Бар (місто)" display="https://uk.wikipedia.org/wiki/%D0%91%D0%B0%D1%80_(%D0%BC%D1%96%D1%81%D1%82%D0%BE)" xr:uid="{00000000-0004-0000-0E00-000000000000}"/>
    <hyperlink ref="C98" r:id="rId2" tooltip="Бершадь" display="https://uk.wikipedia.org/wiki/%D0%91%D0%B5%D1%80%D1%88%D0%B0%D0%B4%D1%8C" xr:uid="{00000000-0004-0000-0E00-000001000000}"/>
    <hyperlink ref="C108" r:id="rId3" tooltip="Вінниця" display="https://uk.wikipedia.org/wiki/%D0%92%D1%96%D0%BD%D0%BD%D0%B8%D1%86%D1%8F" xr:uid="{00000000-0004-0000-0E00-000002000000}"/>
    <hyperlink ref="C103" r:id="rId4" tooltip="Гайсин" display="https://uk.wikipedia.org/wiki/%D0%93%D0%B0%D0%B9%D1%81%D0%B8%D0%BD" xr:uid="{00000000-0004-0000-0E00-000003000000}"/>
    <hyperlink ref="C97" r:id="rId5" tooltip="Гнівань" display="https://uk.wikipedia.org/wiki/%D0%93%D0%BD%D1%96%D0%B2%D0%B0%D0%BD%D1%8C" xr:uid="{00000000-0004-0000-0E00-000004000000}"/>
    <hyperlink ref="C107" r:id="rId6" tooltip="Жмеринка" display="https://uk.wikipedia.org/wiki/%D0%96%D0%BC%D0%B5%D1%80%D0%B8%D0%BD%D0%BA%D0%B0" xr:uid="{00000000-0004-0000-0E00-000005000000}"/>
    <hyperlink ref="C94" r:id="rId7" tooltip="Іллінці" display="https://uk.wikipedia.org/wiki/%D0%86%D0%BB%D0%BB%D1%96%D0%BD%D1%86%D1%96" xr:uid="{00000000-0004-0000-0E00-000006000000}"/>
    <hyperlink ref="C101" r:id="rId8" tooltip="Калинівка (місто)" display="https://uk.wikipedia.org/wiki/%D0%9A%D0%B0%D0%BB%D0%B8%D0%BD%D1%96%D0%B2%D0%BA%D0%B0_(%D0%BC%D1%96%D1%81%D1%82%D0%BE)" xr:uid="{00000000-0004-0000-0E00-000007000000}"/>
    <hyperlink ref="C104" r:id="rId9" tooltip="Козятин" display="https://uk.wikipedia.org/wiki/%D0%9A%D0%BE%D0%B7%D1%8F%D1%82%D0%B8%D0%BD" xr:uid="{00000000-0004-0000-0E00-000008000000}"/>
    <hyperlink ref="C102" r:id="rId10" tooltip="Ладижин" display="https://uk.wikipedia.org/wiki/%D0%9B%D0%B0%D0%B4%D0%B8%D0%B6%D0%B8%D0%BD" xr:uid="{00000000-0004-0000-0E00-000009000000}"/>
    <hyperlink ref="C92" r:id="rId11" tooltip="Липовець" display="https://uk.wikipedia.org/wiki/%D0%9B%D0%B8%D0%BF%D0%BE%D0%B2%D0%B5%D1%86%D1%8C" xr:uid="{00000000-0004-0000-0E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E00-00000B000000}"/>
    <hyperlink ref="C96" r:id="rId13" tooltip="Немирів" display="https://uk.wikipedia.org/wiki/%D0%9D%D0%B5%D0%BC%D0%B8%D1%80%D1%96%D0%B2" xr:uid="{00000000-0004-0000-0E00-00000C000000}"/>
    <hyperlink ref="C93" r:id="rId14" tooltip="Погребище" display="https://uk.wikipedia.org/wiki/%D0%9F%D0%BE%D0%B3%D1%80%D0%B5%D0%B1%D0%B8%D1%89%D0%B5" xr:uid="{00000000-0004-0000-0E00-00000D000000}"/>
    <hyperlink ref="C99" r:id="rId15" tooltip="Тульчин" display="https://uk.wikipedia.org/wiki/%D0%A2%D1%83%D0%BB%D1%8C%D1%87%D0%B8%D0%BD" xr:uid="{00000000-0004-0000-0E00-00000E000000}"/>
    <hyperlink ref="C105" r:id="rId16" tooltip="Хмільник" display="https://uk.wikipedia.org/wiki/%D0%A5%D0%BC%D1%96%D0%BB%D1%8C%D0%BD%D0%B8%D0%BA" xr:uid="{00000000-0004-0000-0E00-00000F000000}"/>
    <hyperlink ref="C91" r:id="rId17" tooltip="Шаргород" display="https://uk.wikipedia.org/wiki/%D0%A8%D0%B0%D1%80%D0%B3%D0%BE%D1%80%D0%BE%D0%B4" xr:uid="{00000000-0004-0000-0E00-000010000000}"/>
    <hyperlink ref="C95" r:id="rId18" tooltip="Ямпіль" display="https://uk.wikipedia.org/wiki/%D0%AF%D0%BC%D0%BF%D1%96%D0%BB%D1%8C" xr:uid="{00000000-0004-0000-0E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>
    <pageSetUpPr fitToPage="1"/>
  </sheetPr>
  <dimension ref="A1:T128"/>
  <sheetViews>
    <sheetView zoomScale="90" zoomScaleNormal="90" workbookViewId="0">
      <selection activeCell="T21" sqref="T21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hidden="1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hidden="1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hidden="1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hidden="1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hidden="1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hidden="1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hidden="1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hidden="1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hidden="1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hidden="1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hidden="1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hidden="1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hidden="1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hidden="1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hidden="1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hidden="1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hidden="1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hidden="1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hidden="1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hidden="1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hidden="1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hidden="1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hidden="1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hidden="1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hidden="1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hidden="1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F000000}">
    <filterColumn colId="2">
      <filters>
        <filter val="Швея"/>
      </filters>
    </filterColumn>
    <filterColumn colId="9">
      <filters>
        <filter val="Чоловік"/>
      </filters>
    </filterColumn>
  </autoFilter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O4:O33" xr:uid="{00000000-0002-0000-0F00-000000000000}">
      <formula1>$C$90:$T$90</formula1>
    </dataValidation>
    <dataValidation type="list" allowBlank="1" showInputMessage="1" showErrorMessage="1" sqref="P4:P33" xr:uid="{00000000-0002-0000-0F00-000001000000}">
      <formula1>INDIRECT(O4)</formula1>
    </dataValidation>
    <dataValidation type="list" allowBlank="1" showInputMessage="1" showErrorMessage="1" sqref="L4:L32" xr:uid="{00000000-0002-0000-0F00-000002000000}">
      <formula1>INDIRECT(D4)</formula1>
    </dataValidation>
  </dataValidations>
  <hyperlinks>
    <hyperlink ref="C100" r:id="rId1" tooltip="Бар (місто)" display="https://uk.wikipedia.org/wiki/%D0%91%D0%B0%D1%80_(%D0%BC%D1%96%D1%81%D1%82%D0%BE)" xr:uid="{00000000-0004-0000-0F00-000000000000}"/>
    <hyperlink ref="C98" r:id="rId2" tooltip="Бершадь" display="https://uk.wikipedia.org/wiki/%D0%91%D0%B5%D1%80%D1%88%D0%B0%D0%B4%D1%8C" xr:uid="{00000000-0004-0000-0F00-000001000000}"/>
    <hyperlink ref="C108" r:id="rId3" tooltip="Вінниця" display="https://uk.wikipedia.org/wiki/%D0%92%D1%96%D0%BD%D0%BD%D0%B8%D1%86%D1%8F" xr:uid="{00000000-0004-0000-0F00-000002000000}"/>
    <hyperlink ref="C103" r:id="rId4" tooltip="Гайсин" display="https://uk.wikipedia.org/wiki/%D0%93%D0%B0%D0%B9%D1%81%D0%B8%D0%BD" xr:uid="{00000000-0004-0000-0F00-000003000000}"/>
    <hyperlink ref="C97" r:id="rId5" tooltip="Гнівань" display="https://uk.wikipedia.org/wiki/%D0%93%D0%BD%D1%96%D0%B2%D0%B0%D0%BD%D1%8C" xr:uid="{00000000-0004-0000-0F00-000004000000}"/>
    <hyperlink ref="C107" r:id="rId6" tooltip="Жмеринка" display="https://uk.wikipedia.org/wiki/%D0%96%D0%BC%D0%B5%D1%80%D0%B8%D0%BD%D0%BA%D0%B0" xr:uid="{00000000-0004-0000-0F00-000005000000}"/>
    <hyperlink ref="C94" r:id="rId7" tooltip="Іллінці" display="https://uk.wikipedia.org/wiki/%D0%86%D0%BB%D0%BB%D1%96%D0%BD%D1%86%D1%96" xr:uid="{00000000-0004-0000-0F00-000006000000}"/>
    <hyperlink ref="C101" r:id="rId8" tooltip="Калинівка (місто)" display="https://uk.wikipedia.org/wiki/%D0%9A%D0%B0%D0%BB%D0%B8%D0%BD%D1%96%D0%B2%D0%BA%D0%B0_(%D0%BC%D1%96%D1%81%D1%82%D0%BE)" xr:uid="{00000000-0004-0000-0F00-000007000000}"/>
    <hyperlink ref="C104" r:id="rId9" tooltip="Козятин" display="https://uk.wikipedia.org/wiki/%D0%9A%D0%BE%D0%B7%D1%8F%D1%82%D0%B8%D0%BD" xr:uid="{00000000-0004-0000-0F00-000008000000}"/>
    <hyperlink ref="C102" r:id="rId10" tooltip="Ладижин" display="https://uk.wikipedia.org/wiki/%D0%9B%D0%B0%D0%B4%D0%B8%D0%B6%D0%B8%D0%BD" xr:uid="{00000000-0004-0000-0F00-000009000000}"/>
    <hyperlink ref="C92" r:id="rId11" tooltip="Липовець" display="https://uk.wikipedia.org/wiki/%D0%9B%D0%B8%D0%BF%D0%BE%D0%B2%D0%B5%D1%86%D1%8C" xr:uid="{00000000-0004-0000-0F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F00-00000B000000}"/>
    <hyperlink ref="C96" r:id="rId13" tooltip="Немирів" display="https://uk.wikipedia.org/wiki/%D0%9D%D0%B5%D0%BC%D0%B8%D1%80%D1%96%D0%B2" xr:uid="{00000000-0004-0000-0F00-00000C000000}"/>
    <hyperlink ref="C93" r:id="rId14" tooltip="Погребище" display="https://uk.wikipedia.org/wiki/%D0%9F%D0%BE%D0%B3%D1%80%D0%B5%D0%B1%D0%B8%D1%89%D0%B5" xr:uid="{00000000-0004-0000-0F00-00000D000000}"/>
    <hyperlink ref="C99" r:id="rId15" tooltip="Тульчин" display="https://uk.wikipedia.org/wiki/%D0%A2%D1%83%D0%BB%D1%8C%D1%87%D0%B8%D0%BD" xr:uid="{00000000-0004-0000-0F00-00000E000000}"/>
    <hyperlink ref="C105" r:id="rId16" tooltip="Хмільник" display="https://uk.wikipedia.org/wiki/%D0%A5%D0%BC%D1%96%D0%BB%D1%8C%D0%BD%D0%B8%D0%BA" xr:uid="{00000000-0004-0000-0F00-00000F000000}"/>
    <hyperlink ref="C91" r:id="rId17" tooltip="Шаргород" display="https://uk.wikipedia.org/wiki/%D0%A8%D0%B0%D1%80%D0%B3%D0%BE%D1%80%D0%BE%D0%B4" xr:uid="{00000000-0004-0000-0F00-000010000000}"/>
    <hyperlink ref="C95" r:id="rId18" tooltip="Ямпіль" display="https://uk.wikipedia.org/wiki/%D0%AF%D0%BC%D0%BF%D1%96%D0%BB%D1%8C" xr:uid="{00000000-0004-0000-0F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>
    <pageSetUpPr fitToPage="1"/>
  </sheetPr>
  <dimension ref="A1:T128"/>
  <sheetViews>
    <sheetView topLeftCell="B1" zoomScale="90" zoomScaleNormal="90" workbookViewId="0">
      <selection activeCell="T21" sqref="T21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hidden="1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hidden="1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hidden="1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hidden="1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hidden="1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hidden="1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hidden="1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hidden="1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hidden="1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hidden="1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hidden="1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hidden="1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hidden="1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hidden="1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hidden="1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hidden="1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hidden="1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hidden="1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hidden="1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hidden="1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hidden="1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hidden="1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10000000}">
    <filterColumn colId="4">
      <customFilters>
        <customFilter val="А*"/>
        <customFilter val="В*"/>
      </customFilters>
    </filterColumn>
    <filterColumn colId="9">
      <filters>
        <filter val="Жінка"/>
      </filters>
    </filterColumn>
  </autoFilter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O4:O33" xr:uid="{00000000-0002-0000-1000-000000000000}">
      <formula1>$C$90:$T$90</formula1>
    </dataValidation>
    <dataValidation type="list" allowBlank="1" showInputMessage="1" showErrorMessage="1" sqref="P4:P33" xr:uid="{00000000-0002-0000-1000-000001000000}">
      <formula1>INDIRECT(O4)</formula1>
    </dataValidation>
    <dataValidation type="list" allowBlank="1" showInputMessage="1" showErrorMessage="1" sqref="L4:L32" xr:uid="{00000000-0002-0000-1000-000002000000}">
      <formula1>INDIRECT(D4)</formula1>
    </dataValidation>
  </dataValidations>
  <hyperlinks>
    <hyperlink ref="C100" r:id="rId1" tooltip="Бар (місто)" display="https://uk.wikipedia.org/wiki/%D0%91%D0%B0%D1%80_(%D0%BC%D1%96%D1%81%D1%82%D0%BE)" xr:uid="{00000000-0004-0000-1000-000000000000}"/>
    <hyperlink ref="C98" r:id="rId2" tooltip="Бершадь" display="https://uk.wikipedia.org/wiki/%D0%91%D0%B5%D1%80%D1%88%D0%B0%D0%B4%D1%8C" xr:uid="{00000000-0004-0000-1000-000001000000}"/>
    <hyperlink ref="C108" r:id="rId3" tooltip="Вінниця" display="https://uk.wikipedia.org/wiki/%D0%92%D1%96%D0%BD%D0%BD%D0%B8%D1%86%D1%8F" xr:uid="{00000000-0004-0000-1000-000002000000}"/>
    <hyperlink ref="C103" r:id="rId4" tooltip="Гайсин" display="https://uk.wikipedia.org/wiki/%D0%93%D0%B0%D0%B9%D1%81%D0%B8%D0%BD" xr:uid="{00000000-0004-0000-1000-000003000000}"/>
    <hyperlink ref="C97" r:id="rId5" tooltip="Гнівань" display="https://uk.wikipedia.org/wiki/%D0%93%D0%BD%D1%96%D0%B2%D0%B0%D0%BD%D1%8C" xr:uid="{00000000-0004-0000-1000-000004000000}"/>
    <hyperlink ref="C107" r:id="rId6" tooltip="Жмеринка" display="https://uk.wikipedia.org/wiki/%D0%96%D0%BC%D0%B5%D1%80%D0%B8%D0%BD%D0%BA%D0%B0" xr:uid="{00000000-0004-0000-1000-000005000000}"/>
    <hyperlink ref="C94" r:id="rId7" tooltip="Іллінці" display="https://uk.wikipedia.org/wiki/%D0%86%D0%BB%D0%BB%D1%96%D0%BD%D1%86%D1%96" xr:uid="{00000000-0004-0000-1000-000006000000}"/>
    <hyperlink ref="C101" r:id="rId8" tooltip="Калинівка (місто)" display="https://uk.wikipedia.org/wiki/%D0%9A%D0%B0%D0%BB%D0%B8%D0%BD%D1%96%D0%B2%D0%BA%D0%B0_(%D0%BC%D1%96%D1%81%D1%82%D0%BE)" xr:uid="{00000000-0004-0000-1000-000007000000}"/>
    <hyperlink ref="C104" r:id="rId9" tooltip="Козятин" display="https://uk.wikipedia.org/wiki/%D0%9A%D0%BE%D0%B7%D1%8F%D1%82%D0%B8%D0%BD" xr:uid="{00000000-0004-0000-1000-000008000000}"/>
    <hyperlink ref="C102" r:id="rId10" tooltip="Ладижин" display="https://uk.wikipedia.org/wiki/%D0%9B%D0%B0%D0%B4%D0%B8%D0%B6%D0%B8%D0%BD" xr:uid="{00000000-0004-0000-1000-000009000000}"/>
    <hyperlink ref="C92" r:id="rId11" tooltip="Липовець" display="https://uk.wikipedia.org/wiki/%D0%9B%D0%B8%D0%BF%D0%BE%D0%B2%D0%B5%D1%86%D1%8C" xr:uid="{00000000-0004-0000-10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1000-00000B000000}"/>
    <hyperlink ref="C96" r:id="rId13" tooltip="Немирів" display="https://uk.wikipedia.org/wiki/%D0%9D%D0%B5%D0%BC%D0%B8%D1%80%D1%96%D0%B2" xr:uid="{00000000-0004-0000-1000-00000C000000}"/>
    <hyperlink ref="C93" r:id="rId14" tooltip="Погребище" display="https://uk.wikipedia.org/wiki/%D0%9F%D0%BE%D0%B3%D1%80%D0%B5%D0%B1%D0%B8%D1%89%D0%B5" xr:uid="{00000000-0004-0000-1000-00000D000000}"/>
    <hyperlink ref="C99" r:id="rId15" tooltip="Тульчин" display="https://uk.wikipedia.org/wiki/%D0%A2%D1%83%D0%BB%D1%8C%D1%87%D0%B8%D0%BD" xr:uid="{00000000-0004-0000-1000-00000E000000}"/>
    <hyperlink ref="C105" r:id="rId16" tooltip="Хмільник" display="https://uk.wikipedia.org/wiki/%D0%A5%D0%BC%D1%96%D0%BB%D1%8C%D0%BD%D0%B8%D0%BA" xr:uid="{00000000-0004-0000-1000-00000F000000}"/>
    <hyperlink ref="C91" r:id="rId17" tooltip="Шаргород" display="https://uk.wikipedia.org/wiki/%D0%A8%D0%B0%D1%80%D0%B3%D0%BE%D1%80%D0%BE%D0%B4" xr:uid="{00000000-0004-0000-1000-000010000000}"/>
    <hyperlink ref="C95" r:id="rId18" tooltip="Ямпіль" display="https://uk.wikipedia.org/wiki/%D0%AF%D0%BC%D0%BF%D1%96%D0%BB%D1%8C" xr:uid="{00000000-0004-0000-10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>
    <pageSetUpPr fitToPage="1"/>
  </sheetPr>
  <dimension ref="A1:T128"/>
  <sheetViews>
    <sheetView zoomScale="90" zoomScaleNormal="90" workbookViewId="0">
      <selection activeCell="T21" sqref="T21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hidden="1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hidden="1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hidden="1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hidden="1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hidden="1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hidden="1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hidden="1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hidden="1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hidden="1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hidden="1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hidden="1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hidden="1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hidden="1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hidden="1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hidden="1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hidden="1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hidden="1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hidden="1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hidden="1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hidden="1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hidden="1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hidden="1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hidden="1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hidden="1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11000000}">
    <filterColumn colId="4">
      <customFilters>
        <customFilter val="*О"/>
      </customFilters>
    </filterColumn>
    <filterColumn colId="9">
      <filters blank="1">
        <filter val="Чоловік"/>
      </filters>
    </filterColumn>
  </autoFilter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L4:L32" xr:uid="{00000000-0002-0000-1100-000000000000}">
      <formula1>INDIRECT(D4)</formula1>
    </dataValidation>
    <dataValidation type="list" allowBlank="1" showInputMessage="1" showErrorMessage="1" sqref="P4:P33" xr:uid="{00000000-0002-0000-1100-000001000000}">
      <formula1>INDIRECT(O4)</formula1>
    </dataValidation>
    <dataValidation type="list" allowBlank="1" showInputMessage="1" showErrorMessage="1" sqref="O4:O33" xr:uid="{00000000-0002-0000-1100-000002000000}">
      <formula1>$C$90:$T$90</formula1>
    </dataValidation>
  </dataValidations>
  <hyperlinks>
    <hyperlink ref="C100" r:id="rId1" tooltip="Бар (місто)" display="https://uk.wikipedia.org/wiki/%D0%91%D0%B0%D1%80_(%D0%BC%D1%96%D1%81%D1%82%D0%BE)" xr:uid="{00000000-0004-0000-1100-000000000000}"/>
    <hyperlink ref="C98" r:id="rId2" tooltip="Бершадь" display="https://uk.wikipedia.org/wiki/%D0%91%D0%B5%D1%80%D1%88%D0%B0%D0%B4%D1%8C" xr:uid="{00000000-0004-0000-1100-000001000000}"/>
    <hyperlink ref="C108" r:id="rId3" tooltip="Вінниця" display="https://uk.wikipedia.org/wiki/%D0%92%D1%96%D0%BD%D0%BD%D0%B8%D1%86%D1%8F" xr:uid="{00000000-0004-0000-1100-000002000000}"/>
    <hyperlink ref="C103" r:id="rId4" tooltip="Гайсин" display="https://uk.wikipedia.org/wiki/%D0%93%D0%B0%D0%B9%D1%81%D0%B8%D0%BD" xr:uid="{00000000-0004-0000-1100-000003000000}"/>
    <hyperlink ref="C97" r:id="rId5" tooltip="Гнівань" display="https://uk.wikipedia.org/wiki/%D0%93%D0%BD%D1%96%D0%B2%D0%B0%D0%BD%D1%8C" xr:uid="{00000000-0004-0000-1100-000004000000}"/>
    <hyperlink ref="C107" r:id="rId6" tooltip="Жмеринка" display="https://uk.wikipedia.org/wiki/%D0%96%D0%BC%D0%B5%D1%80%D0%B8%D0%BD%D0%BA%D0%B0" xr:uid="{00000000-0004-0000-1100-000005000000}"/>
    <hyperlink ref="C94" r:id="rId7" tooltip="Іллінці" display="https://uk.wikipedia.org/wiki/%D0%86%D0%BB%D0%BB%D1%96%D0%BD%D1%86%D1%96" xr:uid="{00000000-0004-0000-1100-000006000000}"/>
    <hyperlink ref="C101" r:id="rId8" tooltip="Калинівка (місто)" display="https://uk.wikipedia.org/wiki/%D0%9A%D0%B0%D0%BB%D0%B8%D0%BD%D1%96%D0%B2%D0%BA%D0%B0_(%D0%BC%D1%96%D1%81%D1%82%D0%BE)" xr:uid="{00000000-0004-0000-1100-000007000000}"/>
    <hyperlink ref="C104" r:id="rId9" tooltip="Козятин" display="https://uk.wikipedia.org/wiki/%D0%9A%D0%BE%D0%B7%D1%8F%D1%82%D0%B8%D0%BD" xr:uid="{00000000-0004-0000-1100-000008000000}"/>
    <hyperlink ref="C102" r:id="rId10" tooltip="Ладижин" display="https://uk.wikipedia.org/wiki/%D0%9B%D0%B0%D0%B4%D0%B8%D0%B6%D0%B8%D0%BD" xr:uid="{00000000-0004-0000-1100-000009000000}"/>
    <hyperlink ref="C92" r:id="rId11" tooltip="Липовець" display="https://uk.wikipedia.org/wiki/%D0%9B%D0%B8%D0%BF%D0%BE%D0%B2%D0%B5%D1%86%D1%8C" xr:uid="{00000000-0004-0000-11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1100-00000B000000}"/>
    <hyperlink ref="C96" r:id="rId13" tooltip="Немирів" display="https://uk.wikipedia.org/wiki/%D0%9D%D0%B5%D0%BC%D0%B8%D1%80%D1%96%D0%B2" xr:uid="{00000000-0004-0000-1100-00000C000000}"/>
    <hyperlink ref="C93" r:id="rId14" tooltip="Погребище" display="https://uk.wikipedia.org/wiki/%D0%9F%D0%BE%D0%B3%D1%80%D0%B5%D0%B1%D0%B8%D1%89%D0%B5" xr:uid="{00000000-0004-0000-1100-00000D000000}"/>
    <hyperlink ref="C99" r:id="rId15" tooltip="Тульчин" display="https://uk.wikipedia.org/wiki/%D0%A2%D1%83%D0%BB%D1%8C%D1%87%D0%B8%D0%BD" xr:uid="{00000000-0004-0000-1100-00000E000000}"/>
    <hyperlink ref="C105" r:id="rId16" tooltip="Хмільник" display="https://uk.wikipedia.org/wiki/%D0%A5%D0%BC%D1%96%D0%BB%D1%8C%D0%BD%D0%B8%D0%BA" xr:uid="{00000000-0004-0000-1100-00000F000000}"/>
    <hyperlink ref="C91" r:id="rId17" tooltip="Шаргород" display="https://uk.wikipedia.org/wiki/%D0%A8%D0%B0%D1%80%D0%B3%D0%BE%D1%80%D0%BE%D0%B4" xr:uid="{00000000-0004-0000-1100-000010000000}"/>
    <hyperlink ref="C95" r:id="rId18" tooltip="Ямпіль" display="https://uk.wikipedia.org/wiki/%D0%AF%D0%BC%D0%BF%D1%96%D0%BB%D1%8C" xr:uid="{00000000-0004-0000-11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>
    <pageSetUpPr fitToPage="1"/>
  </sheetPr>
  <dimension ref="A1:T128"/>
  <sheetViews>
    <sheetView topLeftCell="D1" zoomScale="90" zoomScaleNormal="90" workbookViewId="0">
      <selection activeCell="E3" sqref="E3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hidden="1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hidden="1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hidden="1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hidden="1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hidden="1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hidden="1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hidden="1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hidden="1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hidden="1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hidden="1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hidden="1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hidden="1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hidden="1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hidden="1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hidden="1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hidden="1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hidden="1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hidden="1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hidden="1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hidden="1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hidden="1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hidden="1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12000000}">
    <filterColumn colId="3">
      <customFilters and="1">
        <customFilter operator="notEqual" val="*А*"/>
        <customFilter operator="notEqual" val="*К*"/>
      </customFilters>
    </filterColumn>
  </autoFilter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O4:O33" xr:uid="{00000000-0002-0000-1200-000000000000}">
      <formula1>$C$90:$T$90</formula1>
    </dataValidation>
    <dataValidation type="list" allowBlank="1" showInputMessage="1" showErrorMessage="1" sqref="P4:P33" xr:uid="{00000000-0002-0000-1200-000001000000}">
      <formula1>INDIRECT(O4)</formula1>
    </dataValidation>
    <dataValidation type="list" allowBlank="1" showInputMessage="1" showErrorMessage="1" sqref="L4:L32" xr:uid="{00000000-0002-0000-1200-000002000000}">
      <formula1>INDIRECT(D4)</formula1>
    </dataValidation>
  </dataValidations>
  <hyperlinks>
    <hyperlink ref="C100" r:id="rId1" tooltip="Бар (місто)" display="https://uk.wikipedia.org/wiki/%D0%91%D0%B0%D1%80_(%D0%BC%D1%96%D1%81%D1%82%D0%BE)" xr:uid="{00000000-0004-0000-1200-000000000000}"/>
    <hyperlink ref="C98" r:id="rId2" tooltip="Бершадь" display="https://uk.wikipedia.org/wiki/%D0%91%D0%B5%D1%80%D1%88%D0%B0%D0%B4%D1%8C" xr:uid="{00000000-0004-0000-1200-000001000000}"/>
    <hyperlink ref="C108" r:id="rId3" tooltip="Вінниця" display="https://uk.wikipedia.org/wiki/%D0%92%D1%96%D0%BD%D0%BD%D0%B8%D1%86%D1%8F" xr:uid="{00000000-0004-0000-1200-000002000000}"/>
    <hyperlink ref="C103" r:id="rId4" tooltip="Гайсин" display="https://uk.wikipedia.org/wiki/%D0%93%D0%B0%D0%B9%D1%81%D0%B8%D0%BD" xr:uid="{00000000-0004-0000-1200-000003000000}"/>
    <hyperlink ref="C97" r:id="rId5" tooltip="Гнівань" display="https://uk.wikipedia.org/wiki/%D0%93%D0%BD%D1%96%D0%B2%D0%B0%D0%BD%D1%8C" xr:uid="{00000000-0004-0000-1200-000004000000}"/>
    <hyperlink ref="C107" r:id="rId6" tooltip="Жмеринка" display="https://uk.wikipedia.org/wiki/%D0%96%D0%BC%D0%B5%D1%80%D0%B8%D0%BD%D0%BA%D0%B0" xr:uid="{00000000-0004-0000-1200-000005000000}"/>
    <hyperlink ref="C94" r:id="rId7" tooltip="Іллінці" display="https://uk.wikipedia.org/wiki/%D0%86%D0%BB%D0%BB%D1%96%D0%BD%D1%86%D1%96" xr:uid="{00000000-0004-0000-1200-000006000000}"/>
    <hyperlink ref="C101" r:id="rId8" tooltip="Калинівка (місто)" display="https://uk.wikipedia.org/wiki/%D0%9A%D0%B0%D0%BB%D0%B8%D0%BD%D1%96%D0%B2%D0%BA%D0%B0_(%D0%BC%D1%96%D1%81%D1%82%D0%BE)" xr:uid="{00000000-0004-0000-1200-000007000000}"/>
    <hyperlink ref="C104" r:id="rId9" tooltip="Козятин" display="https://uk.wikipedia.org/wiki/%D0%9A%D0%BE%D0%B7%D1%8F%D1%82%D0%B8%D0%BD" xr:uid="{00000000-0004-0000-1200-000008000000}"/>
    <hyperlink ref="C102" r:id="rId10" tooltip="Ладижин" display="https://uk.wikipedia.org/wiki/%D0%9B%D0%B0%D0%B4%D0%B8%D0%B6%D0%B8%D0%BD" xr:uid="{00000000-0004-0000-1200-000009000000}"/>
    <hyperlink ref="C92" r:id="rId11" tooltip="Липовець" display="https://uk.wikipedia.org/wiki/%D0%9B%D0%B8%D0%BF%D0%BE%D0%B2%D0%B5%D1%86%D1%8C" xr:uid="{00000000-0004-0000-12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1200-00000B000000}"/>
    <hyperlink ref="C96" r:id="rId13" tooltip="Немирів" display="https://uk.wikipedia.org/wiki/%D0%9D%D0%B5%D0%BC%D0%B8%D1%80%D1%96%D0%B2" xr:uid="{00000000-0004-0000-1200-00000C000000}"/>
    <hyperlink ref="C93" r:id="rId14" tooltip="Погребище" display="https://uk.wikipedia.org/wiki/%D0%9F%D0%BE%D0%B3%D1%80%D0%B5%D0%B1%D0%B8%D1%89%D0%B5" xr:uid="{00000000-0004-0000-1200-00000D000000}"/>
    <hyperlink ref="C99" r:id="rId15" tooltip="Тульчин" display="https://uk.wikipedia.org/wiki/%D0%A2%D1%83%D0%BB%D1%8C%D1%87%D0%B8%D0%BD" xr:uid="{00000000-0004-0000-1200-00000E000000}"/>
    <hyperlink ref="C105" r:id="rId16" tooltip="Хмільник" display="https://uk.wikipedia.org/wiki/%D0%A5%D0%BC%D1%96%D0%BB%D1%8C%D0%BD%D0%B8%D0%BA" xr:uid="{00000000-0004-0000-1200-00000F000000}"/>
    <hyperlink ref="C91" r:id="rId17" tooltip="Шаргород" display="https://uk.wikipedia.org/wiki/%D0%A8%D0%B0%D1%80%D0%B3%D0%BE%D1%80%D0%BE%D0%B4" xr:uid="{00000000-0004-0000-1200-000010000000}"/>
    <hyperlink ref="C95" r:id="rId18" tooltip="Ямпіль" display="https://uk.wikipedia.org/wiki/%D0%AF%D0%BC%D0%BF%D1%96%D0%BB%D1%8C" xr:uid="{00000000-0004-0000-12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50"/>
  <sheetViews>
    <sheetView topLeftCell="A34" workbookViewId="0">
      <selection activeCell="L41" sqref="L41"/>
    </sheetView>
  </sheetViews>
  <sheetFormatPr defaultRowHeight="12.5" x14ac:dyDescent="0.25"/>
  <cols>
    <col min="1" max="1" width="0.36328125" customWidth="1"/>
    <col min="2" max="2" width="11.54296875" customWidth="1"/>
    <col min="3" max="14" width="3" customWidth="1"/>
    <col min="15" max="15" width="1.36328125" customWidth="1"/>
    <col min="16" max="16" width="11" customWidth="1"/>
    <col min="17" max="28" width="3" customWidth="1"/>
  </cols>
  <sheetData>
    <row r="2" spans="2:28" ht="13" thickBot="1" x14ac:dyDescent="0.3"/>
    <row r="3" spans="2:28" ht="13.5" thickTop="1" x14ac:dyDescent="0.25">
      <c r="B3" s="45"/>
      <c r="C3" s="46">
        <v>1</v>
      </c>
      <c r="D3" s="46">
        <v>2</v>
      </c>
      <c r="E3" s="46">
        <v>3</v>
      </c>
      <c r="F3" s="46">
        <v>4</v>
      </c>
      <c r="G3" s="46">
        <v>5</v>
      </c>
      <c r="H3" s="46">
        <v>6</v>
      </c>
      <c r="I3" s="46">
        <v>7</v>
      </c>
      <c r="J3" s="46">
        <v>8</v>
      </c>
      <c r="K3" s="46">
        <v>9</v>
      </c>
      <c r="L3" s="46">
        <v>10</v>
      </c>
      <c r="M3" s="46">
        <v>11</v>
      </c>
      <c r="N3" s="47">
        <v>12</v>
      </c>
      <c r="P3" s="45"/>
      <c r="Q3" s="46">
        <v>1</v>
      </c>
      <c r="R3" s="46">
        <v>2</v>
      </c>
      <c r="S3" s="46">
        <v>3</v>
      </c>
      <c r="T3" s="46">
        <v>4</v>
      </c>
      <c r="U3" s="46">
        <v>5</v>
      </c>
      <c r="V3" s="46">
        <v>6</v>
      </c>
      <c r="W3" s="46">
        <v>7</v>
      </c>
      <c r="X3" s="46">
        <v>8</v>
      </c>
      <c r="Y3" s="46">
        <v>9</v>
      </c>
      <c r="Z3" s="46">
        <v>10</v>
      </c>
      <c r="AA3" s="46">
        <v>11</v>
      </c>
      <c r="AB3" s="47">
        <v>12</v>
      </c>
    </row>
    <row r="4" spans="2:28" ht="13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  <c r="P4" s="55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7"/>
    </row>
    <row r="5" spans="2:28" x14ac:dyDescent="0.25">
      <c r="B5" s="48" t="s">
        <v>115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9"/>
      <c r="P5" s="48" t="s">
        <v>115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9"/>
    </row>
    <row r="6" spans="2:28" x14ac:dyDescent="0.25">
      <c r="B6" s="48" t="s">
        <v>487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9"/>
      <c r="P6" s="48" t="s">
        <v>487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9"/>
    </row>
    <row r="7" spans="2:28" x14ac:dyDescent="0.25">
      <c r="B7" s="48" t="s">
        <v>488</v>
      </c>
      <c r="C7" s="53"/>
      <c r="D7" s="53"/>
      <c r="E7" s="4"/>
      <c r="F7" s="4"/>
      <c r="G7" s="4"/>
      <c r="H7" s="4"/>
      <c r="I7" s="4"/>
      <c r="J7" s="4"/>
      <c r="K7" s="4"/>
      <c r="L7" s="4"/>
      <c r="M7" s="4"/>
      <c r="N7" s="49"/>
      <c r="P7" s="48" t="s">
        <v>488</v>
      </c>
      <c r="Q7" s="53"/>
      <c r="R7" s="53"/>
      <c r="S7" s="4"/>
      <c r="T7" s="4"/>
      <c r="U7" s="4"/>
      <c r="V7" s="4"/>
      <c r="W7" s="4"/>
      <c r="X7" s="4"/>
      <c r="Y7" s="4"/>
      <c r="Z7" s="4"/>
      <c r="AA7" s="4"/>
      <c r="AB7" s="49"/>
    </row>
    <row r="8" spans="2:28" ht="13" thickBot="1" x14ac:dyDescent="0.3">
      <c r="B8" s="50" t="s">
        <v>489</v>
      </c>
      <c r="C8" s="54"/>
      <c r="D8" s="54"/>
      <c r="E8" s="54"/>
      <c r="F8" s="54"/>
      <c r="G8" s="54"/>
      <c r="H8" s="54"/>
      <c r="I8" s="54"/>
      <c r="J8" s="54"/>
      <c r="K8" s="54"/>
      <c r="L8" s="51"/>
      <c r="M8" s="51"/>
      <c r="N8" s="52"/>
      <c r="P8" s="50" t="s">
        <v>489</v>
      </c>
      <c r="Q8" s="54"/>
      <c r="R8" s="54"/>
      <c r="S8" s="54"/>
      <c r="T8" s="54"/>
      <c r="U8" s="54"/>
      <c r="V8" s="54"/>
      <c r="W8" s="54"/>
      <c r="X8" s="54"/>
      <c r="Y8" s="54"/>
      <c r="Z8" s="51"/>
      <c r="AA8" s="51"/>
      <c r="AB8" s="52"/>
    </row>
    <row r="9" spans="2:28" ht="42" thickTop="1" x14ac:dyDescent="0.25">
      <c r="B9" s="45"/>
      <c r="C9" s="58" t="s">
        <v>491</v>
      </c>
      <c r="D9" s="58" t="s">
        <v>492</v>
      </c>
      <c r="E9" s="58" t="s">
        <v>493</v>
      </c>
      <c r="F9" s="58" t="s">
        <v>494</v>
      </c>
      <c r="G9" s="58" t="s">
        <v>495</v>
      </c>
      <c r="H9" s="58" t="s">
        <v>496</v>
      </c>
      <c r="I9" s="58" t="s">
        <v>497</v>
      </c>
      <c r="J9" s="59"/>
      <c r="K9" s="59"/>
      <c r="L9" s="59"/>
      <c r="M9" s="59"/>
      <c r="N9" s="60"/>
      <c r="P9" s="45"/>
      <c r="Q9" s="58" t="s">
        <v>491</v>
      </c>
      <c r="R9" s="58" t="s">
        <v>492</v>
      </c>
      <c r="S9" s="58" t="s">
        <v>493</v>
      </c>
      <c r="T9" s="58" t="s">
        <v>494</v>
      </c>
      <c r="U9" s="58" t="s">
        <v>495</v>
      </c>
      <c r="V9" s="58" t="s">
        <v>496</v>
      </c>
      <c r="W9" s="58" t="s">
        <v>497</v>
      </c>
      <c r="X9" s="59"/>
      <c r="Y9" s="59"/>
      <c r="Z9" s="59"/>
      <c r="AA9" s="59"/>
      <c r="AB9" s="60"/>
    </row>
    <row r="10" spans="2:28" ht="13" thickBot="1" x14ac:dyDescent="0.3">
      <c r="B10" s="50" t="s">
        <v>490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2"/>
      <c r="P10" s="50" t="s">
        <v>490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2"/>
    </row>
    <row r="11" spans="2:28" ht="13" thickTop="1" x14ac:dyDescent="0.25"/>
    <row r="12" spans="2:28" ht="13" thickBot="1" x14ac:dyDescent="0.3"/>
    <row r="13" spans="2:28" ht="13.5" thickTop="1" x14ac:dyDescent="0.25">
      <c r="B13" s="45"/>
      <c r="C13" s="46">
        <v>1</v>
      </c>
      <c r="D13" s="46">
        <v>2</v>
      </c>
      <c r="E13" s="46">
        <v>3</v>
      </c>
      <c r="F13" s="46">
        <v>4</v>
      </c>
      <c r="G13" s="46">
        <v>5</v>
      </c>
      <c r="H13" s="46">
        <v>6</v>
      </c>
      <c r="I13" s="46">
        <v>7</v>
      </c>
      <c r="J13" s="46">
        <v>8</v>
      </c>
      <c r="K13" s="46">
        <v>9</v>
      </c>
      <c r="L13" s="46">
        <v>10</v>
      </c>
      <c r="M13" s="46">
        <v>11</v>
      </c>
      <c r="N13" s="47">
        <v>12</v>
      </c>
      <c r="P13" s="45"/>
      <c r="Q13" s="46">
        <v>1</v>
      </c>
      <c r="R13" s="46">
        <v>2</v>
      </c>
      <c r="S13" s="46">
        <v>3</v>
      </c>
      <c r="T13" s="46">
        <v>4</v>
      </c>
      <c r="U13" s="46">
        <v>5</v>
      </c>
      <c r="V13" s="46">
        <v>6</v>
      </c>
      <c r="W13" s="46">
        <v>7</v>
      </c>
      <c r="X13" s="46">
        <v>8</v>
      </c>
      <c r="Y13" s="46">
        <v>9</v>
      </c>
      <c r="Z13" s="46">
        <v>10</v>
      </c>
      <c r="AA13" s="46">
        <v>11</v>
      </c>
      <c r="AB13" s="47">
        <v>12</v>
      </c>
    </row>
    <row r="14" spans="2:28" ht="13" x14ac:dyDescent="0.25"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7"/>
      <c r="P14" s="55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</row>
    <row r="15" spans="2:28" x14ac:dyDescent="0.25">
      <c r="B15" s="48" t="s">
        <v>115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9"/>
      <c r="P15" s="48" t="s">
        <v>115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9"/>
    </row>
    <row r="16" spans="2:28" x14ac:dyDescent="0.25">
      <c r="B16" s="48" t="s">
        <v>487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9"/>
      <c r="P16" s="48" t="s">
        <v>487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9"/>
    </row>
    <row r="17" spans="2:28" x14ac:dyDescent="0.25">
      <c r="B17" s="48" t="s">
        <v>488</v>
      </c>
      <c r="C17" s="53"/>
      <c r="D17" s="53"/>
      <c r="E17" s="4"/>
      <c r="F17" s="4"/>
      <c r="G17" s="4"/>
      <c r="H17" s="4"/>
      <c r="I17" s="4"/>
      <c r="J17" s="4"/>
      <c r="K17" s="4"/>
      <c r="L17" s="4"/>
      <c r="M17" s="4"/>
      <c r="N17" s="49"/>
      <c r="P17" s="48" t="s">
        <v>488</v>
      </c>
      <c r="Q17" s="53"/>
      <c r="R17" s="53"/>
      <c r="S17" s="4"/>
      <c r="T17" s="4"/>
      <c r="U17" s="4"/>
      <c r="V17" s="4"/>
      <c r="W17" s="4"/>
      <c r="X17" s="4"/>
      <c r="Y17" s="4"/>
      <c r="Z17" s="4"/>
      <c r="AA17" s="4"/>
      <c r="AB17" s="49"/>
    </row>
    <row r="18" spans="2:28" ht="13" thickBot="1" x14ac:dyDescent="0.3">
      <c r="B18" s="50" t="s">
        <v>489</v>
      </c>
      <c r="C18" s="54"/>
      <c r="D18" s="54"/>
      <c r="E18" s="54"/>
      <c r="F18" s="54"/>
      <c r="G18" s="54"/>
      <c r="H18" s="54"/>
      <c r="I18" s="54"/>
      <c r="J18" s="54"/>
      <c r="K18" s="54"/>
      <c r="L18" s="51"/>
      <c r="M18" s="51"/>
      <c r="N18" s="52"/>
      <c r="P18" s="50" t="s">
        <v>489</v>
      </c>
      <c r="Q18" s="54"/>
      <c r="R18" s="54"/>
      <c r="S18" s="54"/>
      <c r="T18" s="54"/>
      <c r="U18" s="54"/>
      <c r="V18" s="54"/>
      <c r="W18" s="54"/>
      <c r="X18" s="54"/>
      <c r="Y18" s="54"/>
      <c r="Z18" s="51"/>
      <c r="AA18" s="51"/>
      <c r="AB18" s="52"/>
    </row>
    <row r="19" spans="2:28" ht="42" thickTop="1" x14ac:dyDescent="0.25">
      <c r="B19" s="45"/>
      <c r="C19" s="58" t="s">
        <v>491</v>
      </c>
      <c r="D19" s="58" t="s">
        <v>492</v>
      </c>
      <c r="E19" s="58" t="s">
        <v>493</v>
      </c>
      <c r="F19" s="58" t="s">
        <v>494</v>
      </c>
      <c r="G19" s="58" t="s">
        <v>495</v>
      </c>
      <c r="H19" s="58" t="s">
        <v>496</v>
      </c>
      <c r="I19" s="58" t="s">
        <v>497</v>
      </c>
      <c r="J19" s="59"/>
      <c r="K19" s="59"/>
      <c r="L19" s="59"/>
      <c r="M19" s="59"/>
      <c r="N19" s="60"/>
      <c r="P19" s="45"/>
      <c r="Q19" s="58" t="s">
        <v>491</v>
      </c>
      <c r="R19" s="58" t="s">
        <v>492</v>
      </c>
      <c r="S19" s="58" t="s">
        <v>493</v>
      </c>
      <c r="T19" s="58" t="s">
        <v>494</v>
      </c>
      <c r="U19" s="58" t="s">
        <v>495</v>
      </c>
      <c r="V19" s="58" t="s">
        <v>496</v>
      </c>
      <c r="W19" s="58" t="s">
        <v>497</v>
      </c>
      <c r="X19" s="59"/>
      <c r="Y19" s="59"/>
      <c r="Z19" s="59"/>
      <c r="AA19" s="59"/>
      <c r="AB19" s="60"/>
    </row>
    <row r="20" spans="2:28" ht="13" thickBot="1" x14ac:dyDescent="0.3">
      <c r="B20" s="50" t="s">
        <v>490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2"/>
      <c r="P20" s="50" t="s">
        <v>490</v>
      </c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2"/>
    </row>
    <row r="21" spans="2:28" ht="6.75" customHeight="1" thickTop="1" x14ac:dyDescent="0.25"/>
    <row r="22" spans="2:28" ht="3" customHeight="1" thickBot="1" x14ac:dyDescent="0.3"/>
    <row r="23" spans="2:28" ht="13.5" thickTop="1" x14ac:dyDescent="0.25">
      <c r="B23" s="45"/>
      <c r="C23" s="46">
        <v>1</v>
      </c>
      <c r="D23" s="46">
        <v>2</v>
      </c>
      <c r="E23" s="46">
        <v>3</v>
      </c>
      <c r="F23" s="46">
        <v>4</v>
      </c>
      <c r="G23" s="46">
        <v>5</v>
      </c>
      <c r="H23" s="46">
        <v>6</v>
      </c>
      <c r="I23" s="46">
        <v>7</v>
      </c>
      <c r="J23" s="46">
        <v>8</v>
      </c>
      <c r="K23" s="46">
        <v>9</v>
      </c>
      <c r="L23" s="46">
        <v>10</v>
      </c>
      <c r="M23" s="46">
        <v>11</v>
      </c>
      <c r="N23" s="47">
        <v>12</v>
      </c>
      <c r="P23" s="45"/>
      <c r="Q23" s="46">
        <v>1</v>
      </c>
      <c r="R23" s="46">
        <v>2</v>
      </c>
      <c r="S23" s="46">
        <v>3</v>
      </c>
      <c r="T23" s="46">
        <v>4</v>
      </c>
      <c r="U23" s="46">
        <v>5</v>
      </c>
      <c r="V23" s="46">
        <v>6</v>
      </c>
      <c r="W23" s="46">
        <v>7</v>
      </c>
      <c r="X23" s="46">
        <v>8</v>
      </c>
      <c r="Y23" s="46">
        <v>9</v>
      </c>
      <c r="Z23" s="46">
        <v>10</v>
      </c>
      <c r="AA23" s="46">
        <v>11</v>
      </c>
      <c r="AB23" s="47">
        <v>12</v>
      </c>
    </row>
    <row r="24" spans="2:28" ht="13" x14ac:dyDescent="0.25"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7"/>
      <c r="P24" s="55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7"/>
    </row>
    <row r="25" spans="2:28" x14ac:dyDescent="0.25">
      <c r="B25" s="48" t="s">
        <v>115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9"/>
      <c r="P25" s="48" t="s">
        <v>115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9"/>
    </row>
    <row r="26" spans="2:28" x14ac:dyDescent="0.25">
      <c r="B26" s="48" t="s">
        <v>487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9"/>
      <c r="P26" s="48" t="s">
        <v>487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9"/>
    </row>
    <row r="27" spans="2:28" x14ac:dyDescent="0.25">
      <c r="B27" s="48" t="s">
        <v>488</v>
      </c>
      <c r="C27" s="53"/>
      <c r="D27" s="53"/>
      <c r="E27" s="4"/>
      <c r="F27" s="4"/>
      <c r="G27" s="4"/>
      <c r="H27" s="4"/>
      <c r="I27" s="4"/>
      <c r="J27" s="4"/>
      <c r="K27" s="4"/>
      <c r="L27" s="4"/>
      <c r="M27" s="4"/>
      <c r="N27" s="49"/>
      <c r="P27" s="48" t="s">
        <v>488</v>
      </c>
      <c r="Q27" s="53"/>
      <c r="R27" s="53"/>
      <c r="S27" s="4"/>
      <c r="T27" s="4"/>
      <c r="U27" s="4"/>
      <c r="V27" s="4"/>
      <c r="W27" s="4"/>
      <c r="X27" s="4"/>
      <c r="Y27" s="4"/>
      <c r="Z27" s="4"/>
      <c r="AA27" s="4"/>
      <c r="AB27" s="49"/>
    </row>
    <row r="28" spans="2:28" ht="13" thickBot="1" x14ac:dyDescent="0.3">
      <c r="B28" s="50" t="s">
        <v>489</v>
      </c>
      <c r="C28" s="54"/>
      <c r="D28" s="54"/>
      <c r="E28" s="54"/>
      <c r="F28" s="54"/>
      <c r="G28" s="54"/>
      <c r="H28" s="54"/>
      <c r="I28" s="54"/>
      <c r="J28" s="54"/>
      <c r="K28" s="54"/>
      <c r="L28" s="51"/>
      <c r="M28" s="51"/>
      <c r="N28" s="52"/>
      <c r="P28" s="50" t="s">
        <v>489</v>
      </c>
      <c r="Q28" s="54"/>
      <c r="R28" s="54"/>
      <c r="S28" s="54"/>
      <c r="T28" s="54"/>
      <c r="U28" s="54"/>
      <c r="V28" s="54"/>
      <c r="W28" s="54"/>
      <c r="X28" s="54"/>
      <c r="Y28" s="54"/>
      <c r="Z28" s="51"/>
      <c r="AA28" s="51"/>
      <c r="AB28" s="52"/>
    </row>
    <row r="29" spans="2:28" ht="42" thickTop="1" x14ac:dyDescent="0.25">
      <c r="B29" s="45"/>
      <c r="C29" s="58" t="s">
        <v>491</v>
      </c>
      <c r="D29" s="58" t="s">
        <v>492</v>
      </c>
      <c r="E29" s="58" t="s">
        <v>493</v>
      </c>
      <c r="F29" s="58" t="s">
        <v>494</v>
      </c>
      <c r="G29" s="58" t="s">
        <v>495</v>
      </c>
      <c r="H29" s="58" t="s">
        <v>496</v>
      </c>
      <c r="I29" s="58" t="s">
        <v>497</v>
      </c>
      <c r="J29" s="59"/>
      <c r="K29" s="59"/>
      <c r="L29" s="59"/>
      <c r="M29" s="59"/>
      <c r="N29" s="60"/>
      <c r="P29" s="45"/>
      <c r="Q29" s="58" t="s">
        <v>491</v>
      </c>
      <c r="R29" s="58" t="s">
        <v>492</v>
      </c>
      <c r="S29" s="58" t="s">
        <v>493</v>
      </c>
      <c r="T29" s="58" t="s">
        <v>494</v>
      </c>
      <c r="U29" s="58" t="s">
        <v>495</v>
      </c>
      <c r="V29" s="58" t="s">
        <v>496</v>
      </c>
      <c r="W29" s="58" t="s">
        <v>497</v>
      </c>
      <c r="X29" s="59"/>
      <c r="Y29" s="59"/>
      <c r="Z29" s="59"/>
      <c r="AA29" s="59"/>
      <c r="AB29" s="60"/>
    </row>
    <row r="30" spans="2:28" ht="13" thickBot="1" x14ac:dyDescent="0.3">
      <c r="B30" s="50" t="s">
        <v>490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2"/>
      <c r="P30" s="50" t="s">
        <v>490</v>
      </c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2"/>
    </row>
    <row r="31" spans="2:28" ht="6.75" customHeight="1" thickTop="1" x14ac:dyDescent="0.25"/>
    <row r="32" spans="2:28" ht="9" customHeight="1" thickBot="1" x14ac:dyDescent="0.3"/>
    <row r="33" spans="2:28" ht="13.5" thickTop="1" x14ac:dyDescent="0.25">
      <c r="B33" s="45"/>
      <c r="C33" s="46">
        <v>1</v>
      </c>
      <c r="D33" s="46">
        <v>2</v>
      </c>
      <c r="E33" s="46">
        <v>3</v>
      </c>
      <c r="F33" s="46">
        <v>4</v>
      </c>
      <c r="G33" s="46">
        <v>5</v>
      </c>
      <c r="H33" s="46">
        <v>6</v>
      </c>
      <c r="I33" s="46">
        <v>7</v>
      </c>
      <c r="J33" s="46">
        <v>8</v>
      </c>
      <c r="K33" s="46">
        <v>9</v>
      </c>
      <c r="L33" s="46">
        <v>10</v>
      </c>
      <c r="M33" s="46">
        <v>11</v>
      </c>
      <c r="N33" s="47">
        <v>12</v>
      </c>
      <c r="P33" s="45"/>
      <c r="Q33" s="46">
        <v>1</v>
      </c>
      <c r="R33" s="46">
        <v>2</v>
      </c>
      <c r="S33" s="46">
        <v>3</v>
      </c>
      <c r="T33" s="46">
        <v>4</v>
      </c>
      <c r="U33" s="46">
        <v>5</v>
      </c>
      <c r="V33" s="46">
        <v>6</v>
      </c>
      <c r="W33" s="46">
        <v>7</v>
      </c>
      <c r="X33" s="46">
        <v>8</v>
      </c>
      <c r="Y33" s="46">
        <v>9</v>
      </c>
      <c r="Z33" s="46">
        <v>10</v>
      </c>
      <c r="AA33" s="46">
        <v>11</v>
      </c>
      <c r="AB33" s="47">
        <v>12</v>
      </c>
    </row>
    <row r="34" spans="2:28" ht="13" x14ac:dyDescent="0.25"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7"/>
      <c r="P34" s="55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7"/>
    </row>
    <row r="35" spans="2:28" x14ac:dyDescent="0.25">
      <c r="B35" s="48" t="s">
        <v>115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9"/>
      <c r="P35" s="48" t="s">
        <v>115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9"/>
    </row>
    <row r="36" spans="2:28" x14ac:dyDescent="0.25">
      <c r="B36" s="48" t="s">
        <v>487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9"/>
      <c r="P36" s="48" t="s">
        <v>487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9"/>
    </row>
    <row r="37" spans="2:28" x14ac:dyDescent="0.25">
      <c r="B37" s="48" t="s">
        <v>488</v>
      </c>
      <c r="C37" s="53"/>
      <c r="D37" s="53"/>
      <c r="E37" s="4"/>
      <c r="F37" s="4"/>
      <c r="G37" s="4"/>
      <c r="H37" s="4"/>
      <c r="I37" s="4"/>
      <c r="J37" s="4"/>
      <c r="K37" s="4"/>
      <c r="L37" s="4"/>
      <c r="M37" s="4"/>
      <c r="N37" s="49"/>
      <c r="P37" s="48" t="s">
        <v>488</v>
      </c>
      <c r="Q37" s="53"/>
      <c r="R37" s="53"/>
      <c r="S37" s="4"/>
      <c r="T37" s="4"/>
      <c r="U37" s="4"/>
      <c r="V37" s="4"/>
      <c r="W37" s="4"/>
      <c r="X37" s="4"/>
      <c r="Y37" s="4"/>
      <c r="Z37" s="4"/>
      <c r="AA37" s="4"/>
      <c r="AB37" s="49"/>
    </row>
    <row r="38" spans="2:28" ht="13" thickBot="1" x14ac:dyDescent="0.3">
      <c r="B38" s="50" t="s">
        <v>489</v>
      </c>
      <c r="C38" s="54"/>
      <c r="D38" s="54"/>
      <c r="E38" s="54"/>
      <c r="F38" s="54"/>
      <c r="G38" s="54"/>
      <c r="H38" s="54"/>
      <c r="I38" s="54"/>
      <c r="J38" s="54"/>
      <c r="K38" s="54"/>
      <c r="L38" s="51"/>
      <c r="M38" s="51"/>
      <c r="N38" s="52"/>
      <c r="P38" s="50" t="s">
        <v>489</v>
      </c>
      <c r="Q38" s="54"/>
      <c r="R38" s="54"/>
      <c r="S38" s="54"/>
      <c r="T38" s="54"/>
      <c r="U38" s="54"/>
      <c r="V38" s="54"/>
      <c r="W38" s="54"/>
      <c r="X38" s="54"/>
      <c r="Y38" s="54"/>
      <c r="Z38" s="51"/>
      <c r="AA38" s="51"/>
      <c r="AB38" s="52"/>
    </row>
    <row r="39" spans="2:28" ht="42" thickTop="1" x14ac:dyDescent="0.25">
      <c r="B39" s="45"/>
      <c r="C39" s="58" t="s">
        <v>491</v>
      </c>
      <c r="D39" s="58" t="s">
        <v>492</v>
      </c>
      <c r="E39" s="58" t="s">
        <v>493</v>
      </c>
      <c r="F39" s="58" t="s">
        <v>494</v>
      </c>
      <c r="G39" s="58" t="s">
        <v>495</v>
      </c>
      <c r="H39" s="58" t="s">
        <v>496</v>
      </c>
      <c r="I39" s="58" t="s">
        <v>497</v>
      </c>
      <c r="J39" s="59"/>
      <c r="K39" s="59"/>
      <c r="L39" s="59"/>
      <c r="M39" s="59"/>
      <c r="N39" s="60"/>
      <c r="P39" s="45"/>
      <c r="Q39" s="58" t="s">
        <v>491</v>
      </c>
      <c r="R39" s="58" t="s">
        <v>492</v>
      </c>
      <c r="S39" s="58" t="s">
        <v>493</v>
      </c>
      <c r="T39" s="58" t="s">
        <v>494</v>
      </c>
      <c r="U39" s="58" t="s">
        <v>495</v>
      </c>
      <c r="V39" s="58" t="s">
        <v>496</v>
      </c>
      <c r="W39" s="58" t="s">
        <v>497</v>
      </c>
      <c r="X39" s="59"/>
      <c r="Y39" s="59"/>
      <c r="Z39" s="59"/>
      <c r="AA39" s="59"/>
      <c r="AB39" s="60"/>
    </row>
    <row r="40" spans="2:28" ht="13" thickBot="1" x14ac:dyDescent="0.3">
      <c r="B40" s="50" t="s">
        <v>490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2"/>
      <c r="P40" s="50" t="s">
        <v>490</v>
      </c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2"/>
    </row>
    <row r="41" spans="2:28" ht="13.5" thickTop="1" thickBot="1" x14ac:dyDescent="0.3"/>
    <row r="42" spans="2:28" ht="13.5" thickTop="1" x14ac:dyDescent="0.25">
      <c r="B42" s="45"/>
      <c r="C42" s="46">
        <v>1</v>
      </c>
      <c r="D42" s="46">
        <v>2</v>
      </c>
      <c r="E42" s="46">
        <v>3</v>
      </c>
      <c r="F42" s="46">
        <v>4</v>
      </c>
      <c r="G42" s="46">
        <v>5</v>
      </c>
      <c r="H42" s="46">
        <v>6</v>
      </c>
      <c r="I42" s="46">
        <v>7</v>
      </c>
      <c r="J42" s="46">
        <v>8</v>
      </c>
      <c r="K42" s="46">
        <v>9</v>
      </c>
      <c r="L42" s="46">
        <v>10</v>
      </c>
      <c r="M42" s="46">
        <v>11</v>
      </c>
      <c r="N42" s="47">
        <v>12</v>
      </c>
      <c r="P42" s="45"/>
      <c r="Q42" s="46">
        <v>1</v>
      </c>
      <c r="R42" s="46">
        <v>2</v>
      </c>
      <c r="S42" s="46">
        <v>3</v>
      </c>
      <c r="T42" s="46">
        <v>4</v>
      </c>
      <c r="U42" s="46">
        <v>5</v>
      </c>
      <c r="V42" s="46">
        <v>6</v>
      </c>
      <c r="W42" s="46">
        <v>7</v>
      </c>
      <c r="X42" s="46">
        <v>8</v>
      </c>
      <c r="Y42" s="46">
        <v>9</v>
      </c>
      <c r="Z42" s="46">
        <v>10</v>
      </c>
      <c r="AA42" s="46">
        <v>11</v>
      </c>
      <c r="AB42" s="47">
        <v>12</v>
      </c>
    </row>
    <row r="43" spans="2:28" ht="13" x14ac:dyDescent="0.25">
      <c r="B43" s="55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7"/>
      <c r="P43" s="55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7"/>
    </row>
    <row r="44" spans="2:28" x14ac:dyDescent="0.25">
      <c r="B44" s="48" t="s">
        <v>115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9"/>
      <c r="P44" s="48" t="s">
        <v>115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9"/>
    </row>
    <row r="45" spans="2:28" x14ac:dyDescent="0.25">
      <c r="B45" s="48" t="s">
        <v>487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9"/>
      <c r="P45" s="48" t="s">
        <v>487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9"/>
    </row>
    <row r="46" spans="2:28" x14ac:dyDescent="0.25">
      <c r="B46" s="48" t="s">
        <v>488</v>
      </c>
      <c r="C46" s="53"/>
      <c r="D46" s="53"/>
      <c r="E46" s="4"/>
      <c r="F46" s="4"/>
      <c r="G46" s="4"/>
      <c r="H46" s="4"/>
      <c r="I46" s="4"/>
      <c r="J46" s="4"/>
      <c r="K46" s="4"/>
      <c r="L46" s="4"/>
      <c r="M46" s="4"/>
      <c r="N46" s="49"/>
      <c r="P46" s="48" t="s">
        <v>488</v>
      </c>
      <c r="Q46" s="53"/>
      <c r="R46" s="53"/>
      <c r="S46" s="4"/>
      <c r="T46" s="4"/>
      <c r="U46" s="4"/>
      <c r="V46" s="4"/>
      <c r="W46" s="4"/>
      <c r="X46" s="4"/>
      <c r="Y46" s="4"/>
      <c r="Z46" s="4"/>
      <c r="AA46" s="4"/>
      <c r="AB46" s="49"/>
    </row>
    <row r="47" spans="2:28" ht="13" thickBot="1" x14ac:dyDescent="0.3">
      <c r="B47" s="50" t="s">
        <v>489</v>
      </c>
      <c r="C47" s="54"/>
      <c r="D47" s="54"/>
      <c r="E47" s="54"/>
      <c r="F47" s="54"/>
      <c r="G47" s="54"/>
      <c r="H47" s="54"/>
      <c r="I47" s="54"/>
      <c r="J47" s="54"/>
      <c r="K47" s="54"/>
      <c r="L47" s="51"/>
      <c r="M47" s="51"/>
      <c r="N47" s="52"/>
      <c r="P47" s="50" t="s">
        <v>489</v>
      </c>
      <c r="Q47" s="54"/>
      <c r="R47" s="54"/>
      <c r="S47" s="54"/>
      <c r="T47" s="54"/>
      <c r="U47" s="54"/>
      <c r="V47" s="54"/>
      <c r="W47" s="54"/>
      <c r="X47" s="54"/>
      <c r="Y47" s="54"/>
      <c r="Z47" s="51"/>
      <c r="AA47" s="51"/>
      <c r="AB47" s="52"/>
    </row>
    <row r="48" spans="2:28" ht="42" thickTop="1" x14ac:dyDescent="0.25">
      <c r="B48" s="45"/>
      <c r="C48" s="58" t="s">
        <v>491</v>
      </c>
      <c r="D48" s="58" t="s">
        <v>492</v>
      </c>
      <c r="E48" s="58" t="s">
        <v>493</v>
      </c>
      <c r="F48" s="58" t="s">
        <v>494</v>
      </c>
      <c r="G48" s="58" t="s">
        <v>495</v>
      </c>
      <c r="H48" s="58" t="s">
        <v>496</v>
      </c>
      <c r="I48" s="58" t="s">
        <v>497</v>
      </c>
      <c r="J48" s="59"/>
      <c r="K48" s="59"/>
      <c r="L48" s="59"/>
      <c r="M48" s="59"/>
      <c r="N48" s="60"/>
      <c r="P48" s="45"/>
      <c r="Q48" s="58" t="s">
        <v>491</v>
      </c>
      <c r="R48" s="58" t="s">
        <v>492</v>
      </c>
      <c r="S48" s="58" t="s">
        <v>493</v>
      </c>
      <c r="T48" s="58" t="s">
        <v>494</v>
      </c>
      <c r="U48" s="58" t="s">
        <v>495</v>
      </c>
      <c r="V48" s="58" t="s">
        <v>496</v>
      </c>
      <c r="W48" s="58" t="s">
        <v>497</v>
      </c>
      <c r="X48" s="59"/>
      <c r="Y48" s="59"/>
      <c r="Z48" s="59"/>
      <c r="AA48" s="59"/>
      <c r="AB48" s="60"/>
    </row>
    <row r="49" spans="2:28" ht="13" thickBot="1" x14ac:dyDescent="0.3">
      <c r="B49" s="50" t="s">
        <v>490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2"/>
      <c r="P49" s="50" t="s">
        <v>490</v>
      </c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2"/>
    </row>
    <row r="50" spans="2:28" ht="13" thickTop="1" x14ac:dyDescent="0.25"/>
  </sheetData>
  <pageMargins left="0.34" right="0.23" top="0.31" bottom="0.34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>
    <pageSetUpPr fitToPage="1"/>
  </sheetPr>
  <dimension ref="A1:T128"/>
  <sheetViews>
    <sheetView topLeftCell="A3" zoomScale="90" zoomScaleNormal="90" workbookViewId="0">
      <selection activeCell="T21" sqref="T21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hidden="1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hidden="1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hidden="1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hidden="1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hidden="1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hidden="1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hidden="1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hidden="1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hidden="1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hidden="1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hidden="1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hidden="1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hidden="1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hidden="1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hidden="1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hidden="1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hidden="1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hidden="1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hidden="1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hidden="1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hidden="1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hidden="1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hidden="1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hidden="1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hidden="1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hidden="1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13000000}">
    <filterColumn colId="8">
      <customFilters>
        <customFilter operator="lessThan" val="3"/>
      </customFilters>
    </filterColumn>
  </autoFilter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L4:L32" xr:uid="{00000000-0002-0000-1300-000000000000}">
      <formula1>INDIRECT(D4)</formula1>
    </dataValidation>
    <dataValidation type="list" allowBlank="1" showInputMessage="1" showErrorMessage="1" sqref="P4:P33" xr:uid="{00000000-0002-0000-1300-000001000000}">
      <formula1>INDIRECT(O4)</formula1>
    </dataValidation>
    <dataValidation type="list" allowBlank="1" showInputMessage="1" showErrorMessage="1" sqref="O4:O33" xr:uid="{00000000-0002-0000-1300-000002000000}">
      <formula1>$C$90:$T$90</formula1>
    </dataValidation>
  </dataValidations>
  <hyperlinks>
    <hyperlink ref="C100" r:id="rId1" tooltip="Бар (місто)" display="https://uk.wikipedia.org/wiki/%D0%91%D0%B0%D1%80_(%D0%BC%D1%96%D1%81%D1%82%D0%BE)" xr:uid="{00000000-0004-0000-1300-000000000000}"/>
    <hyperlink ref="C98" r:id="rId2" tooltip="Бершадь" display="https://uk.wikipedia.org/wiki/%D0%91%D0%B5%D1%80%D1%88%D0%B0%D0%B4%D1%8C" xr:uid="{00000000-0004-0000-1300-000001000000}"/>
    <hyperlink ref="C108" r:id="rId3" tooltip="Вінниця" display="https://uk.wikipedia.org/wiki/%D0%92%D1%96%D0%BD%D0%BD%D0%B8%D1%86%D1%8F" xr:uid="{00000000-0004-0000-1300-000002000000}"/>
    <hyperlink ref="C103" r:id="rId4" tooltip="Гайсин" display="https://uk.wikipedia.org/wiki/%D0%93%D0%B0%D0%B9%D1%81%D0%B8%D0%BD" xr:uid="{00000000-0004-0000-1300-000003000000}"/>
    <hyperlink ref="C97" r:id="rId5" tooltip="Гнівань" display="https://uk.wikipedia.org/wiki/%D0%93%D0%BD%D1%96%D0%B2%D0%B0%D0%BD%D1%8C" xr:uid="{00000000-0004-0000-1300-000004000000}"/>
    <hyperlink ref="C107" r:id="rId6" tooltip="Жмеринка" display="https://uk.wikipedia.org/wiki/%D0%96%D0%BC%D0%B5%D1%80%D0%B8%D0%BD%D0%BA%D0%B0" xr:uid="{00000000-0004-0000-1300-000005000000}"/>
    <hyperlink ref="C94" r:id="rId7" tooltip="Іллінці" display="https://uk.wikipedia.org/wiki/%D0%86%D0%BB%D0%BB%D1%96%D0%BD%D1%86%D1%96" xr:uid="{00000000-0004-0000-1300-000006000000}"/>
    <hyperlink ref="C101" r:id="rId8" tooltip="Калинівка (місто)" display="https://uk.wikipedia.org/wiki/%D0%9A%D0%B0%D0%BB%D0%B8%D0%BD%D1%96%D0%B2%D0%BA%D0%B0_(%D0%BC%D1%96%D1%81%D1%82%D0%BE)" xr:uid="{00000000-0004-0000-1300-000007000000}"/>
    <hyperlink ref="C104" r:id="rId9" tooltip="Козятин" display="https://uk.wikipedia.org/wiki/%D0%9A%D0%BE%D0%B7%D1%8F%D1%82%D0%B8%D0%BD" xr:uid="{00000000-0004-0000-1300-000008000000}"/>
    <hyperlink ref="C102" r:id="rId10" tooltip="Ладижин" display="https://uk.wikipedia.org/wiki/%D0%9B%D0%B0%D0%B4%D0%B8%D0%B6%D0%B8%D0%BD" xr:uid="{00000000-0004-0000-1300-000009000000}"/>
    <hyperlink ref="C92" r:id="rId11" tooltip="Липовець" display="https://uk.wikipedia.org/wiki/%D0%9B%D0%B8%D0%BF%D0%BE%D0%B2%D0%B5%D1%86%D1%8C" xr:uid="{00000000-0004-0000-13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1300-00000B000000}"/>
    <hyperlink ref="C96" r:id="rId13" tooltip="Немирів" display="https://uk.wikipedia.org/wiki/%D0%9D%D0%B5%D0%BC%D0%B8%D1%80%D1%96%D0%B2" xr:uid="{00000000-0004-0000-1300-00000C000000}"/>
    <hyperlink ref="C93" r:id="rId14" tooltip="Погребище" display="https://uk.wikipedia.org/wiki/%D0%9F%D0%BE%D0%B3%D1%80%D0%B5%D0%B1%D0%B8%D1%89%D0%B5" xr:uid="{00000000-0004-0000-1300-00000D000000}"/>
    <hyperlink ref="C99" r:id="rId15" tooltip="Тульчин" display="https://uk.wikipedia.org/wiki/%D0%A2%D1%83%D0%BB%D1%8C%D1%87%D0%B8%D0%BD" xr:uid="{00000000-0004-0000-1300-00000E000000}"/>
    <hyperlink ref="C105" r:id="rId16" tooltip="Хмільник" display="https://uk.wikipedia.org/wiki/%D0%A5%D0%BC%D1%96%D0%BB%D1%8C%D0%BD%D0%B8%D0%BA" xr:uid="{00000000-0004-0000-1300-00000F000000}"/>
    <hyperlink ref="C91" r:id="rId17" tooltip="Шаргород" display="https://uk.wikipedia.org/wiki/%D0%A8%D0%B0%D1%80%D0%B3%D0%BE%D1%80%D0%BE%D0%B4" xr:uid="{00000000-0004-0000-1300-000010000000}"/>
    <hyperlink ref="C95" r:id="rId18" tooltip="Ямпіль" display="https://uk.wikipedia.org/wiki/%D0%AF%D0%BC%D0%BF%D1%96%D0%BB%D1%8C" xr:uid="{00000000-0004-0000-13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>
    <pageSetUpPr fitToPage="1"/>
  </sheetPr>
  <dimension ref="A1:T128"/>
  <sheetViews>
    <sheetView topLeftCell="A3" zoomScale="90" zoomScaleNormal="90" workbookViewId="0">
      <selection activeCell="T21" sqref="T21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hidden="1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hidden="1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hidden="1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hidden="1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hidden="1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hidden="1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hidden="1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hidden="1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hidden="1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hidden="1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hidden="1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20" hidden="1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20" hidden="1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20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20" hidden="1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20" hidden="1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  <c r="T21" t="s">
        <v>513</v>
      </c>
    </row>
    <row r="22" spans="2:20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20" hidden="1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20" hidden="1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20" hidden="1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20" hidden="1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20" hidden="1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20" hidden="1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20" hidden="1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20" hidden="1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20" hidden="1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20" hidden="1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hidden="1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14000000}">
    <filterColumn colId="1">
      <filters blank="1">
        <filter val="Цех 1"/>
      </filters>
    </filterColumn>
    <filterColumn colId="10">
      <customFilters>
        <customFilter operator="greaterThan" val="30000"/>
      </customFilters>
    </filterColumn>
  </autoFilter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L4:L32" xr:uid="{00000000-0002-0000-1400-000000000000}">
      <formula1>INDIRECT(D4)</formula1>
    </dataValidation>
    <dataValidation type="list" allowBlank="1" showInputMessage="1" showErrorMessage="1" sqref="P4:P33" xr:uid="{00000000-0002-0000-1400-000001000000}">
      <formula1>INDIRECT(O4)</formula1>
    </dataValidation>
    <dataValidation type="list" allowBlank="1" showInputMessage="1" showErrorMessage="1" sqref="O4:O33" xr:uid="{00000000-0002-0000-1400-000002000000}">
      <formula1>$C$90:$T$90</formula1>
    </dataValidation>
  </dataValidations>
  <hyperlinks>
    <hyperlink ref="C100" r:id="rId1" tooltip="Бар (місто)" display="https://uk.wikipedia.org/wiki/%D0%91%D0%B0%D1%80_(%D0%BC%D1%96%D1%81%D1%82%D0%BE)" xr:uid="{00000000-0004-0000-1400-000000000000}"/>
    <hyperlink ref="C98" r:id="rId2" tooltip="Бершадь" display="https://uk.wikipedia.org/wiki/%D0%91%D0%B5%D1%80%D1%88%D0%B0%D0%B4%D1%8C" xr:uid="{00000000-0004-0000-1400-000001000000}"/>
    <hyperlink ref="C108" r:id="rId3" tooltip="Вінниця" display="https://uk.wikipedia.org/wiki/%D0%92%D1%96%D0%BD%D0%BD%D0%B8%D1%86%D1%8F" xr:uid="{00000000-0004-0000-1400-000002000000}"/>
    <hyperlink ref="C103" r:id="rId4" tooltip="Гайсин" display="https://uk.wikipedia.org/wiki/%D0%93%D0%B0%D0%B9%D1%81%D0%B8%D0%BD" xr:uid="{00000000-0004-0000-1400-000003000000}"/>
    <hyperlink ref="C97" r:id="rId5" tooltip="Гнівань" display="https://uk.wikipedia.org/wiki/%D0%93%D0%BD%D1%96%D0%B2%D0%B0%D0%BD%D1%8C" xr:uid="{00000000-0004-0000-1400-000004000000}"/>
    <hyperlink ref="C107" r:id="rId6" tooltip="Жмеринка" display="https://uk.wikipedia.org/wiki/%D0%96%D0%BC%D0%B5%D1%80%D0%B8%D0%BD%D0%BA%D0%B0" xr:uid="{00000000-0004-0000-1400-000005000000}"/>
    <hyperlink ref="C94" r:id="rId7" tooltip="Іллінці" display="https://uk.wikipedia.org/wiki/%D0%86%D0%BB%D0%BB%D1%96%D0%BD%D1%86%D1%96" xr:uid="{00000000-0004-0000-1400-000006000000}"/>
    <hyperlink ref="C101" r:id="rId8" tooltip="Калинівка (місто)" display="https://uk.wikipedia.org/wiki/%D0%9A%D0%B0%D0%BB%D0%B8%D0%BD%D1%96%D0%B2%D0%BA%D0%B0_(%D0%BC%D1%96%D1%81%D1%82%D0%BE)" xr:uid="{00000000-0004-0000-1400-000007000000}"/>
    <hyperlink ref="C104" r:id="rId9" tooltip="Козятин" display="https://uk.wikipedia.org/wiki/%D0%9A%D0%BE%D0%B7%D1%8F%D1%82%D0%B8%D0%BD" xr:uid="{00000000-0004-0000-1400-000008000000}"/>
    <hyperlink ref="C102" r:id="rId10" tooltip="Ладижин" display="https://uk.wikipedia.org/wiki/%D0%9B%D0%B0%D0%B4%D0%B8%D0%B6%D0%B8%D0%BD" xr:uid="{00000000-0004-0000-1400-000009000000}"/>
    <hyperlink ref="C92" r:id="rId11" tooltip="Липовець" display="https://uk.wikipedia.org/wiki/%D0%9B%D0%B8%D0%BF%D0%BE%D0%B2%D0%B5%D1%86%D1%8C" xr:uid="{00000000-0004-0000-14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1400-00000B000000}"/>
    <hyperlink ref="C96" r:id="rId13" tooltip="Немирів" display="https://uk.wikipedia.org/wiki/%D0%9D%D0%B5%D0%BC%D0%B8%D1%80%D1%96%D0%B2" xr:uid="{00000000-0004-0000-1400-00000C000000}"/>
    <hyperlink ref="C93" r:id="rId14" tooltip="Погребище" display="https://uk.wikipedia.org/wiki/%D0%9F%D0%BE%D0%B3%D1%80%D0%B5%D0%B1%D0%B8%D1%89%D0%B5" xr:uid="{00000000-0004-0000-1400-00000D000000}"/>
    <hyperlink ref="C99" r:id="rId15" tooltip="Тульчин" display="https://uk.wikipedia.org/wiki/%D0%A2%D1%83%D0%BB%D1%8C%D1%87%D0%B8%D0%BD" xr:uid="{00000000-0004-0000-1400-00000E000000}"/>
    <hyperlink ref="C105" r:id="rId16" tooltip="Хмільник" display="https://uk.wikipedia.org/wiki/%D0%A5%D0%BC%D1%96%D0%BB%D1%8C%D0%BD%D0%B8%D0%BA" xr:uid="{00000000-0004-0000-1400-00000F000000}"/>
    <hyperlink ref="C91" r:id="rId17" tooltip="Шаргород" display="https://uk.wikipedia.org/wiki/%D0%A8%D0%B0%D1%80%D0%B3%D0%BE%D1%80%D0%BE%D0%B4" xr:uid="{00000000-0004-0000-1400-000010000000}"/>
    <hyperlink ref="C95" r:id="rId18" tooltip="Ямпіль" display="https://uk.wikipedia.org/wiki/%D0%AF%D0%BC%D0%BF%D1%96%D0%BB%D1%8C" xr:uid="{00000000-0004-0000-14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filterMode="1">
    <pageSetUpPr fitToPage="1"/>
  </sheetPr>
  <dimension ref="A1:T128"/>
  <sheetViews>
    <sheetView topLeftCell="A3" zoomScale="90" zoomScaleNormal="90" workbookViewId="0">
      <selection activeCell="T21" sqref="T21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hidden="1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hidden="1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hidden="1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hidden="1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hidden="1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hidden="1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hidden="1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hidden="1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hidden="1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hidden="1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hidden="1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hidden="1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hidden="1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hidden="1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hidden="1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hidden="1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15000000}">
    <filterColumn colId="8">
      <customFilters>
        <customFilter operator="lessThan" val="3"/>
        <customFilter operator="greaterThan" val="20"/>
      </customFilters>
    </filterColumn>
    <filterColumn colId="9">
      <filters blank="1">
        <filter val="Жінка"/>
      </filters>
    </filterColumn>
  </autoFilter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O4:O33" xr:uid="{00000000-0002-0000-1500-000000000000}">
      <formula1>$C$90:$T$90</formula1>
    </dataValidation>
    <dataValidation type="list" allowBlank="1" showInputMessage="1" showErrorMessage="1" sqref="P4:P33" xr:uid="{00000000-0002-0000-1500-000001000000}">
      <formula1>INDIRECT(O4)</formula1>
    </dataValidation>
    <dataValidation type="list" allowBlank="1" showInputMessage="1" showErrorMessage="1" sqref="L4:L32" xr:uid="{00000000-0002-0000-1500-000002000000}">
      <formula1>INDIRECT(D4)</formula1>
    </dataValidation>
  </dataValidations>
  <hyperlinks>
    <hyperlink ref="C100" r:id="rId1" tooltip="Бар (місто)" display="https://uk.wikipedia.org/wiki/%D0%91%D0%B0%D1%80_(%D0%BC%D1%96%D1%81%D1%82%D0%BE)" xr:uid="{00000000-0004-0000-1500-000000000000}"/>
    <hyperlink ref="C98" r:id="rId2" tooltip="Бершадь" display="https://uk.wikipedia.org/wiki/%D0%91%D0%B5%D1%80%D1%88%D0%B0%D0%B4%D1%8C" xr:uid="{00000000-0004-0000-1500-000001000000}"/>
    <hyperlink ref="C108" r:id="rId3" tooltip="Вінниця" display="https://uk.wikipedia.org/wiki/%D0%92%D1%96%D0%BD%D0%BD%D0%B8%D1%86%D1%8F" xr:uid="{00000000-0004-0000-1500-000002000000}"/>
    <hyperlink ref="C103" r:id="rId4" tooltip="Гайсин" display="https://uk.wikipedia.org/wiki/%D0%93%D0%B0%D0%B9%D1%81%D0%B8%D0%BD" xr:uid="{00000000-0004-0000-1500-000003000000}"/>
    <hyperlink ref="C97" r:id="rId5" tooltip="Гнівань" display="https://uk.wikipedia.org/wiki/%D0%93%D0%BD%D1%96%D0%B2%D0%B0%D0%BD%D1%8C" xr:uid="{00000000-0004-0000-1500-000004000000}"/>
    <hyperlink ref="C107" r:id="rId6" tooltip="Жмеринка" display="https://uk.wikipedia.org/wiki/%D0%96%D0%BC%D0%B5%D1%80%D0%B8%D0%BD%D0%BA%D0%B0" xr:uid="{00000000-0004-0000-1500-000005000000}"/>
    <hyperlink ref="C94" r:id="rId7" tooltip="Іллінці" display="https://uk.wikipedia.org/wiki/%D0%86%D0%BB%D0%BB%D1%96%D0%BD%D1%86%D1%96" xr:uid="{00000000-0004-0000-1500-000006000000}"/>
    <hyperlink ref="C101" r:id="rId8" tooltip="Калинівка (місто)" display="https://uk.wikipedia.org/wiki/%D0%9A%D0%B0%D0%BB%D0%B8%D0%BD%D1%96%D0%B2%D0%BA%D0%B0_(%D0%BC%D1%96%D1%81%D1%82%D0%BE)" xr:uid="{00000000-0004-0000-1500-000007000000}"/>
    <hyperlink ref="C104" r:id="rId9" tooltip="Козятин" display="https://uk.wikipedia.org/wiki/%D0%9A%D0%BE%D0%B7%D1%8F%D1%82%D0%B8%D0%BD" xr:uid="{00000000-0004-0000-1500-000008000000}"/>
    <hyperlink ref="C102" r:id="rId10" tooltip="Ладижин" display="https://uk.wikipedia.org/wiki/%D0%9B%D0%B0%D0%B4%D0%B8%D0%B6%D0%B8%D0%BD" xr:uid="{00000000-0004-0000-1500-000009000000}"/>
    <hyperlink ref="C92" r:id="rId11" tooltip="Липовець" display="https://uk.wikipedia.org/wiki/%D0%9B%D0%B8%D0%BF%D0%BE%D0%B2%D0%B5%D1%86%D1%8C" xr:uid="{00000000-0004-0000-15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1500-00000B000000}"/>
    <hyperlink ref="C96" r:id="rId13" tooltip="Немирів" display="https://uk.wikipedia.org/wiki/%D0%9D%D0%B5%D0%BC%D0%B8%D1%80%D1%96%D0%B2" xr:uid="{00000000-0004-0000-1500-00000C000000}"/>
    <hyperlink ref="C93" r:id="rId14" tooltip="Погребище" display="https://uk.wikipedia.org/wiki/%D0%9F%D0%BE%D0%B3%D1%80%D0%B5%D0%B1%D0%B8%D1%89%D0%B5" xr:uid="{00000000-0004-0000-1500-00000D000000}"/>
    <hyperlink ref="C99" r:id="rId15" tooltip="Тульчин" display="https://uk.wikipedia.org/wiki/%D0%A2%D1%83%D0%BB%D1%8C%D1%87%D0%B8%D0%BD" xr:uid="{00000000-0004-0000-1500-00000E000000}"/>
    <hyperlink ref="C105" r:id="rId16" tooltip="Хмільник" display="https://uk.wikipedia.org/wiki/%D0%A5%D0%BC%D1%96%D0%BB%D1%8C%D0%BD%D0%B8%D0%BA" xr:uid="{00000000-0004-0000-1500-00000F000000}"/>
    <hyperlink ref="C91" r:id="rId17" tooltip="Шаргород" display="https://uk.wikipedia.org/wiki/%D0%A8%D0%B0%D1%80%D0%B3%D0%BE%D1%80%D0%BE%D0%B4" xr:uid="{00000000-0004-0000-1500-000010000000}"/>
    <hyperlink ref="C95" r:id="rId18" tooltip="Ямпіль" display="https://uk.wikipedia.org/wiki/%D0%AF%D0%BC%D0%BF%D1%96%D0%BB%D1%8C" xr:uid="{00000000-0004-0000-15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filterMode="1">
    <pageSetUpPr fitToPage="1"/>
  </sheetPr>
  <dimension ref="A1:T128"/>
  <sheetViews>
    <sheetView topLeftCell="A3" zoomScale="90" zoomScaleNormal="90" workbookViewId="0">
      <selection activeCell="T21" sqref="T21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hidden="1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hidden="1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hidden="1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hidden="1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hidden="1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hidden="1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hidden="1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hidden="1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hidden="1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hidden="1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hidden="1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hidden="1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hidden="1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hidden="1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hidden="1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hidden="1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hidden="1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hidden="1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hidden="1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hidden="1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hidden="1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hidden="1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16000000}">
    <filterColumn colId="2">
      <filters>
        <filter val="Швея"/>
      </filters>
    </filterColumn>
    <filterColumn colId="8">
      <dynamicFilter type="aboveAverage" val="23.167886087919229"/>
    </filterColumn>
  </autoFilter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L4:L32" xr:uid="{00000000-0002-0000-1600-000000000000}">
      <formula1>INDIRECT(D4)</formula1>
    </dataValidation>
    <dataValidation type="list" allowBlank="1" showInputMessage="1" showErrorMessage="1" sqref="P4:P33" xr:uid="{00000000-0002-0000-1600-000001000000}">
      <formula1>INDIRECT(O4)</formula1>
    </dataValidation>
    <dataValidation type="list" allowBlank="1" showInputMessage="1" showErrorMessage="1" sqref="O4:O33" xr:uid="{00000000-0002-0000-1600-000002000000}">
      <formula1>$C$90:$T$90</formula1>
    </dataValidation>
  </dataValidations>
  <hyperlinks>
    <hyperlink ref="C100" r:id="rId1" tooltip="Бар (місто)" display="https://uk.wikipedia.org/wiki/%D0%91%D0%B0%D1%80_(%D0%BC%D1%96%D1%81%D1%82%D0%BE)" xr:uid="{00000000-0004-0000-1600-000000000000}"/>
    <hyperlink ref="C98" r:id="rId2" tooltip="Бершадь" display="https://uk.wikipedia.org/wiki/%D0%91%D0%B5%D1%80%D1%88%D0%B0%D0%B4%D1%8C" xr:uid="{00000000-0004-0000-1600-000001000000}"/>
    <hyperlink ref="C108" r:id="rId3" tooltip="Вінниця" display="https://uk.wikipedia.org/wiki/%D0%92%D1%96%D0%BD%D0%BD%D0%B8%D1%86%D1%8F" xr:uid="{00000000-0004-0000-1600-000002000000}"/>
    <hyperlink ref="C103" r:id="rId4" tooltip="Гайсин" display="https://uk.wikipedia.org/wiki/%D0%93%D0%B0%D0%B9%D1%81%D0%B8%D0%BD" xr:uid="{00000000-0004-0000-1600-000003000000}"/>
    <hyperlink ref="C97" r:id="rId5" tooltip="Гнівань" display="https://uk.wikipedia.org/wiki/%D0%93%D0%BD%D1%96%D0%B2%D0%B0%D0%BD%D1%8C" xr:uid="{00000000-0004-0000-1600-000004000000}"/>
    <hyperlink ref="C107" r:id="rId6" tooltip="Жмеринка" display="https://uk.wikipedia.org/wiki/%D0%96%D0%BC%D0%B5%D1%80%D0%B8%D0%BD%D0%BA%D0%B0" xr:uid="{00000000-0004-0000-1600-000005000000}"/>
    <hyperlink ref="C94" r:id="rId7" tooltip="Іллінці" display="https://uk.wikipedia.org/wiki/%D0%86%D0%BB%D0%BB%D1%96%D0%BD%D1%86%D1%96" xr:uid="{00000000-0004-0000-1600-000006000000}"/>
    <hyperlink ref="C101" r:id="rId8" tooltip="Калинівка (місто)" display="https://uk.wikipedia.org/wiki/%D0%9A%D0%B0%D0%BB%D0%B8%D0%BD%D1%96%D0%B2%D0%BA%D0%B0_(%D0%BC%D1%96%D1%81%D1%82%D0%BE)" xr:uid="{00000000-0004-0000-1600-000007000000}"/>
    <hyperlink ref="C104" r:id="rId9" tooltip="Козятин" display="https://uk.wikipedia.org/wiki/%D0%9A%D0%BE%D0%B7%D1%8F%D1%82%D0%B8%D0%BD" xr:uid="{00000000-0004-0000-1600-000008000000}"/>
    <hyperlink ref="C102" r:id="rId10" tooltip="Ладижин" display="https://uk.wikipedia.org/wiki/%D0%9B%D0%B0%D0%B4%D0%B8%D0%B6%D0%B8%D0%BD" xr:uid="{00000000-0004-0000-1600-000009000000}"/>
    <hyperlink ref="C92" r:id="rId11" tooltip="Липовець" display="https://uk.wikipedia.org/wiki/%D0%9B%D0%B8%D0%BF%D0%BE%D0%B2%D0%B5%D1%86%D1%8C" xr:uid="{00000000-0004-0000-16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1600-00000B000000}"/>
    <hyperlink ref="C96" r:id="rId13" tooltip="Немирів" display="https://uk.wikipedia.org/wiki/%D0%9D%D0%B5%D0%BC%D0%B8%D1%80%D1%96%D0%B2" xr:uid="{00000000-0004-0000-1600-00000C000000}"/>
    <hyperlink ref="C93" r:id="rId14" tooltip="Погребище" display="https://uk.wikipedia.org/wiki/%D0%9F%D0%BE%D0%B3%D1%80%D0%B5%D0%B1%D0%B8%D1%89%D0%B5" xr:uid="{00000000-0004-0000-1600-00000D000000}"/>
    <hyperlink ref="C99" r:id="rId15" tooltip="Тульчин" display="https://uk.wikipedia.org/wiki/%D0%A2%D1%83%D0%BB%D1%8C%D1%87%D0%B8%D0%BD" xr:uid="{00000000-0004-0000-1600-00000E000000}"/>
    <hyperlink ref="C105" r:id="rId16" tooltip="Хмільник" display="https://uk.wikipedia.org/wiki/%D0%A5%D0%BC%D1%96%D0%BB%D1%8C%D0%BD%D0%B8%D0%BA" xr:uid="{00000000-0004-0000-1600-00000F000000}"/>
    <hyperlink ref="C91" r:id="rId17" tooltip="Шаргород" display="https://uk.wikipedia.org/wiki/%D0%A8%D0%B0%D1%80%D0%B3%D0%BE%D1%80%D0%BE%D0%B4" xr:uid="{00000000-0004-0000-1600-000010000000}"/>
    <hyperlink ref="C95" r:id="rId18" tooltip="Ямпіль" display="https://uk.wikipedia.org/wiki/%D0%AF%D0%BC%D0%BF%D1%96%D0%BB%D1%8C" xr:uid="{00000000-0004-0000-16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filterMode="1">
    <pageSetUpPr fitToPage="1"/>
  </sheetPr>
  <dimension ref="A1:T135"/>
  <sheetViews>
    <sheetView zoomScale="90" zoomScaleNormal="90" workbookViewId="0">
      <selection activeCell="L45" sqref="L45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hidden="1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hidden="1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hidden="1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hidden="1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hidden="1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hidden="1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hidden="1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hidden="1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hidden="1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hidden="1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hidden="1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hidden="1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hidden="1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hidden="1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hidden="1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hidden="1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hidden="1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hidden="1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hidden="1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  <row r="132" spans="2:16" ht="13" thickBot="1" x14ac:dyDescent="0.3"/>
    <row r="133" spans="2:16" ht="26.5" thickBot="1" x14ac:dyDescent="0.3">
      <c r="B133" s="15" t="s">
        <v>6</v>
      </c>
      <c r="C133" s="16" t="s">
        <v>37</v>
      </c>
      <c r="D133" s="16" t="s">
        <v>38</v>
      </c>
      <c r="E133" s="16" t="s">
        <v>0</v>
      </c>
      <c r="F133" s="16" t="s">
        <v>1</v>
      </c>
      <c r="G133" s="16" t="s">
        <v>64</v>
      </c>
      <c r="H133" s="16" t="s">
        <v>2</v>
      </c>
      <c r="I133" s="16" t="s">
        <v>3</v>
      </c>
      <c r="J133" s="17" t="s">
        <v>45</v>
      </c>
      <c r="K133" s="16" t="s">
        <v>4</v>
      </c>
      <c r="L133" s="16" t="s">
        <v>5</v>
      </c>
      <c r="M133" s="17" t="s">
        <v>39</v>
      </c>
      <c r="N133" s="16" t="s">
        <v>47</v>
      </c>
      <c r="O133" s="16" t="s">
        <v>62</v>
      </c>
      <c r="P133" s="24" t="s">
        <v>63</v>
      </c>
    </row>
    <row r="134" spans="2:16" x14ac:dyDescent="0.25">
      <c r="K134" t="s">
        <v>499</v>
      </c>
      <c r="M134" t="s">
        <v>557</v>
      </c>
    </row>
    <row r="135" spans="2:16" x14ac:dyDescent="0.25">
      <c r="C135" s="1" t="s">
        <v>51</v>
      </c>
      <c r="K135" t="s">
        <v>498</v>
      </c>
      <c r="M135" t="s">
        <v>558</v>
      </c>
    </row>
  </sheetData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O4:O33" xr:uid="{00000000-0002-0000-1700-000000000000}">
      <formula1>$C$90:$T$90</formula1>
    </dataValidation>
    <dataValidation type="list" allowBlank="1" showInputMessage="1" showErrorMessage="1" sqref="P4:P33" xr:uid="{00000000-0002-0000-1700-000001000000}">
      <formula1>INDIRECT(O4)</formula1>
    </dataValidation>
    <dataValidation type="list" allowBlank="1" showInputMessage="1" showErrorMessage="1" sqref="L4:L32" xr:uid="{00000000-0002-0000-1700-000002000000}">
      <formula1>INDIRECT(D4)</formula1>
    </dataValidation>
  </dataValidations>
  <hyperlinks>
    <hyperlink ref="C100" r:id="rId1" tooltip="Бар (місто)" display="https://uk.wikipedia.org/wiki/%D0%91%D0%B0%D1%80_(%D0%BC%D1%96%D1%81%D1%82%D0%BE)" xr:uid="{00000000-0004-0000-1700-000000000000}"/>
    <hyperlink ref="C98" r:id="rId2" tooltip="Бершадь" display="https://uk.wikipedia.org/wiki/%D0%91%D0%B5%D1%80%D1%88%D0%B0%D0%B4%D1%8C" xr:uid="{00000000-0004-0000-1700-000001000000}"/>
    <hyperlink ref="C108" r:id="rId3" tooltip="Вінниця" display="https://uk.wikipedia.org/wiki/%D0%92%D1%96%D0%BD%D0%BD%D0%B8%D1%86%D1%8F" xr:uid="{00000000-0004-0000-1700-000002000000}"/>
    <hyperlink ref="C103" r:id="rId4" tooltip="Гайсин" display="https://uk.wikipedia.org/wiki/%D0%93%D0%B0%D0%B9%D1%81%D0%B8%D0%BD" xr:uid="{00000000-0004-0000-1700-000003000000}"/>
    <hyperlink ref="C97" r:id="rId5" tooltip="Гнівань" display="https://uk.wikipedia.org/wiki/%D0%93%D0%BD%D1%96%D0%B2%D0%B0%D0%BD%D1%8C" xr:uid="{00000000-0004-0000-1700-000004000000}"/>
    <hyperlink ref="C107" r:id="rId6" tooltip="Жмеринка" display="https://uk.wikipedia.org/wiki/%D0%96%D0%BC%D0%B5%D1%80%D0%B8%D0%BD%D0%BA%D0%B0" xr:uid="{00000000-0004-0000-1700-000005000000}"/>
    <hyperlink ref="C94" r:id="rId7" tooltip="Іллінці" display="https://uk.wikipedia.org/wiki/%D0%86%D0%BB%D0%BB%D1%96%D0%BD%D1%86%D1%96" xr:uid="{00000000-0004-0000-1700-000006000000}"/>
    <hyperlink ref="C101" r:id="rId8" tooltip="Калинівка (місто)" display="https://uk.wikipedia.org/wiki/%D0%9A%D0%B0%D0%BB%D0%B8%D0%BD%D1%96%D0%B2%D0%BA%D0%B0_(%D0%BC%D1%96%D1%81%D1%82%D0%BE)" xr:uid="{00000000-0004-0000-1700-000007000000}"/>
    <hyperlink ref="C104" r:id="rId9" tooltip="Козятин" display="https://uk.wikipedia.org/wiki/%D0%9A%D0%BE%D0%B7%D1%8F%D1%82%D0%B8%D0%BD" xr:uid="{00000000-0004-0000-1700-000008000000}"/>
    <hyperlink ref="C102" r:id="rId10" tooltip="Ладижин" display="https://uk.wikipedia.org/wiki/%D0%9B%D0%B0%D0%B4%D0%B8%D0%B6%D0%B8%D0%BD" xr:uid="{00000000-0004-0000-1700-000009000000}"/>
    <hyperlink ref="C92" r:id="rId11" tooltip="Липовець" display="https://uk.wikipedia.org/wiki/%D0%9B%D0%B8%D0%BF%D0%BE%D0%B2%D0%B5%D1%86%D1%8C" xr:uid="{00000000-0004-0000-17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1700-00000B000000}"/>
    <hyperlink ref="C96" r:id="rId13" tooltip="Немирів" display="https://uk.wikipedia.org/wiki/%D0%9D%D0%B5%D0%BC%D0%B8%D1%80%D1%96%D0%B2" xr:uid="{00000000-0004-0000-1700-00000C000000}"/>
    <hyperlink ref="C93" r:id="rId14" tooltip="Погребище" display="https://uk.wikipedia.org/wiki/%D0%9F%D0%BE%D0%B3%D1%80%D0%B5%D0%B1%D0%B8%D1%89%D0%B5" xr:uid="{00000000-0004-0000-1700-00000D000000}"/>
    <hyperlink ref="C99" r:id="rId15" tooltip="Тульчин" display="https://uk.wikipedia.org/wiki/%D0%A2%D1%83%D0%BB%D1%8C%D1%87%D0%B8%D0%BD" xr:uid="{00000000-0004-0000-1700-00000E000000}"/>
    <hyperlink ref="C105" r:id="rId16" tooltip="Хмільник" display="https://uk.wikipedia.org/wiki/%D0%A5%D0%BC%D1%96%D0%BB%D1%8C%D0%BD%D0%B8%D0%BA" xr:uid="{00000000-0004-0000-1700-00000F000000}"/>
    <hyperlink ref="C91" r:id="rId17" tooltip="Шаргород" display="https://uk.wikipedia.org/wiki/%D0%A8%D0%B0%D1%80%D0%B3%D0%BE%D1%80%D0%BE%D0%B4" xr:uid="{00000000-0004-0000-1700-000010000000}"/>
    <hyperlink ref="C95" r:id="rId18" tooltip="Ямпіль" display="https://uk.wikipedia.org/wiki/%D0%AF%D0%BC%D0%BF%D1%96%D0%BB%D1%8C" xr:uid="{00000000-0004-0000-17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>
    <pageSetUpPr fitToPage="1"/>
  </sheetPr>
  <dimension ref="A1:T128"/>
  <sheetViews>
    <sheetView zoomScale="90" zoomScaleNormal="90" workbookViewId="0">
      <selection activeCell="O3" sqref="O3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hidden="1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hidden="1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hidden="1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hidden="1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hidden="1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hidden="1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hidden="1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hidden="1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hidden="1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hidden="1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hidden="1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hidden="1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hidden="1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hidden="1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18000000}">
    <filterColumn colId="12">
      <filters>
        <filter val="Липень"/>
        <filter val="Серпень"/>
        <filter val="Червень"/>
      </filters>
    </filterColumn>
  </autoFilter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O4:O33" xr:uid="{00000000-0002-0000-1800-000000000000}">
      <formula1>$C$90:$T$90</formula1>
    </dataValidation>
    <dataValidation type="list" allowBlank="1" showInputMessage="1" showErrorMessage="1" sqref="P4:P33" xr:uid="{00000000-0002-0000-1800-000001000000}">
      <formula1>INDIRECT(O4)</formula1>
    </dataValidation>
    <dataValidation type="list" allowBlank="1" showInputMessage="1" showErrorMessage="1" sqref="L4:L32" xr:uid="{00000000-0002-0000-1800-000002000000}">
      <formula1>INDIRECT(D4)</formula1>
    </dataValidation>
  </dataValidations>
  <hyperlinks>
    <hyperlink ref="C100" r:id="rId1" tooltip="Бар (місто)" display="https://uk.wikipedia.org/wiki/%D0%91%D0%B0%D1%80_(%D0%BC%D1%96%D1%81%D1%82%D0%BE)" xr:uid="{00000000-0004-0000-1800-000000000000}"/>
    <hyperlink ref="C98" r:id="rId2" tooltip="Бершадь" display="https://uk.wikipedia.org/wiki/%D0%91%D0%B5%D1%80%D1%88%D0%B0%D0%B4%D1%8C" xr:uid="{00000000-0004-0000-1800-000001000000}"/>
    <hyperlink ref="C108" r:id="rId3" tooltip="Вінниця" display="https://uk.wikipedia.org/wiki/%D0%92%D1%96%D0%BD%D0%BD%D0%B8%D1%86%D1%8F" xr:uid="{00000000-0004-0000-1800-000002000000}"/>
    <hyperlink ref="C103" r:id="rId4" tooltip="Гайсин" display="https://uk.wikipedia.org/wiki/%D0%93%D0%B0%D0%B9%D1%81%D0%B8%D0%BD" xr:uid="{00000000-0004-0000-1800-000003000000}"/>
    <hyperlink ref="C97" r:id="rId5" tooltip="Гнівань" display="https://uk.wikipedia.org/wiki/%D0%93%D0%BD%D1%96%D0%B2%D0%B0%D0%BD%D1%8C" xr:uid="{00000000-0004-0000-1800-000004000000}"/>
    <hyperlink ref="C107" r:id="rId6" tooltip="Жмеринка" display="https://uk.wikipedia.org/wiki/%D0%96%D0%BC%D0%B5%D1%80%D0%B8%D0%BD%D0%BA%D0%B0" xr:uid="{00000000-0004-0000-1800-000005000000}"/>
    <hyperlink ref="C94" r:id="rId7" tooltip="Іллінці" display="https://uk.wikipedia.org/wiki/%D0%86%D0%BB%D0%BB%D1%96%D0%BD%D1%86%D1%96" xr:uid="{00000000-0004-0000-1800-000006000000}"/>
    <hyperlink ref="C101" r:id="rId8" tooltip="Калинівка (місто)" display="https://uk.wikipedia.org/wiki/%D0%9A%D0%B0%D0%BB%D0%B8%D0%BD%D1%96%D0%B2%D0%BA%D0%B0_(%D0%BC%D1%96%D1%81%D1%82%D0%BE)" xr:uid="{00000000-0004-0000-1800-000007000000}"/>
    <hyperlink ref="C104" r:id="rId9" tooltip="Козятин" display="https://uk.wikipedia.org/wiki/%D0%9A%D0%BE%D0%B7%D1%8F%D1%82%D0%B8%D0%BD" xr:uid="{00000000-0004-0000-1800-000008000000}"/>
    <hyperlink ref="C102" r:id="rId10" tooltip="Ладижин" display="https://uk.wikipedia.org/wiki/%D0%9B%D0%B0%D0%B4%D0%B8%D0%B6%D0%B8%D0%BD" xr:uid="{00000000-0004-0000-1800-000009000000}"/>
    <hyperlink ref="C92" r:id="rId11" tooltip="Липовець" display="https://uk.wikipedia.org/wiki/%D0%9B%D0%B8%D0%BF%D0%BE%D0%B2%D0%B5%D1%86%D1%8C" xr:uid="{00000000-0004-0000-18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1800-00000B000000}"/>
    <hyperlink ref="C96" r:id="rId13" tooltip="Немирів" display="https://uk.wikipedia.org/wiki/%D0%9D%D0%B5%D0%BC%D0%B8%D1%80%D1%96%D0%B2" xr:uid="{00000000-0004-0000-1800-00000C000000}"/>
    <hyperlink ref="C93" r:id="rId14" tooltip="Погребище" display="https://uk.wikipedia.org/wiki/%D0%9F%D0%BE%D0%B3%D1%80%D0%B5%D0%B1%D0%B8%D1%89%D0%B5" xr:uid="{00000000-0004-0000-1800-00000D000000}"/>
    <hyperlink ref="C99" r:id="rId15" tooltip="Тульчин" display="https://uk.wikipedia.org/wiki/%D0%A2%D1%83%D0%BB%D1%8C%D1%87%D0%B8%D0%BD" xr:uid="{00000000-0004-0000-1800-00000E000000}"/>
    <hyperlink ref="C105" r:id="rId16" tooltip="Хмільник" display="https://uk.wikipedia.org/wiki/%D0%A5%D0%BC%D1%96%D0%BB%D1%8C%D0%BD%D0%B8%D0%BA" xr:uid="{00000000-0004-0000-1800-00000F000000}"/>
    <hyperlink ref="C91" r:id="rId17" tooltip="Шаргород" display="https://uk.wikipedia.org/wiki/%D0%A8%D0%B0%D1%80%D0%B3%D0%BE%D1%80%D0%BE%D0%B4" xr:uid="{00000000-0004-0000-1800-000010000000}"/>
    <hyperlink ref="C95" r:id="rId18" tooltip="Ямпіль" display="https://uk.wikipedia.org/wiki/%D0%AF%D0%BC%D0%BF%D1%96%D0%BB%D1%8C" xr:uid="{00000000-0004-0000-18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filterMode="1">
    <pageSetUpPr fitToPage="1"/>
  </sheetPr>
  <dimension ref="A1:T131"/>
  <sheetViews>
    <sheetView zoomScale="90" zoomScaleNormal="90" workbookViewId="0">
      <selection activeCell="I40" sqref="I40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hidden="1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hidden="1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hidden="1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hidden="1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hidden="1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hidden="1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hidden="1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hidden="1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hidden="1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hidden="1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hidden="1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hidden="1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hidden="1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hidden="1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hidden="1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  <row r="129" spans="2:16" ht="26.5" thickBot="1" x14ac:dyDescent="0.3">
      <c r="B129" s="15" t="s">
        <v>6</v>
      </c>
      <c r="C129" s="16" t="s">
        <v>37</v>
      </c>
      <c r="D129" s="16" t="s">
        <v>38</v>
      </c>
      <c r="E129" s="16" t="s">
        <v>0</v>
      </c>
      <c r="F129" s="16" t="s">
        <v>1</v>
      </c>
      <c r="G129" s="16" t="s">
        <v>64</v>
      </c>
      <c r="H129" s="16" t="s">
        <v>2</v>
      </c>
      <c r="I129" s="16" t="s">
        <v>3</v>
      </c>
      <c r="J129" s="17" t="s">
        <v>45</v>
      </c>
      <c r="K129" s="16" t="s">
        <v>4</v>
      </c>
      <c r="L129" s="16" t="s">
        <v>5</v>
      </c>
      <c r="M129" s="17" t="s">
        <v>39</v>
      </c>
      <c r="N129" s="16" t="s">
        <v>47</v>
      </c>
      <c r="O129" s="16" t="s">
        <v>62</v>
      </c>
      <c r="P129" s="24" t="s">
        <v>63</v>
      </c>
    </row>
    <row r="130" spans="2:16" x14ac:dyDescent="0.25">
      <c r="D130" s="1" t="s">
        <v>40</v>
      </c>
      <c r="E130" s="84" t="s">
        <v>559</v>
      </c>
      <c r="K130" t="s">
        <v>498</v>
      </c>
    </row>
    <row r="131" spans="2:16" x14ac:dyDescent="0.25">
      <c r="K131" t="s">
        <v>499</v>
      </c>
      <c r="O131" s="84" t="s">
        <v>560</v>
      </c>
    </row>
  </sheetData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L4:L32" xr:uid="{00000000-0002-0000-1900-000000000000}">
      <formula1>INDIRECT(D4)</formula1>
    </dataValidation>
    <dataValidation type="list" allowBlank="1" showInputMessage="1" showErrorMessage="1" sqref="P4:P33" xr:uid="{00000000-0002-0000-1900-000001000000}">
      <formula1>INDIRECT(O4)</formula1>
    </dataValidation>
    <dataValidation type="list" allowBlank="1" showInputMessage="1" showErrorMessage="1" sqref="O4:O33" xr:uid="{00000000-0002-0000-1900-000002000000}">
      <formula1>$C$90:$T$90</formula1>
    </dataValidation>
  </dataValidations>
  <hyperlinks>
    <hyperlink ref="C100" r:id="rId1" tooltip="Бар (місто)" display="https://uk.wikipedia.org/wiki/%D0%91%D0%B0%D1%80_(%D0%BC%D1%96%D1%81%D1%82%D0%BE)" xr:uid="{00000000-0004-0000-1900-000000000000}"/>
    <hyperlink ref="C98" r:id="rId2" tooltip="Бершадь" display="https://uk.wikipedia.org/wiki/%D0%91%D0%B5%D1%80%D1%88%D0%B0%D0%B4%D1%8C" xr:uid="{00000000-0004-0000-1900-000001000000}"/>
    <hyperlink ref="C108" r:id="rId3" tooltip="Вінниця" display="https://uk.wikipedia.org/wiki/%D0%92%D1%96%D0%BD%D0%BD%D0%B8%D1%86%D1%8F" xr:uid="{00000000-0004-0000-1900-000002000000}"/>
    <hyperlink ref="C103" r:id="rId4" tooltip="Гайсин" display="https://uk.wikipedia.org/wiki/%D0%93%D0%B0%D0%B9%D1%81%D0%B8%D0%BD" xr:uid="{00000000-0004-0000-1900-000003000000}"/>
    <hyperlink ref="C97" r:id="rId5" tooltip="Гнівань" display="https://uk.wikipedia.org/wiki/%D0%93%D0%BD%D1%96%D0%B2%D0%B0%D0%BD%D1%8C" xr:uid="{00000000-0004-0000-1900-000004000000}"/>
    <hyperlink ref="C107" r:id="rId6" tooltip="Жмеринка" display="https://uk.wikipedia.org/wiki/%D0%96%D0%BC%D0%B5%D1%80%D0%B8%D0%BD%D0%BA%D0%B0" xr:uid="{00000000-0004-0000-1900-000005000000}"/>
    <hyperlink ref="C94" r:id="rId7" tooltip="Іллінці" display="https://uk.wikipedia.org/wiki/%D0%86%D0%BB%D0%BB%D1%96%D0%BD%D1%86%D1%96" xr:uid="{00000000-0004-0000-1900-000006000000}"/>
    <hyperlink ref="C101" r:id="rId8" tooltip="Калинівка (місто)" display="https://uk.wikipedia.org/wiki/%D0%9A%D0%B0%D0%BB%D0%B8%D0%BD%D1%96%D0%B2%D0%BA%D0%B0_(%D0%BC%D1%96%D1%81%D1%82%D0%BE)" xr:uid="{00000000-0004-0000-1900-000007000000}"/>
    <hyperlink ref="C104" r:id="rId9" tooltip="Козятин" display="https://uk.wikipedia.org/wiki/%D0%9A%D0%BE%D0%B7%D1%8F%D1%82%D0%B8%D0%BD" xr:uid="{00000000-0004-0000-1900-000008000000}"/>
    <hyperlink ref="C102" r:id="rId10" tooltip="Ладижин" display="https://uk.wikipedia.org/wiki/%D0%9B%D0%B0%D0%B4%D0%B8%D0%B6%D0%B8%D0%BD" xr:uid="{00000000-0004-0000-1900-000009000000}"/>
    <hyperlink ref="C92" r:id="rId11" tooltip="Липовець" display="https://uk.wikipedia.org/wiki/%D0%9B%D0%B8%D0%BF%D0%BE%D0%B2%D0%B5%D1%86%D1%8C" xr:uid="{00000000-0004-0000-19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1900-00000B000000}"/>
    <hyperlink ref="C96" r:id="rId13" tooltip="Немирів" display="https://uk.wikipedia.org/wiki/%D0%9D%D0%B5%D0%BC%D0%B8%D1%80%D1%96%D0%B2" xr:uid="{00000000-0004-0000-1900-00000C000000}"/>
    <hyperlink ref="C93" r:id="rId14" tooltip="Погребище" display="https://uk.wikipedia.org/wiki/%D0%9F%D0%BE%D0%B3%D1%80%D0%B5%D0%B1%D0%B8%D1%89%D0%B5" xr:uid="{00000000-0004-0000-1900-00000D000000}"/>
    <hyperlink ref="C99" r:id="rId15" tooltip="Тульчин" display="https://uk.wikipedia.org/wiki/%D0%A2%D1%83%D0%BB%D1%8C%D1%87%D0%B8%D0%BD" xr:uid="{00000000-0004-0000-1900-00000E000000}"/>
    <hyperlink ref="C105" r:id="rId16" tooltip="Хмільник" display="https://uk.wikipedia.org/wiki/%D0%A5%D0%BC%D1%96%D0%BB%D1%8C%D0%BD%D0%B8%D0%BA" xr:uid="{00000000-0004-0000-1900-00000F000000}"/>
    <hyperlink ref="C91" r:id="rId17" tooltip="Шаргород" display="https://uk.wikipedia.org/wiki/%D0%A8%D0%B0%D1%80%D0%B3%D0%BE%D1%80%D0%BE%D0%B4" xr:uid="{00000000-0004-0000-1900-000010000000}"/>
    <hyperlink ref="C95" r:id="rId18" tooltip="Ямпіль" display="https://uk.wikipedia.org/wiki/%D0%AF%D0%BC%D0%BF%D1%96%D0%BB%D1%8C" xr:uid="{00000000-0004-0000-19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T131"/>
  <sheetViews>
    <sheetView topLeftCell="A105" zoomScale="90" zoomScaleNormal="90" workbookViewId="0">
      <selection activeCell="I127" sqref="I127"/>
    </sheetView>
  </sheetViews>
  <sheetFormatPr defaultRowHeight="12.5" outlineLevelRow="2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outlineLevel="2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outlineLevel="2" x14ac:dyDescent="0.25">
      <c r="B5" s="63">
        <v>5</v>
      </c>
      <c r="C5" s="3" t="s">
        <v>51</v>
      </c>
      <c r="D5" s="3" t="s">
        <v>500</v>
      </c>
      <c r="E5" s="4" t="s">
        <v>466</v>
      </c>
      <c r="F5" s="4" t="s">
        <v>467</v>
      </c>
      <c r="G5" s="4" t="s">
        <v>71</v>
      </c>
      <c r="H5" s="5">
        <v>27986</v>
      </c>
      <c r="I5" s="5">
        <v>19253</v>
      </c>
      <c r="J5" s="18">
        <v>44.620318775684936</v>
      </c>
      <c r="K5" s="14" t="s">
        <v>498</v>
      </c>
      <c r="L5" s="19">
        <v>32000</v>
      </c>
      <c r="M5" s="18">
        <v>68.546346172945206</v>
      </c>
      <c r="N5" s="4" t="s">
        <v>505</v>
      </c>
      <c r="O5" s="4" t="s">
        <v>152</v>
      </c>
      <c r="P5" s="21" t="s">
        <v>174</v>
      </c>
    </row>
    <row r="6" spans="2:16" outlineLevel="2" x14ac:dyDescent="0.25">
      <c r="B6" s="11">
        <v>6</v>
      </c>
      <c r="C6" s="3" t="s">
        <v>51</v>
      </c>
      <c r="D6" s="3" t="s">
        <v>42</v>
      </c>
      <c r="E6" s="4" t="s">
        <v>13</v>
      </c>
      <c r="F6" s="4" t="s">
        <v>14</v>
      </c>
      <c r="G6" s="4" t="s">
        <v>68</v>
      </c>
      <c r="H6" s="5">
        <v>23963</v>
      </c>
      <c r="I6" s="5">
        <v>19253</v>
      </c>
      <c r="J6" s="18">
        <v>55.642236583904115</v>
      </c>
      <c r="K6" s="14" t="s">
        <v>499</v>
      </c>
      <c r="L6" s="19">
        <v>8000</v>
      </c>
      <c r="M6" s="18">
        <v>68.546346172945206</v>
      </c>
      <c r="N6" s="4" t="s">
        <v>506</v>
      </c>
      <c r="O6" s="4" t="s">
        <v>152</v>
      </c>
      <c r="P6" s="21" t="s">
        <v>270</v>
      </c>
    </row>
    <row r="7" spans="2:16" outlineLevel="2" x14ac:dyDescent="0.25">
      <c r="B7" s="63">
        <v>7</v>
      </c>
      <c r="C7" s="3" t="s">
        <v>51</v>
      </c>
      <c r="D7" s="3" t="s">
        <v>41</v>
      </c>
      <c r="E7" s="4" t="s">
        <v>15</v>
      </c>
      <c r="F7" s="4" t="s">
        <v>16</v>
      </c>
      <c r="G7" s="4" t="s">
        <v>69</v>
      </c>
      <c r="H7" s="5">
        <v>33578</v>
      </c>
      <c r="I7" s="5">
        <v>17448</v>
      </c>
      <c r="J7" s="18">
        <v>29.299770830479456</v>
      </c>
      <c r="K7" s="14" t="s">
        <v>499</v>
      </c>
      <c r="L7" s="19">
        <v>25000</v>
      </c>
      <c r="M7" s="18">
        <v>73.491551652397263</v>
      </c>
      <c r="N7" s="4" t="s">
        <v>505</v>
      </c>
      <c r="O7" s="4" t="s">
        <v>152</v>
      </c>
      <c r="P7" s="21" t="s">
        <v>252</v>
      </c>
    </row>
    <row r="8" spans="2:16" outlineLevel="2" x14ac:dyDescent="0.25">
      <c r="B8" s="11">
        <v>10</v>
      </c>
      <c r="C8" s="3" t="s">
        <v>51</v>
      </c>
      <c r="D8" s="3" t="s">
        <v>40</v>
      </c>
      <c r="E8" s="4" t="s">
        <v>21</v>
      </c>
      <c r="F8" s="4" t="s">
        <v>22</v>
      </c>
      <c r="G8" s="4" t="s">
        <v>72</v>
      </c>
      <c r="H8" s="5">
        <v>33695</v>
      </c>
      <c r="I8" s="5">
        <v>18593</v>
      </c>
      <c r="J8" s="18">
        <v>28.979222885273977</v>
      </c>
      <c r="K8" s="14" t="s">
        <v>498</v>
      </c>
      <c r="L8" s="19">
        <v>15000</v>
      </c>
      <c r="M8" s="18">
        <v>70.354565351027404</v>
      </c>
      <c r="N8" s="4" t="s">
        <v>507</v>
      </c>
      <c r="O8" s="4" t="s">
        <v>152</v>
      </c>
      <c r="P8" s="21" t="s">
        <v>174</v>
      </c>
    </row>
    <row r="9" spans="2:16" outlineLevel="2" x14ac:dyDescent="0.25">
      <c r="B9" s="6">
        <v>12</v>
      </c>
      <c r="C9" s="3" t="s">
        <v>51</v>
      </c>
      <c r="D9" s="3" t="s">
        <v>40</v>
      </c>
      <c r="E9" s="4" t="s">
        <v>25</v>
      </c>
      <c r="F9" s="4" t="s">
        <v>26</v>
      </c>
      <c r="G9" s="4" t="s">
        <v>74</v>
      </c>
      <c r="H9" s="5">
        <v>36476</v>
      </c>
      <c r="I9" s="5">
        <v>29300</v>
      </c>
      <c r="J9" s="18">
        <v>21.360044803082197</v>
      </c>
      <c r="K9" s="14" t="s">
        <v>498</v>
      </c>
      <c r="L9" s="19">
        <v>12000</v>
      </c>
      <c r="M9" s="18">
        <v>41.020318775684935</v>
      </c>
      <c r="N9" s="4" t="s">
        <v>509</v>
      </c>
      <c r="O9" s="4" t="s">
        <v>152</v>
      </c>
      <c r="P9" s="21" t="s">
        <v>174</v>
      </c>
    </row>
    <row r="10" spans="2:16" outlineLevel="2" x14ac:dyDescent="0.25">
      <c r="B10" s="11">
        <v>14</v>
      </c>
      <c r="C10" s="3" t="s">
        <v>51</v>
      </c>
      <c r="D10" s="3" t="s">
        <v>501</v>
      </c>
      <c r="E10" s="4" t="s">
        <v>29</v>
      </c>
      <c r="F10" s="4" t="s">
        <v>30</v>
      </c>
      <c r="G10" s="4" t="s">
        <v>76</v>
      </c>
      <c r="H10" s="5">
        <v>34916</v>
      </c>
      <c r="I10" s="5">
        <v>26140</v>
      </c>
      <c r="J10" s="18">
        <v>25.634017405821922</v>
      </c>
      <c r="K10" s="14" t="s">
        <v>498</v>
      </c>
      <c r="L10" s="19">
        <v>28000</v>
      </c>
      <c r="M10" s="18">
        <v>49.67785302226028</v>
      </c>
      <c r="N10" s="4" t="s">
        <v>510</v>
      </c>
      <c r="O10" s="4" t="s">
        <v>152</v>
      </c>
      <c r="P10" s="21" t="s">
        <v>174</v>
      </c>
    </row>
    <row r="11" spans="2:16" outlineLevel="2" x14ac:dyDescent="0.25">
      <c r="B11" s="63">
        <v>15</v>
      </c>
      <c r="C11" s="3" t="s">
        <v>51</v>
      </c>
      <c r="D11" s="3" t="s">
        <v>40</v>
      </c>
      <c r="E11" s="4" t="s">
        <v>31</v>
      </c>
      <c r="F11" s="4" t="s">
        <v>32</v>
      </c>
      <c r="G11" s="4" t="s">
        <v>77</v>
      </c>
      <c r="H11" s="5">
        <v>35296</v>
      </c>
      <c r="I11" s="5">
        <v>26926</v>
      </c>
      <c r="J11" s="18">
        <v>24.592921515410964</v>
      </c>
      <c r="K11" s="14" t="s">
        <v>498</v>
      </c>
      <c r="L11" s="19">
        <v>12000</v>
      </c>
      <c r="M11" s="18">
        <v>47.524428364726035</v>
      </c>
      <c r="N11" s="4" t="s">
        <v>511</v>
      </c>
      <c r="O11" s="4" t="s">
        <v>152</v>
      </c>
      <c r="P11" s="21" t="s">
        <v>174</v>
      </c>
    </row>
    <row r="12" spans="2:16" outlineLevel="2" x14ac:dyDescent="0.25">
      <c r="B12" s="11">
        <v>16</v>
      </c>
      <c r="C12" s="3" t="s">
        <v>51</v>
      </c>
      <c r="D12" s="3" t="s">
        <v>500</v>
      </c>
      <c r="E12" s="4" t="s">
        <v>33</v>
      </c>
      <c r="F12" s="4" t="s">
        <v>34</v>
      </c>
      <c r="G12" s="4" t="s">
        <v>78</v>
      </c>
      <c r="H12" s="5">
        <v>35967</v>
      </c>
      <c r="I12" s="5">
        <v>25279</v>
      </c>
      <c r="J12" s="18">
        <v>22.754565351027402</v>
      </c>
      <c r="K12" s="14" t="s">
        <v>499</v>
      </c>
      <c r="L12" s="19">
        <v>32000</v>
      </c>
      <c r="M12" s="18">
        <v>52.036757131849321</v>
      </c>
      <c r="N12" s="4" t="s">
        <v>511</v>
      </c>
      <c r="O12" s="4" t="s">
        <v>152</v>
      </c>
      <c r="P12" s="21" t="s">
        <v>195</v>
      </c>
    </row>
    <row r="13" spans="2:16" outlineLevel="2" x14ac:dyDescent="0.25">
      <c r="B13" s="6">
        <v>20</v>
      </c>
      <c r="C13" s="3" t="s">
        <v>51</v>
      </c>
      <c r="D13" s="3" t="s">
        <v>40</v>
      </c>
      <c r="E13" s="4" t="s">
        <v>84</v>
      </c>
      <c r="F13" s="4" t="s">
        <v>85</v>
      </c>
      <c r="G13" s="4" t="s">
        <v>86</v>
      </c>
      <c r="H13" s="5">
        <v>42350</v>
      </c>
      <c r="I13" s="5">
        <v>33992</v>
      </c>
      <c r="J13" s="18">
        <v>5.266894118150689</v>
      </c>
      <c r="K13" s="14" t="s">
        <v>498</v>
      </c>
      <c r="L13" s="19">
        <v>12000</v>
      </c>
      <c r="M13" s="18">
        <v>28.16552425513699</v>
      </c>
      <c r="N13" s="4" t="s">
        <v>511</v>
      </c>
      <c r="O13" s="4" t="s">
        <v>134</v>
      </c>
      <c r="P13" s="21" t="s">
        <v>235</v>
      </c>
    </row>
    <row r="14" spans="2:16" outlineLevel="2" x14ac:dyDescent="0.25">
      <c r="B14" s="11">
        <v>21</v>
      </c>
      <c r="C14" s="3" t="s">
        <v>51</v>
      </c>
      <c r="D14" s="3" t="s">
        <v>40</v>
      </c>
      <c r="E14" s="4" t="s">
        <v>87</v>
      </c>
      <c r="F14" s="4" t="s">
        <v>36</v>
      </c>
      <c r="G14" s="4" t="s">
        <v>459</v>
      </c>
      <c r="H14" s="5">
        <v>41682</v>
      </c>
      <c r="I14" s="5">
        <v>33992</v>
      </c>
      <c r="J14" s="18">
        <v>7.0970311044520589</v>
      </c>
      <c r="K14" s="14" t="s">
        <v>499</v>
      </c>
      <c r="L14" s="19">
        <v>15000</v>
      </c>
      <c r="M14" s="18">
        <v>28.16552425513699</v>
      </c>
      <c r="N14" s="4" t="s">
        <v>503</v>
      </c>
      <c r="O14" s="4" t="s">
        <v>134</v>
      </c>
      <c r="P14" s="21" t="s">
        <v>235</v>
      </c>
    </row>
    <row r="15" spans="2:16" outlineLevel="2" x14ac:dyDescent="0.25">
      <c r="B15" s="63">
        <v>23</v>
      </c>
      <c r="C15" s="3" t="s">
        <v>51</v>
      </c>
      <c r="D15" s="3" t="s">
        <v>40</v>
      </c>
      <c r="E15" s="4" t="s">
        <v>82</v>
      </c>
      <c r="F15" s="4" t="s">
        <v>90</v>
      </c>
      <c r="G15" s="4" t="s">
        <v>91</v>
      </c>
      <c r="H15" s="5">
        <v>42782</v>
      </c>
      <c r="I15" s="5">
        <v>35244</v>
      </c>
      <c r="J15" s="18">
        <v>4.083332474315073</v>
      </c>
      <c r="K15" s="14" t="s">
        <v>498</v>
      </c>
      <c r="L15" s="19">
        <v>12000</v>
      </c>
      <c r="M15" s="18">
        <v>24.73538726883562</v>
      </c>
      <c r="N15" s="4" t="s">
        <v>506</v>
      </c>
      <c r="O15" s="4" t="s">
        <v>154</v>
      </c>
      <c r="P15" s="21" t="s">
        <v>176</v>
      </c>
    </row>
    <row r="16" spans="2:16" outlineLevel="2" x14ac:dyDescent="0.25">
      <c r="B16" s="11">
        <v>25</v>
      </c>
      <c r="C16" s="3" t="s">
        <v>51</v>
      </c>
      <c r="D16" s="3" t="s">
        <v>40</v>
      </c>
      <c r="E16" s="4" t="s">
        <v>92</v>
      </c>
      <c r="F16" s="4" t="s">
        <v>8</v>
      </c>
      <c r="G16" s="4" t="s">
        <v>93</v>
      </c>
      <c r="H16" s="5">
        <v>43176</v>
      </c>
      <c r="I16" s="5">
        <v>36102</v>
      </c>
      <c r="J16" s="18">
        <v>3.0038804195205522</v>
      </c>
      <c r="K16" s="14" t="s">
        <v>498</v>
      </c>
      <c r="L16" s="19">
        <v>12000</v>
      </c>
      <c r="M16" s="18">
        <v>22.384702337328772</v>
      </c>
      <c r="N16" s="4" t="s">
        <v>511</v>
      </c>
      <c r="O16" s="4" t="s">
        <v>154</v>
      </c>
      <c r="P16" s="21" t="s">
        <v>176</v>
      </c>
    </row>
    <row r="17" spans="2:16" outlineLevel="2" x14ac:dyDescent="0.25">
      <c r="B17" s="63">
        <v>27</v>
      </c>
      <c r="C17" s="3" t="s">
        <v>51</v>
      </c>
      <c r="D17" s="3" t="s">
        <v>42</v>
      </c>
      <c r="E17" s="4" t="s">
        <v>33</v>
      </c>
      <c r="F17" s="4" t="s">
        <v>97</v>
      </c>
      <c r="G17" s="4" t="s">
        <v>98</v>
      </c>
      <c r="H17" s="5">
        <v>39487</v>
      </c>
      <c r="I17" s="5">
        <v>30771</v>
      </c>
      <c r="J17" s="18">
        <v>13.110729734589045</v>
      </c>
      <c r="K17" s="14" t="s">
        <v>499</v>
      </c>
      <c r="L17" s="19">
        <v>9000</v>
      </c>
      <c r="M17" s="18">
        <v>36.990181789383563</v>
      </c>
      <c r="N17" s="4" t="s">
        <v>506</v>
      </c>
      <c r="O17" s="4" t="s">
        <v>152</v>
      </c>
      <c r="P17" s="21" t="s">
        <v>288</v>
      </c>
    </row>
    <row r="18" spans="2:16" ht="13" outlineLevel="1" x14ac:dyDescent="0.3">
      <c r="B18" s="68" t="s">
        <v>528</v>
      </c>
      <c r="C18" s="3">
        <f>SUBTOTAL(3,C4:C17)</f>
        <v>14</v>
      </c>
      <c r="D18" s="3"/>
      <c r="E18" s="4"/>
      <c r="F18" s="4"/>
      <c r="G18" s="4"/>
      <c r="H18" s="5"/>
      <c r="I18" s="5"/>
      <c r="J18" s="18"/>
      <c r="K18" s="14"/>
      <c r="L18" s="19"/>
      <c r="M18" s="18"/>
      <c r="N18" s="4"/>
      <c r="O18" s="4"/>
      <c r="P18" s="21"/>
    </row>
    <row r="19" spans="2:16" outlineLevel="2" x14ac:dyDescent="0.25">
      <c r="B19" s="11">
        <v>2</v>
      </c>
      <c r="C19" s="3" t="s">
        <v>46</v>
      </c>
      <c r="D19" s="3" t="s">
        <v>41</v>
      </c>
      <c r="E19" s="4" t="s">
        <v>9</v>
      </c>
      <c r="F19" s="4" t="s">
        <v>10</v>
      </c>
      <c r="G19" s="4" t="s">
        <v>66</v>
      </c>
      <c r="H19" s="5">
        <v>29882</v>
      </c>
      <c r="I19" s="5">
        <v>18742</v>
      </c>
      <c r="J19" s="18">
        <v>39.425798227739733</v>
      </c>
      <c r="K19" s="14" t="s">
        <v>499</v>
      </c>
      <c r="L19" s="19">
        <v>20000</v>
      </c>
      <c r="M19" s="18">
        <v>69.946346172945212</v>
      </c>
      <c r="N19" s="4" t="s">
        <v>503</v>
      </c>
      <c r="O19" s="4" t="s">
        <v>152</v>
      </c>
      <c r="P19" s="21" t="s">
        <v>174</v>
      </c>
    </row>
    <row r="20" spans="2:16" outlineLevel="2" x14ac:dyDescent="0.25">
      <c r="B20" s="63">
        <v>3</v>
      </c>
      <c r="C20" s="3" t="s">
        <v>46</v>
      </c>
      <c r="D20" s="3" t="s">
        <v>40</v>
      </c>
      <c r="E20" s="4" t="s">
        <v>11</v>
      </c>
      <c r="F20" s="4" t="s">
        <v>12</v>
      </c>
      <c r="G20" s="4" t="s">
        <v>67</v>
      </c>
      <c r="H20" s="5">
        <v>31286</v>
      </c>
      <c r="I20" s="5">
        <v>22145</v>
      </c>
      <c r="J20" s="18">
        <v>35.579222885273978</v>
      </c>
      <c r="K20" s="14" t="s">
        <v>499</v>
      </c>
      <c r="L20" s="19">
        <v>12000</v>
      </c>
      <c r="M20" s="18">
        <v>60.623058501712336</v>
      </c>
      <c r="N20" s="4" t="s">
        <v>504</v>
      </c>
      <c r="O20" s="4" t="s">
        <v>152</v>
      </c>
      <c r="P20" s="21" t="s">
        <v>174</v>
      </c>
    </row>
    <row r="21" spans="2:16" outlineLevel="2" x14ac:dyDescent="0.25">
      <c r="B21" s="11">
        <v>4</v>
      </c>
      <c r="C21" s="3" t="s">
        <v>46</v>
      </c>
      <c r="D21" s="3" t="s">
        <v>456</v>
      </c>
      <c r="E21" s="4" t="s">
        <v>468</v>
      </c>
      <c r="F21" s="4" t="s">
        <v>469</v>
      </c>
      <c r="G21" s="4" t="s">
        <v>470</v>
      </c>
      <c r="H21" s="5">
        <v>25286</v>
      </c>
      <c r="I21" s="5">
        <v>19253</v>
      </c>
      <c r="J21" s="18">
        <v>52.017579049657542</v>
      </c>
      <c r="K21" s="14" t="s">
        <v>499</v>
      </c>
      <c r="L21" s="19">
        <v>18000</v>
      </c>
      <c r="M21" s="18">
        <v>68.546346172945206</v>
      </c>
      <c r="N21" s="4" t="s">
        <v>503</v>
      </c>
      <c r="O21" s="4" t="s">
        <v>152</v>
      </c>
      <c r="P21" s="21" t="s">
        <v>174</v>
      </c>
    </row>
    <row r="22" spans="2:16" outlineLevel="2" x14ac:dyDescent="0.25">
      <c r="B22" s="6">
        <v>8</v>
      </c>
      <c r="C22" s="3" t="s">
        <v>46</v>
      </c>
      <c r="D22" s="3" t="s">
        <v>40</v>
      </c>
      <c r="E22" s="4" t="s">
        <v>17</v>
      </c>
      <c r="F22" s="4" t="s">
        <v>18</v>
      </c>
      <c r="G22" s="4" t="s">
        <v>70</v>
      </c>
      <c r="H22" s="5">
        <v>30299</v>
      </c>
      <c r="I22" s="5">
        <v>16428</v>
      </c>
      <c r="J22" s="18">
        <v>38.283332474315074</v>
      </c>
      <c r="K22" s="14" t="s">
        <v>498</v>
      </c>
      <c r="L22" s="19">
        <v>12000</v>
      </c>
      <c r="M22" s="18">
        <v>76.286072200342474</v>
      </c>
      <c r="N22" s="4" t="s">
        <v>503</v>
      </c>
      <c r="O22" s="4" t="s">
        <v>152</v>
      </c>
      <c r="P22" s="21" t="s">
        <v>234</v>
      </c>
    </row>
    <row r="23" spans="2:16" outlineLevel="2" x14ac:dyDescent="0.25">
      <c r="B23" s="11">
        <v>9</v>
      </c>
      <c r="C23" s="3" t="s">
        <v>46</v>
      </c>
      <c r="D23" s="3" t="s">
        <v>40</v>
      </c>
      <c r="E23" s="4" t="s">
        <v>19</v>
      </c>
      <c r="F23" s="4" t="s">
        <v>20</v>
      </c>
      <c r="G23" s="4" t="s">
        <v>71</v>
      </c>
      <c r="H23" s="5">
        <v>31194</v>
      </c>
      <c r="I23" s="5">
        <v>23467</v>
      </c>
      <c r="J23" s="18">
        <v>35.831277679794525</v>
      </c>
      <c r="K23" s="14" t="s">
        <v>498</v>
      </c>
      <c r="L23" s="19">
        <v>12000</v>
      </c>
      <c r="M23" s="18">
        <v>57.001140693493156</v>
      </c>
      <c r="N23" s="4" t="s">
        <v>506</v>
      </c>
      <c r="O23" s="4" t="s">
        <v>152</v>
      </c>
      <c r="P23" s="21" t="s">
        <v>195</v>
      </c>
    </row>
    <row r="24" spans="2:16" outlineLevel="2" x14ac:dyDescent="0.25">
      <c r="B24" s="63">
        <v>11</v>
      </c>
      <c r="C24" s="3" t="s">
        <v>46</v>
      </c>
      <c r="D24" s="3" t="s">
        <v>500</v>
      </c>
      <c r="E24" s="4" t="s">
        <v>23</v>
      </c>
      <c r="F24" s="4" t="s">
        <v>24</v>
      </c>
      <c r="G24" s="4" t="s">
        <v>73</v>
      </c>
      <c r="H24" s="5">
        <v>34552</v>
      </c>
      <c r="I24" s="5">
        <v>18530</v>
      </c>
      <c r="J24" s="18">
        <v>26.631277679794525</v>
      </c>
      <c r="K24" s="14" t="s">
        <v>499</v>
      </c>
      <c r="L24" s="19">
        <v>30000</v>
      </c>
      <c r="M24" s="18">
        <v>70.527168090753435</v>
      </c>
      <c r="N24" s="4" t="s">
        <v>508</v>
      </c>
      <c r="O24" s="4" t="s">
        <v>152</v>
      </c>
      <c r="P24" s="21" t="s">
        <v>174</v>
      </c>
    </row>
    <row r="25" spans="2:16" outlineLevel="2" x14ac:dyDescent="0.25">
      <c r="B25" s="11">
        <v>13</v>
      </c>
      <c r="C25" s="3" t="s">
        <v>46</v>
      </c>
      <c r="D25" s="3" t="s">
        <v>456</v>
      </c>
      <c r="E25" s="4" t="s">
        <v>27</v>
      </c>
      <c r="F25" s="4" t="s">
        <v>28</v>
      </c>
      <c r="G25" s="4" t="s">
        <v>75</v>
      </c>
      <c r="H25" s="5">
        <v>34144</v>
      </c>
      <c r="I25" s="5">
        <v>27059</v>
      </c>
      <c r="J25" s="18">
        <v>27.749085898972606</v>
      </c>
      <c r="K25" s="14" t="s">
        <v>499</v>
      </c>
      <c r="L25" s="19">
        <v>19000</v>
      </c>
      <c r="M25" s="18">
        <v>47.160044803082194</v>
      </c>
      <c r="N25" s="4" t="s">
        <v>502</v>
      </c>
      <c r="O25" s="4" t="s">
        <v>152</v>
      </c>
      <c r="P25" s="21" t="s">
        <v>174</v>
      </c>
    </row>
    <row r="26" spans="2:16" outlineLevel="2" x14ac:dyDescent="0.25">
      <c r="B26" s="63">
        <v>17</v>
      </c>
      <c r="C26" s="3" t="s">
        <v>46</v>
      </c>
      <c r="D26" s="3" t="s">
        <v>501</v>
      </c>
      <c r="E26" s="4" t="s">
        <v>35</v>
      </c>
      <c r="F26" s="4" t="s">
        <v>36</v>
      </c>
      <c r="G26" s="4" t="s">
        <v>79</v>
      </c>
      <c r="H26" s="5">
        <v>36774</v>
      </c>
      <c r="I26" s="5">
        <v>30444</v>
      </c>
      <c r="J26" s="18">
        <v>20.543606446917813</v>
      </c>
      <c r="K26" s="14" t="s">
        <v>499</v>
      </c>
      <c r="L26" s="19">
        <v>28000</v>
      </c>
      <c r="M26" s="18">
        <v>37.886072200342468</v>
      </c>
      <c r="N26" s="4" t="s">
        <v>502</v>
      </c>
      <c r="O26" s="4" t="s">
        <v>152</v>
      </c>
      <c r="P26" s="21" t="s">
        <v>215</v>
      </c>
    </row>
    <row r="27" spans="2:16" outlineLevel="2" x14ac:dyDescent="0.25">
      <c r="B27" s="11">
        <v>18</v>
      </c>
      <c r="C27" s="3" t="s">
        <v>46</v>
      </c>
      <c r="D27" s="3" t="s">
        <v>81</v>
      </c>
      <c r="E27" s="4" t="s">
        <v>82</v>
      </c>
      <c r="F27" s="4" t="s">
        <v>83</v>
      </c>
      <c r="G27" s="4" t="s">
        <v>70</v>
      </c>
      <c r="H27" s="5">
        <v>40307</v>
      </c>
      <c r="I27" s="5">
        <v>29344</v>
      </c>
      <c r="J27" s="18">
        <v>10.864154392123291</v>
      </c>
      <c r="K27" s="14" t="s">
        <v>498</v>
      </c>
      <c r="L27" s="19">
        <v>15000</v>
      </c>
      <c r="M27" s="18">
        <v>40.899770830479454</v>
      </c>
      <c r="N27" s="4" t="s">
        <v>512</v>
      </c>
      <c r="O27" s="4" t="s">
        <v>152</v>
      </c>
      <c r="P27" s="21" t="s">
        <v>174</v>
      </c>
    </row>
    <row r="28" spans="2:16" outlineLevel="2" x14ac:dyDescent="0.25">
      <c r="B28" s="63">
        <v>19</v>
      </c>
      <c r="C28" s="3" t="s">
        <v>46</v>
      </c>
      <c r="D28" s="3" t="s">
        <v>81</v>
      </c>
      <c r="E28" s="4" t="s">
        <v>463</v>
      </c>
      <c r="F28" s="4" t="s">
        <v>464</v>
      </c>
      <c r="G28" s="4" t="s">
        <v>465</v>
      </c>
      <c r="H28" s="5">
        <v>42987</v>
      </c>
      <c r="I28" s="5">
        <v>29344</v>
      </c>
      <c r="J28" s="18">
        <v>3.5216886386986341</v>
      </c>
      <c r="K28" s="14" t="s">
        <v>498</v>
      </c>
      <c r="L28" s="19">
        <v>18000</v>
      </c>
      <c r="M28" s="18">
        <v>40.899770830479454</v>
      </c>
      <c r="N28" s="4" t="s">
        <v>504</v>
      </c>
      <c r="O28" s="4" t="s">
        <v>134</v>
      </c>
      <c r="P28" s="21" t="s">
        <v>178</v>
      </c>
    </row>
    <row r="29" spans="2:16" outlineLevel="2" x14ac:dyDescent="0.25">
      <c r="B29" s="11">
        <v>22</v>
      </c>
      <c r="C29" s="3" t="s">
        <v>46</v>
      </c>
      <c r="D29" s="3" t="s">
        <v>40</v>
      </c>
      <c r="E29" s="4" t="s">
        <v>87</v>
      </c>
      <c r="F29" s="4" t="s">
        <v>88</v>
      </c>
      <c r="G29" s="4" t="s">
        <v>89</v>
      </c>
      <c r="H29" s="5">
        <v>43215</v>
      </c>
      <c r="I29" s="5">
        <v>36295</v>
      </c>
      <c r="J29" s="18">
        <v>2.8970311044520587</v>
      </c>
      <c r="K29" s="14" t="s">
        <v>498</v>
      </c>
      <c r="L29" s="19">
        <v>12000</v>
      </c>
      <c r="M29" s="18">
        <v>21.8559352140411</v>
      </c>
      <c r="N29" s="4" t="s">
        <v>505</v>
      </c>
      <c r="O29" s="4" t="s">
        <v>134</v>
      </c>
      <c r="P29" s="21" t="s">
        <v>156</v>
      </c>
    </row>
    <row r="30" spans="2:16" outlineLevel="2" x14ac:dyDescent="0.25">
      <c r="B30" s="6">
        <v>24</v>
      </c>
      <c r="C30" s="3" t="s">
        <v>46</v>
      </c>
      <c r="D30" s="3" t="s">
        <v>40</v>
      </c>
      <c r="E30" s="4" t="s">
        <v>31</v>
      </c>
      <c r="F30" s="4" t="s">
        <v>32</v>
      </c>
      <c r="G30" s="4" t="s">
        <v>86</v>
      </c>
      <c r="H30" s="5">
        <v>43638</v>
      </c>
      <c r="I30" s="5">
        <v>35827</v>
      </c>
      <c r="J30" s="18">
        <v>1.7381269948630178</v>
      </c>
      <c r="K30" s="14" t="s">
        <v>498</v>
      </c>
      <c r="L30" s="19">
        <v>12000</v>
      </c>
      <c r="M30" s="18">
        <v>23.138126994863018</v>
      </c>
      <c r="N30" s="4" t="s">
        <v>506</v>
      </c>
      <c r="O30" s="4" t="s">
        <v>154</v>
      </c>
      <c r="P30" s="21" t="s">
        <v>176</v>
      </c>
    </row>
    <row r="31" spans="2:16" outlineLevel="2" x14ac:dyDescent="0.25">
      <c r="B31" s="11">
        <v>26</v>
      </c>
      <c r="C31" s="3" t="s">
        <v>46</v>
      </c>
      <c r="D31" s="3" t="s">
        <v>40</v>
      </c>
      <c r="E31" s="4" t="s">
        <v>94</v>
      </c>
      <c r="F31" s="4" t="s">
        <v>95</v>
      </c>
      <c r="G31" s="4" t="s">
        <v>96</v>
      </c>
      <c r="H31" s="5">
        <v>36411</v>
      </c>
      <c r="I31" s="5">
        <v>29630</v>
      </c>
      <c r="J31" s="18">
        <v>21.538126994863017</v>
      </c>
      <c r="K31" s="14" t="s">
        <v>498</v>
      </c>
      <c r="L31" s="19">
        <v>15000</v>
      </c>
      <c r="M31" s="18">
        <v>40.116209186643843</v>
      </c>
      <c r="N31" s="4" t="s">
        <v>508</v>
      </c>
      <c r="O31" s="4" t="s">
        <v>154</v>
      </c>
      <c r="P31" s="21" t="s">
        <v>176</v>
      </c>
    </row>
    <row r="32" spans="2:16" outlineLevel="2" x14ac:dyDescent="0.25">
      <c r="B32" s="6">
        <v>28</v>
      </c>
      <c r="C32" s="3" t="s">
        <v>46</v>
      </c>
      <c r="D32" s="3" t="s">
        <v>456</v>
      </c>
      <c r="E32" s="4" t="s">
        <v>29</v>
      </c>
      <c r="F32" s="4" t="s">
        <v>100</v>
      </c>
      <c r="G32" s="4" t="s">
        <v>101</v>
      </c>
      <c r="H32" s="5">
        <v>40714</v>
      </c>
      <c r="I32" s="5">
        <v>31188</v>
      </c>
      <c r="J32" s="18">
        <v>9.7490858989726075</v>
      </c>
      <c r="K32" s="14" t="s">
        <v>498</v>
      </c>
      <c r="L32" s="19">
        <v>18000</v>
      </c>
      <c r="M32" s="18">
        <v>35.847716035958911</v>
      </c>
      <c r="N32" s="4" t="s">
        <v>503</v>
      </c>
      <c r="O32" s="4" t="s">
        <v>152</v>
      </c>
      <c r="P32" s="21" t="s">
        <v>215</v>
      </c>
    </row>
    <row r="33" spans="1:16" outlineLevel="2" x14ac:dyDescent="0.25">
      <c r="B33" s="11">
        <v>29</v>
      </c>
      <c r="C33" s="3" t="s">
        <v>46</v>
      </c>
      <c r="D33" s="3" t="s">
        <v>500</v>
      </c>
      <c r="E33" s="4" t="s">
        <v>21</v>
      </c>
      <c r="F33" s="4" t="s">
        <v>59</v>
      </c>
      <c r="G33" s="4" t="s">
        <v>80</v>
      </c>
      <c r="H33" s="5">
        <v>32640</v>
      </c>
      <c r="I33" s="5">
        <v>24945</v>
      </c>
      <c r="J33" s="18">
        <v>31.869633844178086</v>
      </c>
      <c r="K33" s="14" t="s">
        <v>498</v>
      </c>
      <c r="L33" s="19">
        <v>32000</v>
      </c>
      <c r="M33" s="18">
        <v>52.951825625000005</v>
      </c>
      <c r="N33" s="4" t="s">
        <v>505</v>
      </c>
      <c r="O33" s="4" t="s">
        <v>152</v>
      </c>
      <c r="P33" s="21" t="s">
        <v>174</v>
      </c>
    </row>
    <row r="34" spans="1:16" ht="13" outlineLevel="1" x14ac:dyDescent="0.3">
      <c r="B34" s="73" t="s">
        <v>529</v>
      </c>
      <c r="C34" s="25">
        <f>SUBTOTAL(3,C19:C33)</f>
        <v>15</v>
      </c>
      <c r="D34" s="25"/>
      <c r="E34" s="70"/>
      <c r="F34" s="70"/>
      <c r="G34" s="70"/>
      <c r="H34" s="71"/>
      <c r="I34" s="71"/>
      <c r="J34" s="18"/>
      <c r="K34" s="14"/>
      <c r="L34" s="19"/>
      <c r="M34" s="18"/>
      <c r="N34" s="70"/>
      <c r="O34" s="70"/>
      <c r="P34" s="72"/>
    </row>
    <row r="35" spans="1:16" ht="13" x14ac:dyDescent="0.3">
      <c r="B35" s="73" t="s">
        <v>486</v>
      </c>
      <c r="C35" s="25">
        <f>SUBTOTAL(3,C4:C33)</f>
        <v>29</v>
      </c>
      <c r="D35" s="25"/>
      <c r="E35" s="70"/>
      <c r="F35" s="70"/>
      <c r="G35" s="70"/>
      <c r="H35" s="71"/>
      <c r="I35" s="71"/>
      <c r="J35" s="18"/>
      <c r="K35" s="14"/>
      <c r="L35" s="19"/>
      <c r="M35" s="18"/>
      <c r="N35" s="70"/>
      <c r="O35" s="70"/>
      <c r="P35" s="72"/>
    </row>
    <row r="36" spans="1:16" ht="13" thickBot="1" x14ac:dyDescent="0.3">
      <c r="B36" s="7"/>
      <c r="C36" s="10"/>
      <c r="D36" s="10"/>
      <c r="E36" s="8"/>
      <c r="F36" s="8"/>
      <c r="G36" s="8"/>
      <c r="H36" s="9"/>
      <c r="I36" s="9"/>
      <c r="J36" s="18"/>
      <c r="K36" s="14"/>
      <c r="L36" s="19"/>
      <c r="M36" s="18"/>
      <c r="N36" s="8"/>
      <c r="O36" s="8"/>
      <c r="P36" s="22"/>
    </row>
    <row r="37" spans="1:16" hidden="1" outlineLevel="1" x14ac:dyDescent="0.25">
      <c r="H37" s="42"/>
      <c r="I37" s="42"/>
      <c r="J37" s="43"/>
      <c r="K37" s="1"/>
      <c r="L37" s="44"/>
      <c r="M37" s="18"/>
    </row>
    <row r="38" spans="1:16" collapsed="1" x14ac:dyDescent="0.25">
      <c r="H38" s="42"/>
      <c r="I38" s="42"/>
      <c r="J38" s="43"/>
      <c r="K38" s="1"/>
      <c r="L38" s="44"/>
      <c r="M38" s="43"/>
    </row>
    <row r="41" spans="1:16" ht="13" thickBot="1" x14ac:dyDescent="0.3"/>
    <row r="42" spans="1:16" ht="13" x14ac:dyDescent="0.3">
      <c r="A42" s="97" t="s">
        <v>115</v>
      </c>
      <c r="B42" s="30">
        <v>1</v>
      </c>
      <c r="C42" s="100" t="s">
        <v>108</v>
      </c>
      <c r="D42" s="100"/>
      <c r="E42" s="100"/>
      <c r="F42" s="100"/>
      <c r="G42" s="100"/>
      <c r="H42" s="101"/>
    </row>
    <row r="43" spans="1:16" ht="13" x14ac:dyDescent="0.3">
      <c r="A43" s="98"/>
      <c r="B43" s="3">
        <v>2</v>
      </c>
      <c r="C43" s="90" t="s">
        <v>111</v>
      </c>
      <c r="D43" s="90"/>
      <c r="E43" s="90"/>
      <c r="F43" s="90"/>
      <c r="G43" s="90"/>
      <c r="H43" s="91"/>
    </row>
    <row r="44" spans="1:16" ht="13" x14ac:dyDescent="0.3">
      <c r="A44" s="98"/>
      <c r="B44" s="3">
        <v>3</v>
      </c>
      <c r="C44" s="90" t="s">
        <v>48</v>
      </c>
      <c r="D44" s="90"/>
      <c r="E44" s="90"/>
      <c r="F44" s="90"/>
      <c r="G44" s="90"/>
      <c r="H44" s="91"/>
    </row>
    <row r="45" spans="1:16" x14ac:dyDescent="0.25">
      <c r="A45" s="98"/>
      <c r="B45" s="3">
        <v>4</v>
      </c>
      <c r="C45" s="90" t="s">
        <v>103</v>
      </c>
      <c r="D45" s="90"/>
      <c r="E45" s="90"/>
      <c r="F45" s="90"/>
      <c r="G45" s="90"/>
      <c r="H45" s="91"/>
    </row>
    <row r="46" spans="1:16" ht="13" x14ac:dyDescent="0.3">
      <c r="A46" s="98"/>
      <c r="B46" s="3">
        <v>5</v>
      </c>
      <c r="C46" s="32" t="s">
        <v>109</v>
      </c>
      <c r="D46" s="33"/>
      <c r="E46" s="33"/>
      <c r="F46" s="33"/>
      <c r="G46" s="33"/>
      <c r="H46" s="34"/>
    </row>
    <row r="47" spans="1:16" ht="13" x14ac:dyDescent="0.3">
      <c r="A47" s="98"/>
      <c r="B47" s="3">
        <v>6</v>
      </c>
      <c r="C47" s="29" t="s">
        <v>110</v>
      </c>
      <c r="D47" s="32"/>
      <c r="E47" s="33"/>
      <c r="F47" s="33"/>
      <c r="G47" s="33"/>
      <c r="H47" s="34"/>
    </row>
    <row r="48" spans="1:16" ht="13" x14ac:dyDescent="0.3">
      <c r="A48" s="98"/>
      <c r="B48" s="3">
        <v>7</v>
      </c>
      <c r="C48" s="29" t="s">
        <v>50</v>
      </c>
      <c r="D48" s="32"/>
      <c r="E48" s="33"/>
      <c r="F48" s="33"/>
      <c r="G48" s="33"/>
      <c r="H48" s="34"/>
    </row>
    <row r="49" spans="1:13" ht="13" x14ac:dyDescent="0.3">
      <c r="A49" s="98"/>
      <c r="B49" s="3">
        <v>8</v>
      </c>
      <c r="C49" s="29" t="s">
        <v>102</v>
      </c>
      <c r="D49" s="32"/>
      <c r="E49" s="33"/>
      <c r="F49" s="33"/>
      <c r="G49" s="33"/>
      <c r="H49" s="34"/>
    </row>
    <row r="50" spans="1:13" ht="13" x14ac:dyDescent="0.3">
      <c r="A50" s="98"/>
      <c r="B50" s="3">
        <v>9</v>
      </c>
      <c r="C50" s="29" t="s">
        <v>49</v>
      </c>
      <c r="D50" s="32"/>
      <c r="E50" s="33"/>
      <c r="F50" s="33"/>
      <c r="G50" s="33"/>
      <c r="H50" s="34"/>
    </row>
    <row r="51" spans="1:13" ht="13" x14ac:dyDescent="0.3">
      <c r="A51" s="98"/>
      <c r="B51" s="3">
        <v>10</v>
      </c>
      <c r="C51" s="29" t="s">
        <v>113</v>
      </c>
      <c r="D51" s="32"/>
      <c r="E51" s="33"/>
      <c r="F51" s="33"/>
      <c r="G51" s="33"/>
      <c r="H51" s="34"/>
    </row>
    <row r="52" spans="1:13" ht="13" x14ac:dyDescent="0.3">
      <c r="A52" s="98"/>
      <c r="B52" s="3">
        <v>11</v>
      </c>
      <c r="C52" s="29" t="s">
        <v>114</v>
      </c>
      <c r="D52" s="32"/>
      <c r="E52" s="33"/>
      <c r="F52" s="33"/>
      <c r="G52" s="33"/>
      <c r="H52" s="34"/>
    </row>
    <row r="53" spans="1:13" ht="13.5" thickBot="1" x14ac:dyDescent="0.35">
      <c r="A53" s="99"/>
      <c r="B53" s="10">
        <v>12</v>
      </c>
      <c r="C53" s="31" t="s">
        <v>112</v>
      </c>
      <c r="D53" s="35"/>
      <c r="E53" s="36"/>
      <c r="F53" s="36"/>
      <c r="G53" s="36"/>
      <c r="H53" s="37"/>
    </row>
    <row r="54" spans="1:13" ht="13" thickBot="1" x14ac:dyDescent="0.3">
      <c r="C54" s="20"/>
    </row>
    <row r="55" spans="1:13" ht="13" x14ac:dyDescent="0.3">
      <c r="A55" s="102" t="s">
        <v>124</v>
      </c>
      <c r="B55" s="30">
        <v>1</v>
      </c>
      <c r="C55" s="100" t="s">
        <v>52</v>
      </c>
      <c r="D55" s="100"/>
      <c r="E55" s="100"/>
      <c r="F55" s="100"/>
      <c r="G55" s="100"/>
      <c r="H55" s="100"/>
      <c r="I55" s="100"/>
      <c r="J55" s="100"/>
      <c r="K55" s="100"/>
      <c r="L55" s="100"/>
      <c r="M55" s="101"/>
    </row>
    <row r="56" spans="1:13" ht="13" x14ac:dyDescent="0.3">
      <c r="A56" s="103"/>
      <c r="B56" s="3">
        <v>2</v>
      </c>
      <c r="C56" s="90" t="s">
        <v>116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3</v>
      </c>
      <c r="C57" s="90" t="s">
        <v>117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4</v>
      </c>
      <c r="C58" s="90" t="s">
        <v>118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5</v>
      </c>
      <c r="C59" s="90" t="s">
        <v>119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6</v>
      </c>
      <c r="C60" s="90" t="s">
        <v>120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7</v>
      </c>
      <c r="C61" s="90" t="s">
        <v>60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8</v>
      </c>
      <c r="C62" s="90" t="s">
        <v>53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" x14ac:dyDescent="0.3">
      <c r="A63" s="103"/>
      <c r="B63" s="3">
        <v>9</v>
      </c>
      <c r="C63" s="90" t="s">
        <v>121</v>
      </c>
      <c r="D63" s="90"/>
      <c r="E63" s="90"/>
      <c r="F63" s="90"/>
      <c r="G63" s="90"/>
      <c r="H63" s="90"/>
      <c r="I63" s="90"/>
      <c r="J63" s="90"/>
      <c r="K63" s="90"/>
      <c r="L63" s="90"/>
      <c r="M63" s="91"/>
    </row>
    <row r="64" spans="1:13" ht="13" x14ac:dyDescent="0.3">
      <c r="A64" s="103"/>
      <c r="B64" s="3">
        <v>10</v>
      </c>
      <c r="C64" s="90" t="s">
        <v>54</v>
      </c>
      <c r="D64" s="90"/>
      <c r="E64" s="90"/>
      <c r="F64" s="90"/>
      <c r="G64" s="90"/>
      <c r="H64" s="90"/>
      <c r="I64" s="90"/>
      <c r="J64" s="90"/>
      <c r="K64" s="90"/>
      <c r="L64" s="90"/>
      <c r="M64" s="91"/>
    </row>
    <row r="65" spans="1:14" ht="13" x14ac:dyDescent="0.3">
      <c r="A65" s="103"/>
      <c r="B65" s="3">
        <v>11</v>
      </c>
      <c r="C65" s="90" t="s">
        <v>123</v>
      </c>
      <c r="D65" s="90"/>
      <c r="E65" s="90"/>
      <c r="F65" s="90"/>
      <c r="G65" s="90"/>
      <c r="H65" s="90"/>
      <c r="I65" s="90"/>
      <c r="J65" s="90"/>
      <c r="K65" s="90"/>
      <c r="L65" s="90"/>
      <c r="M65" s="91"/>
    </row>
    <row r="66" spans="1:14" ht="13.5" thickBot="1" x14ac:dyDescent="0.35">
      <c r="A66" s="104"/>
      <c r="B66" s="10">
        <v>12</v>
      </c>
      <c r="C66" s="92" t="s">
        <v>122</v>
      </c>
      <c r="D66" s="92"/>
      <c r="E66" s="92"/>
      <c r="F66" s="92"/>
      <c r="G66" s="92"/>
      <c r="H66" s="92"/>
      <c r="I66" s="92"/>
      <c r="J66" s="92"/>
      <c r="K66" s="92"/>
      <c r="L66" s="92"/>
      <c r="M66" s="93"/>
    </row>
    <row r="67" spans="1:14" ht="13" thickBot="1" x14ac:dyDescent="0.3">
      <c r="C67" s="20"/>
    </row>
    <row r="68" spans="1:14" ht="13" thickBot="1" x14ac:dyDescent="0.3">
      <c r="A68" s="97" t="s">
        <v>131</v>
      </c>
      <c r="B68" s="30">
        <v>3</v>
      </c>
      <c r="C68" s="94" t="s">
        <v>55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4</v>
      </c>
      <c r="C69" s="94" t="s">
        <v>127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5</v>
      </c>
      <c r="C70" s="94" t="s">
        <v>56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6</v>
      </c>
      <c r="C71" s="94" t="s">
        <v>130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7</v>
      </c>
      <c r="C72" s="94" t="s">
        <v>57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8</v>
      </c>
      <c r="C73" s="94" t="s">
        <v>128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" thickBot="1" x14ac:dyDescent="0.3">
      <c r="A74" s="98"/>
      <c r="B74" s="3">
        <v>9</v>
      </c>
      <c r="C74" s="94" t="s">
        <v>125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5" spans="1:14" ht="13" thickBot="1" x14ac:dyDescent="0.3">
      <c r="A75" s="98"/>
      <c r="B75" s="3">
        <v>10</v>
      </c>
      <c r="C75" s="94" t="s">
        <v>61</v>
      </c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6"/>
    </row>
    <row r="76" spans="1:14" ht="13" thickBot="1" x14ac:dyDescent="0.3">
      <c r="A76" s="98"/>
      <c r="B76" s="3">
        <v>11</v>
      </c>
      <c r="C76" s="94" t="s">
        <v>126</v>
      </c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6"/>
    </row>
    <row r="77" spans="1:14" ht="13.5" customHeight="1" thickBot="1" x14ac:dyDescent="0.3">
      <c r="A77" s="99"/>
      <c r="B77" s="10">
        <v>12</v>
      </c>
      <c r="C77" s="94" t="s">
        <v>58</v>
      </c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6"/>
    </row>
    <row r="79" spans="1:14" ht="13" thickBot="1" x14ac:dyDescent="0.3"/>
    <row r="80" spans="1:14" x14ac:dyDescent="0.25">
      <c r="A80" s="105"/>
      <c r="B80" s="30">
        <v>10</v>
      </c>
      <c r="C80" s="100" t="s">
        <v>129</v>
      </c>
      <c r="D80" s="100"/>
      <c r="E80" s="100"/>
      <c r="F80" s="100"/>
      <c r="G80" s="100"/>
      <c r="H80" s="100"/>
      <c r="I80" s="100"/>
      <c r="J80" s="100"/>
      <c r="K80" s="100"/>
      <c r="L80" s="100"/>
      <c r="M80" s="101"/>
    </row>
    <row r="81" spans="1:20" x14ac:dyDescent="0.25">
      <c r="A81" s="106"/>
      <c r="B81" s="3">
        <v>11</v>
      </c>
      <c r="C81" s="90" t="s">
        <v>132</v>
      </c>
      <c r="D81" s="90"/>
      <c r="E81" s="90"/>
      <c r="F81" s="90"/>
      <c r="G81" s="90"/>
      <c r="H81" s="90"/>
      <c r="I81" s="90"/>
      <c r="J81" s="90"/>
      <c r="K81" s="90"/>
      <c r="L81" s="90"/>
      <c r="M81" s="91"/>
    </row>
    <row r="82" spans="1:20" x14ac:dyDescent="0.25">
      <c r="A82" s="107"/>
      <c r="B82" s="25">
        <v>11</v>
      </c>
      <c r="C82" s="90" t="s">
        <v>460</v>
      </c>
      <c r="D82" s="90"/>
      <c r="E82" s="90"/>
      <c r="F82" s="90"/>
      <c r="G82" s="90"/>
      <c r="H82" s="90"/>
      <c r="I82" s="90"/>
      <c r="J82" s="90"/>
      <c r="K82" s="90"/>
      <c r="L82" s="90"/>
      <c r="M82" s="91"/>
    </row>
    <row r="83" spans="1:20" ht="13" thickBot="1" x14ac:dyDescent="0.3">
      <c r="A83" s="108"/>
      <c r="B83" s="10">
        <v>12</v>
      </c>
      <c r="C83" s="92" t="s">
        <v>133</v>
      </c>
      <c r="D83" s="92"/>
      <c r="E83" s="92"/>
      <c r="F83" s="92"/>
      <c r="G83" s="92"/>
      <c r="H83" s="92"/>
      <c r="I83" s="92"/>
      <c r="J83" s="92"/>
      <c r="K83" s="92"/>
      <c r="L83" s="92"/>
      <c r="M83" s="93"/>
    </row>
    <row r="88" spans="1:20" x14ac:dyDescent="0.25">
      <c r="C88" s="1" t="s">
        <v>457</v>
      </c>
    </row>
    <row r="89" spans="1:20" x14ac:dyDescent="0.25">
      <c r="C89" s="1" t="s">
        <v>458</v>
      </c>
    </row>
    <row r="93" spans="1:20" x14ac:dyDescent="0.25">
      <c r="C93" t="s">
        <v>134</v>
      </c>
      <c r="D93" t="s">
        <v>135</v>
      </c>
      <c r="E93" t="s">
        <v>136</v>
      </c>
      <c r="F93" t="s">
        <v>137</v>
      </c>
      <c r="G93" t="s">
        <v>138</v>
      </c>
      <c r="H93" t="s">
        <v>139</v>
      </c>
      <c r="I93" t="s">
        <v>140</v>
      </c>
      <c r="J93" t="s">
        <v>141</v>
      </c>
      <c r="K93" t="s">
        <v>142</v>
      </c>
      <c r="L93" t="s">
        <v>143</v>
      </c>
      <c r="M93" t="s">
        <v>144</v>
      </c>
      <c r="N93" t="s">
        <v>145</v>
      </c>
      <c r="O93" t="s">
        <v>146</v>
      </c>
      <c r="P93" t="s">
        <v>147</v>
      </c>
      <c r="Q93" t="s">
        <v>152</v>
      </c>
      <c r="R93" t="s">
        <v>153</v>
      </c>
      <c r="S93" t="s">
        <v>154</v>
      </c>
      <c r="T93" t="s">
        <v>155</v>
      </c>
    </row>
    <row r="94" spans="1:20" x14ac:dyDescent="0.25">
      <c r="C94" t="s">
        <v>156</v>
      </c>
      <c r="D94" t="s">
        <v>157</v>
      </c>
      <c r="E94" t="s">
        <v>158</v>
      </c>
      <c r="F94" t="s">
        <v>159</v>
      </c>
      <c r="G94" t="s">
        <v>160</v>
      </c>
      <c r="H94" t="s">
        <v>161</v>
      </c>
      <c r="I94" t="s">
        <v>162</v>
      </c>
      <c r="J94" t="s">
        <v>163</v>
      </c>
      <c r="K94" t="s">
        <v>164</v>
      </c>
      <c r="L94" t="s">
        <v>165</v>
      </c>
      <c r="M94" t="s">
        <v>166</v>
      </c>
      <c r="N94" t="s">
        <v>167</v>
      </c>
      <c r="O94" t="s">
        <v>168</v>
      </c>
      <c r="P94" t="s">
        <v>169</v>
      </c>
      <c r="Q94" t="s">
        <v>174</v>
      </c>
      <c r="R94" t="s">
        <v>175</v>
      </c>
      <c r="S94" t="s">
        <v>176</v>
      </c>
      <c r="T94" t="s">
        <v>177</v>
      </c>
    </row>
    <row r="95" spans="1:20" x14ac:dyDescent="0.25">
      <c r="C95" t="s">
        <v>178</v>
      </c>
      <c r="D95" t="s">
        <v>179</v>
      </c>
      <c r="E95" t="s">
        <v>180</v>
      </c>
      <c r="F95" t="s">
        <v>181</v>
      </c>
      <c r="G95" t="s">
        <v>182</v>
      </c>
      <c r="H95" t="s">
        <v>183</v>
      </c>
      <c r="I95" t="s">
        <v>184</v>
      </c>
      <c r="J95" t="s">
        <v>185</v>
      </c>
      <c r="K95" t="s">
        <v>186</v>
      </c>
      <c r="L95" t="s">
        <v>187</v>
      </c>
      <c r="M95" t="s">
        <v>188</v>
      </c>
      <c r="N95" t="s">
        <v>189</v>
      </c>
      <c r="O95" t="s">
        <v>190</v>
      </c>
      <c r="P95" t="s">
        <v>191</v>
      </c>
      <c r="Q95" t="s">
        <v>195</v>
      </c>
      <c r="R95" t="s">
        <v>196</v>
      </c>
      <c r="T95" t="s">
        <v>197</v>
      </c>
    </row>
    <row r="96" spans="1:20" x14ac:dyDescent="0.25">
      <c r="C96" t="s">
        <v>198</v>
      </c>
      <c r="D96" t="s">
        <v>199</v>
      </c>
      <c r="E96" t="s">
        <v>200</v>
      </c>
      <c r="F96" t="s">
        <v>201</v>
      </c>
      <c r="G96" t="s">
        <v>202</v>
      </c>
      <c r="H96" t="s">
        <v>203</v>
      </c>
      <c r="I96" t="s">
        <v>204</v>
      </c>
      <c r="J96" t="s">
        <v>205</v>
      </c>
      <c r="K96" t="s">
        <v>206</v>
      </c>
      <c r="L96" t="s">
        <v>207</v>
      </c>
      <c r="M96" t="s">
        <v>208</v>
      </c>
      <c r="N96" t="s">
        <v>209</v>
      </c>
      <c r="O96" t="s">
        <v>210</v>
      </c>
      <c r="P96" t="s">
        <v>211</v>
      </c>
      <c r="Q96" t="s">
        <v>215</v>
      </c>
      <c r="R96" t="s">
        <v>216</v>
      </c>
    </row>
    <row r="97" spans="3:17" x14ac:dyDescent="0.25">
      <c r="C97" t="s">
        <v>217</v>
      </c>
      <c r="D97" t="s">
        <v>218</v>
      </c>
      <c r="E97" t="s">
        <v>219</v>
      </c>
      <c r="F97" t="s">
        <v>220</v>
      </c>
      <c r="G97" t="s">
        <v>221</v>
      </c>
      <c r="H97" t="s">
        <v>222</v>
      </c>
      <c r="I97" t="s">
        <v>223</v>
      </c>
      <c r="J97" t="s">
        <v>224</v>
      </c>
      <c r="K97" t="s">
        <v>225</v>
      </c>
      <c r="L97" t="s">
        <v>226</v>
      </c>
      <c r="M97" t="s">
        <v>227</v>
      </c>
      <c r="N97" t="s">
        <v>228</v>
      </c>
      <c r="O97" t="s">
        <v>229</v>
      </c>
      <c r="P97" t="s">
        <v>230</v>
      </c>
      <c r="Q97" t="s">
        <v>234</v>
      </c>
    </row>
    <row r="98" spans="3:17" x14ac:dyDescent="0.25">
      <c r="C98" t="s">
        <v>235</v>
      </c>
      <c r="D98" t="s">
        <v>236</v>
      </c>
      <c r="E98" t="s">
        <v>237</v>
      </c>
      <c r="F98" t="s">
        <v>238</v>
      </c>
      <c r="G98" t="s">
        <v>239</v>
      </c>
      <c r="H98" t="s">
        <v>240</v>
      </c>
      <c r="I98" t="s">
        <v>241</v>
      </c>
      <c r="J98" t="s">
        <v>242</v>
      </c>
      <c r="K98" t="s">
        <v>243</v>
      </c>
      <c r="L98" t="s">
        <v>244</v>
      </c>
      <c r="M98" t="s">
        <v>245</v>
      </c>
      <c r="N98" t="s">
        <v>246</v>
      </c>
      <c r="O98" t="s">
        <v>247</v>
      </c>
      <c r="P98" t="s">
        <v>248</v>
      </c>
      <c r="Q98" t="s">
        <v>252</v>
      </c>
    </row>
    <row r="99" spans="3:17" x14ac:dyDescent="0.25">
      <c r="C99" t="s">
        <v>253</v>
      </c>
      <c r="D99" t="s">
        <v>254</v>
      </c>
      <c r="E99" t="s">
        <v>255</v>
      </c>
      <c r="F99" t="s">
        <v>256</v>
      </c>
      <c r="G99" t="s">
        <v>257</v>
      </c>
      <c r="H99" t="s">
        <v>258</v>
      </c>
      <c r="I99" t="s">
        <v>259</v>
      </c>
      <c r="J99" t="s">
        <v>260</v>
      </c>
      <c r="K99" t="s">
        <v>261</v>
      </c>
      <c r="L99" t="s">
        <v>262</v>
      </c>
      <c r="M99" t="s">
        <v>263</v>
      </c>
      <c r="N99" t="s">
        <v>264</v>
      </c>
      <c r="O99" t="s">
        <v>265</v>
      </c>
      <c r="P99" t="s">
        <v>266</v>
      </c>
      <c r="Q99" t="s">
        <v>270</v>
      </c>
    </row>
    <row r="100" spans="3:17" x14ac:dyDescent="0.25">
      <c r="C100" t="s">
        <v>271</v>
      </c>
      <c r="D100" t="s">
        <v>272</v>
      </c>
      <c r="E100" t="s">
        <v>273</v>
      </c>
      <c r="F100" t="s">
        <v>274</v>
      </c>
      <c r="G100" t="s">
        <v>275</v>
      </c>
      <c r="H100" t="s">
        <v>276</v>
      </c>
      <c r="I100" t="s">
        <v>277</v>
      </c>
      <c r="J100" t="s">
        <v>278</v>
      </c>
      <c r="K100" t="s">
        <v>279</v>
      </c>
      <c r="L100" t="s">
        <v>280</v>
      </c>
      <c r="M100" t="s">
        <v>281</v>
      </c>
      <c r="N100" t="s">
        <v>282</v>
      </c>
      <c r="O100" t="s">
        <v>283</v>
      </c>
      <c r="P100" t="s">
        <v>284</v>
      </c>
      <c r="Q100" t="s">
        <v>288</v>
      </c>
    </row>
    <row r="101" spans="3:17" x14ac:dyDescent="0.25">
      <c r="C101" t="s">
        <v>289</v>
      </c>
      <c r="D101" t="s">
        <v>290</v>
      </c>
      <c r="E101" t="s">
        <v>291</v>
      </c>
      <c r="F101" t="s">
        <v>292</v>
      </c>
      <c r="G101" t="s">
        <v>293</v>
      </c>
      <c r="H101" t="s">
        <v>294</v>
      </c>
      <c r="I101" t="s">
        <v>295</v>
      </c>
      <c r="J101" t="s">
        <v>296</v>
      </c>
      <c r="K101" t="s">
        <v>297</v>
      </c>
      <c r="L101" t="s">
        <v>298</v>
      </c>
      <c r="M101" t="s">
        <v>299</v>
      </c>
      <c r="N101" t="s">
        <v>300</v>
      </c>
      <c r="O101" t="s">
        <v>301</v>
      </c>
      <c r="P101" t="s">
        <v>302</v>
      </c>
      <c r="Q101" t="s">
        <v>306</v>
      </c>
    </row>
    <row r="102" spans="3:17" x14ac:dyDescent="0.25">
      <c r="C102" t="s">
        <v>307</v>
      </c>
      <c r="D102" t="s">
        <v>308</v>
      </c>
      <c r="E102" t="s">
        <v>309</v>
      </c>
      <c r="F102" t="s">
        <v>310</v>
      </c>
      <c r="G102" t="s">
        <v>311</v>
      </c>
      <c r="H102" t="s">
        <v>312</v>
      </c>
      <c r="I102" t="s">
        <v>313</v>
      </c>
      <c r="J102" t="s">
        <v>314</v>
      </c>
      <c r="K102" t="s">
        <v>315</v>
      </c>
      <c r="L102" t="s">
        <v>316</v>
      </c>
      <c r="M102" t="s">
        <v>317</v>
      </c>
      <c r="N102" t="s">
        <v>318</v>
      </c>
      <c r="O102" t="s">
        <v>319</v>
      </c>
      <c r="P102" t="s">
        <v>320</v>
      </c>
      <c r="Q102" t="s">
        <v>324</v>
      </c>
    </row>
    <row r="103" spans="3:17" x14ac:dyDescent="0.25">
      <c r="C103" t="s">
        <v>325</v>
      </c>
      <c r="D103" t="s">
        <v>326</v>
      </c>
      <c r="E103" t="s">
        <v>327</v>
      </c>
      <c r="F103" t="s">
        <v>328</v>
      </c>
      <c r="G103" t="s">
        <v>329</v>
      </c>
      <c r="H103" t="s">
        <v>330</v>
      </c>
      <c r="I103" t="s">
        <v>331</v>
      </c>
      <c r="J103" t="s">
        <v>332</v>
      </c>
      <c r="K103" t="s">
        <v>333</v>
      </c>
      <c r="L103" t="s">
        <v>334</v>
      </c>
      <c r="M103" t="s">
        <v>335</v>
      </c>
      <c r="O103" t="s">
        <v>336</v>
      </c>
      <c r="P103" t="s">
        <v>337</v>
      </c>
      <c r="Q103" t="s">
        <v>341</v>
      </c>
    </row>
    <row r="104" spans="3:17" x14ac:dyDescent="0.25">
      <c r="C104" t="s">
        <v>342</v>
      </c>
      <c r="D104" t="s">
        <v>343</v>
      </c>
      <c r="E104" t="s">
        <v>344</v>
      </c>
      <c r="F104" t="s">
        <v>345</v>
      </c>
      <c r="G104" t="s">
        <v>346</v>
      </c>
      <c r="H104" t="s">
        <v>347</v>
      </c>
      <c r="I104" t="s">
        <v>348</v>
      </c>
      <c r="J104" t="s">
        <v>349</v>
      </c>
      <c r="K104" t="s">
        <v>350</v>
      </c>
      <c r="L104" t="s">
        <v>351</v>
      </c>
      <c r="M104" t="s">
        <v>352</v>
      </c>
      <c r="O104" t="s">
        <v>353</v>
      </c>
      <c r="P104" t="s">
        <v>354</v>
      </c>
      <c r="Q104" t="s">
        <v>358</v>
      </c>
    </row>
    <row r="105" spans="3:17" x14ac:dyDescent="0.25">
      <c r="C105" t="s">
        <v>359</v>
      </c>
      <c r="D105"/>
      <c r="E105" t="s">
        <v>360</v>
      </c>
      <c r="F105" t="s">
        <v>361</v>
      </c>
      <c r="G105" t="s">
        <v>362</v>
      </c>
      <c r="I105" t="s">
        <v>363</v>
      </c>
      <c r="J105" t="s">
        <v>364</v>
      </c>
      <c r="K105" t="s">
        <v>365</v>
      </c>
      <c r="L105" t="s">
        <v>366</v>
      </c>
      <c r="M105" t="s">
        <v>367</v>
      </c>
      <c r="O105" t="s">
        <v>368</v>
      </c>
      <c r="P105" t="s">
        <v>369</v>
      </c>
      <c r="Q105" t="s">
        <v>372</v>
      </c>
    </row>
    <row r="106" spans="3:17" x14ac:dyDescent="0.25">
      <c r="C106" t="s">
        <v>373</v>
      </c>
      <c r="D106"/>
      <c r="E106" t="s">
        <v>374</v>
      </c>
      <c r="F106" t="s">
        <v>375</v>
      </c>
      <c r="I106" t="s">
        <v>376</v>
      </c>
      <c r="J106" t="s">
        <v>377</v>
      </c>
      <c r="K106" t="s">
        <v>378</v>
      </c>
      <c r="M106" t="s">
        <v>379</v>
      </c>
      <c r="O106" t="s">
        <v>380</v>
      </c>
      <c r="P106" t="s">
        <v>381</v>
      </c>
      <c r="Q106" t="s">
        <v>384</v>
      </c>
    </row>
    <row r="107" spans="3:17" x14ac:dyDescent="0.25">
      <c r="C107" t="s">
        <v>385</v>
      </c>
      <c r="D107"/>
      <c r="E107" t="s">
        <v>386</v>
      </c>
      <c r="F107" t="s">
        <v>387</v>
      </c>
      <c r="I107" t="s">
        <v>388</v>
      </c>
      <c r="J107" t="s">
        <v>389</v>
      </c>
      <c r="K107" t="s">
        <v>390</v>
      </c>
      <c r="M107" t="s">
        <v>358</v>
      </c>
      <c r="O107" t="s">
        <v>391</v>
      </c>
      <c r="P107" t="s">
        <v>392</v>
      </c>
    </row>
    <row r="108" spans="3:17" x14ac:dyDescent="0.25">
      <c r="C108" t="s">
        <v>395</v>
      </c>
      <c r="D108"/>
      <c r="E108" t="s">
        <v>396</v>
      </c>
      <c r="F108" t="s">
        <v>397</v>
      </c>
      <c r="J108" t="s">
        <v>398</v>
      </c>
      <c r="K108" t="s">
        <v>399</v>
      </c>
      <c r="M108" t="s">
        <v>167</v>
      </c>
      <c r="O108" t="s">
        <v>400</v>
      </c>
      <c r="P108" t="s">
        <v>401</v>
      </c>
    </row>
    <row r="109" spans="3:17" x14ac:dyDescent="0.25">
      <c r="C109" t="s">
        <v>404</v>
      </c>
      <c r="D109"/>
      <c r="E109" t="s">
        <v>405</v>
      </c>
      <c r="F109" t="s">
        <v>406</v>
      </c>
      <c r="K109" t="s">
        <v>407</v>
      </c>
      <c r="M109" t="s">
        <v>408</v>
      </c>
      <c r="O109" t="s">
        <v>409</v>
      </c>
    </row>
    <row r="110" spans="3:17" x14ac:dyDescent="0.25">
      <c r="C110" t="s">
        <v>411</v>
      </c>
      <c r="D110"/>
      <c r="E110" t="s">
        <v>412</v>
      </c>
      <c r="F110" t="s">
        <v>413</v>
      </c>
      <c r="K110" t="s">
        <v>414</v>
      </c>
      <c r="M110" t="s">
        <v>415</v>
      </c>
      <c r="O110" t="s">
        <v>416</v>
      </c>
    </row>
    <row r="111" spans="3:17" x14ac:dyDescent="0.25">
      <c r="C111" t="s">
        <v>418</v>
      </c>
      <c r="D111"/>
      <c r="E111" t="s">
        <v>419</v>
      </c>
      <c r="F111" t="s">
        <v>420</v>
      </c>
      <c r="K111" t="s">
        <v>421</v>
      </c>
      <c r="M111" t="s">
        <v>422</v>
      </c>
      <c r="O111" t="s">
        <v>423</v>
      </c>
    </row>
    <row r="112" spans="3:17" x14ac:dyDescent="0.25">
      <c r="C112"/>
      <c r="D112"/>
      <c r="E112" t="s">
        <v>425</v>
      </c>
      <c r="F112" t="s">
        <v>426</v>
      </c>
      <c r="K112" t="s">
        <v>427</v>
      </c>
      <c r="M112" t="s">
        <v>428</v>
      </c>
      <c r="O112" t="s">
        <v>429</v>
      </c>
    </row>
    <row r="113" spans="3:13" x14ac:dyDescent="0.25">
      <c r="C113"/>
      <c r="D113"/>
      <c r="E113" t="s">
        <v>430</v>
      </c>
      <c r="F113" t="s">
        <v>431</v>
      </c>
      <c r="K113" t="s">
        <v>432</v>
      </c>
      <c r="M113" t="s">
        <v>433</v>
      </c>
    </row>
    <row r="114" spans="3:13" x14ac:dyDescent="0.25">
      <c r="C114"/>
      <c r="D114"/>
      <c r="F114" t="s">
        <v>434</v>
      </c>
      <c r="K114" t="s">
        <v>435</v>
      </c>
      <c r="M114" t="s">
        <v>436</v>
      </c>
    </row>
    <row r="115" spans="3:13" x14ac:dyDescent="0.25">
      <c r="C115"/>
      <c r="D115"/>
      <c r="F115" t="s">
        <v>437</v>
      </c>
      <c r="K115" t="s">
        <v>438</v>
      </c>
      <c r="M115" t="s">
        <v>439</v>
      </c>
    </row>
    <row r="116" spans="3:13" x14ac:dyDescent="0.25">
      <c r="C116"/>
      <c r="D116"/>
      <c r="F116" t="s">
        <v>440</v>
      </c>
      <c r="K116" t="s">
        <v>441</v>
      </c>
      <c r="M116" t="s">
        <v>442</v>
      </c>
    </row>
    <row r="117" spans="3:13" x14ac:dyDescent="0.25">
      <c r="C117"/>
      <c r="D117"/>
      <c r="F117" t="s">
        <v>443</v>
      </c>
      <c r="K117" t="s">
        <v>444</v>
      </c>
      <c r="M117" t="s">
        <v>445</v>
      </c>
    </row>
    <row r="118" spans="3:13" x14ac:dyDescent="0.25">
      <c r="C118"/>
      <c r="D118"/>
      <c r="F118" t="s">
        <v>446</v>
      </c>
      <c r="K118" t="s">
        <v>447</v>
      </c>
      <c r="M118" t="s">
        <v>448</v>
      </c>
    </row>
    <row r="119" spans="3:13" x14ac:dyDescent="0.25">
      <c r="C119"/>
      <c r="D119"/>
      <c r="F119" t="s">
        <v>449</v>
      </c>
      <c r="K119" t="s">
        <v>450</v>
      </c>
      <c r="M119" t="s">
        <v>451</v>
      </c>
    </row>
    <row r="120" spans="3:13" x14ac:dyDescent="0.25">
      <c r="C120"/>
      <c r="D120"/>
      <c r="F120" t="s">
        <v>452</v>
      </c>
      <c r="K120" t="s">
        <v>453</v>
      </c>
      <c r="M120" t="s">
        <v>454</v>
      </c>
    </row>
    <row r="121" spans="3:13" x14ac:dyDescent="0.25">
      <c r="C121"/>
      <c r="D121"/>
    </row>
    <row r="122" spans="3:13" ht="13" thickBot="1" x14ac:dyDescent="0.3"/>
    <row r="123" spans="3:13" ht="13" x14ac:dyDescent="0.3">
      <c r="D123" s="39" t="s">
        <v>38</v>
      </c>
      <c r="E123" s="40" t="s">
        <v>5</v>
      </c>
      <c r="F123" s="40" t="s">
        <v>5</v>
      </c>
    </row>
    <row r="124" spans="3:13" x14ac:dyDescent="0.25">
      <c r="D124" s="3" t="s">
        <v>501</v>
      </c>
      <c r="E124" s="21">
        <v>35000</v>
      </c>
      <c r="F124">
        <v>28000</v>
      </c>
    </row>
    <row r="125" spans="3:13" x14ac:dyDescent="0.25">
      <c r="D125" s="3" t="s">
        <v>500</v>
      </c>
      <c r="E125" s="21">
        <v>32000</v>
      </c>
      <c r="F125">
        <v>30000</v>
      </c>
    </row>
    <row r="126" spans="3:13" x14ac:dyDescent="0.25">
      <c r="D126" s="6" t="s">
        <v>41</v>
      </c>
      <c r="E126" s="21">
        <v>20000</v>
      </c>
      <c r="F126">
        <v>25000</v>
      </c>
    </row>
    <row r="127" spans="3:13" x14ac:dyDescent="0.25">
      <c r="D127" s="6" t="s">
        <v>42</v>
      </c>
      <c r="E127" s="21">
        <v>8000</v>
      </c>
      <c r="F127">
        <v>9000</v>
      </c>
    </row>
    <row r="128" spans="3:13" x14ac:dyDescent="0.25">
      <c r="D128" s="6" t="s">
        <v>81</v>
      </c>
      <c r="E128" s="21">
        <v>15000</v>
      </c>
      <c r="F128">
        <v>18000</v>
      </c>
    </row>
    <row r="129" spans="4:6" x14ac:dyDescent="0.25">
      <c r="D129" s="6" t="s">
        <v>99</v>
      </c>
      <c r="E129" s="21">
        <v>18000</v>
      </c>
      <c r="F129">
        <v>19000</v>
      </c>
    </row>
    <row r="130" spans="4:6" x14ac:dyDescent="0.25">
      <c r="D130" s="6" t="s">
        <v>40</v>
      </c>
      <c r="E130" s="21">
        <v>12000</v>
      </c>
      <c r="F130">
        <v>15000</v>
      </c>
    </row>
    <row r="131" spans="4:6" ht="13" thickBot="1" x14ac:dyDescent="0.3">
      <c r="D131" s="7"/>
      <c r="E131" s="22"/>
    </row>
  </sheetData>
  <autoFilter ref="B3:P36" xr:uid="{00000000-0009-0000-0000-00001B000000}">
    <sortState xmlns:xlrd2="http://schemas.microsoft.com/office/spreadsheetml/2017/richdata2" ref="B4:P36">
      <sortCondition ref="C3:C36"/>
    </sortState>
  </autoFilter>
  <sortState xmlns:xlrd2="http://schemas.microsoft.com/office/spreadsheetml/2017/richdata2" ref="B4:P33">
    <sortCondition ref="B3:B33"/>
  </sortState>
  <mergeCells count="34">
    <mergeCell ref="A80:A83"/>
    <mergeCell ref="C80:M80"/>
    <mergeCell ref="C81:M81"/>
    <mergeCell ref="C82:M82"/>
    <mergeCell ref="C83:M83"/>
    <mergeCell ref="C65:M65"/>
    <mergeCell ref="C66:M66"/>
    <mergeCell ref="A68:A77"/>
    <mergeCell ref="C68:N68"/>
    <mergeCell ref="C69:N69"/>
    <mergeCell ref="C70:N70"/>
    <mergeCell ref="C71:N71"/>
    <mergeCell ref="C72:N72"/>
    <mergeCell ref="C73:N73"/>
    <mergeCell ref="C74:N74"/>
    <mergeCell ref="C75:N75"/>
    <mergeCell ref="C76:N76"/>
    <mergeCell ref="C77:N77"/>
    <mergeCell ref="C64:M64"/>
    <mergeCell ref="A42:A53"/>
    <mergeCell ref="C42:H42"/>
    <mergeCell ref="C43:H43"/>
    <mergeCell ref="C44:H44"/>
    <mergeCell ref="C45:H45"/>
    <mergeCell ref="A55:A66"/>
    <mergeCell ref="C55:M55"/>
    <mergeCell ref="C56:M56"/>
    <mergeCell ref="C57:M57"/>
    <mergeCell ref="C58:M58"/>
    <mergeCell ref="C59:M59"/>
    <mergeCell ref="C60:M60"/>
    <mergeCell ref="C61:M61"/>
    <mergeCell ref="C62:M62"/>
    <mergeCell ref="C63:M63"/>
  </mergeCells>
  <dataValidations count="3">
    <dataValidation type="list" allowBlank="1" showInputMessage="1" showErrorMessage="1" sqref="O4:O17 O36 O19:O33" xr:uid="{00000000-0002-0000-1B00-000000000000}">
      <formula1>$C$93:$T$93</formula1>
    </dataValidation>
    <dataValidation type="list" allowBlank="1" showInputMessage="1" showErrorMessage="1" sqref="P4:P17 P19:P33 P36" xr:uid="{00000000-0002-0000-1B00-000001000000}">
      <formula1>INDIRECT(O4)</formula1>
    </dataValidation>
    <dataValidation type="list" allowBlank="1" showInputMessage="1" showErrorMessage="1" sqref="L4:L17 L19:L33" xr:uid="{00000000-0002-0000-1B00-000002000000}">
      <formula1>INDIRECT(D4)</formula1>
    </dataValidation>
  </dataValidations>
  <hyperlinks>
    <hyperlink ref="C103" r:id="rId1" tooltip="Бар (місто)" display="https://uk.wikipedia.org/wiki/%D0%91%D0%B0%D1%80_(%D0%BC%D1%96%D1%81%D1%82%D0%BE)" xr:uid="{00000000-0004-0000-1B00-000000000000}"/>
    <hyperlink ref="C101" r:id="rId2" tooltip="Бершадь" display="https://uk.wikipedia.org/wiki/%D0%91%D0%B5%D1%80%D1%88%D0%B0%D0%B4%D1%8C" xr:uid="{00000000-0004-0000-1B00-000001000000}"/>
    <hyperlink ref="C111" r:id="rId3" tooltip="Вінниця" display="https://uk.wikipedia.org/wiki/%D0%92%D1%96%D0%BD%D0%BD%D0%B8%D1%86%D1%8F" xr:uid="{00000000-0004-0000-1B00-000002000000}"/>
    <hyperlink ref="C106" r:id="rId4" tooltip="Гайсин" display="https://uk.wikipedia.org/wiki/%D0%93%D0%B0%D0%B9%D1%81%D0%B8%D0%BD" xr:uid="{00000000-0004-0000-1B00-000003000000}"/>
    <hyperlink ref="C100" r:id="rId5" tooltip="Гнівань" display="https://uk.wikipedia.org/wiki/%D0%93%D0%BD%D1%96%D0%B2%D0%B0%D0%BD%D1%8C" xr:uid="{00000000-0004-0000-1B00-000004000000}"/>
    <hyperlink ref="C110" r:id="rId6" tooltip="Жмеринка" display="https://uk.wikipedia.org/wiki/%D0%96%D0%BC%D0%B5%D1%80%D0%B8%D0%BD%D0%BA%D0%B0" xr:uid="{00000000-0004-0000-1B00-000005000000}"/>
    <hyperlink ref="C97" r:id="rId7" tooltip="Іллінці" display="https://uk.wikipedia.org/wiki/%D0%86%D0%BB%D0%BB%D1%96%D0%BD%D1%86%D1%96" xr:uid="{00000000-0004-0000-1B00-000006000000}"/>
    <hyperlink ref="C104" r:id="rId8" tooltip="Калинівка (місто)" display="https://uk.wikipedia.org/wiki/%D0%9A%D0%B0%D0%BB%D0%B8%D0%BD%D1%96%D0%B2%D0%BA%D0%B0_(%D0%BC%D1%96%D1%81%D1%82%D0%BE)" xr:uid="{00000000-0004-0000-1B00-000007000000}"/>
    <hyperlink ref="C107" r:id="rId9" tooltip="Козятин" display="https://uk.wikipedia.org/wiki/%D0%9A%D0%BE%D0%B7%D1%8F%D1%82%D0%B8%D0%BD" xr:uid="{00000000-0004-0000-1B00-000008000000}"/>
    <hyperlink ref="C105" r:id="rId10" tooltip="Ладижин" display="https://uk.wikipedia.org/wiki/%D0%9B%D0%B0%D0%B4%D0%B8%D0%B6%D0%B8%D0%BD" xr:uid="{00000000-0004-0000-1B00-000009000000}"/>
    <hyperlink ref="C95" r:id="rId11" tooltip="Липовець" display="https://uk.wikipedia.org/wiki/%D0%9B%D0%B8%D0%BF%D0%BE%D0%B2%D0%B5%D1%86%D1%8C" xr:uid="{00000000-0004-0000-1B00-00000A000000}"/>
    <hyperlink ref="C109" r:id="rId12" tooltip="Могилів-Подільський" display="https://uk.wikipedia.org/wiki/%D0%9C%D0%BE%D0%B3%D0%B8%D0%BB%D1%96%D0%B2-%D0%9F%D0%BE%D0%B4%D1%96%D0%BB%D1%8C%D1%81%D1%8C%D0%BA%D0%B8%D0%B9" xr:uid="{00000000-0004-0000-1B00-00000B000000}"/>
    <hyperlink ref="C99" r:id="rId13" tooltip="Немирів" display="https://uk.wikipedia.org/wiki/%D0%9D%D0%B5%D0%BC%D0%B8%D1%80%D1%96%D0%B2" xr:uid="{00000000-0004-0000-1B00-00000C000000}"/>
    <hyperlink ref="C96" r:id="rId14" tooltip="Погребище" display="https://uk.wikipedia.org/wiki/%D0%9F%D0%BE%D0%B3%D1%80%D0%B5%D0%B1%D0%B8%D1%89%D0%B5" xr:uid="{00000000-0004-0000-1B00-00000D000000}"/>
    <hyperlink ref="C102" r:id="rId15" tooltip="Тульчин" display="https://uk.wikipedia.org/wiki/%D0%A2%D1%83%D0%BB%D1%8C%D1%87%D0%B8%D0%BD" xr:uid="{00000000-0004-0000-1B00-00000E000000}"/>
    <hyperlink ref="C108" r:id="rId16" tooltip="Хмільник" display="https://uk.wikipedia.org/wiki/%D0%A5%D0%BC%D1%96%D0%BB%D1%8C%D0%BD%D0%B8%D0%BA" xr:uid="{00000000-0004-0000-1B00-00000F000000}"/>
    <hyperlink ref="C94" r:id="rId17" tooltip="Шаргород" display="https://uk.wikipedia.org/wiki/%D0%A8%D0%B0%D1%80%D0%B3%D0%BE%D1%80%D0%BE%D0%B4" xr:uid="{00000000-0004-0000-1B00-000010000000}"/>
    <hyperlink ref="C98" r:id="rId18" tooltip="Ямпіль" display="https://uk.wikipedia.org/wiki/%D0%AF%D0%BC%D0%BF%D1%96%D0%BB%D1%8C" xr:uid="{00000000-0004-0000-1B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T140"/>
  <sheetViews>
    <sheetView topLeftCell="E15" zoomScale="90" zoomScaleNormal="90" workbookViewId="0">
      <selection activeCell="B3" sqref="B3:P44"/>
    </sheetView>
  </sheetViews>
  <sheetFormatPr defaultRowHeight="12.5" outlineLevelRow="2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outlineLevel="2" x14ac:dyDescent="0.25">
      <c r="B4" s="11">
        <v>9</v>
      </c>
      <c r="C4" s="14" t="s">
        <v>46</v>
      </c>
      <c r="D4" s="3" t="s">
        <v>40</v>
      </c>
      <c r="E4" s="12" t="s">
        <v>19</v>
      </c>
      <c r="F4" s="12" t="s">
        <v>20</v>
      </c>
      <c r="G4" s="12" t="s">
        <v>71</v>
      </c>
      <c r="H4" s="13">
        <v>31194</v>
      </c>
      <c r="I4" s="13">
        <v>23467</v>
      </c>
      <c r="J4" s="18">
        <v>35.831277679794525</v>
      </c>
      <c r="K4" s="14" t="s">
        <v>498</v>
      </c>
      <c r="L4" s="19">
        <v>12000</v>
      </c>
      <c r="M4" s="18">
        <v>57.001140693493156</v>
      </c>
      <c r="N4" s="12" t="s">
        <v>506</v>
      </c>
      <c r="O4" s="12" t="s">
        <v>152</v>
      </c>
      <c r="P4" s="23" t="s">
        <v>195</v>
      </c>
    </row>
    <row r="5" spans="2:16" outlineLevel="2" x14ac:dyDescent="0.25">
      <c r="B5" s="6">
        <v>16</v>
      </c>
      <c r="C5" s="3" t="s">
        <v>51</v>
      </c>
      <c r="D5" s="3" t="s">
        <v>500</v>
      </c>
      <c r="E5" s="4" t="s">
        <v>33</v>
      </c>
      <c r="F5" s="4" t="s">
        <v>34</v>
      </c>
      <c r="G5" s="4" t="s">
        <v>78</v>
      </c>
      <c r="H5" s="5">
        <v>35967</v>
      </c>
      <c r="I5" s="5">
        <v>25279</v>
      </c>
      <c r="J5" s="18">
        <v>22.754565351027402</v>
      </c>
      <c r="K5" s="14" t="s">
        <v>499</v>
      </c>
      <c r="L5" s="19">
        <v>32000</v>
      </c>
      <c r="M5" s="18">
        <v>52.036757131849321</v>
      </c>
      <c r="N5" s="4" t="s">
        <v>511</v>
      </c>
      <c r="O5" s="4" t="s">
        <v>152</v>
      </c>
      <c r="P5" s="21" t="s">
        <v>195</v>
      </c>
    </row>
    <row r="6" spans="2:16" ht="13" outlineLevel="1" x14ac:dyDescent="0.3">
      <c r="B6" s="11"/>
      <c r="C6" s="3"/>
      <c r="D6" s="3"/>
      <c r="E6" s="4"/>
      <c r="F6" s="4"/>
      <c r="G6" s="4"/>
      <c r="H6" s="5"/>
      <c r="I6" s="5"/>
      <c r="J6" s="18"/>
      <c r="K6" s="14"/>
      <c r="L6" s="19"/>
      <c r="M6" s="18"/>
      <c r="N6" s="4"/>
      <c r="O6" s="74" t="s">
        <v>517</v>
      </c>
      <c r="P6" s="21">
        <f>SUBTOTAL(3,P4:P5)</f>
        <v>2</v>
      </c>
    </row>
    <row r="7" spans="2:16" outlineLevel="2" x14ac:dyDescent="0.25">
      <c r="B7" s="11">
        <v>19</v>
      </c>
      <c r="C7" s="3" t="s">
        <v>46</v>
      </c>
      <c r="D7" s="3" t="s">
        <v>81</v>
      </c>
      <c r="E7" s="4" t="s">
        <v>463</v>
      </c>
      <c r="F7" s="4" t="s">
        <v>464</v>
      </c>
      <c r="G7" s="4" t="s">
        <v>465</v>
      </c>
      <c r="H7" s="5">
        <v>42987</v>
      </c>
      <c r="I7" s="5">
        <v>29344</v>
      </c>
      <c r="J7" s="18">
        <v>3.5216886386986341</v>
      </c>
      <c r="K7" s="14" t="s">
        <v>498</v>
      </c>
      <c r="L7" s="19">
        <v>18000</v>
      </c>
      <c r="M7" s="18">
        <v>40.899770830479454</v>
      </c>
      <c r="N7" s="4" t="s">
        <v>504</v>
      </c>
      <c r="O7" s="4" t="s">
        <v>134</v>
      </c>
      <c r="P7" s="21" t="s">
        <v>178</v>
      </c>
    </row>
    <row r="8" spans="2:16" ht="13" outlineLevel="1" x14ac:dyDescent="0.3">
      <c r="B8" s="11"/>
      <c r="C8" s="3"/>
      <c r="D8" s="3"/>
      <c r="E8" s="4"/>
      <c r="F8" s="4"/>
      <c r="G8" s="4"/>
      <c r="H8" s="5"/>
      <c r="I8" s="5"/>
      <c r="J8" s="18"/>
      <c r="K8" s="14"/>
      <c r="L8" s="19"/>
      <c r="M8" s="18"/>
      <c r="N8" s="4"/>
      <c r="O8" s="74" t="s">
        <v>518</v>
      </c>
      <c r="P8" s="21">
        <f>SUBTOTAL(3,P7:P7)</f>
        <v>1</v>
      </c>
    </row>
    <row r="9" spans="2:16" outlineLevel="2" x14ac:dyDescent="0.25">
      <c r="B9" s="63">
        <v>7</v>
      </c>
      <c r="C9" s="3" t="s">
        <v>51</v>
      </c>
      <c r="D9" s="3" t="s">
        <v>41</v>
      </c>
      <c r="E9" s="4" t="s">
        <v>15</v>
      </c>
      <c r="F9" s="4" t="s">
        <v>16</v>
      </c>
      <c r="G9" s="4" t="s">
        <v>69</v>
      </c>
      <c r="H9" s="5">
        <v>33578</v>
      </c>
      <c r="I9" s="5">
        <v>17448</v>
      </c>
      <c r="J9" s="18">
        <v>29.299770830479456</v>
      </c>
      <c r="K9" s="14" t="s">
        <v>499</v>
      </c>
      <c r="L9" s="19">
        <v>25000</v>
      </c>
      <c r="M9" s="18">
        <v>73.491551652397263</v>
      </c>
      <c r="N9" s="4" t="s">
        <v>505</v>
      </c>
      <c r="O9" s="4" t="s">
        <v>152</v>
      </c>
      <c r="P9" s="21" t="s">
        <v>252</v>
      </c>
    </row>
    <row r="10" spans="2:16" ht="13" outlineLevel="1" x14ac:dyDescent="0.3">
      <c r="B10" s="11"/>
      <c r="C10" s="3"/>
      <c r="D10" s="3"/>
      <c r="E10" s="4"/>
      <c r="F10" s="4"/>
      <c r="G10" s="4"/>
      <c r="H10" s="5"/>
      <c r="I10" s="5"/>
      <c r="J10" s="18"/>
      <c r="K10" s="14"/>
      <c r="L10" s="19"/>
      <c r="M10" s="18"/>
      <c r="N10" s="4"/>
      <c r="O10" s="74" t="s">
        <v>519</v>
      </c>
      <c r="P10" s="21">
        <f>SUBTOTAL(3,P9:P9)</f>
        <v>1</v>
      </c>
    </row>
    <row r="11" spans="2:16" outlineLevel="2" x14ac:dyDescent="0.25">
      <c r="B11" s="11">
        <v>27</v>
      </c>
      <c r="C11" s="3" t="s">
        <v>51</v>
      </c>
      <c r="D11" s="3" t="s">
        <v>42</v>
      </c>
      <c r="E11" s="4" t="s">
        <v>33</v>
      </c>
      <c r="F11" s="4" t="s">
        <v>97</v>
      </c>
      <c r="G11" s="4" t="s">
        <v>98</v>
      </c>
      <c r="H11" s="5">
        <v>39487</v>
      </c>
      <c r="I11" s="5">
        <v>30771</v>
      </c>
      <c r="J11" s="18">
        <v>13.110729734589045</v>
      </c>
      <c r="K11" s="14" t="s">
        <v>499</v>
      </c>
      <c r="L11" s="19">
        <v>9000</v>
      </c>
      <c r="M11" s="18">
        <v>36.990181789383563</v>
      </c>
      <c r="N11" s="4" t="s">
        <v>506</v>
      </c>
      <c r="O11" s="4" t="s">
        <v>152</v>
      </c>
      <c r="P11" s="21" t="s">
        <v>288</v>
      </c>
    </row>
    <row r="12" spans="2:16" ht="13" outlineLevel="1" x14ac:dyDescent="0.3">
      <c r="B12" s="11"/>
      <c r="C12" s="3"/>
      <c r="D12" s="3"/>
      <c r="E12" s="4"/>
      <c r="F12" s="4"/>
      <c r="G12" s="4"/>
      <c r="H12" s="5"/>
      <c r="I12" s="5"/>
      <c r="J12" s="18"/>
      <c r="K12" s="14"/>
      <c r="L12" s="19"/>
      <c r="M12" s="18"/>
      <c r="N12" s="4"/>
      <c r="O12" s="74" t="s">
        <v>520</v>
      </c>
      <c r="P12" s="21">
        <f>SUBTOTAL(3,P11:P11)</f>
        <v>1</v>
      </c>
    </row>
    <row r="13" spans="2:16" outlineLevel="2" x14ac:dyDescent="0.25">
      <c r="B13" s="6">
        <v>6</v>
      </c>
      <c r="C13" s="3" t="s">
        <v>51</v>
      </c>
      <c r="D13" s="3" t="s">
        <v>42</v>
      </c>
      <c r="E13" s="4" t="s">
        <v>13</v>
      </c>
      <c r="F13" s="4" t="s">
        <v>14</v>
      </c>
      <c r="G13" s="4" t="s">
        <v>68</v>
      </c>
      <c r="H13" s="5">
        <v>23963</v>
      </c>
      <c r="I13" s="5">
        <v>19253</v>
      </c>
      <c r="J13" s="18">
        <v>55.642236583904115</v>
      </c>
      <c r="K13" s="14" t="s">
        <v>499</v>
      </c>
      <c r="L13" s="19">
        <v>8000</v>
      </c>
      <c r="M13" s="18">
        <v>68.546346172945206</v>
      </c>
      <c r="N13" s="4" t="s">
        <v>506</v>
      </c>
      <c r="O13" s="4" t="s">
        <v>152</v>
      </c>
      <c r="P13" s="21" t="s">
        <v>270</v>
      </c>
    </row>
    <row r="14" spans="2:16" ht="13" outlineLevel="1" x14ac:dyDescent="0.3">
      <c r="B14" s="11"/>
      <c r="C14" s="3"/>
      <c r="D14" s="3"/>
      <c r="E14" s="4"/>
      <c r="F14" s="4"/>
      <c r="G14" s="4"/>
      <c r="H14" s="5"/>
      <c r="I14" s="5"/>
      <c r="J14" s="18"/>
      <c r="K14" s="14"/>
      <c r="L14" s="19"/>
      <c r="M14" s="18"/>
      <c r="N14" s="4"/>
      <c r="O14" s="74" t="s">
        <v>521</v>
      </c>
      <c r="P14" s="21">
        <f>SUBTOTAL(3,P13:P13)</f>
        <v>1</v>
      </c>
    </row>
    <row r="15" spans="2:16" outlineLevel="2" x14ac:dyDescent="0.25">
      <c r="B15" s="11">
        <v>8</v>
      </c>
      <c r="C15" s="3" t="s">
        <v>46</v>
      </c>
      <c r="D15" s="3" t="s">
        <v>40</v>
      </c>
      <c r="E15" s="4" t="s">
        <v>17</v>
      </c>
      <c r="F15" s="4" t="s">
        <v>18</v>
      </c>
      <c r="G15" s="4" t="s">
        <v>70</v>
      </c>
      <c r="H15" s="5">
        <v>30299</v>
      </c>
      <c r="I15" s="5">
        <v>16428</v>
      </c>
      <c r="J15" s="18">
        <v>38.283332474315074</v>
      </c>
      <c r="K15" s="14" t="s">
        <v>498</v>
      </c>
      <c r="L15" s="19">
        <v>12000</v>
      </c>
      <c r="M15" s="18">
        <v>76.286072200342474</v>
      </c>
      <c r="N15" s="4" t="s">
        <v>503</v>
      </c>
      <c r="O15" s="4" t="s">
        <v>152</v>
      </c>
      <c r="P15" s="21" t="s">
        <v>234</v>
      </c>
    </row>
    <row r="16" spans="2:16" ht="13" outlineLevel="1" x14ac:dyDescent="0.3">
      <c r="B16" s="11"/>
      <c r="C16" s="3"/>
      <c r="D16" s="3"/>
      <c r="E16" s="4"/>
      <c r="F16" s="4"/>
      <c r="G16" s="4"/>
      <c r="H16" s="5"/>
      <c r="I16" s="5"/>
      <c r="J16" s="18"/>
      <c r="K16" s="14"/>
      <c r="L16" s="19"/>
      <c r="M16" s="18"/>
      <c r="N16" s="4"/>
      <c r="O16" s="74" t="s">
        <v>522</v>
      </c>
      <c r="P16" s="21">
        <f>SUBTOTAL(3,P15:P15)</f>
        <v>1</v>
      </c>
    </row>
    <row r="17" spans="2:16" outlineLevel="2" x14ac:dyDescent="0.25">
      <c r="B17" s="6">
        <v>2</v>
      </c>
      <c r="C17" s="3" t="s">
        <v>46</v>
      </c>
      <c r="D17" s="3" t="s">
        <v>41</v>
      </c>
      <c r="E17" s="4" t="s">
        <v>9</v>
      </c>
      <c r="F17" s="4" t="s">
        <v>10</v>
      </c>
      <c r="G17" s="4" t="s">
        <v>66</v>
      </c>
      <c r="H17" s="5">
        <v>29882</v>
      </c>
      <c r="I17" s="5">
        <v>18742</v>
      </c>
      <c r="J17" s="18">
        <v>39.425798227739733</v>
      </c>
      <c r="K17" s="14" t="s">
        <v>499</v>
      </c>
      <c r="L17" s="19">
        <v>20000</v>
      </c>
      <c r="M17" s="18">
        <v>69.946346172945212</v>
      </c>
      <c r="N17" s="4" t="s">
        <v>503</v>
      </c>
      <c r="O17" s="4" t="s">
        <v>152</v>
      </c>
      <c r="P17" s="21" t="s">
        <v>174</v>
      </c>
    </row>
    <row r="18" spans="2:16" outlineLevel="2" x14ac:dyDescent="0.25">
      <c r="B18" s="11">
        <v>3</v>
      </c>
      <c r="C18" s="3" t="s">
        <v>46</v>
      </c>
      <c r="D18" s="3" t="s">
        <v>40</v>
      </c>
      <c r="E18" s="4" t="s">
        <v>11</v>
      </c>
      <c r="F18" s="4" t="s">
        <v>12</v>
      </c>
      <c r="G18" s="4" t="s">
        <v>67</v>
      </c>
      <c r="H18" s="5">
        <v>31286</v>
      </c>
      <c r="I18" s="5">
        <v>22145</v>
      </c>
      <c r="J18" s="18">
        <v>35.579222885273978</v>
      </c>
      <c r="K18" s="14" t="s">
        <v>499</v>
      </c>
      <c r="L18" s="19">
        <v>12000</v>
      </c>
      <c r="M18" s="18">
        <v>60.623058501712336</v>
      </c>
      <c r="N18" s="4" t="s">
        <v>504</v>
      </c>
      <c r="O18" s="4" t="s">
        <v>152</v>
      </c>
      <c r="P18" s="21" t="s">
        <v>174</v>
      </c>
    </row>
    <row r="19" spans="2:16" outlineLevel="2" x14ac:dyDescent="0.25">
      <c r="B19" s="6">
        <v>4</v>
      </c>
      <c r="C19" s="3" t="s">
        <v>46</v>
      </c>
      <c r="D19" s="3" t="s">
        <v>456</v>
      </c>
      <c r="E19" s="4" t="s">
        <v>468</v>
      </c>
      <c r="F19" s="4" t="s">
        <v>469</v>
      </c>
      <c r="G19" s="4" t="s">
        <v>470</v>
      </c>
      <c r="H19" s="5">
        <v>25286</v>
      </c>
      <c r="I19" s="5">
        <v>19253</v>
      </c>
      <c r="J19" s="18">
        <v>52.017579049657542</v>
      </c>
      <c r="K19" s="14" t="s">
        <v>499</v>
      </c>
      <c r="L19" s="19">
        <v>18000</v>
      </c>
      <c r="M19" s="18">
        <v>68.546346172945206</v>
      </c>
      <c r="N19" s="4" t="s">
        <v>503</v>
      </c>
      <c r="O19" s="4" t="s">
        <v>152</v>
      </c>
      <c r="P19" s="21" t="s">
        <v>174</v>
      </c>
    </row>
    <row r="20" spans="2:16" outlineLevel="2" x14ac:dyDescent="0.25">
      <c r="B20" s="11">
        <v>5</v>
      </c>
      <c r="C20" s="3" t="s">
        <v>51</v>
      </c>
      <c r="D20" s="3" t="s">
        <v>500</v>
      </c>
      <c r="E20" s="4" t="s">
        <v>466</v>
      </c>
      <c r="F20" s="4" t="s">
        <v>467</v>
      </c>
      <c r="G20" s="4" t="s">
        <v>71</v>
      </c>
      <c r="H20" s="5">
        <v>27986</v>
      </c>
      <c r="I20" s="5">
        <v>19253</v>
      </c>
      <c r="J20" s="18">
        <v>44.620318775684936</v>
      </c>
      <c r="K20" s="14" t="s">
        <v>498</v>
      </c>
      <c r="L20" s="19">
        <v>32000</v>
      </c>
      <c r="M20" s="18">
        <v>68.546346172945206</v>
      </c>
      <c r="N20" s="4" t="s">
        <v>505</v>
      </c>
      <c r="O20" s="4" t="s">
        <v>152</v>
      </c>
      <c r="P20" s="21" t="s">
        <v>174</v>
      </c>
    </row>
    <row r="21" spans="2:16" outlineLevel="2" x14ac:dyDescent="0.25">
      <c r="B21" s="6">
        <v>10</v>
      </c>
      <c r="C21" s="3" t="s">
        <v>51</v>
      </c>
      <c r="D21" s="3" t="s">
        <v>40</v>
      </c>
      <c r="E21" s="4" t="s">
        <v>21</v>
      </c>
      <c r="F21" s="4" t="s">
        <v>22</v>
      </c>
      <c r="G21" s="4" t="s">
        <v>72</v>
      </c>
      <c r="H21" s="5">
        <v>33695</v>
      </c>
      <c r="I21" s="5">
        <v>18593</v>
      </c>
      <c r="J21" s="18">
        <v>28.979222885273977</v>
      </c>
      <c r="K21" s="14" t="s">
        <v>498</v>
      </c>
      <c r="L21" s="19">
        <v>15000</v>
      </c>
      <c r="M21" s="18">
        <v>70.354565351027404</v>
      </c>
      <c r="N21" s="4" t="s">
        <v>507</v>
      </c>
      <c r="O21" s="4" t="s">
        <v>152</v>
      </c>
      <c r="P21" s="21" t="s">
        <v>174</v>
      </c>
    </row>
    <row r="22" spans="2:16" outlineLevel="2" x14ac:dyDescent="0.25">
      <c r="B22" s="11">
        <v>11</v>
      </c>
      <c r="C22" s="3" t="s">
        <v>46</v>
      </c>
      <c r="D22" s="3" t="s">
        <v>500</v>
      </c>
      <c r="E22" s="4" t="s">
        <v>23</v>
      </c>
      <c r="F22" s="4" t="s">
        <v>24</v>
      </c>
      <c r="G22" s="4" t="s">
        <v>73</v>
      </c>
      <c r="H22" s="5">
        <v>34552</v>
      </c>
      <c r="I22" s="5">
        <v>18530</v>
      </c>
      <c r="J22" s="18">
        <v>26.631277679794525</v>
      </c>
      <c r="K22" s="14" t="s">
        <v>499</v>
      </c>
      <c r="L22" s="19">
        <v>30000</v>
      </c>
      <c r="M22" s="18">
        <v>70.527168090753435</v>
      </c>
      <c r="N22" s="4" t="s">
        <v>508</v>
      </c>
      <c r="O22" s="4" t="s">
        <v>152</v>
      </c>
      <c r="P22" s="21" t="s">
        <v>174</v>
      </c>
    </row>
    <row r="23" spans="2:16" outlineLevel="2" x14ac:dyDescent="0.25">
      <c r="B23" s="6">
        <v>12</v>
      </c>
      <c r="C23" s="3" t="s">
        <v>51</v>
      </c>
      <c r="D23" s="3" t="s">
        <v>40</v>
      </c>
      <c r="E23" s="4" t="s">
        <v>25</v>
      </c>
      <c r="F23" s="4" t="s">
        <v>26</v>
      </c>
      <c r="G23" s="4" t="s">
        <v>74</v>
      </c>
      <c r="H23" s="5">
        <v>36476</v>
      </c>
      <c r="I23" s="5">
        <v>29300</v>
      </c>
      <c r="J23" s="18">
        <v>21.360044803082197</v>
      </c>
      <c r="K23" s="14" t="s">
        <v>498</v>
      </c>
      <c r="L23" s="19">
        <v>12000</v>
      </c>
      <c r="M23" s="18">
        <v>41.020318775684935</v>
      </c>
      <c r="N23" s="4" t="s">
        <v>509</v>
      </c>
      <c r="O23" s="4" t="s">
        <v>152</v>
      </c>
      <c r="P23" s="21" t="s">
        <v>174</v>
      </c>
    </row>
    <row r="24" spans="2:16" outlineLevel="2" x14ac:dyDescent="0.25">
      <c r="B24" s="11">
        <v>13</v>
      </c>
      <c r="C24" s="3" t="s">
        <v>46</v>
      </c>
      <c r="D24" s="3" t="s">
        <v>456</v>
      </c>
      <c r="E24" s="4" t="s">
        <v>27</v>
      </c>
      <c r="F24" s="4" t="s">
        <v>28</v>
      </c>
      <c r="G24" s="4" t="s">
        <v>75</v>
      </c>
      <c r="H24" s="5">
        <v>34144</v>
      </c>
      <c r="I24" s="5">
        <v>27059</v>
      </c>
      <c r="J24" s="18">
        <v>27.749085898972606</v>
      </c>
      <c r="K24" s="14" t="s">
        <v>499</v>
      </c>
      <c r="L24" s="19">
        <v>19000</v>
      </c>
      <c r="M24" s="18">
        <v>47.160044803082194</v>
      </c>
      <c r="N24" s="4" t="s">
        <v>502</v>
      </c>
      <c r="O24" s="4" t="s">
        <v>152</v>
      </c>
      <c r="P24" s="21" t="s">
        <v>174</v>
      </c>
    </row>
    <row r="25" spans="2:16" outlineLevel="2" x14ac:dyDescent="0.25">
      <c r="B25" s="6">
        <v>14</v>
      </c>
      <c r="C25" s="3" t="s">
        <v>51</v>
      </c>
      <c r="D25" s="3" t="s">
        <v>501</v>
      </c>
      <c r="E25" s="4" t="s">
        <v>29</v>
      </c>
      <c r="F25" s="4" t="s">
        <v>30</v>
      </c>
      <c r="G25" s="4" t="s">
        <v>76</v>
      </c>
      <c r="H25" s="5">
        <v>34916</v>
      </c>
      <c r="I25" s="5">
        <v>26140</v>
      </c>
      <c r="J25" s="18">
        <v>25.634017405821922</v>
      </c>
      <c r="K25" s="14" t="s">
        <v>498</v>
      </c>
      <c r="L25" s="19">
        <v>28000</v>
      </c>
      <c r="M25" s="18">
        <v>49.67785302226028</v>
      </c>
      <c r="N25" s="4" t="s">
        <v>510</v>
      </c>
      <c r="O25" s="4" t="s">
        <v>152</v>
      </c>
      <c r="P25" s="21" t="s">
        <v>174</v>
      </c>
    </row>
    <row r="26" spans="2:16" outlineLevel="2" x14ac:dyDescent="0.25">
      <c r="B26" s="11">
        <v>15</v>
      </c>
      <c r="C26" s="3" t="s">
        <v>51</v>
      </c>
      <c r="D26" s="3" t="s">
        <v>40</v>
      </c>
      <c r="E26" s="4" t="s">
        <v>31</v>
      </c>
      <c r="F26" s="4" t="s">
        <v>32</v>
      </c>
      <c r="G26" s="4" t="s">
        <v>77</v>
      </c>
      <c r="H26" s="5">
        <v>35296</v>
      </c>
      <c r="I26" s="5">
        <v>26926</v>
      </c>
      <c r="J26" s="18">
        <v>24.592921515410964</v>
      </c>
      <c r="K26" s="14" t="s">
        <v>498</v>
      </c>
      <c r="L26" s="19">
        <v>12000</v>
      </c>
      <c r="M26" s="18">
        <v>47.524428364726035</v>
      </c>
      <c r="N26" s="4" t="s">
        <v>511</v>
      </c>
      <c r="O26" s="4" t="s">
        <v>152</v>
      </c>
      <c r="P26" s="21" t="s">
        <v>174</v>
      </c>
    </row>
    <row r="27" spans="2:16" outlineLevel="2" x14ac:dyDescent="0.25">
      <c r="B27" s="6">
        <v>18</v>
      </c>
      <c r="C27" s="3" t="s">
        <v>46</v>
      </c>
      <c r="D27" s="3" t="s">
        <v>81</v>
      </c>
      <c r="E27" s="4" t="s">
        <v>82</v>
      </c>
      <c r="F27" s="4" t="s">
        <v>83</v>
      </c>
      <c r="G27" s="4" t="s">
        <v>70</v>
      </c>
      <c r="H27" s="5">
        <v>40307</v>
      </c>
      <c r="I27" s="5">
        <v>29344</v>
      </c>
      <c r="J27" s="18">
        <v>10.864154392123291</v>
      </c>
      <c r="K27" s="14" t="s">
        <v>498</v>
      </c>
      <c r="L27" s="19">
        <v>15000</v>
      </c>
      <c r="M27" s="18">
        <v>40.899770830479454</v>
      </c>
      <c r="N27" s="4" t="s">
        <v>512</v>
      </c>
      <c r="O27" s="4" t="s">
        <v>152</v>
      </c>
      <c r="P27" s="21" t="s">
        <v>174</v>
      </c>
    </row>
    <row r="28" spans="2:16" outlineLevel="2" x14ac:dyDescent="0.25">
      <c r="B28" s="11">
        <v>29</v>
      </c>
      <c r="C28" s="3" t="s">
        <v>46</v>
      </c>
      <c r="D28" s="3" t="s">
        <v>500</v>
      </c>
      <c r="E28" s="4" t="s">
        <v>21</v>
      </c>
      <c r="F28" s="4" t="s">
        <v>59</v>
      </c>
      <c r="G28" s="4" t="s">
        <v>80</v>
      </c>
      <c r="H28" s="5">
        <v>32640</v>
      </c>
      <c r="I28" s="5">
        <v>24945</v>
      </c>
      <c r="J28" s="18">
        <v>31.869633844178086</v>
      </c>
      <c r="K28" s="14" t="s">
        <v>498</v>
      </c>
      <c r="L28" s="19">
        <v>32000</v>
      </c>
      <c r="M28" s="18">
        <v>52.951825625000005</v>
      </c>
      <c r="N28" s="4" t="s">
        <v>505</v>
      </c>
      <c r="O28" s="4" t="s">
        <v>152</v>
      </c>
      <c r="P28" s="21" t="s">
        <v>174</v>
      </c>
    </row>
    <row r="29" spans="2:16" ht="13" outlineLevel="1" x14ac:dyDescent="0.3">
      <c r="B29" s="11"/>
      <c r="C29" s="3"/>
      <c r="D29" s="3"/>
      <c r="E29" s="4"/>
      <c r="F29" s="4"/>
      <c r="G29" s="4"/>
      <c r="H29" s="5"/>
      <c r="I29" s="5"/>
      <c r="J29" s="18"/>
      <c r="K29" s="14"/>
      <c r="L29" s="19"/>
      <c r="M29" s="18"/>
      <c r="N29" s="4"/>
      <c r="O29" s="74" t="s">
        <v>523</v>
      </c>
      <c r="P29" s="21">
        <f>SUBTOTAL(3,P17:P28)</f>
        <v>12</v>
      </c>
    </row>
    <row r="30" spans="2:16" outlineLevel="2" x14ac:dyDescent="0.25">
      <c r="B30" s="63">
        <v>23</v>
      </c>
      <c r="C30" s="3" t="s">
        <v>51</v>
      </c>
      <c r="D30" s="3" t="s">
        <v>40</v>
      </c>
      <c r="E30" s="4" t="s">
        <v>82</v>
      </c>
      <c r="F30" s="4" t="s">
        <v>90</v>
      </c>
      <c r="G30" s="4" t="s">
        <v>91</v>
      </c>
      <c r="H30" s="5">
        <v>42782</v>
      </c>
      <c r="I30" s="5">
        <v>35244</v>
      </c>
      <c r="J30" s="18">
        <v>4.083332474315073</v>
      </c>
      <c r="K30" s="14" t="s">
        <v>498</v>
      </c>
      <c r="L30" s="19">
        <v>12000</v>
      </c>
      <c r="M30" s="18">
        <v>24.73538726883562</v>
      </c>
      <c r="N30" s="4" t="s">
        <v>506</v>
      </c>
      <c r="O30" s="4" t="s">
        <v>154</v>
      </c>
      <c r="P30" s="21" t="s">
        <v>176</v>
      </c>
    </row>
    <row r="31" spans="2:16" outlineLevel="2" x14ac:dyDescent="0.25">
      <c r="B31" s="11">
        <v>24</v>
      </c>
      <c r="C31" s="3" t="s">
        <v>46</v>
      </c>
      <c r="D31" s="3" t="s">
        <v>40</v>
      </c>
      <c r="E31" s="4" t="s">
        <v>31</v>
      </c>
      <c r="F31" s="4" t="s">
        <v>32</v>
      </c>
      <c r="G31" s="4" t="s">
        <v>86</v>
      </c>
      <c r="H31" s="5">
        <v>43638</v>
      </c>
      <c r="I31" s="5">
        <v>35827</v>
      </c>
      <c r="J31" s="18">
        <v>1.7381269948630178</v>
      </c>
      <c r="K31" s="14" t="s">
        <v>498</v>
      </c>
      <c r="L31" s="19">
        <v>12000</v>
      </c>
      <c r="M31" s="18">
        <v>23.138126994863018</v>
      </c>
      <c r="N31" s="4" t="s">
        <v>506</v>
      </c>
      <c r="O31" s="4" t="s">
        <v>154</v>
      </c>
      <c r="P31" s="21" t="s">
        <v>176</v>
      </c>
    </row>
    <row r="32" spans="2:16" outlineLevel="2" x14ac:dyDescent="0.25">
      <c r="B32" s="63">
        <v>25</v>
      </c>
      <c r="C32" s="3" t="s">
        <v>51</v>
      </c>
      <c r="D32" s="3" t="s">
        <v>40</v>
      </c>
      <c r="E32" s="4" t="s">
        <v>92</v>
      </c>
      <c r="F32" s="4" t="s">
        <v>8</v>
      </c>
      <c r="G32" s="4" t="s">
        <v>93</v>
      </c>
      <c r="H32" s="5">
        <v>43176</v>
      </c>
      <c r="I32" s="5">
        <v>36102</v>
      </c>
      <c r="J32" s="18">
        <v>3.0038804195205522</v>
      </c>
      <c r="K32" s="14" t="s">
        <v>498</v>
      </c>
      <c r="L32" s="19">
        <v>12000</v>
      </c>
      <c r="M32" s="18">
        <v>22.384702337328772</v>
      </c>
      <c r="N32" s="4" t="s">
        <v>511</v>
      </c>
      <c r="O32" s="4" t="s">
        <v>154</v>
      </c>
      <c r="P32" s="21" t="s">
        <v>176</v>
      </c>
    </row>
    <row r="33" spans="2:16" outlineLevel="2" x14ac:dyDescent="0.25">
      <c r="B33" s="11">
        <v>26</v>
      </c>
      <c r="C33" s="3" t="s">
        <v>46</v>
      </c>
      <c r="D33" s="3" t="s">
        <v>40</v>
      </c>
      <c r="E33" s="4" t="s">
        <v>94</v>
      </c>
      <c r="F33" s="4" t="s">
        <v>95</v>
      </c>
      <c r="G33" s="4" t="s">
        <v>96</v>
      </c>
      <c r="H33" s="5">
        <v>36411</v>
      </c>
      <c r="I33" s="5">
        <v>29630</v>
      </c>
      <c r="J33" s="18">
        <v>21.538126994863017</v>
      </c>
      <c r="K33" s="14" t="s">
        <v>498</v>
      </c>
      <c r="L33" s="19">
        <v>15000</v>
      </c>
      <c r="M33" s="18">
        <v>40.116209186643843</v>
      </c>
      <c r="N33" s="4" t="s">
        <v>508</v>
      </c>
      <c r="O33" s="4" t="s">
        <v>154</v>
      </c>
      <c r="P33" s="21" t="s">
        <v>176</v>
      </c>
    </row>
    <row r="34" spans="2:16" ht="13" outlineLevel="1" x14ac:dyDescent="0.3">
      <c r="B34" s="11"/>
      <c r="C34" s="3"/>
      <c r="D34" s="3"/>
      <c r="E34" s="4"/>
      <c r="F34" s="4"/>
      <c r="G34" s="4"/>
      <c r="H34" s="5"/>
      <c r="I34" s="5"/>
      <c r="J34" s="18"/>
      <c r="K34" s="14"/>
      <c r="L34" s="19"/>
      <c r="M34" s="18"/>
      <c r="N34" s="4"/>
      <c r="O34" s="74" t="s">
        <v>524</v>
      </c>
      <c r="P34" s="21">
        <f>SUBTOTAL(3,P30:P33)</f>
        <v>4</v>
      </c>
    </row>
    <row r="35" spans="2:16" outlineLevel="2" x14ac:dyDescent="0.25">
      <c r="B35" s="63">
        <v>1</v>
      </c>
      <c r="C35" s="3" t="s">
        <v>51</v>
      </c>
      <c r="D35" s="3" t="s">
        <v>40</v>
      </c>
      <c r="E35" s="4" t="s">
        <v>7</v>
      </c>
      <c r="F35" s="4" t="s">
        <v>8</v>
      </c>
      <c r="G35" s="4" t="s">
        <v>65</v>
      </c>
      <c r="H35" s="5">
        <v>33985</v>
      </c>
      <c r="I35" s="5">
        <v>24399</v>
      </c>
      <c r="J35" s="18">
        <v>28.184702337328773</v>
      </c>
      <c r="K35" s="14" t="s">
        <v>498</v>
      </c>
      <c r="L35" s="19">
        <v>15000</v>
      </c>
      <c r="M35" s="18">
        <v>54.447716035958905</v>
      </c>
      <c r="N35" s="4" t="s">
        <v>502</v>
      </c>
      <c r="O35" s="4" t="s">
        <v>134</v>
      </c>
      <c r="P35" s="21" t="s">
        <v>156</v>
      </c>
    </row>
    <row r="36" spans="2:16" outlineLevel="2" x14ac:dyDescent="0.25">
      <c r="B36" s="11">
        <v>22</v>
      </c>
      <c r="C36" s="3" t="s">
        <v>46</v>
      </c>
      <c r="D36" s="3" t="s">
        <v>40</v>
      </c>
      <c r="E36" s="4" t="s">
        <v>87</v>
      </c>
      <c r="F36" s="4" t="s">
        <v>88</v>
      </c>
      <c r="G36" s="4" t="s">
        <v>89</v>
      </c>
      <c r="H36" s="5">
        <v>43215</v>
      </c>
      <c r="I36" s="5">
        <v>36295</v>
      </c>
      <c r="J36" s="18">
        <v>2.8970311044520587</v>
      </c>
      <c r="K36" s="14" t="s">
        <v>498</v>
      </c>
      <c r="L36" s="19">
        <v>12000</v>
      </c>
      <c r="M36" s="18">
        <v>21.8559352140411</v>
      </c>
      <c r="N36" s="4" t="s">
        <v>505</v>
      </c>
      <c r="O36" s="4" t="s">
        <v>134</v>
      </c>
      <c r="P36" s="21" t="s">
        <v>156</v>
      </c>
    </row>
    <row r="37" spans="2:16" ht="13" outlineLevel="1" x14ac:dyDescent="0.3">
      <c r="B37" s="11"/>
      <c r="C37" s="3"/>
      <c r="D37" s="3"/>
      <c r="E37" s="4"/>
      <c r="F37" s="4"/>
      <c r="G37" s="4"/>
      <c r="H37" s="5"/>
      <c r="I37" s="5"/>
      <c r="J37" s="18"/>
      <c r="K37" s="14"/>
      <c r="L37" s="19"/>
      <c r="M37" s="18"/>
      <c r="N37" s="4"/>
      <c r="O37" s="74" t="s">
        <v>525</v>
      </c>
      <c r="P37" s="21">
        <f>SUBTOTAL(3,P35:P36)</f>
        <v>2</v>
      </c>
    </row>
    <row r="38" spans="2:16" outlineLevel="2" x14ac:dyDescent="0.25">
      <c r="B38" s="63">
        <v>17</v>
      </c>
      <c r="C38" s="3" t="s">
        <v>46</v>
      </c>
      <c r="D38" s="3" t="s">
        <v>501</v>
      </c>
      <c r="E38" s="4" t="s">
        <v>35</v>
      </c>
      <c r="F38" s="4" t="s">
        <v>36</v>
      </c>
      <c r="G38" s="4" t="s">
        <v>79</v>
      </c>
      <c r="H38" s="5">
        <v>36774</v>
      </c>
      <c r="I38" s="5">
        <v>30444</v>
      </c>
      <c r="J38" s="18">
        <v>20.543606446917813</v>
      </c>
      <c r="K38" s="14" t="s">
        <v>499</v>
      </c>
      <c r="L38" s="19">
        <v>28000</v>
      </c>
      <c r="M38" s="18">
        <v>37.886072200342468</v>
      </c>
      <c r="N38" s="4" t="s">
        <v>502</v>
      </c>
      <c r="O38" s="4" t="s">
        <v>152</v>
      </c>
      <c r="P38" s="21" t="s">
        <v>215</v>
      </c>
    </row>
    <row r="39" spans="2:16" outlineLevel="2" x14ac:dyDescent="0.25">
      <c r="B39" s="11">
        <v>28</v>
      </c>
      <c r="C39" s="3" t="s">
        <v>46</v>
      </c>
      <c r="D39" s="3" t="s">
        <v>456</v>
      </c>
      <c r="E39" s="4" t="s">
        <v>29</v>
      </c>
      <c r="F39" s="4" t="s">
        <v>100</v>
      </c>
      <c r="G39" s="4" t="s">
        <v>101</v>
      </c>
      <c r="H39" s="5">
        <v>40714</v>
      </c>
      <c r="I39" s="5">
        <v>31188</v>
      </c>
      <c r="J39" s="18">
        <v>9.7490858989726075</v>
      </c>
      <c r="K39" s="14" t="s">
        <v>498</v>
      </c>
      <c r="L39" s="19">
        <v>18000</v>
      </c>
      <c r="M39" s="18">
        <v>35.847716035958911</v>
      </c>
      <c r="N39" s="4" t="s">
        <v>503</v>
      </c>
      <c r="O39" s="4" t="s">
        <v>152</v>
      </c>
      <c r="P39" s="21" t="s">
        <v>215</v>
      </c>
    </row>
    <row r="40" spans="2:16" ht="13" outlineLevel="1" x14ac:dyDescent="0.3">
      <c r="B40" s="11"/>
      <c r="C40" s="3"/>
      <c r="D40" s="3"/>
      <c r="E40" s="4"/>
      <c r="F40" s="4"/>
      <c r="G40" s="4"/>
      <c r="H40" s="5"/>
      <c r="I40" s="5"/>
      <c r="J40" s="18"/>
      <c r="K40" s="14"/>
      <c r="L40" s="19"/>
      <c r="M40" s="18"/>
      <c r="N40" s="4"/>
      <c r="O40" s="74" t="s">
        <v>526</v>
      </c>
      <c r="P40" s="21">
        <f>SUBTOTAL(3,P38:P39)</f>
        <v>2</v>
      </c>
    </row>
    <row r="41" spans="2:16" outlineLevel="2" x14ac:dyDescent="0.25">
      <c r="B41" s="6">
        <v>20</v>
      </c>
      <c r="C41" s="3" t="s">
        <v>51</v>
      </c>
      <c r="D41" s="3" t="s">
        <v>40</v>
      </c>
      <c r="E41" s="4" t="s">
        <v>84</v>
      </c>
      <c r="F41" s="4" t="s">
        <v>85</v>
      </c>
      <c r="G41" s="4" t="s">
        <v>86</v>
      </c>
      <c r="H41" s="5">
        <v>42350</v>
      </c>
      <c r="I41" s="5">
        <v>33992</v>
      </c>
      <c r="J41" s="18">
        <v>5.266894118150689</v>
      </c>
      <c r="K41" s="14" t="s">
        <v>498</v>
      </c>
      <c r="L41" s="19">
        <v>12000</v>
      </c>
      <c r="M41" s="18">
        <v>28.16552425513699</v>
      </c>
      <c r="N41" s="4" t="s">
        <v>511</v>
      </c>
      <c r="O41" s="4" t="s">
        <v>134</v>
      </c>
      <c r="P41" s="21" t="s">
        <v>235</v>
      </c>
    </row>
    <row r="42" spans="2:16" outlineLevel="2" x14ac:dyDescent="0.25">
      <c r="B42" s="11">
        <v>21</v>
      </c>
      <c r="C42" s="3" t="s">
        <v>51</v>
      </c>
      <c r="D42" s="3" t="s">
        <v>40</v>
      </c>
      <c r="E42" s="4" t="s">
        <v>87</v>
      </c>
      <c r="F42" s="4" t="s">
        <v>36</v>
      </c>
      <c r="G42" s="4" t="s">
        <v>459</v>
      </c>
      <c r="H42" s="5">
        <v>41682</v>
      </c>
      <c r="I42" s="5">
        <v>33992</v>
      </c>
      <c r="J42" s="18">
        <v>7.0970311044520589</v>
      </c>
      <c r="K42" s="14" t="s">
        <v>499</v>
      </c>
      <c r="L42" s="19">
        <v>15000</v>
      </c>
      <c r="M42" s="18">
        <v>28.16552425513699</v>
      </c>
      <c r="N42" s="4" t="s">
        <v>503</v>
      </c>
      <c r="O42" s="4" t="s">
        <v>134</v>
      </c>
      <c r="P42" s="21" t="s">
        <v>235</v>
      </c>
    </row>
    <row r="43" spans="2:16" ht="13" outlineLevel="1" x14ac:dyDescent="0.3">
      <c r="B43" s="69"/>
      <c r="C43" s="25"/>
      <c r="D43" s="25"/>
      <c r="E43" s="70"/>
      <c r="F43" s="70"/>
      <c r="G43" s="70"/>
      <c r="H43" s="71"/>
      <c r="I43" s="71"/>
      <c r="J43" s="18"/>
      <c r="K43" s="14"/>
      <c r="L43" s="19"/>
      <c r="M43" s="18"/>
      <c r="N43" s="70"/>
      <c r="O43" s="75" t="s">
        <v>527</v>
      </c>
      <c r="P43" s="72">
        <f>SUBTOTAL(3,P41:P42)</f>
        <v>2</v>
      </c>
    </row>
    <row r="44" spans="2:16" ht="13" x14ac:dyDescent="0.3">
      <c r="B44" s="69"/>
      <c r="C44" s="25"/>
      <c r="D44" s="25"/>
      <c r="E44" s="70"/>
      <c r="F44" s="70"/>
      <c r="G44" s="70"/>
      <c r="H44" s="71"/>
      <c r="I44" s="71"/>
      <c r="J44" s="18"/>
      <c r="K44" s="14"/>
      <c r="L44" s="19"/>
      <c r="M44" s="18"/>
      <c r="N44" s="70"/>
      <c r="O44" s="75" t="s">
        <v>486</v>
      </c>
      <c r="P44" s="72">
        <f>SUBTOTAL(3,P4:P42)</f>
        <v>29</v>
      </c>
    </row>
    <row r="45" spans="2:16" ht="13" thickBot="1" x14ac:dyDescent="0.3">
      <c r="B45" s="7"/>
      <c r="C45" s="10"/>
      <c r="D45" s="10"/>
      <c r="E45" s="8"/>
      <c r="F45" s="8"/>
      <c r="G45" s="8"/>
      <c r="H45" s="9"/>
      <c r="I45" s="9"/>
      <c r="J45" s="18"/>
      <c r="K45" s="14"/>
      <c r="L45" s="19"/>
      <c r="M45" s="18"/>
      <c r="N45" s="8"/>
      <c r="O45" s="8"/>
      <c r="P45" s="22"/>
    </row>
    <row r="46" spans="2:16" hidden="1" outlineLevel="1" x14ac:dyDescent="0.25">
      <c r="H46" s="42"/>
      <c r="I46" s="42"/>
      <c r="J46" s="43"/>
      <c r="K46" s="1"/>
      <c r="L46" s="44"/>
      <c r="M46" s="18"/>
    </row>
    <row r="47" spans="2:16" collapsed="1" x14ac:dyDescent="0.25">
      <c r="H47" s="42"/>
      <c r="I47" s="42"/>
      <c r="J47" s="43"/>
      <c r="K47" s="1"/>
      <c r="L47" s="44"/>
      <c r="M47" s="43"/>
    </row>
    <row r="50" spans="1:13" ht="13" thickBot="1" x14ac:dyDescent="0.3"/>
    <row r="51" spans="1:13" ht="13" x14ac:dyDescent="0.3">
      <c r="A51" s="97" t="s">
        <v>115</v>
      </c>
      <c r="B51" s="30">
        <v>1</v>
      </c>
      <c r="C51" s="100" t="s">
        <v>108</v>
      </c>
      <c r="D51" s="100"/>
      <c r="E51" s="100"/>
      <c r="F51" s="100"/>
      <c r="G51" s="100"/>
      <c r="H51" s="101"/>
    </row>
    <row r="52" spans="1:13" ht="13" x14ac:dyDescent="0.3">
      <c r="A52" s="98"/>
      <c r="B52" s="3">
        <v>2</v>
      </c>
      <c r="C52" s="90" t="s">
        <v>111</v>
      </c>
      <c r="D52" s="90"/>
      <c r="E52" s="90"/>
      <c r="F52" s="90"/>
      <c r="G52" s="90"/>
      <c r="H52" s="91"/>
    </row>
    <row r="53" spans="1:13" ht="13" x14ac:dyDescent="0.3">
      <c r="A53" s="98"/>
      <c r="B53" s="3">
        <v>3</v>
      </c>
      <c r="C53" s="90" t="s">
        <v>48</v>
      </c>
      <c r="D53" s="90"/>
      <c r="E53" s="90"/>
      <c r="F53" s="90"/>
      <c r="G53" s="90"/>
      <c r="H53" s="91"/>
    </row>
    <row r="54" spans="1:13" x14ac:dyDescent="0.25">
      <c r="A54" s="98"/>
      <c r="B54" s="3">
        <v>4</v>
      </c>
      <c r="C54" s="90" t="s">
        <v>103</v>
      </c>
      <c r="D54" s="90"/>
      <c r="E54" s="90"/>
      <c r="F54" s="90"/>
      <c r="G54" s="90"/>
      <c r="H54" s="91"/>
    </row>
    <row r="55" spans="1:13" ht="13" x14ac:dyDescent="0.3">
      <c r="A55" s="98"/>
      <c r="B55" s="3">
        <v>5</v>
      </c>
      <c r="C55" s="32" t="s">
        <v>109</v>
      </c>
      <c r="D55" s="33"/>
      <c r="E55" s="33"/>
      <c r="F55" s="33"/>
      <c r="G55" s="33"/>
      <c r="H55" s="34"/>
    </row>
    <row r="56" spans="1:13" ht="13" x14ac:dyDescent="0.3">
      <c r="A56" s="98"/>
      <c r="B56" s="3">
        <v>6</v>
      </c>
      <c r="C56" s="29" t="s">
        <v>110</v>
      </c>
      <c r="D56" s="32"/>
      <c r="E56" s="33"/>
      <c r="F56" s="33"/>
      <c r="G56" s="33"/>
      <c r="H56" s="34"/>
    </row>
    <row r="57" spans="1:13" ht="13" x14ac:dyDescent="0.3">
      <c r="A57" s="98"/>
      <c r="B57" s="3">
        <v>7</v>
      </c>
      <c r="C57" s="29" t="s">
        <v>50</v>
      </c>
      <c r="D57" s="32"/>
      <c r="E57" s="33"/>
      <c r="F57" s="33"/>
      <c r="G57" s="33"/>
      <c r="H57" s="34"/>
    </row>
    <row r="58" spans="1:13" ht="13" x14ac:dyDescent="0.3">
      <c r="A58" s="98"/>
      <c r="B58" s="3">
        <v>8</v>
      </c>
      <c r="C58" s="29" t="s">
        <v>102</v>
      </c>
      <c r="D58" s="32"/>
      <c r="E58" s="33"/>
      <c r="F58" s="33"/>
      <c r="G58" s="33"/>
      <c r="H58" s="34"/>
    </row>
    <row r="59" spans="1:13" ht="13" x14ac:dyDescent="0.3">
      <c r="A59" s="98"/>
      <c r="B59" s="3">
        <v>9</v>
      </c>
      <c r="C59" s="29" t="s">
        <v>49</v>
      </c>
      <c r="D59" s="32"/>
      <c r="E59" s="33"/>
      <c r="F59" s="33"/>
      <c r="G59" s="33"/>
      <c r="H59" s="34"/>
    </row>
    <row r="60" spans="1:13" ht="13" x14ac:dyDescent="0.3">
      <c r="A60" s="98"/>
      <c r="B60" s="3">
        <v>10</v>
      </c>
      <c r="C60" s="29" t="s">
        <v>113</v>
      </c>
      <c r="D60" s="32"/>
      <c r="E60" s="33"/>
      <c r="F60" s="33"/>
      <c r="G60" s="33"/>
      <c r="H60" s="34"/>
    </row>
    <row r="61" spans="1:13" ht="13" x14ac:dyDescent="0.3">
      <c r="A61" s="98"/>
      <c r="B61" s="3">
        <v>11</v>
      </c>
      <c r="C61" s="29" t="s">
        <v>114</v>
      </c>
      <c r="D61" s="32"/>
      <c r="E61" s="33"/>
      <c r="F61" s="33"/>
      <c r="G61" s="33"/>
      <c r="H61" s="34"/>
    </row>
    <row r="62" spans="1:13" ht="13.5" thickBot="1" x14ac:dyDescent="0.35">
      <c r="A62" s="99"/>
      <c r="B62" s="10">
        <v>12</v>
      </c>
      <c r="C62" s="31" t="s">
        <v>112</v>
      </c>
      <c r="D62" s="35"/>
      <c r="E62" s="36"/>
      <c r="F62" s="36"/>
      <c r="G62" s="36"/>
      <c r="H62" s="37"/>
    </row>
    <row r="63" spans="1:13" ht="13" thickBot="1" x14ac:dyDescent="0.3">
      <c r="C63" s="20"/>
    </row>
    <row r="64" spans="1:13" ht="13" x14ac:dyDescent="0.3">
      <c r="A64" s="102" t="s">
        <v>124</v>
      </c>
      <c r="B64" s="30">
        <v>1</v>
      </c>
      <c r="C64" s="100" t="s">
        <v>52</v>
      </c>
      <c r="D64" s="100"/>
      <c r="E64" s="100"/>
      <c r="F64" s="100"/>
      <c r="G64" s="100"/>
      <c r="H64" s="100"/>
      <c r="I64" s="100"/>
      <c r="J64" s="100"/>
      <c r="K64" s="100"/>
      <c r="L64" s="100"/>
      <c r="M64" s="101"/>
    </row>
    <row r="65" spans="1:14" ht="13" x14ac:dyDescent="0.3">
      <c r="A65" s="103"/>
      <c r="B65" s="3">
        <v>2</v>
      </c>
      <c r="C65" s="90" t="s">
        <v>116</v>
      </c>
      <c r="D65" s="90"/>
      <c r="E65" s="90"/>
      <c r="F65" s="90"/>
      <c r="G65" s="90"/>
      <c r="H65" s="90"/>
      <c r="I65" s="90"/>
      <c r="J65" s="90"/>
      <c r="K65" s="90"/>
      <c r="L65" s="90"/>
      <c r="M65" s="91"/>
    </row>
    <row r="66" spans="1:14" ht="13" x14ac:dyDescent="0.3">
      <c r="A66" s="103"/>
      <c r="B66" s="3">
        <v>3</v>
      </c>
      <c r="C66" s="90" t="s">
        <v>117</v>
      </c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4" ht="13" x14ac:dyDescent="0.3">
      <c r="A67" s="103"/>
      <c r="B67" s="3">
        <v>4</v>
      </c>
      <c r="C67" s="90" t="s">
        <v>118</v>
      </c>
      <c r="D67" s="90"/>
      <c r="E67" s="90"/>
      <c r="F67" s="90"/>
      <c r="G67" s="90"/>
      <c r="H67" s="90"/>
      <c r="I67" s="90"/>
      <c r="J67" s="90"/>
      <c r="K67" s="90"/>
      <c r="L67" s="90"/>
      <c r="M67" s="91"/>
    </row>
    <row r="68" spans="1:14" ht="13" x14ac:dyDescent="0.3">
      <c r="A68" s="103"/>
      <c r="B68" s="3">
        <v>5</v>
      </c>
      <c r="C68" s="90" t="s">
        <v>119</v>
      </c>
      <c r="D68" s="90"/>
      <c r="E68" s="90"/>
      <c r="F68" s="90"/>
      <c r="G68" s="90"/>
      <c r="H68" s="90"/>
      <c r="I68" s="90"/>
      <c r="J68" s="90"/>
      <c r="K68" s="90"/>
      <c r="L68" s="90"/>
      <c r="M68" s="91"/>
    </row>
    <row r="69" spans="1:14" ht="13" x14ac:dyDescent="0.3">
      <c r="A69" s="103"/>
      <c r="B69" s="3">
        <v>6</v>
      </c>
      <c r="C69" s="90" t="s">
        <v>120</v>
      </c>
      <c r="D69" s="90"/>
      <c r="E69" s="90"/>
      <c r="F69" s="90"/>
      <c r="G69" s="90"/>
      <c r="H69" s="90"/>
      <c r="I69" s="90"/>
      <c r="J69" s="90"/>
      <c r="K69" s="90"/>
      <c r="L69" s="90"/>
      <c r="M69" s="91"/>
    </row>
    <row r="70" spans="1:14" ht="13" x14ac:dyDescent="0.3">
      <c r="A70" s="103"/>
      <c r="B70" s="3">
        <v>7</v>
      </c>
      <c r="C70" s="90" t="s">
        <v>60</v>
      </c>
      <c r="D70" s="90"/>
      <c r="E70" s="90"/>
      <c r="F70" s="90"/>
      <c r="G70" s="90"/>
      <c r="H70" s="90"/>
      <c r="I70" s="90"/>
      <c r="J70" s="90"/>
      <c r="K70" s="90"/>
      <c r="L70" s="90"/>
      <c r="M70" s="91"/>
    </row>
    <row r="71" spans="1:14" ht="13" x14ac:dyDescent="0.3">
      <c r="A71" s="103"/>
      <c r="B71" s="3">
        <v>8</v>
      </c>
      <c r="C71" s="90" t="s">
        <v>53</v>
      </c>
      <c r="D71" s="90"/>
      <c r="E71" s="90"/>
      <c r="F71" s="90"/>
      <c r="G71" s="90"/>
      <c r="H71" s="90"/>
      <c r="I71" s="90"/>
      <c r="J71" s="90"/>
      <c r="K71" s="90"/>
      <c r="L71" s="90"/>
      <c r="M71" s="91"/>
    </row>
    <row r="72" spans="1:14" ht="13" x14ac:dyDescent="0.3">
      <c r="A72" s="103"/>
      <c r="B72" s="3">
        <v>9</v>
      </c>
      <c r="C72" s="90" t="s">
        <v>121</v>
      </c>
      <c r="D72" s="90"/>
      <c r="E72" s="90"/>
      <c r="F72" s="90"/>
      <c r="G72" s="90"/>
      <c r="H72" s="90"/>
      <c r="I72" s="90"/>
      <c r="J72" s="90"/>
      <c r="K72" s="90"/>
      <c r="L72" s="90"/>
      <c r="M72" s="91"/>
    </row>
    <row r="73" spans="1:14" ht="13" x14ac:dyDescent="0.3">
      <c r="A73" s="103"/>
      <c r="B73" s="3">
        <v>10</v>
      </c>
      <c r="C73" s="90" t="s">
        <v>54</v>
      </c>
      <c r="D73" s="90"/>
      <c r="E73" s="90"/>
      <c r="F73" s="90"/>
      <c r="G73" s="90"/>
      <c r="H73" s="90"/>
      <c r="I73" s="90"/>
      <c r="J73" s="90"/>
      <c r="K73" s="90"/>
      <c r="L73" s="90"/>
      <c r="M73" s="91"/>
    </row>
    <row r="74" spans="1:14" ht="13" x14ac:dyDescent="0.3">
      <c r="A74" s="103"/>
      <c r="B74" s="3">
        <v>11</v>
      </c>
      <c r="C74" s="90" t="s">
        <v>123</v>
      </c>
      <c r="D74" s="90"/>
      <c r="E74" s="90"/>
      <c r="F74" s="90"/>
      <c r="G74" s="90"/>
      <c r="H74" s="90"/>
      <c r="I74" s="90"/>
      <c r="J74" s="90"/>
      <c r="K74" s="90"/>
      <c r="L74" s="90"/>
      <c r="M74" s="91"/>
    </row>
    <row r="75" spans="1:14" ht="13.5" thickBot="1" x14ac:dyDescent="0.35">
      <c r="A75" s="104"/>
      <c r="B75" s="10">
        <v>12</v>
      </c>
      <c r="C75" s="92" t="s">
        <v>122</v>
      </c>
      <c r="D75" s="92"/>
      <c r="E75" s="92"/>
      <c r="F75" s="92"/>
      <c r="G75" s="92"/>
      <c r="H75" s="92"/>
      <c r="I75" s="92"/>
      <c r="J75" s="92"/>
      <c r="K75" s="92"/>
      <c r="L75" s="92"/>
      <c r="M75" s="93"/>
    </row>
    <row r="76" spans="1:14" ht="13" thickBot="1" x14ac:dyDescent="0.3">
      <c r="C76" s="20"/>
    </row>
    <row r="77" spans="1:14" ht="13" thickBot="1" x14ac:dyDescent="0.3">
      <c r="A77" s="97" t="s">
        <v>131</v>
      </c>
      <c r="B77" s="30">
        <v>3</v>
      </c>
      <c r="C77" s="94" t="s">
        <v>55</v>
      </c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6"/>
    </row>
    <row r="78" spans="1:14" ht="13" thickBot="1" x14ac:dyDescent="0.3">
      <c r="A78" s="98"/>
      <c r="B78" s="3">
        <v>4</v>
      </c>
      <c r="C78" s="94" t="s">
        <v>127</v>
      </c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6"/>
    </row>
    <row r="79" spans="1:14" ht="13" thickBot="1" x14ac:dyDescent="0.3">
      <c r="A79" s="98"/>
      <c r="B79" s="3">
        <v>5</v>
      </c>
      <c r="C79" s="94" t="s">
        <v>56</v>
      </c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6"/>
    </row>
    <row r="80" spans="1:14" ht="13" thickBot="1" x14ac:dyDescent="0.3">
      <c r="A80" s="98"/>
      <c r="B80" s="3">
        <v>6</v>
      </c>
      <c r="C80" s="94" t="s">
        <v>130</v>
      </c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6"/>
    </row>
    <row r="81" spans="1:14" ht="13" thickBot="1" x14ac:dyDescent="0.3">
      <c r="A81" s="98"/>
      <c r="B81" s="3">
        <v>7</v>
      </c>
      <c r="C81" s="94" t="s">
        <v>57</v>
      </c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6"/>
    </row>
    <row r="82" spans="1:14" ht="13" thickBot="1" x14ac:dyDescent="0.3">
      <c r="A82" s="98"/>
      <c r="B82" s="3">
        <v>8</v>
      </c>
      <c r="C82" s="94" t="s">
        <v>128</v>
      </c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6"/>
    </row>
    <row r="83" spans="1:14" ht="13" thickBot="1" x14ac:dyDescent="0.3">
      <c r="A83" s="98"/>
      <c r="B83" s="3">
        <v>9</v>
      </c>
      <c r="C83" s="94" t="s">
        <v>125</v>
      </c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6"/>
    </row>
    <row r="84" spans="1:14" ht="13" thickBot="1" x14ac:dyDescent="0.3">
      <c r="A84" s="98"/>
      <c r="B84" s="3">
        <v>10</v>
      </c>
      <c r="C84" s="94" t="s">
        <v>61</v>
      </c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6"/>
    </row>
    <row r="85" spans="1:14" ht="13" thickBot="1" x14ac:dyDescent="0.3">
      <c r="A85" s="98"/>
      <c r="B85" s="3">
        <v>11</v>
      </c>
      <c r="C85" s="94" t="s">
        <v>126</v>
      </c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6"/>
    </row>
    <row r="86" spans="1:14" ht="13.5" customHeight="1" thickBot="1" x14ac:dyDescent="0.3">
      <c r="A86" s="99"/>
      <c r="B86" s="10">
        <v>12</v>
      </c>
      <c r="C86" s="94" t="s">
        <v>58</v>
      </c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6"/>
    </row>
    <row r="88" spans="1:14" ht="13" thickBot="1" x14ac:dyDescent="0.3"/>
    <row r="89" spans="1:14" x14ac:dyDescent="0.25">
      <c r="A89" s="105"/>
      <c r="B89" s="30">
        <v>10</v>
      </c>
      <c r="C89" s="100" t="s">
        <v>129</v>
      </c>
      <c r="D89" s="100"/>
      <c r="E89" s="100"/>
      <c r="F89" s="100"/>
      <c r="G89" s="100"/>
      <c r="H89" s="100"/>
      <c r="I89" s="100"/>
      <c r="J89" s="100"/>
      <c r="K89" s="100"/>
      <c r="L89" s="100"/>
      <c r="M89" s="101"/>
    </row>
    <row r="90" spans="1:14" x14ac:dyDescent="0.25">
      <c r="A90" s="106"/>
      <c r="B90" s="3">
        <v>11</v>
      </c>
      <c r="C90" s="90" t="s">
        <v>132</v>
      </c>
      <c r="D90" s="90"/>
      <c r="E90" s="90"/>
      <c r="F90" s="90"/>
      <c r="G90" s="90"/>
      <c r="H90" s="90"/>
      <c r="I90" s="90"/>
      <c r="J90" s="90"/>
      <c r="K90" s="90"/>
      <c r="L90" s="90"/>
      <c r="M90" s="91"/>
    </row>
    <row r="91" spans="1:14" x14ac:dyDescent="0.25">
      <c r="A91" s="107"/>
      <c r="B91" s="25">
        <v>11</v>
      </c>
      <c r="C91" s="90" t="s">
        <v>460</v>
      </c>
      <c r="D91" s="90"/>
      <c r="E91" s="90"/>
      <c r="F91" s="90"/>
      <c r="G91" s="90"/>
      <c r="H91" s="90"/>
      <c r="I91" s="90"/>
      <c r="J91" s="90"/>
      <c r="K91" s="90"/>
      <c r="L91" s="90"/>
      <c r="M91" s="91"/>
    </row>
    <row r="92" spans="1:14" ht="13" thickBot="1" x14ac:dyDescent="0.3">
      <c r="A92" s="108"/>
      <c r="B92" s="10">
        <v>12</v>
      </c>
      <c r="C92" s="92" t="s">
        <v>133</v>
      </c>
      <c r="D92" s="92"/>
      <c r="E92" s="92"/>
      <c r="F92" s="92"/>
      <c r="G92" s="92"/>
      <c r="H92" s="92"/>
      <c r="I92" s="92"/>
      <c r="J92" s="92"/>
      <c r="K92" s="92"/>
      <c r="L92" s="92"/>
      <c r="M92" s="93"/>
    </row>
    <row r="97" spans="3:20" x14ac:dyDescent="0.25">
      <c r="C97" s="1" t="s">
        <v>457</v>
      </c>
    </row>
    <row r="98" spans="3:20" x14ac:dyDescent="0.25">
      <c r="C98" s="1" t="s">
        <v>458</v>
      </c>
    </row>
    <row r="102" spans="3:20" x14ac:dyDescent="0.25">
      <c r="C102" t="s">
        <v>134</v>
      </c>
      <c r="D102" t="s">
        <v>135</v>
      </c>
      <c r="E102" t="s">
        <v>136</v>
      </c>
      <c r="F102" t="s">
        <v>137</v>
      </c>
      <c r="G102" t="s">
        <v>138</v>
      </c>
      <c r="H102" t="s">
        <v>139</v>
      </c>
      <c r="I102" t="s">
        <v>140</v>
      </c>
      <c r="J102" t="s">
        <v>141</v>
      </c>
      <c r="K102" t="s">
        <v>142</v>
      </c>
      <c r="L102" t="s">
        <v>143</v>
      </c>
      <c r="M102" t="s">
        <v>144</v>
      </c>
      <c r="N102" t="s">
        <v>145</v>
      </c>
      <c r="O102" t="s">
        <v>146</v>
      </c>
      <c r="P102" t="s">
        <v>147</v>
      </c>
      <c r="Q102" t="s">
        <v>152</v>
      </c>
      <c r="R102" t="s">
        <v>153</v>
      </c>
      <c r="S102" t="s">
        <v>154</v>
      </c>
      <c r="T102" t="s">
        <v>155</v>
      </c>
    </row>
    <row r="103" spans="3:20" x14ac:dyDescent="0.25">
      <c r="C103" t="s">
        <v>156</v>
      </c>
      <c r="D103" t="s">
        <v>157</v>
      </c>
      <c r="E103" t="s">
        <v>158</v>
      </c>
      <c r="F103" t="s">
        <v>159</v>
      </c>
      <c r="G103" t="s">
        <v>160</v>
      </c>
      <c r="H103" t="s">
        <v>161</v>
      </c>
      <c r="I103" t="s">
        <v>162</v>
      </c>
      <c r="J103" t="s">
        <v>163</v>
      </c>
      <c r="K103" t="s">
        <v>164</v>
      </c>
      <c r="L103" t="s">
        <v>165</v>
      </c>
      <c r="M103" t="s">
        <v>166</v>
      </c>
      <c r="N103" t="s">
        <v>167</v>
      </c>
      <c r="O103" t="s">
        <v>168</v>
      </c>
      <c r="P103" t="s">
        <v>169</v>
      </c>
      <c r="Q103" t="s">
        <v>174</v>
      </c>
      <c r="R103" t="s">
        <v>175</v>
      </c>
      <c r="S103" t="s">
        <v>176</v>
      </c>
      <c r="T103" t="s">
        <v>177</v>
      </c>
    </row>
    <row r="104" spans="3:20" x14ac:dyDescent="0.25">
      <c r="C104" t="s">
        <v>178</v>
      </c>
      <c r="D104" t="s">
        <v>179</v>
      </c>
      <c r="E104" t="s">
        <v>180</v>
      </c>
      <c r="F104" t="s">
        <v>181</v>
      </c>
      <c r="G104" t="s">
        <v>182</v>
      </c>
      <c r="H104" t="s">
        <v>183</v>
      </c>
      <c r="I104" t="s">
        <v>184</v>
      </c>
      <c r="J104" t="s">
        <v>185</v>
      </c>
      <c r="K104" t="s">
        <v>186</v>
      </c>
      <c r="L104" t="s">
        <v>187</v>
      </c>
      <c r="M104" t="s">
        <v>188</v>
      </c>
      <c r="N104" t="s">
        <v>189</v>
      </c>
      <c r="O104" t="s">
        <v>190</v>
      </c>
      <c r="P104" t="s">
        <v>191</v>
      </c>
      <c r="Q104" t="s">
        <v>195</v>
      </c>
      <c r="R104" t="s">
        <v>196</v>
      </c>
      <c r="T104" t="s">
        <v>197</v>
      </c>
    </row>
    <row r="105" spans="3:20" x14ac:dyDescent="0.25">
      <c r="C105" t="s">
        <v>198</v>
      </c>
      <c r="D105" t="s">
        <v>199</v>
      </c>
      <c r="E105" t="s">
        <v>200</v>
      </c>
      <c r="F105" t="s">
        <v>201</v>
      </c>
      <c r="G105" t="s">
        <v>202</v>
      </c>
      <c r="H105" t="s">
        <v>203</v>
      </c>
      <c r="I105" t="s">
        <v>204</v>
      </c>
      <c r="J105" t="s">
        <v>205</v>
      </c>
      <c r="K105" t="s">
        <v>206</v>
      </c>
      <c r="L105" t="s">
        <v>207</v>
      </c>
      <c r="M105" t="s">
        <v>208</v>
      </c>
      <c r="N105" t="s">
        <v>209</v>
      </c>
      <c r="O105" t="s">
        <v>210</v>
      </c>
      <c r="P105" t="s">
        <v>211</v>
      </c>
      <c r="Q105" t="s">
        <v>215</v>
      </c>
      <c r="R105" t="s">
        <v>216</v>
      </c>
    </row>
    <row r="106" spans="3:20" x14ac:dyDescent="0.25">
      <c r="C106" t="s">
        <v>217</v>
      </c>
      <c r="D106" t="s">
        <v>218</v>
      </c>
      <c r="E106" t="s">
        <v>219</v>
      </c>
      <c r="F106" t="s">
        <v>220</v>
      </c>
      <c r="G106" t="s">
        <v>221</v>
      </c>
      <c r="H106" t="s">
        <v>222</v>
      </c>
      <c r="I106" t="s">
        <v>223</v>
      </c>
      <c r="J106" t="s">
        <v>224</v>
      </c>
      <c r="K106" t="s">
        <v>225</v>
      </c>
      <c r="L106" t="s">
        <v>226</v>
      </c>
      <c r="M106" t="s">
        <v>227</v>
      </c>
      <c r="N106" t="s">
        <v>228</v>
      </c>
      <c r="O106" t="s">
        <v>229</v>
      </c>
      <c r="P106" t="s">
        <v>230</v>
      </c>
      <c r="Q106" t="s">
        <v>234</v>
      </c>
    </row>
    <row r="107" spans="3:20" x14ac:dyDescent="0.25">
      <c r="C107" t="s">
        <v>235</v>
      </c>
      <c r="D107" t="s">
        <v>236</v>
      </c>
      <c r="E107" t="s">
        <v>237</v>
      </c>
      <c r="F107" t="s">
        <v>238</v>
      </c>
      <c r="G107" t="s">
        <v>239</v>
      </c>
      <c r="H107" t="s">
        <v>240</v>
      </c>
      <c r="I107" t="s">
        <v>241</v>
      </c>
      <c r="J107" t="s">
        <v>242</v>
      </c>
      <c r="K107" t="s">
        <v>243</v>
      </c>
      <c r="L107" t="s">
        <v>244</v>
      </c>
      <c r="M107" t="s">
        <v>245</v>
      </c>
      <c r="N107" t="s">
        <v>246</v>
      </c>
      <c r="O107" t="s">
        <v>247</v>
      </c>
      <c r="P107" t="s">
        <v>248</v>
      </c>
      <c r="Q107" t="s">
        <v>252</v>
      </c>
    </row>
    <row r="108" spans="3:20" x14ac:dyDescent="0.25">
      <c r="C108" t="s">
        <v>253</v>
      </c>
      <c r="D108" t="s">
        <v>254</v>
      </c>
      <c r="E108" t="s">
        <v>255</v>
      </c>
      <c r="F108" t="s">
        <v>256</v>
      </c>
      <c r="G108" t="s">
        <v>257</v>
      </c>
      <c r="H108" t="s">
        <v>258</v>
      </c>
      <c r="I108" t="s">
        <v>259</v>
      </c>
      <c r="J108" t="s">
        <v>260</v>
      </c>
      <c r="K108" t="s">
        <v>261</v>
      </c>
      <c r="L108" t="s">
        <v>262</v>
      </c>
      <c r="M108" t="s">
        <v>263</v>
      </c>
      <c r="N108" t="s">
        <v>264</v>
      </c>
      <c r="O108" t="s">
        <v>265</v>
      </c>
      <c r="P108" t="s">
        <v>266</v>
      </c>
      <c r="Q108" t="s">
        <v>270</v>
      </c>
    </row>
    <row r="109" spans="3:20" x14ac:dyDescent="0.25">
      <c r="C109" t="s">
        <v>271</v>
      </c>
      <c r="D109" t="s">
        <v>272</v>
      </c>
      <c r="E109" t="s">
        <v>273</v>
      </c>
      <c r="F109" t="s">
        <v>274</v>
      </c>
      <c r="G109" t="s">
        <v>275</v>
      </c>
      <c r="H109" t="s">
        <v>276</v>
      </c>
      <c r="I109" t="s">
        <v>277</v>
      </c>
      <c r="J109" t="s">
        <v>278</v>
      </c>
      <c r="K109" t="s">
        <v>279</v>
      </c>
      <c r="L109" t="s">
        <v>280</v>
      </c>
      <c r="M109" t="s">
        <v>281</v>
      </c>
      <c r="N109" t="s">
        <v>282</v>
      </c>
      <c r="O109" t="s">
        <v>283</v>
      </c>
      <c r="P109" t="s">
        <v>284</v>
      </c>
      <c r="Q109" t="s">
        <v>288</v>
      </c>
    </row>
    <row r="110" spans="3:20" x14ac:dyDescent="0.25">
      <c r="C110" t="s">
        <v>289</v>
      </c>
      <c r="D110" t="s">
        <v>290</v>
      </c>
      <c r="E110" t="s">
        <v>291</v>
      </c>
      <c r="F110" t="s">
        <v>292</v>
      </c>
      <c r="G110" t="s">
        <v>293</v>
      </c>
      <c r="H110" t="s">
        <v>294</v>
      </c>
      <c r="I110" t="s">
        <v>295</v>
      </c>
      <c r="J110" t="s">
        <v>296</v>
      </c>
      <c r="K110" t="s">
        <v>297</v>
      </c>
      <c r="L110" t="s">
        <v>298</v>
      </c>
      <c r="M110" t="s">
        <v>299</v>
      </c>
      <c r="N110" t="s">
        <v>300</v>
      </c>
      <c r="O110" t="s">
        <v>301</v>
      </c>
      <c r="P110" t="s">
        <v>302</v>
      </c>
      <c r="Q110" t="s">
        <v>306</v>
      </c>
    </row>
    <row r="111" spans="3:20" x14ac:dyDescent="0.25">
      <c r="C111" t="s">
        <v>307</v>
      </c>
      <c r="D111" t="s">
        <v>308</v>
      </c>
      <c r="E111" t="s">
        <v>309</v>
      </c>
      <c r="F111" t="s">
        <v>310</v>
      </c>
      <c r="G111" t="s">
        <v>311</v>
      </c>
      <c r="H111" t="s">
        <v>312</v>
      </c>
      <c r="I111" t="s">
        <v>313</v>
      </c>
      <c r="J111" t="s">
        <v>314</v>
      </c>
      <c r="K111" t="s">
        <v>315</v>
      </c>
      <c r="L111" t="s">
        <v>316</v>
      </c>
      <c r="M111" t="s">
        <v>317</v>
      </c>
      <c r="N111" t="s">
        <v>318</v>
      </c>
      <c r="O111" t="s">
        <v>319</v>
      </c>
      <c r="P111" t="s">
        <v>320</v>
      </c>
      <c r="Q111" t="s">
        <v>324</v>
      </c>
    </row>
    <row r="112" spans="3:20" x14ac:dyDescent="0.25">
      <c r="C112" t="s">
        <v>325</v>
      </c>
      <c r="D112" t="s">
        <v>326</v>
      </c>
      <c r="E112" t="s">
        <v>327</v>
      </c>
      <c r="F112" t="s">
        <v>328</v>
      </c>
      <c r="G112" t="s">
        <v>329</v>
      </c>
      <c r="H112" t="s">
        <v>330</v>
      </c>
      <c r="I112" t="s">
        <v>331</v>
      </c>
      <c r="J112" t="s">
        <v>332</v>
      </c>
      <c r="K112" t="s">
        <v>333</v>
      </c>
      <c r="L112" t="s">
        <v>334</v>
      </c>
      <c r="M112" t="s">
        <v>335</v>
      </c>
      <c r="O112" t="s">
        <v>336</v>
      </c>
      <c r="P112" t="s">
        <v>337</v>
      </c>
      <c r="Q112" t="s">
        <v>341</v>
      </c>
    </row>
    <row r="113" spans="3:17" x14ac:dyDescent="0.25">
      <c r="C113" t="s">
        <v>342</v>
      </c>
      <c r="D113" t="s">
        <v>343</v>
      </c>
      <c r="E113" t="s">
        <v>344</v>
      </c>
      <c r="F113" t="s">
        <v>345</v>
      </c>
      <c r="G113" t="s">
        <v>346</v>
      </c>
      <c r="H113" t="s">
        <v>347</v>
      </c>
      <c r="I113" t="s">
        <v>348</v>
      </c>
      <c r="J113" t="s">
        <v>349</v>
      </c>
      <c r="K113" t="s">
        <v>350</v>
      </c>
      <c r="L113" t="s">
        <v>351</v>
      </c>
      <c r="M113" t="s">
        <v>352</v>
      </c>
      <c r="O113" t="s">
        <v>353</v>
      </c>
      <c r="P113" t="s">
        <v>354</v>
      </c>
      <c r="Q113" t="s">
        <v>358</v>
      </c>
    </row>
    <row r="114" spans="3:17" x14ac:dyDescent="0.25">
      <c r="C114" t="s">
        <v>359</v>
      </c>
      <c r="D114"/>
      <c r="E114" t="s">
        <v>360</v>
      </c>
      <c r="F114" t="s">
        <v>361</v>
      </c>
      <c r="G114" t="s">
        <v>362</v>
      </c>
      <c r="I114" t="s">
        <v>363</v>
      </c>
      <c r="J114" t="s">
        <v>364</v>
      </c>
      <c r="K114" t="s">
        <v>365</v>
      </c>
      <c r="L114" t="s">
        <v>366</v>
      </c>
      <c r="M114" t="s">
        <v>367</v>
      </c>
      <c r="O114" t="s">
        <v>368</v>
      </c>
      <c r="P114" t="s">
        <v>369</v>
      </c>
      <c r="Q114" t="s">
        <v>372</v>
      </c>
    </row>
    <row r="115" spans="3:17" x14ac:dyDescent="0.25">
      <c r="C115" t="s">
        <v>373</v>
      </c>
      <c r="D115"/>
      <c r="E115" t="s">
        <v>374</v>
      </c>
      <c r="F115" t="s">
        <v>375</v>
      </c>
      <c r="I115" t="s">
        <v>376</v>
      </c>
      <c r="J115" t="s">
        <v>377</v>
      </c>
      <c r="K115" t="s">
        <v>378</v>
      </c>
      <c r="M115" t="s">
        <v>379</v>
      </c>
      <c r="O115" t="s">
        <v>380</v>
      </c>
      <c r="P115" t="s">
        <v>381</v>
      </c>
      <c r="Q115" t="s">
        <v>384</v>
      </c>
    </row>
    <row r="116" spans="3:17" x14ac:dyDescent="0.25">
      <c r="C116" t="s">
        <v>385</v>
      </c>
      <c r="D116"/>
      <c r="E116" t="s">
        <v>386</v>
      </c>
      <c r="F116" t="s">
        <v>387</v>
      </c>
      <c r="I116" t="s">
        <v>388</v>
      </c>
      <c r="J116" t="s">
        <v>389</v>
      </c>
      <c r="K116" t="s">
        <v>390</v>
      </c>
      <c r="M116" t="s">
        <v>358</v>
      </c>
      <c r="O116" t="s">
        <v>391</v>
      </c>
      <c r="P116" t="s">
        <v>392</v>
      </c>
    </row>
    <row r="117" spans="3:17" x14ac:dyDescent="0.25">
      <c r="C117" t="s">
        <v>395</v>
      </c>
      <c r="D117"/>
      <c r="E117" t="s">
        <v>396</v>
      </c>
      <c r="F117" t="s">
        <v>397</v>
      </c>
      <c r="J117" t="s">
        <v>398</v>
      </c>
      <c r="K117" t="s">
        <v>399</v>
      </c>
      <c r="M117" t="s">
        <v>167</v>
      </c>
      <c r="O117" t="s">
        <v>400</v>
      </c>
      <c r="P117" t="s">
        <v>401</v>
      </c>
    </row>
    <row r="118" spans="3:17" x14ac:dyDescent="0.25">
      <c r="C118" t="s">
        <v>404</v>
      </c>
      <c r="D118"/>
      <c r="E118" t="s">
        <v>405</v>
      </c>
      <c r="F118" t="s">
        <v>406</v>
      </c>
      <c r="K118" t="s">
        <v>407</v>
      </c>
      <c r="M118" t="s">
        <v>408</v>
      </c>
      <c r="O118" t="s">
        <v>409</v>
      </c>
    </row>
    <row r="119" spans="3:17" x14ac:dyDescent="0.25">
      <c r="C119" t="s">
        <v>411</v>
      </c>
      <c r="D119"/>
      <c r="E119" t="s">
        <v>412</v>
      </c>
      <c r="F119" t="s">
        <v>413</v>
      </c>
      <c r="K119" t="s">
        <v>414</v>
      </c>
      <c r="M119" t="s">
        <v>415</v>
      </c>
      <c r="O119" t="s">
        <v>416</v>
      </c>
    </row>
    <row r="120" spans="3:17" x14ac:dyDescent="0.25">
      <c r="C120" t="s">
        <v>418</v>
      </c>
      <c r="D120"/>
      <c r="E120" t="s">
        <v>419</v>
      </c>
      <c r="F120" t="s">
        <v>420</v>
      </c>
      <c r="K120" t="s">
        <v>421</v>
      </c>
      <c r="M120" t="s">
        <v>422</v>
      </c>
      <c r="O120" t="s">
        <v>423</v>
      </c>
    </row>
    <row r="121" spans="3:17" x14ac:dyDescent="0.25">
      <c r="C121"/>
      <c r="D121"/>
      <c r="E121" t="s">
        <v>425</v>
      </c>
      <c r="F121" t="s">
        <v>426</v>
      </c>
      <c r="K121" t="s">
        <v>427</v>
      </c>
      <c r="M121" t="s">
        <v>428</v>
      </c>
      <c r="O121" t="s">
        <v>429</v>
      </c>
    </row>
    <row r="122" spans="3:17" x14ac:dyDescent="0.25">
      <c r="C122"/>
      <c r="D122"/>
      <c r="E122" t="s">
        <v>430</v>
      </c>
      <c r="F122" t="s">
        <v>431</v>
      </c>
      <c r="K122" t="s">
        <v>432</v>
      </c>
      <c r="M122" t="s">
        <v>433</v>
      </c>
    </row>
    <row r="123" spans="3:17" x14ac:dyDescent="0.25">
      <c r="C123"/>
      <c r="D123"/>
      <c r="F123" t="s">
        <v>434</v>
      </c>
      <c r="K123" t="s">
        <v>435</v>
      </c>
      <c r="M123" t="s">
        <v>436</v>
      </c>
    </row>
    <row r="124" spans="3:17" x14ac:dyDescent="0.25">
      <c r="C124"/>
      <c r="D124"/>
      <c r="F124" t="s">
        <v>437</v>
      </c>
      <c r="K124" t="s">
        <v>438</v>
      </c>
      <c r="M124" t="s">
        <v>439</v>
      </c>
    </row>
    <row r="125" spans="3:17" x14ac:dyDescent="0.25">
      <c r="C125"/>
      <c r="D125"/>
      <c r="F125" t="s">
        <v>440</v>
      </c>
      <c r="K125" t="s">
        <v>441</v>
      </c>
      <c r="M125" t="s">
        <v>442</v>
      </c>
    </row>
    <row r="126" spans="3:17" x14ac:dyDescent="0.25">
      <c r="C126"/>
      <c r="D126"/>
      <c r="F126" t="s">
        <v>443</v>
      </c>
      <c r="K126" t="s">
        <v>444</v>
      </c>
      <c r="M126" t="s">
        <v>445</v>
      </c>
    </row>
    <row r="127" spans="3:17" x14ac:dyDescent="0.25">
      <c r="C127"/>
      <c r="D127"/>
      <c r="F127" t="s">
        <v>446</v>
      </c>
      <c r="K127" t="s">
        <v>447</v>
      </c>
      <c r="M127" t="s">
        <v>448</v>
      </c>
    </row>
    <row r="128" spans="3:17" x14ac:dyDescent="0.25">
      <c r="C128"/>
      <c r="D128"/>
      <c r="F128" t="s">
        <v>449</v>
      </c>
      <c r="K128" t="s">
        <v>450</v>
      </c>
      <c r="M128" t="s">
        <v>451</v>
      </c>
    </row>
    <row r="129" spans="3:13" x14ac:dyDescent="0.25">
      <c r="C129"/>
      <c r="D129"/>
      <c r="F129" t="s">
        <v>452</v>
      </c>
      <c r="K129" t="s">
        <v>453</v>
      </c>
      <c r="M129" t="s">
        <v>454</v>
      </c>
    </row>
    <row r="130" spans="3:13" x14ac:dyDescent="0.25">
      <c r="C130"/>
      <c r="D130"/>
    </row>
    <row r="131" spans="3:13" ht="13" thickBot="1" x14ac:dyDescent="0.3"/>
    <row r="132" spans="3:13" ht="13" x14ac:dyDescent="0.3">
      <c r="D132" s="39" t="s">
        <v>38</v>
      </c>
      <c r="E132" s="40" t="s">
        <v>5</v>
      </c>
      <c r="F132" s="40" t="s">
        <v>5</v>
      </c>
    </row>
    <row r="133" spans="3:13" x14ac:dyDescent="0.25">
      <c r="D133" s="3" t="s">
        <v>501</v>
      </c>
      <c r="E133" s="21">
        <v>35000</v>
      </c>
      <c r="F133">
        <v>28000</v>
      </c>
    </row>
    <row r="134" spans="3:13" x14ac:dyDescent="0.25">
      <c r="D134" s="3" t="s">
        <v>500</v>
      </c>
      <c r="E134" s="21">
        <v>32000</v>
      </c>
      <c r="F134">
        <v>30000</v>
      </c>
    </row>
    <row r="135" spans="3:13" x14ac:dyDescent="0.25">
      <c r="D135" s="6" t="s">
        <v>41</v>
      </c>
      <c r="E135" s="21">
        <v>20000</v>
      </c>
      <c r="F135">
        <v>25000</v>
      </c>
    </row>
    <row r="136" spans="3:13" x14ac:dyDescent="0.25">
      <c r="D136" s="6" t="s">
        <v>42</v>
      </c>
      <c r="E136" s="21">
        <v>8000</v>
      </c>
      <c r="F136">
        <v>9000</v>
      </c>
    </row>
    <row r="137" spans="3:13" x14ac:dyDescent="0.25">
      <c r="D137" s="6" t="s">
        <v>81</v>
      </c>
      <c r="E137" s="21">
        <v>15000</v>
      </c>
      <c r="F137">
        <v>18000</v>
      </c>
    </row>
    <row r="138" spans="3:13" x14ac:dyDescent="0.25">
      <c r="D138" s="6" t="s">
        <v>99</v>
      </c>
      <c r="E138" s="21">
        <v>18000</v>
      </c>
      <c r="F138">
        <v>19000</v>
      </c>
    </row>
    <row r="139" spans="3:13" x14ac:dyDescent="0.25">
      <c r="D139" s="6" t="s">
        <v>40</v>
      </c>
      <c r="E139" s="21">
        <v>12000</v>
      </c>
      <c r="F139">
        <v>15000</v>
      </c>
    </row>
    <row r="140" spans="3:13" ht="13" thickBot="1" x14ac:dyDescent="0.3">
      <c r="D140" s="7"/>
      <c r="E140" s="22"/>
    </row>
  </sheetData>
  <autoFilter ref="B3:P45" xr:uid="{00000000-0009-0000-0000-00001A000000}"/>
  <sortState xmlns:xlrd2="http://schemas.microsoft.com/office/spreadsheetml/2017/richdata2" ref="B4:P42">
    <sortCondition ref="P4:P42"/>
  </sortState>
  <mergeCells count="34">
    <mergeCell ref="A89:A92"/>
    <mergeCell ref="C89:M89"/>
    <mergeCell ref="C90:M90"/>
    <mergeCell ref="C91:M91"/>
    <mergeCell ref="C92:M92"/>
    <mergeCell ref="C74:M74"/>
    <mergeCell ref="C75:M75"/>
    <mergeCell ref="A77:A86"/>
    <mergeCell ref="C77:N77"/>
    <mergeCell ref="C78:N78"/>
    <mergeCell ref="C79:N79"/>
    <mergeCell ref="C80:N80"/>
    <mergeCell ref="C81:N81"/>
    <mergeCell ref="C82:N82"/>
    <mergeCell ref="C83:N83"/>
    <mergeCell ref="C84:N84"/>
    <mergeCell ref="C85:N85"/>
    <mergeCell ref="C86:N86"/>
    <mergeCell ref="C73:M73"/>
    <mergeCell ref="A51:A62"/>
    <mergeCell ref="C51:H51"/>
    <mergeCell ref="C52:H52"/>
    <mergeCell ref="C53:H53"/>
    <mergeCell ref="C54:H54"/>
    <mergeCell ref="A64:A75"/>
    <mergeCell ref="C64:M64"/>
    <mergeCell ref="C65:M65"/>
    <mergeCell ref="C66:M66"/>
    <mergeCell ref="C67:M67"/>
    <mergeCell ref="C68:M68"/>
    <mergeCell ref="C69:M69"/>
    <mergeCell ref="C70:M70"/>
    <mergeCell ref="C71:M71"/>
    <mergeCell ref="C72:M72"/>
  </mergeCells>
  <dataValidations count="3">
    <dataValidation type="list" allowBlank="1" showInputMessage="1" showErrorMessage="1" sqref="L4:L5 L7 L9 L11 L13 L15 L17:L28 L30:L33 L35:L36 L38:L39 L41:L42" xr:uid="{00000000-0002-0000-1A00-000000000000}">
      <formula1>INDIRECT(D4)</formula1>
    </dataValidation>
    <dataValidation type="list" allowBlank="1" showInputMessage="1" showErrorMessage="1" sqref="P4:P5 P7 P9 P11 P13 P15 P17:P28 P30:P33 P35:P36 P38:P39 P41:P42 P45" xr:uid="{00000000-0002-0000-1A00-000001000000}">
      <formula1>INDIRECT(O4)</formula1>
    </dataValidation>
    <dataValidation type="list" allowBlank="1" showInputMessage="1" showErrorMessage="1" sqref="O4:O5 O45 O41:O42 O35:O36 O17:O28 O13 O9 O11 O15 O30:O33 O38:O39 O7" xr:uid="{00000000-0002-0000-1A00-000002000000}">
      <formula1>$C$102:$T$102</formula1>
    </dataValidation>
  </dataValidations>
  <hyperlinks>
    <hyperlink ref="C112" r:id="rId1" tooltip="Бар (місто)" display="https://uk.wikipedia.org/wiki/%D0%91%D0%B0%D1%80_(%D0%BC%D1%96%D1%81%D1%82%D0%BE)" xr:uid="{00000000-0004-0000-1A00-000000000000}"/>
    <hyperlink ref="C110" r:id="rId2" tooltip="Бершадь" display="https://uk.wikipedia.org/wiki/%D0%91%D0%B5%D1%80%D1%88%D0%B0%D0%B4%D1%8C" xr:uid="{00000000-0004-0000-1A00-000001000000}"/>
    <hyperlink ref="C120" r:id="rId3" tooltip="Вінниця" display="https://uk.wikipedia.org/wiki/%D0%92%D1%96%D0%BD%D0%BD%D0%B8%D1%86%D1%8F" xr:uid="{00000000-0004-0000-1A00-000002000000}"/>
    <hyperlink ref="C115" r:id="rId4" tooltip="Гайсин" display="https://uk.wikipedia.org/wiki/%D0%93%D0%B0%D0%B9%D1%81%D0%B8%D0%BD" xr:uid="{00000000-0004-0000-1A00-000003000000}"/>
    <hyperlink ref="C109" r:id="rId5" tooltip="Гнівань" display="https://uk.wikipedia.org/wiki/%D0%93%D0%BD%D1%96%D0%B2%D0%B0%D0%BD%D1%8C" xr:uid="{00000000-0004-0000-1A00-000004000000}"/>
    <hyperlink ref="C119" r:id="rId6" tooltip="Жмеринка" display="https://uk.wikipedia.org/wiki/%D0%96%D0%BC%D0%B5%D1%80%D0%B8%D0%BD%D0%BA%D0%B0" xr:uid="{00000000-0004-0000-1A00-000005000000}"/>
    <hyperlink ref="C106" r:id="rId7" tooltip="Іллінці" display="https://uk.wikipedia.org/wiki/%D0%86%D0%BB%D0%BB%D1%96%D0%BD%D1%86%D1%96" xr:uid="{00000000-0004-0000-1A00-000006000000}"/>
    <hyperlink ref="C113" r:id="rId8" tooltip="Калинівка (місто)" display="https://uk.wikipedia.org/wiki/%D0%9A%D0%B0%D0%BB%D0%B8%D0%BD%D1%96%D0%B2%D0%BA%D0%B0_(%D0%BC%D1%96%D1%81%D1%82%D0%BE)" xr:uid="{00000000-0004-0000-1A00-000007000000}"/>
    <hyperlink ref="C116" r:id="rId9" tooltip="Козятин" display="https://uk.wikipedia.org/wiki/%D0%9A%D0%BE%D0%B7%D1%8F%D1%82%D0%B8%D0%BD" xr:uid="{00000000-0004-0000-1A00-000008000000}"/>
    <hyperlink ref="C114" r:id="rId10" tooltip="Ладижин" display="https://uk.wikipedia.org/wiki/%D0%9B%D0%B0%D0%B4%D0%B8%D0%B6%D0%B8%D0%BD" xr:uid="{00000000-0004-0000-1A00-000009000000}"/>
    <hyperlink ref="C104" r:id="rId11" tooltip="Липовець" display="https://uk.wikipedia.org/wiki/%D0%9B%D0%B8%D0%BF%D0%BE%D0%B2%D0%B5%D1%86%D1%8C" xr:uid="{00000000-0004-0000-1A00-00000A000000}"/>
    <hyperlink ref="C118" r:id="rId12" tooltip="Могилів-Подільський" display="https://uk.wikipedia.org/wiki/%D0%9C%D0%BE%D0%B3%D0%B8%D0%BB%D1%96%D0%B2-%D0%9F%D0%BE%D0%B4%D1%96%D0%BB%D1%8C%D1%81%D1%8C%D0%BA%D0%B8%D0%B9" xr:uid="{00000000-0004-0000-1A00-00000B000000}"/>
    <hyperlink ref="C108" r:id="rId13" tooltip="Немирів" display="https://uk.wikipedia.org/wiki/%D0%9D%D0%B5%D0%BC%D0%B8%D1%80%D1%96%D0%B2" xr:uid="{00000000-0004-0000-1A00-00000C000000}"/>
    <hyperlink ref="C105" r:id="rId14" tooltip="Погребище" display="https://uk.wikipedia.org/wiki/%D0%9F%D0%BE%D0%B3%D1%80%D0%B5%D0%B1%D0%B8%D1%89%D0%B5" xr:uid="{00000000-0004-0000-1A00-00000D000000}"/>
    <hyperlink ref="C111" r:id="rId15" tooltip="Тульчин" display="https://uk.wikipedia.org/wiki/%D0%A2%D1%83%D0%BB%D1%8C%D1%87%D0%B8%D0%BD" xr:uid="{00000000-0004-0000-1A00-00000E000000}"/>
    <hyperlink ref="C117" r:id="rId16" tooltip="Хмільник" display="https://uk.wikipedia.org/wiki/%D0%A5%D0%BC%D1%96%D0%BB%D1%8C%D0%BD%D0%B8%D0%BA" xr:uid="{00000000-0004-0000-1A00-00000F000000}"/>
    <hyperlink ref="C103" r:id="rId17" tooltip="Шаргород" display="https://uk.wikipedia.org/wiki/%D0%A8%D0%B0%D1%80%D0%B3%D0%BE%D1%80%D0%BE%D0%B4" xr:uid="{00000000-0004-0000-1A00-000010000000}"/>
    <hyperlink ref="C107" r:id="rId18" tooltip="Ямпіль" display="https://uk.wikipedia.org/wiki/%D0%AF%D0%BC%D0%BF%D1%96%D0%BB%D1%8C" xr:uid="{00000000-0004-0000-1A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T131"/>
  <sheetViews>
    <sheetView topLeftCell="A15" zoomScale="90" zoomScaleNormal="90" workbookViewId="0">
      <selection activeCell="B3" sqref="B3:P35"/>
    </sheetView>
  </sheetViews>
  <sheetFormatPr defaultRowHeight="12.5" outlineLevelRow="2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outlineLevel="2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outlineLevel="2" x14ac:dyDescent="0.25">
      <c r="B5" s="63">
        <v>5</v>
      </c>
      <c r="C5" s="3" t="s">
        <v>51</v>
      </c>
      <c r="D5" s="3" t="s">
        <v>500</v>
      </c>
      <c r="E5" s="4" t="s">
        <v>466</v>
      </c>
      <c r="F5" s="4" t="s">
        <v>467</v>
      </c>
      <c r="G5" s="4" t="s">
        <v>71</v>
      </c>
      <c r="H5" s="5">
        <v>27986</v>
      </c>
      <c r="I5" s="5">
        <v>19253</v>
      </c>
      <c r="J5" s="18">
        <v>44.620318775684936</v>
      </c>
      <c r="K5" s="14" t="s">
        <v>498</v>
      </c>
      <c r="L5" s="19">
        <v>32000</v>
      </c>
      <c r="M5" s="18">
        <v>68.546346172945206</v>
      </c>
      <c r="N5" s="4" t="s">
        <v>505</v>
      </c>
      <c r="O5" s="4" t="s">
        <v>152</v>
      </c>
      <c r="P5" s="21" t="s">
        <v>174</v>
      </c>
    </row>
    <row r="6" spans="2:16" outlineLevel="2" x14ac:dyDescent="0.25">
      <c r="B6" s="11">
        <v>8</v>
      </c>
      <c r="C6" s="3" t="s">
        <v>46</v>
      </c>
      <c r="D6" s="3" t="s">
        <v>40</v>
      </c>
      <c r="E6" s="4" t="s">
        <v>17</v>
      </c>
      <c r="F6" s="4" t="s">
        <v>18</v>
      </c>
      <c r="G6" s="4" t="s">
        <v>70</v>
      </c>
      <c r="H6" s="5">
        <v>30299</v>
      </c>
      <c r="I6" s="5">
        <v>16428</v>
      </c>
      <c r="J6" s="18">
        <v>38.283332474315074</v>
      </c>
      <c r="K6" s="14" t="s">
        <v>498</v>
      </c>
      <c r="L6" s="19">
        <v>12000</v>
      </c>
      <c r="M6" s="18">
        <v>76.286072200342474</v>
      </c>
      <c r="N6" s="4" t="s">
        <v>503</v>
      </c>
      <c r="O6" s="4" t="s">
        <v>152</v>
      </c>
      <c r="P6" s="21" t="s">
        <v>234</v>
      </c>
    </row>
    <row r="7" spans="2:16" outlineLevel="2" x14ac:dyDescent="0.25">
      <c r="B7" s="63">
        <v>9</v>
      </c>
      <c r="C7" s="3" t="s">
        <v>46</v>
      </c>
      <c r="D7" s="3" t="s">
        <v>40</v>
      </c>
      <c r="E7" s="4" t="s">
        <v>19</v>
      </c>
      <c r="F7" s="4" t="s">
        <v>20</v>
      </c>
      <c r="G7" s="4" t="s">
        <v>71</v>
      </c>
      <c r="H7" s="5">
        <v>31194</v>
      </c>
      <c r="I7" s="5">
        <v>23467</v>
      </c>
      <c r="J7" s="18">
        <v>35.831277679794525</v>
      </c>
      <c r="K7" s="14" t="s">
        <v>498</v>
      </c>
      <c r="L7" s="19">
        <v>12000</v>
      </c>
      <c r="M7" s="18">
        <v>57.001140693493156</v>
      </c>
      <c r="N7" s="4" t="s">
        <v>506</v>
      </c>
      <c r="O7" s="4" t="s">
        <v>152</v>
      </c>
      <c r="P7" s="21" t="s">
        <v>195</v>
      </c>
    </row>
    <row r="8" spans="2:16" outlineLevel="2" x14ac:dyDescent="0.25">
      <c r="B8" s="11">
        <v>10</v>
      </c>
      <c r="C8" s="3" t="s">
        <v>51</v>
      </c>
      <c r="D8" s="3" t="s">
        <v>40</v>
      </c>
      <c r="E8" s="4" t="s">
        <v>21</v>
      </c>
      <c r="F8" s="4" t="s">
        <v>22</v>
      </c>
      <c r="G8" s="4" t="s">
        <v>72</v>
      </c>
      <c r="H8" s="5">
        <v>33695</v>
      </c>
      <c r="I8" s="5">
        <v>18593</v>
      </c>
      <c r="J8" s="18">
        <v>28.979222885273977</v>
      </c>
      <c r="K8" s="14" t="s">
        <v>498</v>
      </c>
      <c r="L8" s="19">
        <v>15000</v>
      </c>
      <c r="M8" s="18">
        <v>70.354565351027404</v>
      </c>
      <c r="N8" s="4" t="s">
        <v>507</v>
      </c>
      <c r="O8" s="4" t="s">
        <v>152</v>
      </c>
      <c r="P8" s="21" t="s">
        <v>174</v>
      </c>
    </row>
    <row r="9" spans="2:16" outlineLevel="2" x14ac:dyDescent="0.25">
      <c r="B9" s="6">
        <v>12</v>
      </c>
      <c r="C9" s="3" t="s">
        <v>51</v>
      </c>
      <c r="D9" s="3" t="s">
        <v>40</v>
      </c>
      <c r="E9" s="4" t="s">
        <v>25</v>
      </c>
      <c r="F9" s="4" t="s">
        <v>26</v>
      </c>
      <c r="G9" s="4" t="s">
        <v>74</v>
      </c>
      <c r="H9" s="5">
        <v>36476</v>
      </c>
      <c r="I9" s="5">
        <v>29300</v>
      </c>
      <c r="J9" s="18">
        <v>21.360044803082197</v>
      </c>
      <c r="K9" s="14" t="s">
        <v>498</v>
      </c>
      <c r="L9" s="19">
        <v>12000</v>
      </c>
      <c r="M9" s="18">
        <v>41.020318775684935</v>
      </c>
      <c r="N9" s="4" t="s">
        <v>509</v>
      </c>
      <c r="O9" s="4" t="s">
        <v>152</v>
      </c>
      <c r="P9" s="21" t="s">
        <v>174</v>
      </c>
    </row>
    <row r="10" spans="2:16" outlineLevel="2" x14ac:dyDescent="0.25">
      <c r="B10" s="11">
        <v>14</v>
      </c>
      <c r="C10" s="3" t="s">
        <v>51</v>
      </c>
      <c r="D10" s="3" t="s">
        <v>501</v>
      </c>
      <c r="E10" s="4" t="s">
        <v>29</v>
      </c>
      <c r="F10" s="4" t="s">
        <v>30</v>
      </c>
      <c r="G10" s="4" t="s">
        <v>76</v>
      </c>
      <c r="H10" s="5">
        <v>34916</v>
      </c>
      <c r="I10" s="5">
        <v>26140</v>
      </c>
      <c r="J10" s="18">
        <v>25.634017405821922</v>
      </c>
      <c r="K10" s="14" t="s">
        <v>498</v>
      </c>
      <c r="L10" s="19">
        <v>28000</v>
      </c>
      <c r="M10" s="18">
        <v>49.67785302226028</v>
      </c>
      <c r="N10" s="4" t="s">
        <v>510</v>
      </c>
      <c r="O10" s="4" t="s">
        <v>152</v>
      </c>
      <c r="P10" s="21" t="s">
        <v>174</v>
      </c>
    </row>
    <row r="11" spans="2:16" outlineLevel="2" x14ac:dyDescent="0.25">
      <c r="B11" s="63">
        <v>15</v>
      </c>
      <c r="C11" s="3" t="s">
        <v>51</v>
      </c>
      <c r="D11" s="3" t="s">
        <v>40</v>
      </c>
      <c r="E11" s="4" t="s">
        <v>31</v>
      </c>
      <c r="F11" s="4" t="s">
        <v>32</v>
      </c>
      <c r="G11" s="4" t="s">
        <v>77</v>
      </c>
      <c r="H11" s="5">
        <v>35296</v>
      </c>
      <c r="I11" s="5">
        <v>26926</v>
      </c>
      <c r="J11" s="18">
        <v>24.592921515410964</v>
      </c>
      <c r="K11" s="14" t="s">
        <v>498</v>
      </c>
      <c r="L11" s="19">
        <v>12000</v>
      </c>
      <c r="M11" s="18">
        <v>47.524428364726035</v>
      </c>
      <c r="N11" s="4" t="s">
        <v>511</v>
      </c>
      <c r="O11" s="4" t="s">
        <v>152</v>
      </c>
      <c r="P11" s="21" t="s">
        <v>174</v>
      </c>
    </row>
    <row r="12" spans="2:16" outlineLevel="2" x14ac:dyDescent="0.25">
      <c r="B12" s="11">
        <v>18</v>
      </c>
      <c r="C12" s="3" t="s">
        <v>46</v>
      </c>
      <c r="D12" s="3" t="s">
        <v>81</v>
      </c>
      <c r="E12" s="4" t="s">
        <v>82</v>
      </c>
      <c r="F12" s="4" t="s">
        <v>83</v>
      </c>
      <c r="G12" s="4" t="s">
        <v>70</v>
      </c>
      <c r="H12" s="5">
        <v>40307</v>
      </c>
      <c r="I12" s="5">
        <v>29344</v>
      </c>
      <c r="J12" s="18">
        <v>10.864154392123291</v>
      </c>
      <c r="K12" s="14" t="s">
        <v>498</v>
      </c>
      <c r="L12" s="19">
        <v>15000</v>
      </c>
      <c r="M12" s="18">
        <v>40.899770830479454</v>
      </c>
      <c r="N12" s="4" t="s">
        <v>512</v>
      </c>
      <c r="O12" s="4" t="s">
        <v>152</v>
      </c>
      <c r="P12" s="21" t="s">
        <v>174</v>
      </c>
    </row>
    <row r="13" spans="2:16" outlineLevel="2" x14ac:dyDescent="0.25">
      <c r="B13" s="63">
        <v>19</v>
      </c>
      <c r="C13" s="3" t="s">
        <v>46</v>
      </c>
      <c r="D13" s="3" t="s">
        <v>81</v>
      </c>
      <c r="E13" s="4" t="s">
        <v>463</v>
      </c>
      <c r="F13" s="4" t="s">
        <v>464</v>
      </c>
      <c r="G13" s="4" t="s">
        <v>465</v>
      </c>
      <c r="H13" s="5">
        <v>42987</v>
      </c>
      <c r="I13" s="5">
        <v>29344</v>
      </c>
      <c r="J13" s="18">
        <v>3.5216886386986341</v>
      </c>
      <c r="K13" s="14" t="s">
        <v>498</v>
      </c>
      <c r="L13" s="19">
        <v>18000</v>
      </c>
      <c r="M13" s="18">
        <v>40.899770830479454</v>
      </c>
      <c r="N13" s="4" t="s">
        <v>504</v>
      </c>
      <c r="O13" s="4" t="s">
        <v>134</v>
      </c>
      <c r="P13" s="21" t="s">
        <v>178</v>
      </c>
    </row>
    <row r="14" spans="2:16" outlineLevel="2" x14ac:dyDescent="0.25">
      <c r="B14" s="11">
        <v>20</v>
      </c>
      <c r="C14" s="3" t="s">
        <v>51</v>
      </c>
      <c r="D14" s="3" t="s">
        <v>40</v>
      </c>
      <c r="E14" s="4" t="s">
        <v>84</v>
      </c>
      <c r="F14" s="4" t="s">
        <v>85</v>
      </c>
      <c r="G14" s="4" t="s">
        <v>86</v>
      </c>
      <c r="H14" s="5">
        <v>42350</v>
      </c>
      <c r="I14" s="5">
        <v>33992</v>
      </c>
      <c r="J14" s="18">
        <v>5.266894118150689</v>
      </c>
      <c r="K14" s="14" t="s">
        <v>498</v>
      </c>
      <c r="L14" s="19">
        <v>12000</v>
      </c>
      <c r="M14" s="18">
        <v>28.16552425513699</v>
      </c>
      <c r="N14" s="4" t="s">
        <v>511</v>
      </c>
      <c r="O14" s="4" t="s">
        <v>134</v>
      </c>
      <c r="P14" s="21" t="s">
        <v>235</v>
      </c>
    </row>
    <row r="15" spans="2:16" outlineLevel="2" x14ac:dyDescent="0.25">
      <c r="B15" s="6">
        <v>22</v>
      </c>
      <c r="C15" s="3" t="s">
        <v>46</v>
      </c>
      <c r="D15" s="3" t="s">
        <v>40</v>
      </c>
      <c r="E15" s="4" t="s">
        <v>87</v>
      </c>
      <c r="F15" s="4" t="s">
        <v>88</v>
      </c>
      <c r="G15" s="4" t="s">
        <v>89</v>
      </c>
      <c r="H15" s="5">
        <v>43215</v>
      </c>
      <c r="I15" s="5">
        <v>36295</v>
      </c>
      <c r="J15" s="18">
        <v>2.8970311044520587</v>
      </c>
      <c r="K15" s="14" t="s">
        <v>498</v>
      </c>
      <c r="L15" s="19">
        <v>12000</v>
      </c>
      <c r="M15" s="18">
        <v>21.8559352140411</v>
      </c>
      <c r="N15" s="4" t="s">
        <v>505</v>
      </c>
      <c r="O15" s="4" t="s">
        <v>134</v>
      </c>
      <c r="P15" s="21" t="s">
        <v>156</v>
      </c>
    </row>
    <row r="16" spans="2:16" outlineLevel="2" x14ac:dyDescent="0.25">
      <c r="B16" s="11">
        <v>23</v>
      </c>
      <c r="C16" s="3" t="s">
        <v>51</v>
      </c>
      <c r="D16" s="3" t="s">
        <v>40</v>
      </c>
      <c r="E16" s="4" t="s">
        <v>82</v>
      </c>
      <c r="F16" s="4" t="s">
        <v>90</v>
      </c>
      <c r="G16" s="4" t="s">
        <v>91</v>
      </c>
      <c r="H16" s="5">
        <v>42782</v>
      </c>
      <c r="I16" s="5">
        <v>35244</v>
      </c>
      <c r="J16" s="18">
        <v>4.083332474315073</v>
      </c>
      <c r="K16" s="14" t="s">
        <v>498</v>
      </c>
      <c r="L16" s="19">
        <v>12000</v>
      </c>
      <c r="M16" s="18">
        <v>24.73538726883562</v>
      </c>
      <c r="N16" s="4" t="s">
        <v>506</v>
      </c>
      <c r="O16" s="4" t="s">
        <v>154</v>
      </c>
      <c r="P16" s="21" t="s">
        <v>176</v>
      </c>
    </row>
    <row r="17" spans="2:16" outlineLevel="2" x14ac:dyDescent="0.25">
      <c r="B17" s="6">
        <v>24</v>
      </c>
      <c r="C17" s="3" t="s">
        <v>46</v>
      </c>
      <c r="D17" s="3" t="s">
        <v>40</v>
      </c>
      <c r="E17" s="4" t="s">
        <v>31</v>
      </c>
      <c r="F17" s="4" t="s">
        <v>32</v>
      </c>
      <c r="G17" s="4" t="s">
        <v>86</v>
      </c>
      <c r="H17" s="5">
        <v>43638</v>
      </c>
      <c r="I17" s="5">
        <v>35827</v>
      </c>
      <c r="J17" s="18">
        <v>1.7381269948630178</v>
      </c>
      <c r="K17" s="14" t="s">
        <v>498</v>
      </c>
      <c r="L17" s="19">
        <v>12000</v>
      </c>
      <c r="M17" s="18">
        <v>23.138126994863018</v>
      </c>
      <c r="N17" s="4" t="s">
        <v>506</v>
      </c>
      <c r="O17" s="4" t="s">
        <v>154</v>
      </c>
      <c r="P17" s="21" t="s">
        <v>176</v>
      </c>
    </row>
    <row r="18" spans="2:16" outlineLevel="2" x14ac:dyDescent="0.25">
      <c r="B18" s="11">
        <v>25</v>
      </c>
      <c r="C18" s="3" t="s">
        <v>51</v>
      </c>
      <c r="D18" s="3" t="s">
        <v>40</v>
      </c>
      <c r="E18" s="4" t="s">
        <v>92</v>
      </c>
      <c r="F18" s="4" t="s">
        <v>8</v>
      </c>
      <c r="G18" s="4" t="s">
        <v>93</v>
      </c>
      <c r="H18" s="5">
        <v>43176</v>
      </c>
      <c r="I18" s="5">
        <v>36102</v>
      </c>
      <c r="J18" s="18">
        <v>3.0038804195205522</v>
      </c>
      <c r="K18" s="14" t="s">
        <v>498</v>
      </c>
      <c r="L18" s="19">
        <v>12000</v>
      </c>
      <c r="M18" s="18">
        <v>22.384702337328772</v>
      </c>
      <c r="N18" s="4" t="s">
        <v>511</v>
      </c>
      <c r="O18" s="4" t="s">
        <v>154</v>
      </c>
      <c r="P18" s="21" t="s">
        <v>176</v>
      </c>
    </row>
    <row r="19" spans="2:16" outlineLevel="2" x14ac:dyDescent="0.25">
      <c r="B19" s="6">
        <v>26</v>
      </c>
      <c r="C19" s="3" t="s">
        <v>46</v>
      </c>
      <c r="D19" s="3" t="s">
        <v>40</v>
      </c>
      <c r="E19" s="4" t="s">
        <v>94</v>
      </c>
      <c r="F19" s="4" t="s">
        <v>95</v>
      </c>
      <c r="G19" s="4" t="s">
        <v>96</v>
      </c>
      <c r="H19" s="5">
        <v>36411</v>
      </c>
      <c r="I19" s="5">
        <v>29630</v>
      </c>
      <c r="J19" s="18">
        <v>21.538126994863017</v>
      </c>
      <c r="K19" s="14" t="s">
        <v>498</v>
      </c>
      <c r="L19" s="19">
        <v>15000</v>
      </c>
      <c r="M19" s="18">
        <v>40.116209186643843</v>
      </c>
      <c r="N19" s="4" t="s">
        <v>508</v>
      </c>
      <c r="O19" s="4" t="s">
        <v>154</v>
      </c>
      <c r="P19" s="21" t="s">
        <v>176</v>
      </c>
    </row>
    <row r="20" spans="2:16" outlineLevel="2" x14ac:dyDescent="0.25">
      <c r="B20" s="11">
        <v>28</v>
      </c>
      <c r="C20" s="3" t="s">
        <v>46</v>
      </c>
      <c r="D20" s="3" t="s">
        <v>456</v>
      </c>
      <c r="E20" s="4" t="s">
        <v>29</v>
      </c>
      <c r="F20" s="4" t="s">
        <v>100</v>
      </c>
      <c r="G20" s="4" t="s">
        <v>101</v>
      </c>
      <c r="H20" s="5">
        <v>40714</v>
      </c>
      <c r="I20" s="5">
        <v>31188</v>
      </c>
      <c r="J20" s="18">
        <v>9.7490858989726075</v>
      </c>
      <c r="K20" s="14" t="s">
        <v>498</v>
      </c>
      <c r="L20" s="19">
        <v>18000</v>
      </c>
      <c r="M20" s="18">
        <v>35.847716035958911</v>
      </c>
      <c r="N20" s="4" t="s">
        <v>503</v>
      </c>
      <c r="O20" s="4" t="s">
        <v>152</v>
      </c>
      <c r="P20" s="21" t="s">
        <v>215</v>
      </c>
    </row>
    <row r="21" spans="2:16" outlineLevel="2" x14ac:dyDescent="0.25">
      <c r="B21" s="63">
        <v>29</v>
      </c>
      <c r="C21" s="3" t="s">
        <v>46</v>
      </c>
      <c r="D21" s="3" t="s">
        <v>500</v>
      </c>
      <c r="E21" s="4" t="s">
        <v>21</v>
      </c>
      <c r="F21" s="4" t="s">
        <v>59</v>
      </c>
      <c r="G21" s="4" t="s">
        <v>80</v>
      </c>
      <c r="H21" s="5">
        <v>32640</v>
      </c>
      <c r="I21" s="5">
        <v>24945</v>
      </c>
      <c r="J21" s="18">
        <v>31.869633844178086</v>
      </c>
      <c r="K21" s="14" t="s">
        <v>498</v>
      </c>
      <c r="L21" s="19">
        <v>32000</v>
      </c>
      <c r="M21" s="18">
        <v>52.951825625000005</v>
      </c>
      <c r="N21" s="4" t="s">
        <v>505</v>
      </c>
      <c r="O21" s="4" t="s">
        <v>152</v>
      </c>
      <c r="P21" s="21" t="s">
        <v>174</v>
      </c>
    </row>
    <row r="22" spans="2:16" ht="13" outlineLevel="1" x14ac:dyDescent="0.3">
      <c r="B22" s="11"/>
      <c r="C22" s="3"/>
      <c r="D22" s="3"/>
      <c r="E22" s="4"/>
      <c r="F22" s="4"/>
      <c r="G22" s="4"/>
      <c r="H22" s="5"/>
      <c r="I22" s="5"/>
      <c r="J22" s="18"/>
      <c r="K22" s="76" t="s">
        <v>530</v>
      </c>
      <c r="L22" s="19"/>
      <c r="M22" s="18">
        <f>SUBTOTAL(5,M4:M21)</f>
        <v>21.8559352140411</v>
      </c>
      <c r="N22" s="4"/>
      <c r="O22" s="4"/>
      <c r="P22" s="21"/>
    </row>
    <row r="23" spans="2:16" outlineLevel="2" x14ac:dyDescent="0.25">
      <c r="B23" s="11">
        <v>2</v>
      </c>
      <c r="C23" s="3" t="s">
        <v>46</v>
      </c>
      <c r="D23" s="3" t="s">
        <v>41</v>
      </c>
      <c r="E23" s="4" t="s">
        <v>9</v>
      </c>
      <c r="F23" s="4" t="s">
        <v>10</v>
      </c>
      <c r="G23" s="4" t="s">
        <v>66</v>
      </c>
      <c r="H23" s="5">
        <v>29882</v>
      </c>
      <c r="I23" s="5">
        <v>18742</v>
      </c>
      <c r="J23" s="18">
        <v>39.425798227739733</v>
      </c>
      <c r="K23" s="14" t="s">
        <v>499</v>
      </c>
      <c r="L23" s="19">
        <v>20000</v>
      </c>
      <c r="M23" s="18">
        <v>69.946346172945212</v>
      </c>
      <c r="N23" s="4" t="s">
        <v>503</v>
      </c>
      <c r="O23" s="4" t="s">
        <v>152</v>
      </c>
      <c r="P23" s="21" t="s">
        <v>174</v>
      </c>
    </row>
    <row r="24" spans="2:16" outlineLevel="2" x14ac:dyDescent="0.25">
      <c r="B24" s="63">
        <v>3</v>
      </c>
      <c r="C24" s="3" t="s">
        <v>46</v>
      </c>
      <c r="D24" s="3" t="s">
        <v>40</v>
      </c>
      <c r="E24" s="4" t="s">
        <v>11</v>
      </c>
      <c r="F24" s="4" t="s">
        <v>12</v>
      </c>
      <c r="G24" s="4" t="s">
        <v>67</v>
      </c>
      <c r="H24" s="5">
        <v>31286</v>
      </c>
      <c r="I24" s="5">
        <v>22145</v>
      </c>
      <c r="J24" s="18">
        <v>35.579222885273978</v>
      </c>
      <c r="K24" s="14" t="s">
        <v>499</v>
      </c>
      <c r="L24" s="19">
        <v>12000</v>
      </c>
      <c r="M24" s="18">
        <v>60.623058501712336</v>
      </c>
      <c r="N24" s="4" t="s">
        <v>504</v>
      </c>
      <c r="O24" s="4" t="s">
        <v>152</v>
      </c>
      <c r="P24" s="21" t="s">
        <v>174</v>
      </c>
    </row>
    <row r="25" spans="2:16" outlineLevel="2" x14ac:dyDescent="0.25">
      <c r="B25" s="11">
        <v>4</v>
      </c>
      <c r="C25" s="3" t="s">
        <v>46</v>
      </c>
      <c r="D25" s="3" t="s">
        <v>456</v>
      </c>
      <c r="E25" s="4" t="s">
        <v>468</v>
      </c>
      <c r="F25" s="4" t="s">
        <v>469</v>
      </c>
      <c r="G25" s="4" t="s">
        <v>470</v>
      </c>
      <c r="H25" s="5">
        <v>25286</v>
      </c>
      <c r="I25" s="5">
        <v>19253</v>
      </c>
      <c r="J25" s="18">
        <v>52.017579049657542</v>
      </c>
      <c r="K25" s="14" t="s">
        <v>499</v>
      </c>
      <c r="L25" s="19">
        <v>18000</v>
      </c>
      <c r="M25" s="18">
        <v>68.546346172945206</v>
      </c>
      <c r="N25" s="4" t="s">
        <v>503</v>
      </c>
      <c r="O25" s="4" t="s">
        <v>152</v>
      </c>
      <c r="P25" s="21" t="s">
        <v>174</v>
      </c>
    </row>
    <row r="26" spans="2:16" outlineLevel="2" x14ac:dyDescent="0.25">
      <c r="B26" s="6">
        <v>6</v>
      </c>
      <c r="C26" s="3" t="s">
        <v>51</v>
      </c>
      <c r="D26" s="3" t="s">
        <v>42</v>
      </c>
      <c r="E26" s="4" t="s">
        <v>13</v>
      </c>
      <c r="F26" s="4" t="s">
        <v>14</v>
      </c>
      <c r="G26" s="4" t="s">
        <v>68</v>
      </c>
      <c r="H26" s="5">
        <v>23963</v>
      </c>
      <c r="I26" s="5">
        <v>19253</v>
      </c>
      <c r="J26" s="18">
        <v>55.642236583904115</v>
      </c>
      <c r="K26" s="14" t="s">
        <v>499</v>
      </c>
      <c r="L26" s="19">
        <v>8000</v>
      </c>
      <c r="M26" s="18">
        <v>68.546346172945206</v>
      </c>
      <c r="N26" s="4" t="s">
        <v>506</v>
      </c>
      <c r="O26" s="4" t="s">
        <v>152</v>
      </c>
      <c r="P26" s="21" t="s">
        <v>270</v>
      </c>
    </row>
    <row r="27" spans="2:16" outlineLevel="2" x14ac:dyDescent="0.25">
      <c r="B27" s="11">
        <v>7</v>
      </c>
      <c r="C27" s="3" t="s">
        <v>51</v>
      </c>
      <c r="D27" s="3" t="s">
        <v>41</v>
      </c>
      <c r="E27" s="4" t="s">
        <v>15</v>
      </c>
      <c r="F27" s="4" t="s">
        <v>16</v>
      </c>
      <c r="G27" s="4" t="s">
        <v>69</v>
      </c>
      <c r="H27" s="5">
        <v>33578</v>
      </c>
      <c r="I27" s="5">
        <v>17448</v>
      </c>
      <c r="J27" s="18">
        <v>29.299770830479456</v>
      </c>
      <c r="K27" s="14" t="s">
        <v>499</v>
      </c>
      <c r="L27" s="19">
        <v>25000</v>
      </c>
      <c r="M27" s="18">
        <v>73.491551652397263</v>
      </c>
      <c r="N27" s="4" t="s">
        <v>505</v>
      </c>
      <c r="O27" s="4" t="s">
        <v>152</v>
      </c>
      <c r="P27" s="21" t="s">
        <v>252</v>
      </c>
    </row>
    <row r="28" spans="2:16" outlineLevel="2" x14ac:dyDescent="0.25">
      <c r="B28" s="63">
        <v>11</v>
      </c>
      <c r="C28" s="3" t="s">
        <v>46</v>
      </c>
      <c r="D28" s="3" t="s">
        <v>500</v>
      </c>
      <c r="E28" s="4" t="s">
        <v>23</v>
      </c>
      <c r="F28" s="4" t="s">
        <v>24</v>
      </c>
      <c r="G28" s="4" t="s">
        <v>73</v>
      </c>
      <c r="H28" s="5">
        <v>34552</v>
      </c>
      <c r="I28" s="5">
        <v>18530</v>
      </c>
      <c r="J28" s="18">
        <v>26.631277679794525</v>
      </c>
      <c r="K28" s="14" t="s">
        <v>499</v>
      </c>
      <c r="L28" s="19">
        <v>30000</v>
      </c>
      <c r="M28" s="18">
        <v>70.527168090753435</v>
      </c>
      <c r="N28" s="4" t="s">
        <v>508</v>
      </c>
      <c r="O28" s="4" t="s">
        <v>152</v>
      </c>
      <c r="P28" s="21" t="s">
        <v>174</v>
      </c>
    </row>
    <row r="29" spans="2:16" outlineLevel="2" x14ac:dyDescent="0.25">
      <c r="B29" s="11">
        <v>13</v>
      </c>
      <c r="C29" s="3" t="s">
        <v>46</v>
      </c>
      <c r="D29" s="3" t="s">
        <v>456</v>
      </c>
      <c r="E29" s="4" t="s">
        <v>27</v>
      </c>
      <c r="F29" s="4" t="s">
        <v>28</v>
      </c>
      <c r="G29" s="4" t="s">
        <v>75</v>
      </c>
      <c r="H29" s="5">
        <v>34144</v>
      </c>
      <c r="I29" s="5">
        <v>27059</v>
      </c>
      <c r="J29" s="18">
        <v>27.749085898972606</v>
      </c>
      <c r="K29" s="14" t="s">
        <v>499</v>
      </c>
      <c r="L29" s="19">
        <v>19000</v>
      </c>
      <c r="M29" s="18">
        <v>47.160044803082194</v>
      </c>
      <c r="N29" s="4" t="s">
        <v>502</v>
      </c>
      <c r="O29" s="4" t="s">
        <v>152</v>
      </c>
      <c r="P29" s="21" t="s">
        <v>174</v>
      </c>
    </row>
    <row r="30" spans="2:16" outlineLevel="2" x14ac:dyDescent="0.25">
      <c r="B30" s="6">
        <v>16</v>
      </c>
      <c r="C30" s="3" t="s">
        <v>51</v>
      </c>
      <c r="D30" s="3" t="s">
        <v>500</v>
      </c>
      <c r="E30" s="4" t="s">
        <v>33</v>
      </c>
      <c r="F30" s="4" t="s">
        <v>34</v>
      </c>
      <c r="G30" s="4" t="s">
        <v>78</v>
      </c>
      <c r="H30" s="5">
        <v>35967</v>
      </c>
      <c r="I30" s="5">
        <v>25279</v>
      </c>
      <c r="J30" s="18">
        <v>22.754565351027402</v>
      </c>
      <c r="K30" s="14" t="s">
        <v>499</v>
      </c>
      <c r="L30" s="19">
        <v>32000</v>
      </c>
      <c r="M30" s="18">
        <v>52.036757131849321</v>
      </c>
      <c r="N30" s="4" t="s">
        <v>511</v>
      </c>
      <c r="O30" s="4" t="s">
        <v>152</v>
      </c>
      <c r="P30" s="21" t="s">
        <v>195</v>
      </c>
    </row>
    <row r="31" spans="2:16" outlineLevel="2" x14ac:dyDescent="0.25">
      <c r="B31" s="11">
        <v>17</v>
      </c>
      <c r="C31" s="3" t="s">
        <v>46</v>
      </c>
      <c r="D31" s="3" t="s">
        <v>501</v>
      </c>
      <c r="E31" s="4" t="s">
        <v>35</v>
      </c>
      <c r="F31" s="4" t="s">
        <v>36</v>
      </c>
      <c r="G31" s="4" t="s">
        <v>79</v>
      </c>
      <c r="H31" s="5">
        <v>36774</v>
      </c>
      <c r="I31" s="5">
        <v>30444</v>
      </c>
      <c r="J31" s="18">
        <v>20.543606446917813</v>
      </c>
      <c r="K31" s="14" t="s">
        <v>499</v>
      </c>
      <c r="L31" s="19">
        <v>28000</v>
      </c>
      <c r="M31" s="18">
        <v>37.886072200342468</v>
      </c>
      <c r="N31" s="4" t="s">
        <v>502</v>
      </c>
      <c r="O31" s="4" t="s">
        <v>152</v>
      </c>
      <c r="P31" s="21" t="s">
        <v>215</v>
      </c>
    </row>
    <row r="32" spans="2:16" outlineLevel="2" x14ac:dyDescent="0.25">
      <c r="B32" s="63">
        <v>21</v>
      </c>
      <c r="C32" s="3" t="s">
        <v>51</v>
      </c>
      <c r="D32" s="3" t="s">
        <v>40</v>
      </c>
      <c r="E32" s="4" t="s">
        <v>87</v>
      </c>
      <c r="F32" s="4" t="s">
        <v>36</v>
      </c>
      <c r="G32" s="4" t="s">
        <v>459</v>
      </c>
      <c r="H32" s="5">
        <v>41682</v>
      </c>
      <c r="I32" s="5">
        <v>33992</v>
      </c>
      <c r="J32" s="18">
        <v>7.0970311044520589</v>
      </c>
      <c r="K32" s="14" t="s">
        <v>499</v>
      </c>
      <c r="L32" s="19">
        <v>15000</v>
      </c>
      <c r="M32" s="18">
        <v>28.16552425513699</v>
      </c>
      <c r="N32" s="4" t="s">
        <v>503</v>
      </c>
      <c r="O32" s="4" t="s">
        <v>134</v>
      </c>
      <c r="P32" s="21" t="s">
        <v>235</v>
      </c>
    </row>
    <row r="33" spans="1:16" outlineLevel="2" x14ac:dyDescent="0.25">
      <c r="B33" s="11">
        <v>27</v>
      </c>
      <c r="C33" s="3" t="s">
        <v>51</v>
      </c>
      <c r="D33" s="3" t="s">
        <v>42</v>
      </c>
      <c r="E33" s="4" t="s">
        <v>33</v>
      </c>
      <c r="F33" s="4" t="s">
        <v>97</v>
      </c>
      <c r="G33" s="4" t="s">
        <v>98</v>
      </c>
      <c r="H33" s="5">
        <v>39487</v>
      </c>
      <c r="I33" s="5">
        <v>30771</v>
      </c>
      <c r="J33" s="18">
        <v>13.110729734589045</v>
      </c>
      <c r="K33" s="14" t="s">
        <v>499</v>
      </c>
      <c r="L33" s="19">
        <v>9000</v>
      </c>
      <c r="M33" s="18">
        <v>36.990181789383563</v>
      </c>
      <c r="N33" s="4" t="s">
        <v>506</v>
      </c>
      <c r="O33" s="4" t="s">
        <v>152</v>
      </c>
      <c r="P33" s="21" t="s">
        <v>288</v>
      </c>
    </row>
    <row r="34" spans="1:16" ht="13" outlineLevel="1" x14ac:dyDescent="0.3">
      <c r="B34" s="69"/>
      <c r="C34" s="25"/>
      <c r="D34" s="25"/>
      <c r="E34" s="70"/>
      <c r="F34" s="70"/>
      <c r="G34" s="70"/>
      <c r="H34" s="71"/>
      <c r="I34" s="71"/>
      <c r="J34" s="18"/>
      <c r="K34" s="76" t="s">
        <v>531</v>
      </c>
      <c r="L34" s="19"/>
      <c r="M34" s="18">
        <f>SUBTOTAL(5,M23:M33)</f>
        <v>28.16552425513699</v>
      </c>
      <c r="N34" s="70"/>
      <c r="O34" s="70"/>
      <c r="P34" s="72"/>
    </row>
    <row r="35" spans="1:16" ht="13" x14ac:dyDescent="0.3">
      <c r="B35" s="69"/>
      <c r="C35" s="25"/>
      <c r="D35" s="25"/>
      <c r="E35" s="70"/>
      <c r="F35" s="70"/>
      <c r="G35" s="70"/>
      <c r="H35" s="71"/>
      <c r="I35" s="71"/>
      <c r="J35" s="18"/>
      <c r="K35" s="76" t="s">
        <v>532</v>
      </c>
      <c r="L35" s="19"/>
      <c r="M35" s="18">
        <f>SUBTOTAL(5,M4:M33)</f>
        <v>21.8559352140411</v>
      </c>
      <c r="N35" s="70"/>
      <c r="O35" s="70"/>
      <c r="P35" s="72"/>
    </row>
    <row r="36" spans="1:16" ht="13" thickBot="1" x14ac:dyDescent="0.3">
      <c r="B36" s="7"/>
      <c r="C36" s="10"/>
      <c r="D36" s="10"/>
      <c r="E36" s="8"/>
      <c r="F36" s="8"/>
      <c r="G36" s="8"/>
      <c r="H36" s="9"/>
      <c r="I36" s="9"/>
      <c r="J36" s="18"/>
      <c r="K36" s="14"/>
      <c r="L36" s="19"/>
      <c r="M36" s="18"/>
      <c r="N36" s="8"/>
      <c r="O36" s="8"/>
      <c r="P36" s="22"/>
    </row>
    <row r="37" spans="1:16" hidden="1" outlineLevel="1" x14ac:dyDescent="0.25">
      <c r="H37" s="42"/>
      <c r="I37" s="42"/>
      <c r="J37" s="43"/>
      <c r="K37" s="1"/>
      <c r="L37" s="44"/>
      <c r="M37" s="18"/>
    </row>
    <row r="38" spans="1:16" collapsed="1" x14ac:dyDescent="0.25">
      <c r="H38" s="42"/>
      <c r="I38" s="42"/>
      <c r="J38" s="43"/>
      <c r="K38" s="1"/>
      <c r="L38" s="44"/>
      <c r="M38" s="43"/>
    </row>
    <row r="41" spans="1:16" ht="13" thickBot="1" x14ac:dyDescent="0.3"/>
    <row r="42" spans="1:16" ht="13" x14ac:dyDescent="0.3">
      <c r="A42" s="97" t="s">
        <v>115</v>
      </c>
      <c r="B42" s="30">
        <v>1</v>
      </c>
      <c r="C42" s="100" t="s">
        <v>108</v>
      </c>
      <c r="D42" s="100"/>
      <c r="E42" s="100"/>
      <c r="F42" s="100"/>
      <c r="G42" s="100"/>
      <c r="H42" s="101"/>
    </row>
    <row r="43" spans="1:16" ht="13" x14ac:dyDescent="0.3">
      <c r="A43" s="98"/>
      <c r="B43" s="3">
        <v>2</v>
      </c>
      <c r="C43" s="90" t="s">
        <v>111</v>
      </c>
      <c r="D43" s="90"/>
      <c r="E43" s="90"/>
      <c r="F43" s="90"/>
      <c r="G43" s="90"/>
      <c r="H43" s="91"/>
    </row>
    <row r="44" spans="1:16" ht="13" x14ac:dyDescent="0.3">
      <c r="A44" s="98"/>
      <c r="B44" s="3">
        <v>3</v>
      </c>
      <c r="C44" s="90" t="s">
        <v>48</v>
      </c>
      <c r="D44" s="90"/>
      <c r="E44" s="90"/>
      <c r="F44" s="90"/>
      <c r="G44" s="90"/>
      <c r="H44" s="91"/>
    </row>
    <row r="45" spans="1:16" x14ac:dyDescent="0.25">
      <c r="A45" s="98"/>
      <c r="B45" s="3">
        <v>4</v>
      </c>
      <c r="C45" s="90" t="s">
        <v>103</v>
      </c>
      <c r="D45" s="90"/>
      <c r="E45" s="90"/>
      <c r="F45" s="90"/>
      <c r="G45" s="90"/>
      <c r="H45" s="91"/>
    </row>
    <row r="46" spans="1:16" ht="13" x14ac:dyDescent="0.3">
      <c r="A46" s="98"/>
      <c r="B46" s="3">
        <v>5</v>
      </c>
      <c r="C46" s="32" t="s">
        <v>109</v>
      </c>
      <c r="D46" s="33"/>
      <c r="E46" s="33"/>
      <c r="F46" s="33"/>
      <c r="G46" s="33"/>
      <c r="H46" s="34"/>
    </row>
    <row r="47" spans="1:16" ht="13" x14ac:dyDescent="0.3">
      <c r="A47" s="98"/>
      <c r="B47" s="3">
        <v>6</v>
      </c>
      <c r="C47" s="29" t="s">
        <v>110</v>
      </c>
      <c r="D47" s="32"/>
      <c r="E47" s="33"/>
      <c r="F47" s="33"/>
      <c r="G47" s="33"/>
      <c r="H47" s="34"/>
    </row>
    <row r="48" spans="1:16" ht="13" x14ac:dyDescent="0.3">
      <c r="A48" s="98"/>
      <c r="B48" s="3">
        <v>7</v>
      </c>
      <c r="C48" s="29" t="s">
        <v>50</v>
      </c>
      <c r="D48" s="32"/>
      <c r="E48" s="33"/>
      <c r="F48" s="33"/>
      <c r="G48" s="33"/>
      <c r="H48" s="34"/>
    </row>
    <row r="49" spans="1:13" ht="13" x14ac:dyDescent="0.3">
      <c r="A49" s="98"/>
      <c r="B49" s="3">
        <v>8</v>
      </c>
      <c r="C49" s="29" t="s">
        <v>102</v>
      </c>
      <c r="D49" s="32"/>
      <c r="E49" s="33"/>
      <c r="F49" s="33"/>
      <c r="G49" s="33"/>
      <c r="H49" s="34"/>
    </row>
    <row r="50" spans="1:13" ht="13" x14ac:dyDescent="0.3">
      <c r="A50" s="98"/>
      <c r="B50" s="3">
        <v>9</v>
      </c>
      <c r="C50" s="29" t="s">
        <v>49</v>
      </c>
      <c r="D50" s="32"/>
      <c r="E50" s="33"/>
      <c r="F50" s="33"/>
      <c r="G50" s="33"/>
      <c r="H50" s="34"/>
    </row>
    <row r="51" spans="1:13" ht="13" x14ac:dyDescent="0.3">
      <c r="A51" s="98"/>
      <c r="B51" s="3">
        <v>10</v>
      </c>
      <c r="C51" s="29" t="s">
        <v>113</v>
      </c>
      <c r="D51" s="32"/>
      <c r="E51" s="33"/>
      <c r="F51" s="33"/>
      <c r="G51" s="33"/>
      <c r="H51" s="34"/>
    </row>
    <row r="52" spans="1:13" ht="13" x14ac:dyDescent="0.3">
      <c r="A52" s="98"/>
      <c r="B52" s="3">
        <v>11</v>
      </c>
      <c r="C52" s="29" t="s">
        <v>114</v>
      </c>
      <c r="D52" s="32"/>
      <c r="E52" s="33"/>
      <c r="F52" s="33"/>
      <c r="G52" s="33"/>
      <c r="H52" s="34"/>
    </row>
    <row r="53" spans="1:13" ht="13.5" thickBot="1" x14ac:dyDescent="0.35">
      <c r="A53" s="99"/>
      <c r="B53" s="10">
        <v>12</v>
      </c>
      <c r="C53" s="31" t="s">
        <v>112</v>
      </c>
      <c r="D53" s="35"/>
      <c r="E53" s="36"/>
      <c r="F53" s="36"/>
      <c r="G53" s="36"/>
      <c r="H53" s="37"/>
    </row>
    <row r="54" spans="1:13" ht="13" thickBot="1" x14ac:dyDescent="0.3">
      <c r="C54" s="20"/>
    </row>
    <row r="55" spans="1:13" ht="13" x14ac:dyDescent="0.3">
      <c r="A55" s="102" t="s">
        <v>124</v>
      </c>
      <c r="B55" s="30">
        <v>1</v>
      </c>
      <c r="C55" s="100" t="s">
        <v>52</v>
      </c>
      <c r="D55" s="100"/>
      <c r="E55" s="100"/>
      <c r="F55" s="100"/>
      <c r="G55" s="100"/>
      <c r="H55" s="100"/>
      <c r="I55" s="100"/>
      <c r="J55" s="100"/>
      <c r="K55" s="100"/>
      <c r="L55" s="100"/>
      <c r="M55" s="101"/>
    </row>
    <row r="56" spans="1:13" ht="13" x14ac:dyDescent="0.3">
      <c r="A56" s="103"/>
      <c r="B56" s="3">
        <v>2</v>
      </c>
      <c r="C56" s="90" t="s">
        <v>116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3</v>
      </c>
      <c r="C57" s="90" t="s">
        <v>117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4</v>
      </c>
      <c r="C58" s="90" t="s">
        <v>118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5</v>
      </c>
      <c r="C59" s="90" t="s">
        <v>119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6</v>
      </c>
      <c r="C60" s="90" t="s">
        <v>120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7</v>
      </c>
      <c r="C61" s="90" t="s">
        <v>60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8</v>
      </c>
      <c r="C62" s="90" t="s">
        <v>53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" x14ac:dyDescent="0.3">
      <c r="A63" s="103"/>
      <c r="B63" s="3">
        <v>9</v>
      </c>
      <c r="C63" s="90" t="s">
        <v>121</v>
      </c>
      <c r="D63" s="90"/>
      <c r="E63" s="90"/>
      <c r="F63" s="90"/>
      <c r="G63" s="90"/>
      <c r="H63" s="90"/>
      <c r="I63" s="90"/>
      <c r="J63" s="90"/>
      <c r="K63" s="90"/>
      <c r="L63" s="90"/>
      <c r="M63" s="91"/>
    </row>
    <row r="64" spans="1:13" ht="13" x14ac:dyDescent="0.3">
      <c r="A64" s="103"/>
      <c r="B64" s="3">
        <v>10</v>
      </c>
      <c r="C64" s="90" t="s">
        <v>54</v>
      </c>
      <c r="D64" s="90"/>
      <c r="E64" s="90"/>
      <c r="F64" s="90"/>
      <c r="G64" s="90"/>
      <c r="H64" s="90"/>
      <c r="I64" s="90"/>
      <c r="J64" s="90"/>
      <c r="K64" s="90"/>
      <c r="L64" s="90"/>
      <c r="M64" s="91"/>
    </row>
    <row r="65" spans="1:14" ht="13" x14ac:dyDescent="0.3">
      <c r="A65" s="103"/>
      <c r="B65" s="3">
        <v>11</v>
      </c>
      <c r="C65" s="90" t="s">
        <v>123</v>
      </c>
      <c r="D65" s="90"/>
      <c r="E65" s="90"/>
      <c r="F65" s="90"/>
      <c r="G65" s="90"/>
      <c r="H65" s="90"/>
      <c r="I65" s="90"/>
      <c r="J65" s="90"/>
      <c r="K65" s="90"/>
      <c r="L65" s="90"/>
      <c r="M65" s="91"/>
    </row>
    <row r="66" spans="1:14" ht="13.5" thickBot="1" x14ac:dyDescent="0.35">
      <c r="A66" s="104"/>
      <c r="B66" s="10">
        <v>12</v>
      </c>
      <c r="C66" s="92" t="s">
        <v>122</v>
      </c>
      <c r="D66" s="92"/>
      <c r="E66" s="92"/>
      <c r="F66" s="92"/>
      <c r="G66" s="92"/>
      <c r="H66" s="92"/>
      <c r="I66" s="92"/>
      <c r="J66" s="92"/>
      <c r="K66" s="92"/>
      <c r="L66" s="92"/>
      <c r="M66" s="93"/>
    </row>
    <row r="67" spans="1:14" ht="13" thickBot="1" x14ac:dyDescent="0.3">
      <c r="C67" s="20"/>
    </row>
    <row r="68" spans="1:14" ht="13" thickBot="1" x14ac:dyDescent="0.3">
      <c r="A68" s="97" t="s">
        <v>131</v>
      </c>
      <c r="B68" s="30">
        <v>3</v>
      </c>
      <c r="C68" s="94" t="s">
        <v>55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4</v>
      </c>
      <c r="C69" s="94" t="s">
        <v>127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5</v>
      </c>
      <c r="C70" s="94" t="s">
        <v>56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6</v>
      </c>
      <c r="C71" s="94" t="s">
        <v>130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7</v>
      </c>
      <c r="C72" s="94" t="s">
        <v>57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8</v>
      </c>
      <c r="C73" s="94" t="s">
        <v>128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" thickBot="1" x14ac:dyDescent="0.3">
      <c r="A74" s="98"/>
      <c r="B74" s="3">
        <v>9</v>
      </c>
      <c r="C74" s="94" t="s">
        <v>125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5" spans="1:14" ht="13" thickBot="1" x14ac:dyDescent="0.3">
      <c r="A75" s="98"/>
      <c r="B75" s="3">
        <v>10</v>
      </c>
      <c r="C75" s="94" t="s">
        <v>61</v>
      </c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6"/>
    </row>
    <row r="76" spans="1:14" ht="13" thickBot="1" x14ac:dyDescent="0.3">
      <c r="A76" s="98"/>
      <c r="B76" s="3">
        <v>11</v>
      </c>
      <c r="C76" s="94" t="s">
        <v>126</v>
      </c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6"/>
    </row>
    <row r="77" spans="1:14" ht="13.5" customHeight="1" thickBot="1" x14ac:dyDescent="0.3">
      <c r="A77" s="99"/>
      <c r="B77" s="10">
        <v>12</v>
      </c>
      <c r="C77" s="94" t="s">
        <v>58</v>
      </c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6"/>
    </row>
    <row r="79" spans="1:14" ht="13" thickBot="1" x14ac:dyDescent="0.3"/>
    <row r="80" spans="1:14" x14ac:dyDescent="0.25">
      <c r="A80" s="105"/>
      <c r="B80" s="30">
        <v>10</v>
      </c>
      <c r="C80" s="100" t="s">
        <v>129</v>
      </c>
      <c r="D80" s="100"/>
      <c r="E80" s="100"/>
      <c r="F80" s="100"/>
      <c r="G80" s="100"/>
      <c r="H80" s="100"/>
      <c r="I80" s="100"/>
      <c r="J80" s="100"/>
      <c r="K80" s="100"/>
      <c r="L80" s="100"/>
      <c r="M80" s="101"/>
    </row>
    <row r="81" spans="1:20" x14ac:dyDescent="0.25">
      <c r="A81" s="106"/>
      <c r="B81" s="3">
        <v>11</v>
      </c>
      <c r="C81" s="90" t="s">
        <v>132</v>
      </c>
      <c r="D81" s="90"/>
      <c r="E81" s="90"/>
      <c r="F81" s="90"/>
      <c r="G81" s="90"/>
      <c r="H81" s="90"/>
      <c r="I81" s="90"/>
      <c r="J81" s="90"/>
      <c r="K81" s="90"/>
      <c r="L81" s="90"/>
      <c r="M81" s="91"/>
    </row>
    <row r="82" spans="1:20" x14ac:dyDescent="0.25">
      <c r="A82" s="107"/>
      <c r="B82" s="25">
        <v>11</v>
      </c>
      <c r="C82" s="90" t="s">
        <v>460</v>
      </c>
      <c r="D82" s="90"/>
      <c r="E82" s="90"/>
      <c r="F82" s="90"/>
      <c r="G82" s="90"/>
      <c r="H82" s="90"/>
      <c r="I82" s="90"/>
      <c r="J82" s="90"/>
      <c r="K82" s="90"/>
      <c r="L82" s="90"/>
      <c r="M82" s="91"/>
    </row>
    <row r="83" spans="1:20" ht="13" thickBot="1" x14ac:dyDescent="0.3">
      <c r="A83" s="108"/>
      <c r="B83" s="10">
        <v>12</v>
      </c>
      <c r="C83" s="92" t="s">
        <v>133</v>
      </c>
      <c r="D83" s="92"/>
      <c r="E83" s="92"/>
      <c r="F83" s="92"/>
      <c r="G83" s="92"/>
      <c r="H83" s="92"/>
      <c r="I83" s="92"/>
      <c r="J83" s="92"/>
      <c r="K83" s="92"/>
      <c r="L83" s="92"/>
      <c r="M83" s="93"/>
    </row>
    <row r="88" spans="1:20" x14ac:dyDescent="0.25">
      <c r="C88" s="1" t="s">
        <v>457</v>
      </c>
    </row>
    <row r="89" spans="1:20" x14ac:dyDescent="0.25">
      <c r="C89" s="1" t="s">
        <v>458</v>
      </c>
    </row>
    <row r="93" spans="1:20" x14ac:dyDescent="0.25">
      <c r="C93" t="s">
        <v>134</v>
      </c>
      <c r="D93" t="s">
        <v>135</v>
      </c>
      <c r="E93" t="s">
        <v>136</v>
      </c>
      <c r="F93" t="s">
        <v>137</v>
      </c>
      <c r="G93" t="s">
        <v>138</v>
      </c>
      <c r="H93" t="s">
        <v>139</v>
      </c>
      <c r="I93" t="s">
        <v>140</v>
      </c>
      <c r="J93" t="s">
        <v>141</v>
      </c>
      <c r="K93" t="s">
        <v>142</v>
      </c>
      <c r="L93" t="s">
        <v>143</v>
      </c>
      <c r="M93" t="s">
        <v>144</v>
      </c>
      <c r="N93" t="s">
        <v>145</v>
      </c>
      <c r="O93" t="s">
        <v>146</v>
      </c>
      <c r="P93" t="s">
        <v>147</v>
      </c>
      <c r="Q93" t="s">
        <v>152</v>
      </c>
      <c r="R93" t="s">
        <v>153</v>
      </c>
      <c r="S93" t="s">
        <v>154</v>
      </c>
      <c r="T93" t="s">
        <v>155</v>
      </c>
    </row>
    <row r="94" spans="1:20" x14ac:dyDescent="0.25">
      <c r="C94" t="s">
        <v>156</v>
      </c>
      <c r="D94" t="s">
        <v>157</v>
      </c>
      <c r="E94" t="s">
        <v>158</v>
      </c>
      <c r="F94" t="s">
        <v>159</v>
      </c>
      <c r="G94" t="s">
        <v>160</v>
      </c>
      <c r="H94" t="s">
        <v>161</v>
      </c>
      <c r="I94" t="s">
        <v>162</v>
      </c>
      <c r="J94" t="s">
        <v>163</v>
      </c>
      <c r="K94" t="s">
        <v>164</v>
      </c>
      <c r="L94" t="s">
        <v>165</v>
      </c>
      <c r="M94" t="s">
        <v>166</v>
      </c>
      <c r="N94" t="s">
        <v>167</v>
      </c>
      <c r="O94" t="s">
        <v>168</v>
      </c>
      <c r="P94" t="s">
        <v>169</v>
      </c>
      <c r="Q94" t="s">
        <v>174</v>
      </c>
      <c r="R94" t="s">
        <v>175</v>
      </c>
      <c r="S94" t="s">
        <v>176</v>
      </c>
      <c r="T94" t="s">
        <v>177</v>
      </c>
    </row>
    <row r="95" spans="1:20" x14ac:dyDescent="0.25">
      <c r="C95" t="s">
        <v>178</v>
      </c>
      <c r="D95" t="s">
        <v>179</v>
      </c>
      <c r="E95" t="s">
        <v>180</v>
      </c>
      <c r="F95" t="s">
        <v>181</v>
      </c>
      <c r="G95" t="s">
        <v>182</v>
      </c>
      <c r="H95" t="s">
        <v>183</v>
      </c>
      <c r="I95" t="s">
        <v>184</v>
      </c>
      <c r="J95" t="s">
        <v>185</v>
      </c>
      <c r="K95" t="s">
        <v>186</v>
      </c>
      <c r="L95" t="s">
        <v>187</v>
      </c>
      <c r="M95" t="s">
        <v>188</v>
      </c>
      <c r="N95" t="s">
        <v>189</v>
      </c>
      <c r="O95" t="s">
        <v>190</v>
      </c>
      <c r="P95" t="s">
        <v>191</v>
      </c>
      <c r="Q95" t="s">
        <v>195</v>
      </c>
      <c r="R95" t="s">
        <v>196</v>
      </c>
      <c r="T95" t="s">
        <v>197</v>
      </c>
    </row>
    <row r="96" spans="1:20" x14ac:dyDescent="0.25">
      <c r="C96" t="s">
        <v>198</v>
      </c>
      <c r="D96" t="s">
        <v>199</v>
      </c>
      <c r="E96" t="s">
        <v>200</v>
      </c>
      <c r="F96" t="s">
        <v>201</v>
      </c>
      <c r="G96" t="s">
        <v>202</v>
      </c>
      <c r="H96" t="s">
        <v>203</v>
      </c>
      <c r="I96" t="s">
        <v>204</v>
      </c>
      <c r="J96" t="s">
        <v>205</v>
      </c>
      <c r="K96" t="s">
        <v>206</v>
      </c>
      <c r="L96" t="s">
        <v>207</v>
      </c>
      <c r="M96" t="s">
        <v>208</v>
      </c>
      <c r="N96" t="s">
        <v>209</v>
      </c>
      <c r="O96" t="s">
        <v>210</v>
      </c>
      <c r="P96" t="s">
        <v>211</v>
      </c>
      <c r="Q96" t="s">
        <v>215</v>
      </c>
      <c r="R96" t="s">
        <v>216</v>
      </c>
    </row>
    <row r="97" spans="3:17" x14ac:dyDescent="0.25">
      <c r="C97" t="s">
        <v>217</v>
      </c>
      <c r="D97" t="s">
        <v>218</v>
      </c>
      <c r="E97" t="s">
        <v>219</v>
      </c>
      <c r="F97" t="s">
        <v>220</v>
      </c>
      <c r="G97" t="s">
        <v>221</v>
      </c>
      <c r="H97" t="s">
        <v>222</v>
      </c>
      <c r="I97" t="s">
        <v>223</v>
      </c>
      <c r="J97" t="s">
        <v>224</v>
      </c>
      <c r="K97" t="s">
        <v>225</v>
      </c>
      <c r="L97" t="s">
        <v>226</v>
      </c>
      <c r="M97" t="s">
        <v>227</v>
      </c>
      <c r="N97" t="s">
        <v>228</v>
      </c>
      <c r="O97" t="s">
        <v>229</v>
      </c>
      <c r="P97" t="s">
        <v>230</v>
      </c>
      <c r="Q97" t="s">
        <v>234</v>
      </c>
    </row>
    <row r="98" spans="3:17" x14ac:dyDescent="0.25">
      <c r="C98" t="s">
        <v>235</v>
      </c>
      <c r="D98" t="s">
        <v>236</v>
      </c>
      <c r="E98" t="s">
        <v>237</v>
      </c>
      <c r="F98" t="s">
        <v>238</v>
      </c>
      <c r="G98" t="s">
        <v>239</v>
      </c>
      <c r="H98" t="s">
        <v>240</v>
      </c>
      <c r="I98" t="s">
        <v>241</v>
      </c>
      <c r="J98" t="s">
        <v>242</v>
      </c>
      <c r="K98" t="s">
        <v>243</v>
      </c>
      <c r="L98" t="s">
        <v>244</v>
      </c>
      <c r="M98" t="s">
        <v>245</v>
      </c>
      <c r="N98" t="s">
        <v>246</v>
      </c>
      <c r="O98" t="s">
        <v>247</v>
      </c>
      <c r="P98" t="s">
        <v>248</v>
      </c>
      <c r="Q98" t="s">
        <v>252</v>
      </c>
    </row>
    <row r="99" spans="3:17" x14ac:dyDescent="0.25">
      <c r="C99" t="s">
        <v>253</v>
      </c>
      <c r="D99" t="s">
        <v>254</v>
      </c>
      <c r="E99" t="s">
        <v>255</v>
      </c>
      <c r="F99" t="s">
        <v>256</v>
      </c>
      <c r="G99" t="s">
        <v>257</v>
      </c>
      <c r="H99" t="s">
        <v>258</v>
      </c>
      <c r="I99" t="s">
        <v>259</v>
      </c>
      <c r="J99" t="s">
        <v>260</v>
      </c>
      <c r="K99" t="s">
        <v>261</v>
      </c>
      <c r="L99" t="s">
        <v>262</v>
      </c>
      <c r="M99" t="s">
        <v>263</v>
      </c>
      <c r="N99" t="s">
        <v>264</v>
      </c>
      <c r="O99" t="s">
        <v>265</v>
      </c>
      <c r="P99" t="s">
        <v>266</v>
      </c>
      <c r="Q99" t="s">
        <v>270</v>
      </c>
    </row>
    <row r="100" spans="3:17" x14ac:dyDescent="0.25">
      <c r="C100" t="s">
        <v>271</v>
      </c>
      <c r="D100" t="s">
        <v>272</v>
      </c>
      <c r="E100" t="s">
        <v>273</v>
      </c>
      <c r="F100" t="s">
        <v>274</v>
      </c>
      <c r="G100" t="s">
        <v>275</v>
      </c>
      <c r="H100" t="s">
        <v>276</v>
      </c>
      <c r="I100" t="s">
        <v>277</v>
      </c>
      <c r="J100" t="s">
        <v>278</v>
      </c>
      <c r="K100" t="s">
        <v>279</v>
      </c>
      <c r="L100" t="s">
        <v>280</v>
      </c>
      <c r="M100" t="s">
        <v>281</v>
      </c>
      <c r="N100" t="s">
        <v>282</v>
      </c>
      <c r="O100" t="s">
        <v>283</v>
      </c>
      <c r="P100" t="s">
        <v>284</v>
      </c>
      <c r="Q100" t="s">
        <v>288</v>
      </c>
    </row>
    <row r="101" spans="3:17" x14ac:dyDescent="0.25">
      <c r="C101" t="s">
        <v>289</v>
      </c>
      <c r="D101" t="s">
        <v>290</v>
      </c>
      <c r="E101" t="s">
        <v>291</v>
      </c>
      <c r="F101" t="s">
        <v>292</v>
      </c>
      <c r="G101" t="s">
        <v>293</v>
      </c>
      <c r="H101" t="s">
        <v>294</v>
      </c>
      <c r="I101" t="s">
        <v>295</v>
      </c>
      <c r="J101" t="s">
        <v>296</v>
      </c>
      <c r="K101" t="s">
        <v>297</v>
      </c>
      <c r="L101" t="s">
        <v>298</v>
      </c>
      <c r="M101" t="s">
        <v>299</v>
      </c>
      <c r="N101" t="s">
        <v>300</v>
      </c>
      <c r="O101" t="s">
        <v>301</v>
      </c>
      <c r="P101" t="s">
        <v>302</v>
      </c>
      <c r="Q101" t="s">
        <v>306</v>
      </c>
    </row>
    <row r="102" spans="3:17" x14ac:dyDescent="0.25">
      <c r="C102" t="s">
        <v>307</v>
      </c>
      <c r="D102" t="s">
        <v>308</v>
      </c>
      <c r="E102" t="s">
        <v>309</v>
      </c>
      <c r="F102" t="s">
        <v>310</v>
      </c>
      <c r="G102" t="s">
        <v>311</v>
      </c>
      <c r="H102" t="s">
        <v>312</v>
      </c>
      <c r="I102" t="s">
        <v>313</v>
      </c>
      <c r="J102" t="s">
        <v>314</v>
      </c>
      <c r="K102" t="s">
        <v>315</v>
      </c>
      <c r="L102" t="s">
        <v>316</v>
      </c>
      <c r="M102" t="s">
        <v>317</v>
      </c>
      <c r="N102" t="s">
        <v>318</v>
      </c>
      <c r="O102" t="s">
        <v>319</v>
      </c>
      <c r="P102" t="s">
        <v>320</v>
      </c>
      <c r="Q102" t="s">
        <v>324</v>
      </c>
    </row>
    <row r="103" spans="3:17" x14ac:dyDescent="0.25">
      <c r="C103" t="s">
        <v>325</v>
      </c>
      <c r="D103" t="s">
        <v>326</v>
      </c>
      <c r="E103" t="s">
        <v>327</v>
      </c>
      <c r="F103" t="s">
        <v>328</v>
      </c>
      <c r="G103" t="s">
        <v>329</v>
      </c>
      <c r="H103" t="s">
        <v>330</v>
      </c>
      <c r="I103" t="s">
        <v>331</v>
      </c>
      <c r="J103" t="s">
        <v>332</v>
      </c>
      <c r="K103" t="s">
        <v>333</v>
      </c>
      <c r="L103" t="s">
        <v>334</v>
      </c>
      <c r="M103" t="s">
        <v>335</v>
      </c>
      <c r="O103" t="s">
        <v>336</v>
      </c>
      <c r="P103" t="s">
        <v>337</v>
      </c>
      <c r="Q103" t="s">
        <v>341</v>
      </c>
    </row>
    <row r="104" spans="3:17" x14ac:dyDescent="0.25">
      <c r="C104" t="s">
        <v>342</v>
      </c>
      <c r="D104" t="s">
        <v>343</v>
      </c>
      <c r="E104" t="s">
        <v>344</v>
      </c>
      <c r="F104" t="s">
        <v>345</v>
      </c>
      <c r="G104" t="s">
        <v>346</v>
      </c>
      <c r="H104" t="s">
        <v>347</v>
      </c>
      <c r="I104" t="s">
        <v>348</v>
      </c>
      <c r="J104" t="s">
        <v>349</v>
      </c>
      <c r="K104" t="s">
        <v>350</v>
      </c>
      <c r="L104" t="s">
        <v>351</v>
      </c>
      <c r="M104" t="s">
        <v>352</v>
      </c>
      <c r="O104" t="s">
        <v>353</v>
      </c>
      <c r="P104" t="s">
        <v>354</v>
      </c>
      <c r="Q104" t="s">
        <v>358</v>
      </c>
    </row>
    <row r="105" spans="3:17" x14ac:dyDescent="0.25">
      <c r="C105" t="s">
        <v>359</v>
      </c>
      <c r="D105"/>
      <c r="E105" t="s">
        <v>360</v>
      </c>
      <c r="F105" t="s">
        <v>361</v>
      </c>
      <c r="G105" t="s">
        <v>362</v>
      </c>
      <c r="I105" t="s">
        <v>363</v>
      </c>
      <c r="J105" t="s">
        <v>364</v>
      </c>
      <c r="K105" t="s">
        <v>365</v>
      </c>
      <c r="L105" t="s">
        <v>366</v>
      </c>
      <c r="M105" t="s">
        <v>367</v>
      </c>
      <c r="O105" t="s">
        <v>368</v>
      </c>
      <c r="P105" t="s">
        <v>369</v>
      </c>
      <c r="Q105" t="s">
        <v>372</v>
      </c>
    </row>
    <row r="106" spans="3:17" x14ac:dyDescent="0.25">
      <c r="C106" t="s">
        <v>373</v>
      </c>
      <c r="D106"/>
      <c r="E106" t="s">
        <v>374</v>
      </c>
      <c r="F106" t="s">
        <v>375</v>
      </c>
      <c r="I106" t="s">
        <v>376</v>
      </c>
      <c r="J106" t="s">
        <v>377</v>
      </c>
      <c r="K106" t="s">
        <v>378</v>
      </c>
      <c r="M106" t="s">
        <v>379</v>
      </c>
      <c r="O106" t="s">
        <v>380</v>
      </c>
      <c r="P106" t="s">
        <v>381</v>
      </c>
      <c r="Q106" t="s">
        <v>384</v>
      </c>
    </row>
    <row r="107" spans="3:17" x14ac:dyDescent="0.25">
      <c r="C107" t="s">
        <v>385</v>
      </c>
      <c r="D107"/>
      <c r="E107" t="s">
        <v>386</v>
      </c>
      <c r="F107" t="s">
        <v>387</v>
      </c>
      <c r="I107" t="s">
        <v>388</v>
      </c>
      <c r="J107" t="s">
        <v>389</v>
      </c>
      <c r="K107" t="s">
        <v>390</v>
      </c>
      <c r="M107" t="s">
        <v>358</v>
      </c>
      <c r="O107" t="s">
        <v>391</v>
      </c>
      <c r="P107" t="s">
        <v>392</v>
      </c>
    </row>
    <row r="108" spans="3:17" x14ac:dyDescent="0.25">
      <c r="C108" t="s">
        <v>395</v>
      </c>
      <c r="D108"/>
      <c r="E108" t="s">
        <v>396</v>
      </c>
      <c r="F108" t="s">
        <v>397</v>
      </c>
      <c r="J108" t="s">
        <v>398</v>
      </c>
      <c r="K108" t="s">
        <v>399</v>
      </c>
      <c r="M108" t="s">
        <v>167</v>
      </c>
      <c r="O108" t="s">
        <v>400</v>
      </c>
      <c r="P108" t="s">
        <v>401</v>
      </c>
    </row>
    <row r="109" spans="3:17" x14ac:dyDescent="0.25">
      <c r="C109" t="s">
        <v>404</v>
      </c>
      <c r="D109"/>
      <c r="E109" t="s">
        <v>405</v>
      </c>
      <c r="F109" t="s">
        <v>406</v>
      </c>
      <c r="K109" t="s">
        <v>407</v>
      </c>
      <c r="M109" t="s">
        <v>408</v>
      </c>
      <c r="O109" t="s">
        <v>409</v>
      </c>
    </row>
    <row r="110" spans="3:17" x14ac:dyDescent="0.25">
      <c r="C110" t="s">
        <v>411</v>
      </c>
      <c r="D110"/>
      <c r="E110" t="s">
        <v>412</v>
      </c>
      <c r="F110" t="s">
        <v>413</v>
      </c>
      <c r="K110" t="s">
        <v>414</v>
      </c>
      <c r="M110" t="s">
        <v>415</v>
      </c>
      <c r="O110" t="s">
        <v>416</v>
      </c>
    </row>
    <row r="111" spans="3:17" x14ac:dyDescent="0.25">
      <c r="C111" t="s">
        <v>418</v>
      </c>
      <c r="D111"/>
      <c r="E111" t="s">
        <v>419</v>
      </c>
      <c r="F111" t="s">
        <v>420</v>
      </c>
      <c r="K111" t="s">
        <v>421</v>
      </c>
      <c r="M111" t="s">
        <v>422</v>
      </c>
      <c r="O111" t="s">
        <v>423</v>
      </c>
    </row>
    <row r="112" spans="3:17" x14ac:dyDescent="0.25">
      <c r="C112"/>
      <c r="D112"/>
      <c r="E112" t="s">
        <v>425</v>
      </c>
      <c r="F112" t="s">
        <v>426</v>
      </c>
      <c r="K112" t="s">
        <v>427</v>
      </c>
      <c r="M112" t="s">
        <v>428</v>
      </c>
      <c r="O112" t="s">
        <v>429</v>
      </c>
    </row>
    <row r="113" spans="3:13" x14ac:dyDescent="0.25">
      <c r="C113"/>
      <c r="D113"/>
      <c r="E113" t="s">
        <v>430</v>
      </c>
      <c r="F113" t="s">
        <v>431</v>
      </c>
      <c r="K113" t="s">
        <v>432</v>
      </c>
      <c r="M113" t="s">
        <v>433</v>
      </c>
    </row>
    <row r="114" spans="3:13" x14ac:dyDescent="0.25">
      <c r="C114"/>
      <c r="D114"/>
      <c r="F114" t="s">
        <v>434</v>
      </c>
      <c r="K114" t="s">
        <v>435</v>
      </c>
      <c r="M114" t="s">
        <v>436</v>
      </c>
    </row>
    <row r="115" spans="3:13" x14ac:dyDescent="0.25">
      <c r="C115"/>
      <c r="D115"/>
      <c r="F115" t="s">
        <v>437</v>
      </c>
      <c r="K115" t="s">
        <v>438</v>
      </c>
      <c r="M115" t="s">
        <v>439</v>
      </c>
    </row>
    <row r="116" spans="3:13" x14ac:dyDescent="0.25">
      <c r="C116"/>
      <c r="D116"/>
      <c r="F116" t="s">
        <v>440</v>
      </c>
      <c r="K116" t="s">
        <v>441</v>
      </c>
      <c r="M116" t="s">
        <v>442</v>
      </c>
    </row>
    <row r="117" spans="3:13" x14ac:dyDescent="0.25">
      <c r="C117"/>
      <c r="D117"/>
      <c r="F117" t="s">
        <v>443</v>
      </c>
      <c r="K117" t="s">
        <v>444</v>
      </c>
      <c r="M117" t="s">
        <v>445</v>
      </c>
    </row>
    <row r="118" spans="3:13" x14ac:dyDescent="0.25">
      <c r="C118"/>
      <c r="D118"/>
      <c r="F118" t="s">
        <v>446</v>
      </c>
      <c r="K118" t="s">
        <v>447</v>
      </c>
      <c r="M118" t="s">
        <v>448</v>
      </c>
    </row>
    <row r="119" spans="3:13" x14ac:dyDescent="0.25">
      <c r="C119"/>
      <c r="D119"/>
      <c r="F119" t="s">
        <v>449</v>
      </c>
      <c r="K119" t="s">
        <v>450</v>
      </c>
      <c r="M119" t="s">
        <v>451</v>
      </c>
    </row>
    <row r="120" spans="3:13" x14ac:dyDescent="0.25">
      <c r="C120"/>
      <c r="D120"/>
      <c r="F120" t="s">
        <v>452</v>
      </c>
      <c r="K120" t="s">
        <v>453</v>
      </c>
      <c r="M120" t="s">
        <v>454</v>
      </c>
    </row>
    <row r="121" spans="3:13" x14ac:dyDescent="0.25">
      <c r="C121"/>
      <c r="D121"/>
    </row>
    <row r="122" spans="3:13" ht="13" thickBot="1" x14ac:dyDescent="0.3"/>
    <row r="123" spans="3:13" ht="13" x14ac:dyDescent="0.3">
      <c r="D123" s="39" t="s">
        <v>38</v>
      </c>
      <c r="E123" s="40" t="s">
        <v>5</v>
      </c>
      <c r="F123" s="40" t="s">
        <v>5</v>
      </c>
    </row>
    <row r="124" spans="3:13" x14ac:dyDescent="0.25">
      <c r="D124" s="3" t="s">
        <v>501</v>
      </c>
      <c r="E124" s="21">
        <v>35000</v>
      </c>
      <c r="F124">
        <v>28000</v>
      </c>
    </row>
    <row r="125" spans="3:13" x14ac:dyDescent="0.25">
      <c r="D125" s="3" t="s">
        <v>500</v>
      </c>
      <c r="E125" s="21">
        <v>32000</v>
      </c>
      <c r="F125">
        <v>30000</v>
      </c>
    </row>
    <row r="126" spans="3:13" x14ac:dyDescent="0.25">
      <c r="D126" s="6" t="s">
        <v>41</v>
      </c>
      <c r="E126" s="21">
        <v>20000</v>
      </c>
      <c r="F126">
        <v>25000</v>
      </c>
    </row>
    <row r="127" spans="3:13" x14ac:dyDescent="0.25">
      <c r="D127" s="6" t="s">
        <v>42</v>
      </c>
      <c r="E127" s="21">
        <v>8000</v>
      </c>
      <c r="F127">
        <v>9000</v>
      </c>
    </row>
    <row r="128" spans="3:13" x14ac:dyDescent="0.25">
      <c r="D128" s="6" t="s">
        <v>81</v>
      </c>
      <c r="E128" s="21">
        <v>15000</v>
      </c>
      <c r="F128">
        <v>18000</v>
      </c>
    </row>
    <row r="129" spans="4:6" x14ac:dyDescent="0.25">
      <c r="D129" s="6" t="s">
        <v>99</v>
      </c>
      <c r="E129" s="21">
        <v>18000</v>
      </c>
      <c r="F129">
        <v>19000</v>
      </c>
    </row>
    <row r="130" spans="4:6" x14ac:dyDescent="0.25">
      <c r="D130" s="6" t="s">
        <v>40</v>
      </c>
      <c r="E130" s="21">
        <v>12000</v>
      </c>
      <c r="F130">
        <v>15000</v>
      </c>
    </row>
    <row r="131" spans="4:6" ht="13" thickBot="1" x14ac:dyDescent="0.3">
      <c r="D131" s="7"/>
      <c r="E131" s="22"/>
    </row>
  </sheetData>
  <autoFilter ref="B3:P36" xr:uid="{00000000-0009-0000-0000-00001C000000}">
    <sortState xmlns:xlrd2="http://schemas.microsoft.com/office/spreadsheetml/2017/richdata2" ref="B4:P36">
      <sortCondition ref="K3:K36"/>
    </sortState>
  </autoFilter>
  <mergeCells count="34">
    <mergeCell ref="A80:A83"/>
    <mergeCell ref="C80:M80"/>
    <mergeCell ref="C81:M81"/>
    <mergeCell ref="C82:M82"/>
    <mergeCell ref="C83:M83"/>
    <mergeCell ref="C65:M65"/>
    <mergeCell ref="C66:M66"/>
    <mergeCell ref="A68:A77"/>
    <mergeCell ref="C68:N68"/>
    <mergeCell ref="C69:N69"/>
    <mergeCell ref="C70:N70"/>
    <mergeCell ref="C71:N71"/>
    <mergeCell ref="C72:N72"/>
    <mergeCell ref="C73:N73"/>
    <mergeCell ref="C74:N74"/>
    <mergeCell ref="C75:N75"/>
    <mergeCell ref="C76:N76"/>
    <mergeCell ref="C77:N77"/>
    <mergeCell ref="C64:M64"/>
    <mergeCell ref="A42:A53"/>
    <mergeCell ref="C42:H42"/>
    <mergeCell ref="C43:H43"/>
    <mergeCell ref="C44:H44"/>
    <mergeCell ref="C45:H45"/>
    <mergeCell ref="A55:A66"/>
    <mergeCell ref="C55:M55"/>
    <mergeCell ref="C56:M56"/>
    <mergeCell ref="C57:M57"/>
    <mergeCell ref="C58:M58"/>
    <mergeCell ref="C59:M59"/>
    <mergeCell ref="C60:M60"/>
    <mergeCell ref="C61:M61"/>
    <mergeCell ref="C62:M62"/>
    <mergeCell ref="C63:M63"/>
  </mergeCells>
  <dataValidations count="3">
    <dataValidation type="list" allowBlank="1" showInputMessage="1" showErrorMessage="1" sqref="O4:O21 O36 O23:O33" xr:uid="{00000000-0002-0000-1C00-000000000000}">
      <formula1>$C$93:$T$93</formula1>
    </dataValidation>
    <dataValidation type="list" allowBlank="1" showInputMessage="1" showErrorMessage="1" sqref="P4:P21 P23:P33 P36" xr:uid="{00000000-0002-0000-1C00-000001000000}">
      <formula1>INDIRECT(O4)</formula1>
    </dataValidation>
    <dataValidation type="list" allowBlank="1" showInputMessage="1" showErrorMessage="1" sqref="L4:L21 L23:L33" xr:uid="{00000000-0002-0000-1C00-000002000000}">
      <formula1>INDIRECT(D4)</formula1>
    </dataValidation>
  </dataValidations>
  <hyperlinks>
    <hyperlink ref="C103" r:id="rId1" tooltip="Бар (місто)" display="https://uk.wikipedia.org/wiki/%D0%91%D0%B0%D1%80_(%D0%BC%D1%96%D1%81%D1%82%D0%BE)" xr:uid="{00000000-0004-0000-1C00-000000000000}"/>
    <hyperlink ref="C101" r:id="rId2" tooltip="Бершадь" display="https://uk.wikipedia.org/wiki/%D0%91%D0%B5%D1%80%D1%88%D0%B0%D0%B4%D1%8C" xr:uid="{00000000-0004-0000-1C00-000001000000}"/>
    <hyperlink ref="C111" r:id="rId3" tooltip="Вінниця" display="https://uk.wikipedia.org/wiki/%D0%92%D1%96%D0%BD%D0%BD%D0%B8%D1%86%D1%8F" xr:uid="{00000000-0004-0000-1C00-000002000000}"/>
    <hyperlink ref="C106" r:id="rId4" tooltip="Гайсин" display="https://uk.wikipedia.org/wiki/%D0%93%D0%B0%D0%B9%D1%81%D0%B8%D0%BD" xr:uid="{00000000-0004-0000-1C00-000003000000}"/>
    <hyperlink ref="C100" r:id="rId5" tooltip="Гнівань" display="https://uk.wikipedia.org/wiki/%D0%93%D0%BD%D1%96%D0%B2%D0%B0%D0%BD%D1%8C" xr:uid="{00000000-0004-0000-1C00-000004000000}"/>
    <hyperlink ref="C110" r:id="rId6" tooltip="Жмеринка" display="https://uk.wikipedia.org/wiki/%D0%96%D0%BC%D0%B5%D1%80%D0%B8%D0%BD%D0%BA%D0%B0" xr:uid="{00000000-0004-0000-1C00-000005000000}"/>
    <hyperlink ref="C97" r:id="rId7" tooltip="Іллінці" display="https://uk.wikipedia.org/wiki/%D0%86%D0%BB%D0%BB%D1%96%D0%BD%D1%86%D1%96" xr:uid="{00000000-0004-0000-1C00-000006000000}"/>
    <hyperlink ref="C104" r:id="rId8" tooltip="Калинівка (місто)" display="https://uk.wikipedia.org/wiki/%D0%9A%D0%B0%D0%BB%D0%B8%D0%BD%D1%96%D0%B2%D0%BA%D0%B0_(%D0%BC%D1%96%D1%81%D1%82%D0%BE)" xr:uid="{00000000-0004-0000-1C00-000007000000}"/>
    <hyperlink ref="C107" r:id="rId9" tooltip="Козятин" display="https://uk.wikipedia.org/wiki/%D0%9A%D0%BE%D0%B7%D1%8F%D1%82%D0%B8%D0%BD" xr:uid="{00000000-0004-0000-1C00-000008000000}"/>
    <hyperlink ref="C105" r:id="rId10" tooltip="Ладижин" display="https://uk.wikipedia.org/wiki/%D0%9B%D0%B0%D0%B4%D0%B8%D0%B6%D0%B8%D0%BD" xr:uid="{00000000-0004-0000-1C00-000009000000}"/>
    <hyperlink ref="C95" r:id="rId11" tooltip="Липовець" display="https://uk.wikipedia.org/wiki/%D0%9B%D0%B8%D0%BF%D0%BE%D0%B2%D0%B5%D1%86%D1%8C" xr:uid="{00000000-0004-0000-1C00-00000A000000}"/>
    <hyperlink ref="C109" r:id="rId12" tooltip="Могилів-Подільський" display="https://uk.wikipedia.org/wiki/%D0%9C%D0%BE%D0%B3%D0%B8%D0%BB%D1%96%D0%B2-%D0%9F%D0%BE%D0%B4%D1%96%D0%BB%D1%8C%D1%81%D1%8C%D0%BA%D0%B8%D0%B9" xr:uid="{00000000-0004-0000-1C00-00000B000000}"/>
    <hyperlink ref="C99" r:id="rId13" tooltip="Немирів" display="https://uk.wikipedia.org/wiki/%D0%9D%D0%B5%D0%BC%D0%B8%D1%80%D1%96%D0%B2" xr:uid="{00000000-0004-0000-1C00-00000C000000}"/>
    <hyperlink ref="C96" r:id="rId14" tooltip="Погребище" display="https://uk.wikipedia.org/wiki/%D0%9F%D0%BE%D0%B3%D1%80%D0%B5%D0%B1%D0%B8%D1%89%D0%B5" xr:uid="{00000000-0004-0000-1C00-00000D000000}"/>
    <hyperlink ref="C102" r:id="rId15" tooltip="Тульчин" display="https://uk.wikipedia.org/wiki/%D0%A2%D1%83%D0%BB%D1%8C%D1%87%D0%B8%D0%BD" xr:uid="{00000000-0004-0000-1C00-00000E000000}"/>
    <hyperlink ref="C108" r:id="rId16" tooltip="Хмільник" display="https://uk.wikipedia.org/wiki/%D0%A5%D0%BC%D1%96%D0%BB%D1%8C%D0%BD%D0%B8%D0%BA" xr:uid="{00000000-0004-0000-1C00-00000F000000}"/>
    <hyperlink ref="C94" r:id="rId17" tooltip="Шаргород" display="https://uk.wikipedia.org/wiki/%D0%A8%D0%B0%D1%80%D0%B3%D0%BE%D1%80%D0%BE%D0%B4" xr:uid="{00000000-0004-0000-1C00-000010000000}"/>
    <hyperlink ref="C98" r:id="rId18" tooltip="Ямпіль" display="https://uk.wikipedia.org/wiki/%D0%AF%D0%BC%D0%BF%D1%96%D0%BB%D1%8C" xr:uid="{00000000-0004-0000-1C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128"/>
  <sheetViews>
    <sheetView topLeftCell="K110" zoomScale="90" zoomScaleNormal="90" workbookViewId="0">
      <selection sqref="A1:Z141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x14ac:dyDescent="0.25">
      <c r="B5" s="6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2:16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2:16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2:16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2:16" x14ac:dyDescent="0.25">
      <c r="B11" s="6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2:16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2:16" x14ac:dyDescent="0.25">
      <c r="B13" s="6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2:16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2:16" x14ac:dyDescent="0.25">
      <c r="B15" s="6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2:16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x14ac:dyDescent="0.25">
      <c r="B17" s="6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x14ac:dyDescent="0.25">
      <c r="B19" s="6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x14ac:dyDescent="0.25">
      <c r="B21" s="6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x14ac:dyDescent="0.25">
      <c r="B23" s="6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x14ac:dyDescent="0.25">
      <c r="B25" s="6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x14ac:dyDescent="0.25">
      <c r="B27" s="6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x14ac:dyDescent="0.25">
      <c r="B29" s="6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x14ac:dyDescent="0.25">
      <c r="B31" s="6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2000000}"/>
  <sortState xmlns:xlrd2="http://schemas.microsoft.com/office/spreadsheetml/2017/richdata2" ref="D121:F127">
    <sortCondition ref="D121"/>
  </sortState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L4:L32" xr:uid="{00000000-0002-0000-0200-000000000000}">
      <formula1>INDIRECT(D4)</formula1>
    </dataValidation>
    <dataValidation type="list" allowBlank="1" showInputMessage="1" showErrorMessage="1" sqref="P4:P33" xr:uid="{00000000-0002-0000-0200-000001000000}">
      <formula1>INDIRECT(O4)</formula1>
    </dataValidation>
    <dataValidation type="list" allowBlank="1" showInputMessage="1" showErrorMessage="1" sqref="O4:O33" xr:uid="{00000000-0002-0000-0200-000002000000}">
      <formula1>$C$90:$T$90</formula1>
    </dataValidation>
  </dataValidations>
  <hyperlinks>
    <hyperlink ref="C100" r:id="rId1" tooltip="Бар (місто)" display="https://uk.wikipedia.org/wiki/%D0%91%D0%B0%D1%80_(%D0%BC%D1%96%D1%81%D1%82%D0%BE)" xr:uid="{00000000-0004-0000-0200-000000000000}"/>
    <hyperlink ref="C98" r:id="rId2" tooltip="Бершадь" display="https://uk.wikipedia.org/wiki/%D0%91%D0%B5%D1%80%D1%88%D0%B0%D0%B4%D1%8C" xr:uid="{00000000-0004-0000-0200-000001000000}"/>
    <hyperlink ref="C108" r:id="rId3" tooltip="Вінниця" display="https://uk.wikipedia.org/wiki/%D0%92%D1%96%D0%BD%D0%BD%D0%B8%D1%86%D1%8F" xr:uid="{00000000-0004-0000-0200-000002000000}"/>
    <hyperlink ref="C103" r:id="rId4" tooltip="Гайсин" display="https://uk.wikipedia.org/wiki/%D0%93%D0%B0%D0%B9%D1%81%D0%B8%D0%BD" xr:uid="{00000000-0004-0000-0200-000003000000}"/>
    <hyperlink ref="C97" r:id="rId5" tooltip="Гнівань" display="https://uk.wikipedia.org/wiki/%D0%93%D0%BD%D1%96%D0%B2%D0%B0%D0%BD%D1%8C" xr:uid="{00000000-0004-0000-0200-000004000000}"/>
    <hyperlink ref="C107" r:id="rId6" tooltip="Жмеринка" display="https://uk.wikipedia.org/wiki/%D0%96%D0%BC%D0%B5%D1%80%D0%B8%D0%BD%D0%BA%D0%B0" xr:uid="{00000000-0004-0000-0200-000005000000}"/>
    <hyperlink ref="C94" r:id="rId7" tooltip="Іллінці" display="https://uk.wikipedia.org/wiki/%D0%86%D0%BB%D0%BB%D1%96%D0%BD%D1%86%D1%96" xr:uid="{00000000-0004-0000-0200-000006000000}"/>
    <hyperlink ref="C101" r:id="rId8" tooltip="Калинівка (місто)" display="https://uk.wikipedia.org/wiki/%D0%9A%D0%B0%D0%BB%D0%B8%D0%BD%D1%96%D0%B2%D0%BA%D0%B0_(%D0%BC%D1%96%D1%81%D1%82%D0%BE)" xr:uid="{00000000-0004-0000-0200-000007000000}"/>
    <hyperlink ref="C104" r:id="rId9" tooltip="Козятин" display="https://uk.wikipedia.org/wiki/%D0%9A%D0%BE%D0%B7%D1%8F%D1%82%D0%B8%D0%BD" xr:uid="{00000000-0004-0000-0200-000008000000}"/>
    <hyperlink ref="C102" r:id="rId10" tooltip="Ладижин" display="https://uk.wikipedia.org/wiki/%D0%9B%D0%B0%D0%B4%D0%B8%D0%B6%D0%B8%D0%BD" xr:uid="{00000000-0004-0000-0200-000009000000}"/>
    <hyperlink ref="C92" r:id="rId11" tooltip="Липовець" display="https://uk.wikipedia.org/wiki/%D0%9B%D0%B8%D0%BF%D0%BE%D0%B2%D0%B5%D1%86%D1%8C" xr:uid="{00000000-0004-0000-02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200-00000B000000}"/>
    <hyperlink ref="C96" r:id="rId13" tooltip="Немирів" display="https://uk.wikipedia.org/wiki/%D0%9D%D0%B5%D0%BC%D0%B8%D1%80%D1%96%D0%B2" xr:uid="{00000000-0004-0000-0200-00000C000000}"/>
    <hyperlink ref="C93" r:id="rId14" tooltip="Погребище" display="https://uk.wikipedia.org/wiki/%D0%9F%D0%BE%D0%B3%D1%80%D0%B5%D0%B1%D0%B8%D1%89%D0%B5" xr:uid="{00000000-0004-0000-0200-00000D000000}"/>
    <hyperlink ref="C99" r:id="rId15" tooltip="Тульчин" display="https://uk.wikipedia.org/wiki/%D0%A2%D1%83%D0%BB%D1%8C%D1%87%D0%B8%D0%BD" xr:uid="{00000000-0004-0000-0200-00000E000000}"/>
    <hyperlink ref="C105" r:id="rId16" tooltip="Хмільник" display="https://uk.wikipedia.org/wiki/%D0%A5%D0%BC%D1%96%D0%BB%D1%8C%D0%BD%D0%B8%D0%BA" xr:uid="{00000000-0004-0000-0200-00000F000000}"/>
    <hyperlink ref="C91" r:id="rId17" tooltip="Шаргород" display="https://uk.wikipedia.org/wiki/%D0%A8%D0%B0%D1%80%D0%B3%D0%BE%D1%80%D0%BE%D0%B4" xr:uid="{00000000-0004-0000-0200-000010000000}"/>
    <hyperlink ref="C95" r:id="rId18" tooltip="Ямпіль" display="https://uk.wikipedia.org/wiki/%D0%AF%D0%BC%D0%BF%D1%96%D0%BB%D1%8C" xr:uid="{00000000-0004-0000-02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T136"/>
  <sheetViews>
    <sheetView topLeftCell="C1" zoomScale="90" zoomScaleNormal="90" workbookViewId="0">
      <selection activeCell="B3" sqref="B3:P40"/>
    </sheetView>
  </sheetViews>
  <sheetFormatPr defaultRowHeight="12.5" outlineLevelRow="2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outlineLevel="2" x14ac:dyDescent="0.25">
      <c r="B4" s="11">
        <v>14</v>
      </c>
      <c r="C4" s="14" t="s">
        <v>51</v>
      </c>
      <c r="D4" s="3" t="s">
        <v>501</v>
      </c>
      <c r="E4" s="12" t="s">
        <v>29</v>
      </c>
      <c r="F4" s="12" t="s">
        <v>30</v>
      </c>
      <c r="G4" s="12" t="s">
        <v>76</v>
      </c>
      <c r="H4" s="13">
        <v>34916</v>
      </c>
      <c r="I4" s="13">
        <v>26140</v>
      </c>
      <c r="J4" s="18">
        <v>25.634017405821922</v>
      </c>
      <c r="K4" s="14" t="s">
        <v>498</v>
      </c>
      <c r="L4" s="19">
        <v>28000</v>
      </c>
      <c r="M4" s="18">
        <v>49.67785302226028</v>
      </c>
      <c r="N4" s="12" t="s">
        <v>510</v>
      </c>
      <c r="O4" s="12" t="s">
        <v>152</v>
      </c>
      <c r="P4" s="23" t="s">
        <v>174</v>
      </c>
    </row>
    <row r="5" spans="2:16" outlineLevel="2" x14ac:dyDescent="0.25">
      <c r="B5" s="63">
        <v>17</v>
      </c>
      <c r="C5" s="3" t="s">
        <v>46</v>
      </c>
      <c r="D5" s="3" t="s">
        <v>501</v>
      </c>
      <c r="E5" s="4" t="s">
        <v>35</v>
      </c>
      <c r="F5" s="4" t="s">
        <v>36</v>
      </c>
      <c r="G5" s="4" t="s">
        <v>79</v>
      </c>
      <c r="H5" s="5">
        <v>36774</v>
      </c>
      <c r="I5" s="5">
        <v>30444</v>
      </c>
      <c r="J5" s="18">
        <v>20.543606446917813</v>
      </c>
      <c r="K5" s="14" t="s">
        <v>499</v>
      </c>
      <c r="L5" s="19">
        <v>28000</v>
      </c>
      <c r="M5" s="18">
        <v>37.886072200342468</v>
      </c>
      <c r="N5" s="4" t="s">
        <v>502</v>
      </c>
      <c r="O5" s="4" t="s">
        <v>152</v>
      </c>
      <c r="P5" s="21" t="s">
        <v>215</v>
      </c>
    </row>
    <row r="6" spans="2:16" ht="13" outlineLevel="1" x14ac:dyDescent="0.3">
      <c r="B6" s="11"/>
      <c r="C6" s="3"/>
      <c r="D6" s="77" t="s">
        <v>533</v>
      </c>
      <c r="E6" s="4"/>
      <c r="F6" s="4"/>
      <c r="G6" s="4"/>
      <c r="H6" s="5"/>
      <c r="I6" s="5"/>
      <c r="J6" s="18"/>
      <c r="K6" s="14"/>
      <c r="L6" s="19">
        <f>SUBTOTAL(9,L4:L5)</f>
        <v>56000</v>
      </c>
      <c r="M6" s="18"/>
      <c r="N6" s="4"/>
      <c r="O6" s="4"/>
      <c r="P6" s="21"/>
    </row>
    <row r="7" spans="2:16" outlineLevel="2" x14ac:dyDescent="0.25">
      <c r="B7" s="11">
        <v>5</v>
      </c>
      <c r="C7" s="3" t="s">
        <v>51</v>
      </c>
      <c r="D7" s="3" t="s">
        <v>500</v>
      </c>
      <c r="E7" s="4" t="s">
        <v>466</v>
      </c>
      <c r="F7" s="4" t="s">
        <v>467</v>
      </c>
      <c r="G7" s="4" t="s">
        <v>71</v>
      </c>
      <c r="H7" s="5">
        <v>27986</v>
      </c>
      <c r="I7" s="5">
        <v>19253</v>
      </c>
      <c r="J7" s="18">
        <v>44.620318775684936</v>
      </c>
      <c r="K7" s="14" t="s">
        <v>498</v>
      </c>
      <c r="L7" s="19">
        <v>32000</v>
      </c>
      <c r="M7" s="18">
        <v>68.546346172945206</v>
      </c>
      <c r="N7" s="4" t="s">
        <v>505</v>
      </c>
      <c r="O7" s="4" t="s">
        <v>152</v>
      </c>
      <c r="P7" s="21" t="s">
        <v>174</v>
      </c>
    </row>
    <row r="8" spans="2:16" outlineLevel="2" x14ac:dyDescent="0.25">
      <c r="B8" s="63">
        <v>11</v>
      </c>
      <c r="C8" s="3" t="s">
        <v>46</v>
      </c>
      <c r="D8" s="3" t="s">
        <v>500</v>
      </c>
      <c r="E8" s="4" t="s">
        <v>23</v>
      </c>
      <c r="F8" s="4" t="s">
        <v>24</v>
      </c>
      <c r="G8" s="4" t="s">
        <v>73</v>
      </c>
      <c r="H8" s="5">
        <v>34552</v>
      </c>
      <c r="I8" s="5">
        <v>18530</v>
      </c>
      <c r="J8" s="18">
        <v>26.631277679794525</v>
      </c>
      <c r="K8" s="14" t="s">
        <v>499</v>
      </c>
      <c r="L8" s="19">
        <v>30000</v>
      </c>
      <c r="M8" s="18">
        <v>70.527168090753435</v>
      </c>
      <c r="N8" s="4" t="s">
        <v>508</v>
      </c>
      <c r="O8" s="4" t="s">
        <v>152</v>
      </c>
      <c r="P8" s="21" t="s">
        <v>174</v>
      </c>
    </row>
    <row r="9" spans="2:16" outlineLevel="2" x14ac:dyDescent="0.25">
      <c r="B9" s="11">
        <v>16</v>
      </c>
      <c r="C9" s="3" t="s">
        <v>51</v>
      </c>
      <c r="D9" s="3" t="s">
        <v>500</v>
      </c>
      <c r="E9" s="4" t="s">
        <v>33</v>
      </c>
      <c r="F9" s="4" t="s">
        <v>34</v>
      </c>
      <c r="G9" s="4" t="s">
        <v>78</v>
      </c>
      <c r="H9" s="5">
        <v>35967</v>
      </c>
      <c r="I9" s="5">
        <v>25279</v>
      </c>
      <c r="J9" s="18">
        <v>22.754565351027402</v>
      </c>
      <c r="K9" s="14" t="s">
        <v>499</v>
      </c>
      <c r="L9" s="19">
        <v>32000</v>
      </c>
      <c r="M9" s="18">
        <v>52.036757131849321</v>
      </c>
      <c r="N9" s="4" t="s">
        <v>511</v>
      </c>
      <c r="O9" s="4" t="s">
        <v>152</v>
      </c>
      <c r="P9" s="21" t="s">
        <v>195</v>
      </c>
    </row>
    <row r="10" spans="2:16" outlineLevel="2" x14ac:dyDescent="0.25">
      <c r="B10" s="63">
        <v>29</v>
      </c>
      <c r="C10" s="3" t="s">
        <v>46</v>
      </c>
      <c r="D10" s="3" t="s">
        <v>500</v>
      </c>
      <c r="E10" s="4" t="s">
        <v>21</v>
      </c>
      <c r="F10" s="4" t="s">
        <v>59</v>
      </c>
      <c r="G10" s="4" t="s">
        <v>80</v>
      </c>
      <c r="H10" s="5">
        <v>32640</v>
      </c>
      <c r="I10" s="5">
        <v>24945</v>
      </c>
      <c r="J10" s="18">
        <v>31.869633844178086</v>
      </c>
      <c r="K10" s="14" t="s">
        <v>498</v>
      </c>
      <c r="L10" s="19">
        <v>32000</v>
      </c>
      <c r="M10" s="18">
        <v>52.951825625000005</v>
      </c>
      <c r="N10" s="4" t="s">
        <v>505</v>
      </c>
      <c r="O10" s="4" t="s">
        <v>152</v>
      </c>
      <c r="P10" s="21" t="s">
        <v>174</v>
      </c>
    </row>
    <row r="11" spans="2:16" ht="13" outlineLevel="1" x14ac:dyDescent="0.3">
      <c r="B11" s="11"/>
      <c r="C11" s="3"/>
      <c r="D11" s="77" t="s">
        <v>534</v>
      </c>
      <c r="E11" s="4"/>
      <c r="F11" s="4"/>
      <c r="G11" s="4"/>
      <c r="H11" s="5"/>
      <c r="I11" s="5"/>
      <c r="J11" s="18"/>
      <c r="K11" s="14"/>
      <c r="L11" s="19">
        <f>SUBTOTAL(9,L7:L10)</f>
        <v>126000</v>
      </c>
      <c r="M11" s="18"/>
      <c r="N11" s="4"/>
      <c r="O11" s="4"/>
      <c r="P11" s="21"/>
    </row>
    <row r="12" spans="2:16" outlineLevel="2" x14ac:dyDescent="0.25">
      <c r="B12" s="11">
        <v>2</v>
      </c>
      <c r="C12" s="3" t="s">
        <v>46</v>
      </c>
      <c r="D12" s="3" t="s">
        <v>41</v>
      </c>
      <c r="E12" s="4" t="s">
        <v>9</v>
      </c>
      <c r="F12" s="4" t="s">
        <v>10</v>
      </c>
      <c r="G12" s="4" t="s">
        <v>66</v>
      </c>
      <c r="H12" s="5">
        <v>29882</v>
      </c>
      <c r="I12" s="5">
        <v>18742</v>
      </c>
      <c r="J12" s="18">
        <v>39.425798227739733</v>
      </c>
      <c r="K12" s="14" t="s">
        <v>499</v>
      </c>
      <c r="L12" s="19">
        <v>20000</v>
      </c>
      <c r="M12" s="18">
        <v>69.946346172945212</v>
      </c>
      <c r="N12" s="4" t="s">
        <v>503</v>
      </c>
      <c r="O12" s="4" t="s">
        <v>152</v>
      </c>
      <c r="P12" s="21" t="s">
        <v>174</v>
      </c>
    </row>
    <row r="13" spans="2:16" outlineLevel="2" x14ac:dyDescent="0.25">
      <c r="B13" s="63">
        <v>7</v>
      </c>
      <c r="C13" s="3" t="s">
        <v>51</v>
      </c>
      <c r="D13" s="3" t="s">
        <v>41</v>
      </c>
      <c r="E13" s="4" t="s">
        <v>15</v>
      </c>
      <c r="F13" s="4" t="s">
        <v>16</v>
      </c>
      <c r="G13" s="4" t="s">
        <v>69</v>
      </c>
      <c r="H13" s="5">
        <v>33578</v>
      </c>
      <c r="I13" s="5">
        <v>17448</v>
      </c>
      <c r="J13" s="18">
        <v>29.299770830479456</v>
      </c>
      <c r="K13" s="14" t="s">
        <v>499</v>
      </c>
      <c r="L13" s="19">
        <v>25000</v>
      </c>
      <c r="M13" s="18">
        <v>73.491551652397263</v>
      </c>
      <c r="N13" s="4" t="s">
        <v>505</v>
      </c>
      <c r="O13" s="4" t="s">
        <v>152</v>
      </c>
      <c r="P13" s="21" t="s">
        <v>252</v>
      </c>
    </row>
    <row r="14" spans="2:16" ht="13" outlineLevel="1" x14ac:dyDescent="0.3">
      <c r="B14" s="11"/>
      <c r="C14" s="3"/>
      <c r="D14" s="77" t="s">
        <v>535</v>
      </c>
      <c r="E14" s="4"/>
      <c r="F14" s="4"/>
      <c r="G14" s="4"/>
      <c r="H14" s="5"/>
      <c r="I14" s="5"/>
      <c r="J14" s="18"/>
      <c r="K14" s="14"/>
      <c r="L14" s="19">
        <f>SUBTOTAL(9,L12:L13)</f>
        <v>45000</v>
      </c>
      <c r="M14" s="18"/>
      <c r="N14" s="4"/>
      <c r="O14" s="4"/>
      <c r="P14" s="21"/>
    </row>
    <row r="15" spans="2:16" outlineLevel="2" x14ac:dyDescent="0.25">
      <c r="B15" s="11">
        <v>6</v>
      </c>
      <c r="C15" s="3" t="s">
        <v>51</v>
      </c>
      <c r="D15" s="3" t="s">
        <v>42</v>
      </c>
      <c r="E15" s="4" t="s">
        <v>13</v>
      </c>
      <c r="F15" s="4" t="s">
        <v>14</v>
      </c>
      <c r="G15" s="4" t="s">
        <v>68</v>
      </c>
      <c r="H15" s="5">
        <v>23963</v>
      </c>
      <c r="I15" s="5">
        <v>19253</v>
      </c>
      <c r="J15" s="18">
        <v>55.642236583904115</v>
      </c>
      <c r="K15" s="14" t="s">
        <v>499</v>
      </c>
      <c r="L15" s="19">
        <v>8000</v>
      </c>
      <c r="M15" s="18">
        <v>68.546346172945206</v>
      </c>
      <c r="N15" s="4" t="s">
        <v>506</v>
      </c>
      <c r="O15" s="4" t="s">
        <v>152</v>
      </c>
      <c r="P15" s="21" t="s">
        <v>270</v>
      </c>
    </row>
    <row r="16" spans="2:16" outlineLevel="2" x14ac:dyDescent="0.25">
      <c r="B16" s="63">
        <v>27</v>
      </c>
      <c r="C16" s="3" t="s">
        <v>51</v>
      </c>
      <c r="D16" s="3" t="s">
        <v>42</v>
      </c>
      <c r="E16" s="4" t="s">
        <v>33</v>
      </c>
      <c r="F16" s="4" t="s">
        <v>97</v>
      </c>
      <c r="G16" s="4" t="s">
        <v>98</v>
      </c>
      <c r="H16" s="5">
        <v>39487</v>
      </c>
      <c r="I16" s="5">
        <v>30771</v>
      </c>
      <c r="J16" s="18">
        <v>13.110729734589045</v>
      </c>
      <c r="K16" s="14" t="s">
        <v>499</v>
      </c>
      <c r="L16" s="19">
        <v>9000</v>
      </c>
      <c r="M16" s="18">
        <v>36.990181789383563</v>
      </c>
      <c r="N16" s="4" t="s">
        <v>506</v>
      </c>
      <c r="O16" s="4" t="s">
        <v>152</v>
      </c>
      <c r="P16" s="21" t="s">
        <v>288</v>
      </c>
    </row>
    <row r="17" spans="2:16" ht="13" outlineLevel="1" x14ac:dyDescent="0.3">
      <c r="B17" s="11"/>
      <c r="C17" s="3"/>
      <c r="D17" s="77" t="s">
        <v>536</v>
      </c>
      <c r="E17" s="4"/>
      <c r="F17" s="4"/>
      <c r="G17" s="4"/>
      <c r="H17" s="5"/>
      <c r="I17" s="5"/>
      <c r="J17" s="18"/>
      <c r="K17" s="14"/>
      <c r="L17" s="19">
        <f>SUBTOTAL(9,L15:L16)</f>
        <v>17000</v>
      </c>
      <c r="M17" s="18"/>
      <c r="N17" s="4"/>
      <c r="O17" s="4"/>
      <c r="P17" s="21"/>
    </row>
    <row r="18" spans="2:16" outlineLevel="2" x14ac:dyDescent="0.25">
      <c r="B18" s="11">
        <v>18</v>
      </c>
      <c r="C18" s="3" t="s">
        <v>46</v>
      </c>
      <c r="D18" s="3" t="s">
        <v>81</v>
      </c>
      <c r="E18" s="4" t="s">
        <v>82</v>
      </c>
      <c r="F18" s="4" t="s">
        <v>83</v>
      </c>
      <c r="G18" s="4" t="s">
        <v>70</v>
      </c>
      <c r="H18" s="5">
        <v>40307</v>
      </c>
      <c r="I18" s="5">
        <v>29344</v>
      </c>
      <c r="J18" s="18">
        <v>10.864154392123291</v>
      </c>
      <c r="K18" s="14" t="s">
        <v>498</v>
      </c>
      <c r="L18" s="19">
        <v>15000</v>
      </c>
      <c r="M18" s="18">
        <v>40.899770830479454</v>
      </c>
      <c r="N18" s="4" t="s">
        <v>512</v>
      </c>
      <c r="O18" s="4" t="s">
        <v>152</v>
      </c>
      <c r="P18" s="21" t="s">
        <v>174</v>
      </c>
    </row>
    <row r="19" spans="2:16" outlineLevel="2" x14ac:dyDescent="0.25">
      <c r="B19" s="63">
        <v>19</v>
      </c>
      <c r="C19" s="3" t="s">
        <v>46</v>
      </c>
      <c r="D19" s="3" t="s">
        <v>81</v>
      </c>
      <c r="E19" s="4" t="s">
        <v>463</v>
      </c>
      <c r="F19" s="4" t="s">
        <v>464</v>
      </c>
      <c r="G19" s="4" t="s">
        <v>465</v>
      </c>
      <c r="H19" s="5">
        <v>42987</v>
      </c>
      <c r="I19" s="5">
        <v>29344</v>
      </c>
      <c r="J19" s="18">
        <v>3.5216886386986341</v>
      </c>
      <c r="K19" s="14" t="s">
        <v>498</v>
      </c>
      <c r="L19" s="19">
        <v>18000</v>
      </c>
      <c r="M19" s="18">
        <v>40.899770830479454</v>
      </c>
      <c r="N19" s="4" t="s">
        <v>504</v>
      </c>
      <c r="O19" s="4" t="s">
        <v>134</v>
      </c>
      <c r="P19" s="21" t="s">
        <v>178</v>
      </c>
    </row>
    <row r="20" spans="2:16" ht="13" outlineLevel="1" x14ac:dyDescent="0.3">
      <c r="B20" s="11"/>
      <c r="C20" s="3"/>
      <c r="D20" s="77" t="s">
        <v>537</v>
      </c>
      <c r="E20" s="4"/>
      <c r="F20" s="4"/>
      <c r="G20" s="4"/>
      <c r="H20" s="5"/>
      <c r="I20" s="5"/>
      <c r="J20" s="18"/>
      <c r="K20" s="14"/>
      <c r="L20" s="19">
        <f>SUBTOTAL(9,L18:L19)</f>
        <v>33000</v>
      </c>
      <c r="M20" s="18"/>
      <c r="N20" s="4"/>
      <c r="O20" s="4"/>
      <c r="P20" s="21"/>
    </row>
    <row r="21" spans="2:16" outlineLevel="2" x14ac:dyDescent="0.25">
      <c r="B21" s="11">
        <v>4</v>
      </c>
      <c r="C21" s="3" t="s">
        <v>46</v>
      </c>
      <c r="D21" s="3" t="s">
        <v>456</v>
      </c>
      <c r="E21" s="4" t="s">
        <v>468</v>
      </c>
      <c r="F21" s="4" t="s">
        <v>469</v>
      </c>
      <c r="G21" s="4" t="s">
        <v>470</v>
      </c>
      <c r="H21" s="5">
        <v>25286</v>
      </c>
      <c r="I21" s="5">
        <v>19253</v>
      </c>
      <c r="J21" s="18">
        <v>52.017579049657542</v>
      </c>
      <c r="K21" s="14" t="s">
        <v>499</v>
      </c>
      <c r="L21" s="19">
        <v>18000</v>
      </c>
      <c r="M21" s="18">
        <v>68.546346172945206</v>
      </c>
      <c r="N21" s="4" t="s">
        <v>503</v>
      </c>
      <c r="O21" s="4" t="s">
        <v>152</v>
      </c>
      <c r="P21" s="21" t="s">
        <v>174</v>
      </c>
    </row>
    <row r="22" spans="2:16" outlineLevel="2" x14ac:dyDescent="0.25">
      <c r="B22" s="63">
        <v>13</v>
      </c>
      <c r="C22" s="3" t="s">
        <v>46</v>
      </c>
      <c r="D22" s="3" t="s">
        <v>456</v>
      </c>
      <c r="E22" s="4" t="s">
        <v>27</v>
      </c>
      <c r="F22" s="4" t="s">
        <v>28</v>
      </c>
      <c r="G22" s="4" t="s">
        <v>75</v>
      </c>
      <c r="H22" s="5">
        <v>34144</v>
      </c>
      <c r="I22" s="5">
        <v>27059</v>
      </c>
      <c r="J22" s="18">
        <v>27.749085898972606</v>
      </c>
      <c r="K22" s="14" t="s">
        <v>499</v>
      </c>
      <c r="L22" s="19">
        <v>19000</v>
      </c>
      <c r="M22" s="18">
        <v>47.160044803082194</v>
      </c>
      <c r="N22" s="4" t="s">
        <v>502</v>
      </c>
      <c r="O22" s="4" t="s">
        <v>152</v>
      </c>
      <c r="P22" s="21" t="s">
        <v>174</v>
      </c>
    </row>
    <row r="23" spans="2:16" outlineLevel="2" x14ac:dyDescent="0.25">
      <c r="B23" s="11">
        <v>28</v>
      </c>
      <c r="C23" s="3" t="s">
        <v>46</v>
      </c>
      <c r="D23" s="3" t="s">
        <v>456</v>
      </c>
      <c r="E23" s="4" t="s">
        <v>29</v>
      </c>
      <c r="F23" s="4" t="s">
        <v>100</v>
      </c>
      <c r="G23" s="4" t="s">
        <v>101</v>
      </c>
      <c r="H23" s="5">
        <v>40714</v>
      </c>
      <c r="I23" s="5">
        <v>31188</v>
      </c>
      <c r="J23" s="18">
        <v>9.7490858989726075</v>
      </c>
      <c r="K23" s="14" t="s">
        <v>498</v>
      </c>
      <c r="L23" s="19">
        <v>18000</v>
      </c>
      <c r="M23" s="18">
        <v>35.847716035958911</v>
      </c>
      <c r="N23" s="4" t="s">
        <v>503</v>
      </c>
      <c r="O23" s="4" t="s">
        <v>152</v>
      </c>
      <c r="P23" s="21" t="s">
        <v>215</v>
      </c>
    </row>
    <row r="24" spans="2:16" ht="13" outlineLevel="1" x14ac:dyDescent="0.3">
      <c r="B24" s="11"/>
      <c r="C24" s="3"/>
      <c r="D24" s="77" t="s">
        <v>538</v>
      </c>
      <c r="E24" s="4"/>
      <c r="F24" s="4"/>
      <c r="G24" s="4"/>
      <c r="H24" s="5"/>
      <c r="I24" s="5"/>
      <c r="J24" s="18"/>
      <c r="K24" s="14"/>
      <c r="L24" s="19">
        <f>SUBTOTAL(9,L21:L23)</f>
        <v>55000</v>
      </c>
      <c r="M24" s="18"/>
      <c r="N24" s="4"/>
      <c r="O24" s="4"/>
      <c r="P24" s="21"/>
    </row>
    <row r="25" spans="2:16" outlineLevel="2" x14ac:dyDescent="0.25">
      <c r="B25" s="63">
        <v>1</v>
      </c>
      <c r="C25" s="3" t="s">
        <v>51</v>
      </c>
      <c r="D25" s="3" t="s">
        <v>40</v>
      </c>
      <c r="E25" s="4" t="s">
        <v>7</v>
      </c>
      <c r="F25" s="4" t="s">
        <v>8</v>
      </c>
      <c r="G25" s="4" t="s">
        <v>65</v>
      </c>
      <c r="H25" s="5">
        <v>33985</v>
      </c>
      <c r="I25" s="5">
        <v>24399</v>
      </c>
      <c r="J25" s="18">
        <v>28.184702337328773</v>
      </c>
      <c r="K25" s="14" t="s">
        <v>498</v>
      </c>
      <c r="L25" s="19">
        <v>15000</v>
      </c>
      <c r="M25" s="18">
        <v>54.447716035958905</v>
      </c>
      <c r="N25" s="4" t="s">
        <v>502</v>
      </c>
      <c r="O25" s="4" t="s">
        <v>134</v>
      </c>
      <c r="P25" s="21" t="s">
        <v>156</v>
      </c>
    </row>
    <row r="26" spans="2:16" outlineLevel="2" x14ac:dyDescent="0.25">
      <c r="B26" s="11">
        <v>3</v>
      </c>
      <c r="C26" s="3" t="s">
        <v>46</v>
      </c>
      <c r="D26" s="3" t="s">
        <v>40</v>
      </c>
      <c r="E26" s="4" t="s">
        <v>11</v>
      </c>
      <c r="F26" s="4" t="s">
        <v>12</v>
      </c>
      <c r="G26" s="4" t="s">
        <v>67</v>
      </c>
      <c r="H26" s="5">
        <v>31286</v>
      </c>
      <c r="I26" s="5">
        <v>22145</v>
      </c>
      <c r="J26" s="18">
        <v>35.579222885273978</v>
      </c>
      <c r="K26" s="14" t="s">
        <v>499</v>
      </c>
      <c r="L26" s="19">
        <v>12000</v>
      </c>
      <c r="M26" s="18">
        <v>60.623058501712336</v>
      </c>
      <c r="N26" s="4" t="s">
        <v>504</v>
      </c>
      <c r="O26" s="4" t="s">
        <v>152</v>
      </c>
      <c r="P26" s="21" t="s">
        <v>174</v>
      </c>
    </row>
    <row r="27" spans="2:16" outlineLevel="2" x14ac:dyDescent="0.25">
      <c r="B27" s="6">
        <v>8</v>
      </c>
      <c r="C27" s="3" t="s">
        <v>46</v>
      </c>
      <c r="D27" s="3" t="s">
        <v>40</v>
      </c>
      <c r="E27" s="4" t="s">
        <v>17</v>
      </c>
      <c r="F27" s="4" t="s">
        <v>18</v>
      </c>
      <c r="G27" s="4" t="s">
        <v>70</v>
      </c>
      <c r="H27" s="5">
        <v>30299</v>
      </c>
      <c r="I27" s="5">
        <v>16428</v>
      </c>
      <c r="J27" s="18">
        <v>38.283332474315074</v>
      </c>
      <c r="K27" s="14" t="s">
        <v>498</v>
      </c>
      <c r="L27" s="19">
        <v>12000</v>
      </c>
      <c r="M27" s="18">
        <v>76.286072200342474</v>
      </c>
      <c r="N27" s="4" t="s">
        <v>503</v>
      </c>
      <c r="O27" s="4" t="s">
        <v>152</v>
      </c>
      <c r="P27" s="21" t="s">
        <v>234</v>
      </c>
    </row>
    <row r="28" spans="2:16" outlineLevel="2" x14ac:dyDescent="0.25">
      <c r="B28" s="11">
        <v>9</v>
      </c>
      <c r="C28" s="3" t="s">
        <v>46</v>
      </c>
      <c r="D28" s="3" t="s">
        <v>40</v>
      </c>
      <c r="E28" s="4" t="s">
        <v>19</v>
      </c>
      <c r="F28" s="4" t="s">
        <v>20</v>
      </c>
      <c r="G28" s="4" t="s">
        <v>71</v>
      </c>
      <c r="H28" s="5">
        <v>31194</v>
      </c>
      <c r="I28" s="5">
        <v>23467</v>
      </c>
      <c r="J28" s="18">
        <v>35.831277679794525</v>
      </c>
      <c r="K28" s="14" t="s">
        <v>498</v>
      </c>
      <c r="L28" s="19">
        <v>12000</v>
      </c>
      <c r="M28" s="18">
        <v>57.001140693493156</v>
      </c>
      <c r="N28" s="4" t="s">
        <v>506</v>
      </c>
      <c r="O28" s="4" t="s">
        <v>152</v>
      </c>
      <c r="P28" s="21" t="s">
        <v>195</v>
      </c>
    </row>
    <row r="29" spans="2:16" outlineLevel="2" x14ac:dyDescent="0.25">
      <c r="B29" s="6">
        <v>10</v>
      </c>
      <c r="C29" s="3" t="s">
        <v>51</v>
      </c>
      <c r="D29" s="3" t="s">
        <v>40</v>
      </c>
      <c r="E29" s="4" t="s">
        <v>21</v>
      </c>
      <c r="F29" s="4" t="s">
        <v>22</v>
      </c>
      <c r="G29" s="4" t="s">
        <v>72</v>
      </c>
      <c r="H29" s="5">
        <v>33695</v>
      </c>
      <c r="I29" s="5">
        <v>18593</v>
      </c>
      <c r="J29" s="18">
        <v>28.979222885273977</v>
      </c>
      <c r="K29" s="14" t="s">
        <v>498</v>
      </c>
      <c r="L29" s="19">
        <v>15000</v>
      </c>
      <c r="M29" s="18">
        <v>70.354565351027404</v>
      </c>
      <c r="N29" s="4" t="s">
        <v>507</v>
      </c>
      <c r="O29" s="4" t="s">
        <v>152</v>
      </c>
      <c r="P29" s="21" t="s">
        <v>174</v>
      </c>
    </row>
    <row r="30" spans="2:16" outlineLevel="2" x14ac:dyDescent="0.25">
      <c r="B30" s="11">
        <v>12</v>
      </c>
      <c r="C30" s="3" t="s">
        <v>51</v>
      </c>
      <c r="D30" s="3" t="s">
        <v>40</v>
      </c>
      <c r="E30" s="4" t="s">
        <v>25</v>
      </c>
      <c r="F30" s="4" t="s">
        <v>26</v>
      </c>
      <c r="G30" s="4" t="s">
        <v>74</v>
      </c>
      <c r="H30" s="5">
        <v>36476</v>
      </c>
      <c r="I30" s="5">
        <v>29300</v>
      </c>
      <c r="J30" s="18">
        <v>21.360044803082197</v>
      </c>
      <c r="K30" s="14" t="s">
        <v>498</v>
      </c>
      <c r="L30" s="19">
        <v>12000</v>
      </c>
      <c r="M30" s="18">
        <v>41.020318775684935</v>
      </c>
      <c r="N30" s="4" t="s">
        <v>509</v>
      </c>
      <c r="O30" s="4" t="s">
        <v>152</v>
      </c>
      <c r="P30" s="21" t="s">
        <v>174</v>
      </c>
    </row>
    <row r="31" spans="2:16" outlineLevel="2" x14ac:dyDescent="0.25">
      <c r="B31" s="63">
        <v>15</v>
      </c>
      <c r="C31" s="3" t="s">
        <v>51</v>
      </c>
      <c r="D31" s="3" t="s">
        <v>40</v>
      </c>
      <c r="E31" s="4" t="s">
        <v>31</v>
      </c>
      <c r="F31" s="4" t="s">
        <v>32</v>
      </c>
      <c r="G31" s="4" t="s">
        <v>77</v>
      </c>
      <c r="H31" s="5">
        <v>35296</v>
      </c>
      <c r="I31" s="5">
        <v>26926</v>
      </c>
      <c r="J31" s="18">
        <v>24.592921515410964</v>
      </c>
      <c r="K31" s="14" t="s">
        <v>498</v>
      </c>
      <c r="L31" s="19">
        <v>12000</v>
      </c>
      <c r="M31" s="18">
        <v>47.524428364726035</v>
      </c>
      <c r="N31" s="4" t="s">
        <v>511</v>
      </c>
      <c r="O31" s="4" t="s">
        <v>152</v>
      </c>
      <c r="P31" s="21" t="s">
        <v>174</v>
      </c>
    </row>
    <row r="32" spans="2:16" outlineLevel="2" x14ac:dyDescent="0.25">
      <c r="B32" s="11">
        <v>20</v>
      </c>
      <c r="C32" s="3" t="s">
        <v>51</v>
      </c>
      <c r="D32" s="3" t="s">
        <v>40</v>
      </c>
      <c r="E32" s="4" t="s">
        <v>84</v>
      </c>
      <c r="F32" s="4" t="s">
        <v>85</v>
      </c>
      <c r="G32" s="4" t="s">
        <v>86</v>
      </c>
      <c r="H32" s="5">
        <v>42350</v>
      </c>
      <c r="I32" s="5">
        <v>33992</v>
      </c>
      <c r="J32" s="18">
        <v>5.266894118150689</v>
      </c>
      <c r="K32" s="14" t="s">
        <v>498</v>
      </c>
      <c r="L32" s="19">
        <v>12000</v>
      </c>
      <c r="M32" s="18">
        <v>28.16552425513699</v>
      </c>
      <c r="N32" s="4" t="s">
        <v>511</v>
      </c>
      <c r="O32" s="4" t="s">
        <v>134</v>
      </c>
      <c r="P32" s="21" t="s">
        <v>235</v>
      </c>
    </row>
    <row r="33" spans="1:16" outlineLevel="2" x14ac:dyDescent="0.25">
      <c r="B33" s="63">
        <v>21</v>
      </c>
      <c r="C33" s="3" t="s">
        <v>51</v>
      </c>
      <c r="D33" s="3" t="s">
        <v>40</v>
      </c>
      <c r="E33" s="4" t="s">
        <v>87</v>
      </c>
      <c r="F33" s="4" t="s">
        <v>36</v>
      </c>
      <c r="G33" s="4" t="s">
        <v>459</v>
      </c>
      <c r="H33" s="5">
        <v>41682</v>
      </c>
      <c r="I33" s="5">
        <v>33992</v>
      </c>
      <c r="J33" s="18">
        <v>7.0970311044520589</v>
      </c>
      <c r="K33" s="14" t="s">
        <v>499</v>
      </c>
      <c r="L33" s="19">
        <v>15000</v>
      </c>
      <c r="M33" s="18">
        <v>28.16552425513699</v>
      </c>
      <c r="N33" s="4" t="s">
        <v>503</v>
      </c>
      <c r="O33" s="4" t="s">
        <v>134</v>
      </c>
      <c r="P33" s="21" t="s">
        <v>235</v>
      </c>
    </row>
    <row r="34" spans="1:16" outlineLevel="2" x14ac:dyDescent="0.25">
      <c r="B34" s="11">
        <v>22</v>
      </c>
      <c r="C34" s="3" t="s">
        <v>46</v>
      </c>
      <c r="D34" s="3" t="s">
        <v>40</v>
      </c>
      <c r="E34" s="4" t="s">
        <v>87</v>
      </c>
      <c r="F34" s="4" t="s">
        <v>88</v>
      </c>
      <c r="G34" s="4" t="s">
        <v>89</v>
      </c>
      <c r="H34" s="5">
        <v>43215</v>
      </c>
      <c r="I34" s="5">
        <v>36295</v>
      </c>
      <c r="J34" s="18">
        <v>2.8970311044520587</v>
      </c>
      <c r="K34" s="14" t="s">
        <v>498</v>
      </c>
      <c r="L34" s="19">
        <v>12000</v>
      </c>
      <c r="M34" s="18">
        <v>21.8559352140411</v>
      </c>
      <c r="N34" s="4" t="s">
        <v>505</v>
      </c>
      <c r="O34" s="4" t="s">
        <v>134</v>
      </c>
      <c r="P34" s="21" t="s">
        <v>156</v>
      </c>
    </row>
    <row r="35" spans="1:16" outlineLevel="2" x14ac:dyDescent="0.25">
      <c r="B35" s="63">
        <v>23</v>
      </c>
      <c r="C35" s="3" t="s">
        <v>51</v>
      </c>
      <c r="D35" s="3" t="s">
        <v>40</v>
      </c>
      <c r="E35" s="4" t="s">
        <v>82</v>
      </c>
      <c r="F35" s="4" t="s">
        <v>90</v>
      </c>
      <c r="G35" s="4" t="s">
        <v>91</v>
      </c>
      <c r="H35" s="5">
        <v>42782</v>
      </c>
      <c r="I35" s="5">
        <v>35244</v>
      </c>
      <c r="J35" s="18">
        <v>4.083332474315073</v>
      </c>
      <c r="K35" s="14" t="s">
        <v>498</v>
      </c>
      <c r="L35" s="19">
        <v>12000</v>
      </c>
      <c r="M35" s="18">
        <v>24.73538726883562</v>
      </c>
      <c r="N35" s="4" t="s">
        <v>506</v>
      </c>
      <c r="O35" s="4" t="s">
        <v>154</v>
      </c>
      <c r="P35" s="21" t="s">
        <v>176</v>
      </c>
    </row>
    <row r="36" spans="1:16" outlineLevel="2" x14ac:dyDescent="0.25">
      <c r="B36" s="11">
        <v>24</v>
      </c>
      <c r="C36" s="3" t="s">
        <v>46</v>
      </c>
      <c r="D36" s="3" t="s">
        <v>40</v>
      </c>
      <c r="E36" s="4" t="s">
        <v>31</v>
      </c>
      <c r="F36" s="4" t="s">
        <v>32</v>
      </c>
      <c r="G36" s="4" t="s">
        <v>86</v>
      </c>
      <c r="H36" s="5">
        <v>43638</v>
      </c>
      <c r="I36" s="5">
        <v>35827</v>
      </c>
      <c r="J36" s="18">
        <v>1.7381269948630178</v>
      </c>
      <c r="K36" s="14" t="s">
        <v>498</v>
      </c>
      <c r="L36" s="19">
        <v>12000</v>
      </c>
      <c r="M36" s="18">
        <v>23.138126994863018</v>
      </c>
      <c r="N36" s="4" t="s">
        <v>506</v>
      </c>
      <c r="O36" s="4" t="s">
        <v>154</v>
      </c>
      <c r="P36" s="21" t="s">
        <v>176</v>
      </c>
    </row>
    <row r="37" spans="1:16" outlineLevel="2" x14ac:dyDescent="0.25">
      <c r="B37" s="63">
        <v>25</v>
      </c>
      <c r="C37" s="3" t="s">
        <v>51</v>
      </c>
      <c r="D37" s="3" t="s">
        <v>40</v>
      </c>
      <c r="E37" s="4" t="s">
        <v>92</v>
      </c>
      <c r="F37" s="4" t="s">
        <v>8</v>
      </c>
      <c r="G37" s="4" t="s">
        <v>93</v>
      </c>
      <c r="H37" s="5">
        <v>43176</v>
      </c>
      <c r="I37" s="5">
        <v>36102</v>
      </c>
      <c r="J37" s="18">
        <v>3.0038804195205522</v>
      </c>
      <c r="K37" s="14" t="s">
        <v>498</v>
      </c>
      <c r="L37" s="19">
        <v>12000</v>
      </c>
      <c r="M37" s="18">
        <v>22.384702337328772</v>
      </c>
      <c r="N37" s="4" t="s">
        <v>511</v>
      </c>
      <c r="O37" s="4" t="s">
        <v>154</v>
      </c>
      <c r="P37" s="21" t="s">
        <v>176</v>
      </c>
    </row>
    <row r="38" spans="1:16" outlineLevel="2" x14ac:dyDescent="0.25">
      <c r="B38" s="11">
        <v>26</v>
      </c>
      <c r="C38" s="3" t="s">
        <v>46</v>
      </c>
      <c r="D38" s="3" t="s">
        <v>40</v>
      </c>
      <c r="E38" s="4" t="s">
        <v>94</v>
      </c>
      <c r="F38" s="4" t="s">
        <v>95</v>
      </c>
      <c r="G38" s="4" t="s">
        <v>96</v>
      </c>
      <c r="H38" s="5">
        <v>36411</v>
      </c>
      <c r="I38" s="5">
        <v>29630</v>
      </c>
      <c r="J38" s="18">
        <v>21.538126994863017</v>
      </c>
      <c r="K38" s="14" t="s">
        <v>498</v>
      </c>
      <c r="L38" s="19">
        <v>15000</v>
      </c>
      <c r="M38" s="18">
        <v>40.116209186643843</v>
      </c>
      <c r="N38" s="4" t="s">
        <v>508</v>
      </c>
      <c r="O38" s="4" t="s">
        <v>154</v>
      </c>
      <c r="P38" s="21" t="s">
        <v>176</v>
      </c>
    </row>
    <row r="39" spans="1:16" ht="13" outlineLevel="1" x14ac:dyDescent="0.3">
      <c r="B39" s="69"/>
      <c r="C39" s="25"/>
      <c r="D39" s="78" t="s">
        <v>539</v>
      </c>
      <c r="E39" s="70"/>
      <c r="F39" s="70"/>
      <c r="G39" s="70"/>
      <c r="H39" s="71"/>
      <c r="I39" s="71"/>
      <c r="J39" s="18"/>
      <c r="K39" s="14"/>
      <c r="L39" s="19">
        <f>SUBTOTAL(9,L25:L38)</f>
        <v>180000</v>
      </c>
      <c r="M39" s="18"/>
      <c r="N39" s="70"/>
      <c r="O39" s="70"/>
      <c r="P39" s="72"/>
    </row>
    <row r="40" spans="1:16" ht="13" x14ac:dyDescent="0.3">
      <c r="B40" s="69"/>
      <c r="C40" s="25"/>
      <c r="D40" s="78" t="s">
        <v>540</v>
      </c>
      <c r="E40" s="70"/>
      <c r="F40" s="70"/>
      <c r="G40" s="70"/>
      <c r="H40" s="71"/>
      <c r="I40" s="71"/>
      <c r="J40" s="18"/>
      <c r="K40" s="14"/>
      <c r="L40" s="19">
        <f>SUBTOTAL(9,L4:L38)</f>
        <v>512000</v>
      </c>
      <c r="M40" s="18"/>
      <c r="N40" s="70"/>
      <c r="O40" s="70"/>
      <c r="P40" s="72"/>
    </row>
    <row r="41" spans="1:16" ht="13" thickBot="1" x14ac:dyDescent="0.3">
      <c r="B41" s="7"/>
      <c r="C41" s="10"/>
      <c r="D41" s="10"/>
      <c r="E41" s="8"/>
      <c r="F41" s="8"/>
      <c r="G41" s="8"/>
      <c r="H41" s="9"/>
      <c r="I41" s="9"/>
      <c r="J41" s="18"/>
      <c r="K41" s="14"/>
      <c r="L41" s="19"/>
      <c r="M41" s="18"/>
      <c r="N41" s="8"/>
      <c r="O41" s="8"/>
      <c r="P41" s="22"/>
    </row>
    <row r="42" spans="1:16" hidden="1" outlineLevel="1" x14ac:dyDescent="0.25">
      <c r="H42" s="42"/>
      <c r="I42" s="42"/>
      <c r="J42" s="43"/>
      <c r="K42" s="1"/>
      <c r="L42" s="44"/>
      <c r="M42" s="18"/>
    </row>
    <row r="43" spans="1:16" collapsed="1" x14ac:dyDescent="0.25">
      <c r="H43" s="42"/>
      <c r="I43" s="42"/>
      <c r="J43" s="43"/>
      <c r="K43" s="1"/>
      <c r="L43" s="44"/>
      <c r="M43" s="43"/>
    </row>
    <row r="46" spans="1:16" ht="13" thickBot="1" x14ac:dyDescent="0.3"/>
    <row r="47" spans="1:16" ht="13" x14ac:dyDescent="0.3">
      <c r="A47" s="97" t="s">
        <v>115</v>
      </c>
      <c r="B47" s="30">
        <v>1</v>
      </c>
      <c r="C47" s="100" t="s">
        <v>108</v>
      </c>
      <c r="D47" s="100"/>
      <c r="E47" s="100"/>
      <c r="F47" s="100"/>
      <c r="G47" s="100"/>
      <c r="H47" s="101"/>
    </row>
    <row r="48" spans="1:16" ht="13" x14ac:dyDescent="0.3">
      <c r="A48" s="98"/>
      <c r="B48" s="3">
        <v>2</v>
      </c>
      <c r="C48" s="90" t="s">
        <v>111</v>
      </c>
      <c r="D48" s="90"/>
      <c r="E48" s="90"/>
      <c r="F48" s="90"/>
      <c r="G48" s="90"/>
      <c r="H48" s="91"/>
    </row>
    <row r="49" spans="1:13" ht="13" x14ac:dyDescent="0.3">
      <c r="A49" s="98"/>
      <c r="B49" s="3">
        <v>3</v>
      </c>
      <c r="C49" s="90" t="s">
        <v>48</v>
      </c>
      <c r="D49" s="90"/>
      <c r="E49" s="90"/>
      <c r="F49" s="90"/>
      <c r="G49" s="90"/>
      <c r="H49" s="91"/>
    </row>
    <row r="50" spans="1:13" x14ac:dyDescent="0.25">
      <c r="A50" s="98"/>
      <c r="B50" s="3">
        <v>4</v>
      </c>
      <c r="C50" s="90" t="s">
        <v>103</v>
      </c>
      <c r="D50" s="90"/>
      <c r="E50" s="90"/>
      <c r="F50" s="90"/>
      <c r="G50" s="90"/>
      <c r="H50" s="91"/>
    </row>
    <row r="51" spans="1:13" ht="13" x14ac:dyDescent="0.3">
      <c r="A51" s="98"/>
      <c r="B51" s="3">
        <v>5</v>
      </c>
      <c r="C51" s="32" t="s">
        <v>109</v>
      </c>
      <c r="D51" s="33"/>
      <c r="E51" s="33"/>
      <c r="F51" s="33"/>
      <c r="G51" s="33"/>
      <c r="H51" s="34"/>
    </row>
    <row r="52" spans="1:13" ht="13" x14ac:dyDescent="0.3">
      <c r="A52" s="98"/>
      <c r="B52" s="3">
        <v>6</v>
      </c>
      <c r="C52" s="29" t="s">
        <v>110</v>
      </c>
      <c r="D52" s="32"/>
      <c r="E52" s="33"/>
      <c r="F52" s="33"/>
      <c r="G52" s="33"/>
      <c r="H52" s="34"/>
    </row>
    <row r="53" spans="1:13" ht="13" x14ac:dyDescent="0.3">
      <c r="A53" s="98"/>
      <c r="B53" s="3">
        <v>7</v>
      </c>
      <c r="C53" s="29" t="s">
        <v>50</v>
      </c>
      <c r="D53" s="32"/>
      <c r="E53" s="33"/>
      <c r="F53" s="33"/>
      <c r="G53" s="33"/>
      <c r="H53" s="34"/>
    </row>
    <row r="54" spans="1:13" ht="13" x14ac:dyDescent="0.3">
      <c r="A54" s="98"/>
      <c r="B54" s="3">
        <v>8</v>
      </c>
      <c r="C54" s="29" t="s">
        <v>102</v>
      </c>
      <c r="D54" s="32"/>
      <c r="E54" s="33"/>
      <c r="F54" s="33"/>
      <c r="G54" s="33"/>
      <c r="H54" s="34"/>
    </row>
    <row r="55" spans="1:13" ht="13" x14ac:dyDescent="0.3">
      <c r="A55" s="98"/>
      <c r="B55" s="3">
        <v>9</v>
      </c>
      <c r="C55" s="29" t="s">
        <v>49</v>
      </c>
      <c r="D55" s="32"/>
      <c r="E55" s="33"/>
      <c r="F55" s="33"/>
      <c r="G55" s="33"/>
      <c r="H55" s="34"/>
    </row>
    <row r="56" spans="1:13" ht="13" x14ac:dyDescent="0.3">
      <c r="A56" s="98"/>
      <c r="B56" s="3">
        <v>10</v>
      </c>
      <c r="C56" s="29" t="s">
        <v>113</v>
      </c>
      <c r="D56" s="32"/>
      <c r="E56" s="33"/>
      <c r="F56" s="33"/>
      <c r="G56" s="33"/>
      <c r="H56" s="34"/>
    </row>
    <row r="57" spans="1:13" ht="13" x14ac:dyDescent="0.3">
      <c r="A57" s="98"/>
      <c r="B57" s="3">
        <v>11</v>
      </c>
      <c r="C57" s="29" t="s">
        <v>114</v>
      </c>
      <c r="D57" s="32"/>
      <c r="E57" s="33"/>
      <c r="F57" s="33"/>
      <c r="G57" s="33"/>
      <c r="H57" s="34"/>
    </row>
    <row r="58" spans="1:13" ht="13.5" thickBot="1" x14ac:dyDescent="0.35">
      <c r="A58" s="99"/>
      <c r="B58" s="10">
        <v>12</v>
      </c>
      <c r="C58" s="31" t="s">
        <v>112</v>
      </c>
      <c r="D58" s="35"/>
      <c r="E58" s="36"/>
      <c r="F58" s="36"/>
      <c r="G58" s="36"/>
      <c r="H58" s="37"/>
    </row>
    <row r="59" spans="1:13" ht="13" thickBot="1" x14ac:dyDescent="0.3">
      <c r="C59" s="20"/>
    </row>
    <row r="60" spans="1:13" ht="13" x14ac:dyDescent="0.3">
      <c r="A60" s="102" t="s">
        <v>124</v>
      </c>
      <c r="B60" s="30">
        <v>1</v>
      </c>
      <c r="C60" s="100" t="s">
        <v>52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1"/>
    </row>
    <row r="61" spans="1:13" ht="13" x14ac:dyDescent="0.3">
      <c r="A61" s="103"/>
      <c r="B61" s="3">
        <v>2</v>
      </c>
      <c r="C61" s="90" t="s">
        <v>116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3</v>
      </c>
      <c r="C62" s="90" t="s">
        <v>117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" x14ac:dyDescent="0.3">
      <c r="A63" s="103"/>
      <c r="B63" s="3">
        <v>4</v>
      </c>
      <c r="C63" s="90" t="s">
        <v>118</v>
      </c>
      <c r="D63" s="90"/>
      <c r="E63" s="90"/>
      <c r="F63" s="90"/>
      <c r="G63" s="90"/>
      <c r="H63" s="90"/>
      <c r="I63" s="90"/>
      <c r="J63" s="90"/>
      <c r="K63" s="90"/>
      <c r="L63" s="90"/>
      <c r="M63" s="91"/>
    </row>
    <row r="64" spans="1:13" ht="13" x14ac:dyDescent="0.3">
      <c r="A64" s="103"/>
      <c r="B64" s="3">
        <v>5</v>
      </c>
      <c r="C64" s="90" t="s">
        <v>119</v>
      </c>
      <c r="D64" s="90"/>
      <c r="E64" s="90"/>
      <c r="F64" s="90"/>
      <c r="G64" s="90"/>
      <c r="H64" s="90"/>
      <c r="I64" s="90"/>
      <c r="J64" s="90"/>
      <c r="K64" s="90"/>
      <c r="L64" s="90"/>
      <c r="M64" s="91"/>
    </row>
    <row r="65" spans="1:14" ht="13" x14ac:dyDescent="0.3">
      <c r="A65" s="103"/>
      <c r="B65" s="3">
        <v>6</v>
      </c>
      <c r="C65" s="90" t="s">
        <v>120</v>
      </c>
      <c r="D65" s="90"/>
      <c r="E65" s="90"/>
      <c r="F65" s="90"/>
      <c r="G65" s="90"/>
      <c r="H65" s="90"/>
      <c r="I65" s="90"/>
      <c r="J65" s="90"/>
      <c r="K65" s="90"/>
      <c r="L65" s="90"/>
      <c r="M65" s="91"/>
    </row>
    <row r="66" spans="1:14" ht="13" x14ac:dyDescent="0.3">
      <c r="A66" s="103"/>
      <c r="B66" s="3">
        <v>7</v>
      </c>
      <c r="C66" s="90" t="s">
        <v>60</v>
      </c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4" ht="13" x14ac:dyDescent="0.3">
      <c r="A67" s="103"/>
      <c r="B67" s="3">
        <v>8</v>
      </c>
      <c r="C67" s="90" t="s">
        <v>53</v>
      </c>
      <c r="D67" s="90"/>
      <c r="E67" s="90"/>
      <c r="F67" s="90"/>
      <c r="G67" s="90"/>
      <c r="H67" s="90"/>
      <c r="I67" s="90"/>
      <c r="J67" s="90"/>
      <c r="K67" s="90"/>
      <c r="L67" s="90"/>
      <c r="M67" s="91"/>
    </row>
    <row r="68" spans="1:14" ht="13" x14ac:dyDescent="0.3">
      <c r="A68" s="103"/>
      <c r="B68" s="3">
        <v>9</v>
      </c>
      <c r="C68" s="90" t="s">
        <v>121</v>
      </c>
      <c r="D68" s="90"/>
      <c r="E68" s="90"/>
      <c r="F68" s="90"/>
      <c r="G68" s="90"/>
      <c r="H68" s="90"/>
      <c r="I68" s="90"/>
      <c r="J68" s="90"/>
      <c r="K68" s="90"/>
      <c r="L68" s="90"/>
      <c r="M68" s="91"/>
    </row>
    <row r="69" spans="1:14" ht="13" x14ac:dyDescent="0.3">
      <c r="A69" s="103"/>
      <c r="B69" s="3">
        <v>10</v>
      </c>
      <c r="C69" s="90" t="s">
        <v>54</v>
      </c>
      <c r="D69" s="90"/>
      <c r="E69" s="90"/>
      <c r="F69" s="90"/>
      <c r="G69" s="90"/>
      <c r="H69" s="90"/>
      <c r="I69" s="90"/>
      <c r="J69" s="90"/>
      <c r="K69" s="90"/>
      <c r="L69" s="90"/>
      <c r="M69" s="91"/>
    </row>
    <row r="70" spans="1:14" ht="13" x14ac:dyDescent="0.3">
      <c r="A70" s="103"/>
      <c r="B70" s="3">
        <v>11</v>
      </c>
      <c r="C70" s="90" t="s">
        <v>123</v>
      </c>
      <c r="D70" s="90"/>
      <c r="E70" s="90"/>
      <c r="F70" s="90"/>
      <c r="G70" s="90"/>
      <c r="H70" s="90"/>
      <c r="I70" s="90"/>
      <c r="J70" s="90"/>
      <c r="K70" s="90"/>
      <c r="L70" s="90"/>
      <c r="M70" s="91"/>
    </row>
    <row r="71" spans="1:14" ht="13.5" thickBot="1" x14ac:dyDescent="0.35">
      <c r="A71" s="104"/>
      <c r="B71" s="10">
        <v>12</v>
      </c>
      <c r="C71" s="92" t="s">
        <v>122</v>
      </c>
      <c r="D71" s="92"/>
      <c r="E71" s="92"/>
      <c r="F71" s="92"/>
      <c r="G71" s="92"/>
      <c r="H71" s="92"/>
      <c r="I71" s="92"/>
      <c r="J71" s="92"/>
      <c r="K71" s="92"/>
      <c r="L71" s="92"/>
      <c r="M71" s="93"/>
    </row>
    <row r="72" spans="1:14" ht="13" thickBot="1" x14ac:dyDescent="0.3">
      <c r="C72" s="20"/>
    </row>
    <row r="73" spans="1:14" ht="13" thickBot="1" x14ac:dyDescent="0.3">
      <c r="A73" s="97" t="s">
        <v>131</v>
      </c>
      <c r="B73" s="30">
        <v>3</v>
      </c>
      <c r="C73" s="94" t="s">
        <v>55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" thickBot="1" x14ac:dyDescent="0.3">
      <c r="A74" s="98"/>
      <c r="B74" s="3">
        <v>4</v>
      </c>
      <c r="C74" s="94" t="s">
        <v>127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5" spans="1:14" ht="13" thickBot="1" x14ac:dyDescent="0.3">
      <c r="A75" s="98"/>
      <c r="B75" s="3">
        <v>5</v>
      </c>
      <c r="C75" s="94" t="s">
        <v>56</v>
      </c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6"/>
    </row>
    <row r="76" spans="1:14" ht="13" thickBot="1" x14ac:dyDescent="0.3">
      <c r="A76" s="98"/>
      <c r="B76" s="3">
        <v>6</v>
      </c>
      <c r="C76" s="94" t="s">
        <v>130</v>
      </c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6"/>
    </row>
    <row r="77" spans="1:14" ht="13" thickBot="1" x14ac:dyDescent="0.3">
      <c r="A77" s="98"/>
      <c r="B77" s="3">
        <v>7</v>
      </c>
      <c r="C77" s="94" t="s">
        <v>57</v>
      </c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6"/>
    </row>
    <row r="78" spans="1:14" ht="13" thickBot="1" x14ac:dyDescent="0.3">
      <c r="A78" s="98"/>
      <c r="B78" s="3">
        <v>8</v>
      </c>
      <c r="C78" s="94" t="s">
        <v>128</v>
      </c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6"/>
    </row>
    <row r="79" spans="1:14" ht="13" thickBot="1" x14ac:dyDescent="0.3">
      <c r="A79" s="98"/>
      <c r="B79" s="3">
        <v>9</v>
      </c>
      <c r="C79" s="94" t="s">
        <v>125</v>
      </c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6"/>
    </row>
    <row r="80" spans="1:14" ht="13" thickBot="1" x14ac:dyDescent="0.3">
      <c r="A80" s="98"/>
      <c r="B80" s="3">
        <v>10</v>
      </c>
      <c r="C80" s="94" t="s">
        <v>61</v>
      </c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6"/>
    </row>
    <row r="81" spans="1:14" ht="13" thickBot="1" x14ac:dyDescent="0.3">
      <c r="A81" s="98"/>
      <c r="B81" s="3">
        <v>11</v>
      </c>
      <c r="C81" s="94" t="s">
        <v>126</v>
      </c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6"/>
    </row>
    <row r="82" spans="1:14" ht="13.5" customHeight="1" thickBot="1" x14ac:dyDescent="0.3">
      <c r="A82" s="99"/>
      <c r="B82" s="10">
        <v>12</v>
      </c>
      <c r="C82" s="94" t="s">
        <v>58</v>
      </c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6"/>
    </row>
    <row r="84" spans="1:14" ht="13" thickBot="1" x14ac:dyDescent="0.3"/>
    <row r="85" spans="1:14" x14ac:dyDescent="0.25">
      <c r="A85" s="105"/>
      <c r="B85" s="30">
        <v>10</v>
      </c>
      <c r="C85" s="100" t="s">
        <v>129</v>
      </c>
      <c r="D85" s="100"/>
      <c r="E85" s="100"/>
      <c r="F85" s="100"/>
      <c r="G85" s="100"/>
      <c r="H85" s="100"/>
      <c r="I85" s="100"/>
      <c r="J85" s="100"/>
      <c r="K85" s="100"/>
      <c r="L85" s="100"/>
      <c r="M85" s="101"/>
    </row>
    <row r="86" spans="1:14" x14ac:dyDescent="0.25">
      <c r="A86" s="106"/>
      <c r="B86" s="3">
        <v>11</v>
      </c>
      <c r="C86" s="90" t="s">
        <v>132</v>
      </c>
      <c r="D86" s="90"/>
      <c r="E86" s="90"/>
      <c r="F86" s="90"/>
      <c r="G86" s="90"/>
      <c r="H86" s="90"/>
      <c r="I86" s="90"/>
      <c r="J86" s="90"/>
      <c r="K86" s="90"/>
      <c r="L86" s="90"/>
      <c r="M86" s="91"/>
    </row>
    <row r="87" spans="1:14" x14ac:dyDescent="0.25">
      <c r="A87" s="107"/>
      <c r="B87" s="25">
        <v>11</v>
      </c>
      <c r="C87" s="90" t="s">
        <v>460</v>
      </c>
      <c r="D87" s="90"/>
      <c r="E87" s="90"/>
      <c r="F87" s="90"/>
      <c r="G87" s="90"/>
      <c r="H87" s="90"/>
      <c r="I87" s="90"/>
      <c r="J87" s="90"/>
      <c r="K87" s="90"/>
      <c r="L87" s="90"/>
      <c r="M87" s="91"/>
    </row>
    <row r="88" spans="1:14" ht="13" thickBot="1" x14ac:dyDescent="0.3">
      <c r="A88" s="108"/>
      <c r="B88" s="10">
        <v>12</v>
      </c>
      <c r="C88" s="92" t="s">
        <v>133</v>
      </c>
      <c r="D88" s="92"/>
      <c r="E88" s="92"/>
      <c r="F88" s="92"/>
      <c r="G88" s="92"/>
      <c r="H88" s="92"/>
      <c r="I88" s="92"/>
      <c r="J88" s="92"/>
      <c r="K88" s="92"/>
      <c r="L88" s="92"/>
      <c r="M88" s="93"/>
    </row>
    <row r="93" spans="1:14" x14ac:dyDescent="0.25">
      <c r="C93" s="1" t="s">
        <v>457</v>
      </c>
    </row>
    <row r="94" spans="1:14" x14ac:dyDescent="0.25">
      <c r="C94" s="1" t="s">
        <v>458</v>
      </c>
    </row>
    <row r="98" spans="3:20" x14ac:dyDescent="0.25">
      <c r="C98" t="s">
        <v>134</v>
      </c>
      <c r="D98" t="s">
        <v>135</v>
      </c>
      <c r="E98" t="s">
        <v>136</v>
      </c>
      <c r="F98" t="s">
        <v>137</v>
      </c>
      <c r="G98" t="s">
        <v>138</v>
      </c>
      <c r="H98" t="s">
        <v>139</v>
      </c>
      <c r="I98" t="s">
        <v>140</v>
      </c>
      <c r="J98" t="s">
        <v>141</v>
      </c>
      <c r="K98" t="s">
        <v>142</v>
      </c>
      <c r="L98" t="s">
        <v>143</v>
      </c>
      <c r="M98" t="s">
        <v>144</v>
      </c>
      <c r="N98" t="s">
        <v>145</v>
      </c>
      <c r="O98" t="s">
        <v>146</v>
      </c>
      <c r="P98" t="s">
        <v>147</v>
      </c>
      <c r="Q98" t="s">
        <v>152</v>
      </c>
      <c r="R98" t="s">
        <v>153</v>
      </c>
      <c r="S98" t="s">
        <v>154</v>
      </c>
      <c r="T98" t="s">
        <v>155</v>
      </c>
    </row>
    <row r="99" spans="3:20" x14ac:dyDescent="0.25">
      <c r="C99" t="s">
        <v>156</v>
      </c>
      <c r="D99" t="s">
        <v>157</v>
      </c>
      <c r="E99" t="s">
        <v>158</v>
      </c>
      <c r="F99" t="s">
        <v>159</v>
      </c>
      <c r="G99" t="s">
        <v>160</v>
      </c>
      <c r="H99" t="s">
        <v>161</v>
      </c>
      <c r="I99" t="s">
        <v>162</v>
      </c>
      <c r="J99" t="s">
        <v>163</v>
      </c>
      <c r="K99" t="s">
        <v>164</v>
      </c>
      <c r="L99" t="s">
        <v>165</v>
      </c>
      <c r="M99" t="s">
        <v>166</v>
      </c>
      <c r="N99" t="s">
        <v>167</v>
      </c>
      <c r="O99" t="s">
        <v>168</v>
      </c>
      <c r="P99" t="s">
        <v>169</v>
      </c>
      <c r="Q99" t="s">
        <v>174</v>
      </c>
      <c r="R99" t="s">
        <v>175</v>
      </c>
      <c r="S99" t="s">
        <v>176</v>
      </c>
      <c r="T99" t="s">
        <v>177</v>
      </c>
    </row>
    <row r="100" spans="3:20" x14ac:dyDescent="0.25">
      <c r="C100" t="s">
        <v>178</v>
      </c>
      <c r="D100" t="s">
        <v>179</v>
      </c>
      <c r="E100" t="s">
        <v>180</v>
      </c>
      <c r="F100" t="s">
        <v>181</v>
      </c>
      <c r="G100" t="s">
        <v>182</v>
      </c>
      <c r="H100" t="s">
        <v>183</v>
      </c>
      <c r="I100" t="s">
        <v>184</v>
      </c>
      <c r="J100" t="s">
        <v>185</v>
      </c>
      <c r="K100" t="s">
        <v>186</v>
      </c>
      <c r="L100" t="s">
        <v>187</v>
      </c>
      <c r="M100" t="s">
        <v>188</v>
      </c>
      <c r="N100" t="s">
        <v>189</v>
      </c>
      <c r="O100" t="s">
        <v>190</v>
      </c>
      <c r="P100" t="s">
        <v>191</v>
      </c>
      <c r="Q100" t="s">
        <v>195</v>
      </c>
      <c r="R100" t="s">
        <v>196</v>
      </c>
      <c r="T100" t="s">
        <v>197</v>
      </c>
    </row>
    <row r="101" spans="3:20" x14ac:dyDescent="0.25">
      <c r="C101" t="s">
        <v>198</v>
      </c>
      <c r="D101" t="s">
        <v>199</v>
      </c>
      <c r="E101" t="s">
        <v>200</v>
      </c>
      <c r="F101" t="s">
        <v>201</v>
      </c>
      <c r="G101" t="s">
        <v>202</v>
      </c>
      <c r="H101" t="s">
        <v>203</v>
      </c>
      <c r="I101" t="s">
        <v>204</v>
      </c>
      <c r="J101" t="s">
        <v>205</v>
      </c>
      <c r="K101" t="s">
        <v>206</v>
      </c>
      <c r="L101" t="s">
        <v>207</v>
      </c>
      <c r="M101" t="s">
        <v>208</v>
      </c>
      <c r="N101" t="s">
        <v>209</v>
      </c>
      <c r="O101" t="s">
        <v>210</v>
      </c>
      <c r="P101" t="s">
        <v>211</v>
      </c>
      <c r="Q101" t="s">
        <v>215</v>
      </c>
      <c r="R101" t="s">
        <v>216</v>
      </c>
    </row>
    <row r="102" spans="3:20" x14ac:dyDescent="0.25">
      <c r="C102" t="s">
        <v>217</v>
      </c>
      <c r="D102" t="s">
        <v>218</v>
      </c>
      <c r="E102" t="s">
        <v>219</v>
      </c>
      <c r="F102" t="s">
        <v>220</v>
      </c>
      <c r="G102" t="s">
        <v>221</v>
      </c>
      <c r="H102" t="s">
        <v>222</v>
      </c>
      <c r="I102" t="s">
        <v>223</v>
      </c>
      <c r="J102" t="s">
        <v>224</v>
      </c>
      <c r="K102" t="s">
        <v>225</v>
      </c>
      <c r="L102" t="s">
        <v>226</v>
      </c>
      <c r="M102" t="s">
        <v>227</v>
      </c>
      <c r="N102" t="s">
        <v>228</v>
      </c>
      <c r="O102" t="s">
        <v>229</v>
      </c>
      <c r="P102" t="s">
        <v>230</v>
      </c>
      <c r="Q102" t="s">
        <v>234</v>
      </c>
    </row>
    <row r="103" spans="3:20" x14ac:dyDescent="0.25">
      <c r="C103" t="s">
        <v>235</v>
      </c>
      <c r="D103" t="s">
        <v>236</v>
      </c>
      <c r="E103" t="s">
        <v>237</v>
      </c>
      <c r="F103" t="s">
        <v>238</v>
      </c>
      <c r="G103" t="s">
        <v>239</v>
      </c>
      <c r="H103" t="s">
        <v>240</v>
      </c>
      <c r="I103" t="s">
        <v>241</v>
      </c>
      <c r="J103" t="s">
        <v>242</v>
      </c>
      <c r="K103" t="s">
        <v>243</v>
      </c>
      <c r="L103" t="s">
        <v>244</v>
      </c>
      <c r="M103" t="s">
        <v>245</v>
      </c>
      <c r="N103" t="s">
        <v>246</v>
      </c>
      <c r="O103" t="s">
        <v>247</v>
      </c>
      <c r="P103" t="s">
        <v>248</v>
      </c>
      <c r="Q103" t="s">
        <v>252</v>
      </c>
    </row>
    <row r="104" spans="3:20" x14ac:dyDescent="0.25">
      <c r="C104" t="s">
        <v>253</v>
      </c>
      <c r="D104" t="s">
        <v>254</v>
      </c>
      <c r="E104" t="s">
        <v>255</v>
      </c>
      <c r="F104" t="s">
        <v>256</v>
      </c>
      <c r="G104" t="s">
        <v>257</v>
      </c>
      <c r="H104" t="s">
        <v>258</v>
      </c>
      <c r="I104" t="s">
        <v>259</v>
      </c>
      <c r="J104" t="s">
        <v>260</v>
      </c>
      <c r="K104" t="s">
        <v>261</v>
      </c>
      <c r="L104" t="s">
        <v>262</v>
      </c>
      <c r="M104" t="s">
        <v>263</v>
      </c>
      <c r="N104" t="s">
        <v>264</v>
      </c>
      <c r="O104" t="s">
        <v>265</v>
      </c>
      <c r="P104" t="s">
        <v>266</v>
      </c>
      <c r="Q104" t="s">
        <v>270</v>
      </c>
    </row>
    <row r="105" spans="3:20" x14ac:dyDescent="0.25">
      <c r="C105" t="s">
        <v>271</v>
      </c>
      <c r="D105" t="s">
        <v>272</v>
      </c>
      <c r="E105" t="s">
        <v>273</v>
      </c>
      <c r="F105" t="s">
        <v>274</v>
      </c>
      <c r="G105" t="s">
        <v>275</v>
      </c>
      <c r="H105" t="s">
        <v>276</v>
      </c>
      <c r="I105" t="s">
        <v>277</v>
      </c>
      <c r="J105" t="s">
        <v>278</v>
      </c>
      <c r="K105" t="s">
        <v>279</v>
      </c>
      <c r="L105" t="s">
        <v>280</v>
      </c>
      <c r="M105" t="s">
        <v>281</v>
      </c>
      <c r="N105" t="s">
        <v>282</v>
      </c>
      <c r="O105" t="s">
        <v>283</v>
      </c>
      <c r="P105" t="s">
        <v>284</v>
      </c>
      <c r="Q105" t="s">
        <v>288</v>
      </c>
    </row>
    <row r="106" spans="3:20" x14ac:dyDescent="0.25">
      <c r="C106" t="s">
        <v>289</v>
      </c>
      <c r="D106" t="s">
        <v>290</v>
      </c>
      <c r="E106" t="s">
        <v>291</v>
      </c>
      <c r="F106" t="s">
        <v>292</v>
      </c>
      <c r="G106" t="s">
        <v>293</v>
      </c>
      <c r="H106" t="s">
        <v>294</v>
      </c>
      <c r="I106" t="s">
        <v>295</v>
      </c>
      <c r="J106" t="s">
        <v>296</v>
      </c>
      <c r="K106" t="s">
        <v>297</v>
      </c>
      <c r="L106" t="s">
        <v>298</v>
      </c>
      <c r="M106" t="s">
        <v>299</v>
      </c>
      <c r="N106" t="s">
        <v>300</v>
      </c>
      <c r="O106" t="s">
        <v>301</v>
      </c>
      <c r="P106" t="s">
        <v>302</v>
      </c>
      <c r="Q106" t="s">
        <v>306</v>
      </c>
    </row>
    <row r="107" spans="3:20" x14ac:dyDescent="0.25">
      <c r="C107" t="s">
        <v>307</v>
      </c>
      <c r="D107" t="s">
        <v>308</v>
      </c>
      <c r="E107" t="s">
        <v>309</v>
      </c>
      <c r="F107" t="s">
        <v>310</v>
      </c>
      <c r="G107" t="s">
        <v>311</v>
      </c>
      <c r="H107" t="s">
        <v>312</v>
      </c>
      <c r="I107" t="s">
        <v>313</v>
      </c>
      <c r="J107" t="s">
        <v>314</v>
      </c>
      <c r="K107" t="s">
        <v>315</v>
      </c>
      <c r="L107" t="s">
        <v>316</v>
      </c>
      <c r="M107" t="s">
        <v>317</v>
      </c>
      <c r="N107" t="s">
        <v>318</v>
      </c>
      <c r="O107" t="s">
        <v>319</v>
      </c>
      <c r="P107" t="s">
        <v>320</v>
      </c>
      <c r="Q107" t="s">
        <v>324</v>
      </c>
    </row>
    <row r="108" spans="3:20" x14ac:dyDescent="0.25">
      <c r="C108" t="s">
        <v>325</v>
      </c>
      <c r="D108" t="s">
        <v>326</v>
      </c>
      <c r="E108" t="s">
        <v>327</v>
      </c>
      <c r="F108" t="s">
        <v>328</v>
      </c>
      <c r="G108" t="s">
        <v>329</v>
      </c>
      <c r="H108" t="s">
        <v>330</v>
      </c>
      <c r="I108" t="s">
        <v>331</v>
      </c>
      <c r="J108" t="s">
        <v>332</v>
      </c>
      <c r="K108" t="s">
        <v>333</v>
      </c>
      <c r="L108" t="s">
        <v>334</v>
      </c>
      <c r="M108" t="s">
        <v>335</v>
      </c>
      <c r="O108" t="s">
        <v>336</v>
      </c>
      <c r="P108" t="s">
        <v>337</v>
      </c>
      <c r="Q108" t="s">
        <v>341</v>
      </c>
    </row>
    <row r="109" spans="3:20" x14ac:dyDescent="0.25">
      <c r="C109" t="s">
        <v>342</v>
      </c>
      <c r="D109" t="s">
        <v>343</v>
      </c>
      <c r="E109" t="s">
        <v>344</v>
      </c>
      <c r="F109" t="s">
        <v>345</v>
      </c>
      <c r="G109" t="s">
        <v>346</v>
      </c>
      <c r="H109" t="s">
        <v>347</v>
      </c>
      <c r="I109" t="s">
        <v>348</v>
      </c>
      <c r="J109" t="s">
        <v>349</v>
      </c>
      <c r="K109" t="s">
        <v>350</v>
      </c>
      <c r="L109" t="s">
        <v>351</v>
      </c>
      <c r="M109" t="s">
        <v>352</v>
      </c>
      <c r="O109" t="s">
        <v>353</v>
      </c>
      <c r="P109" t="s">
        <v>354</v>
      </c>
      <c r="Q109" t="s">
        <v>358</v>
      </c>
    </row>
    <row r="110" spans="3:20" x14ac:dyDescent="0.25">
      <c r="C110" t="s">
        <v>359</v>
      </c>
      <c r="D110"/>
      <c r="E110" t="s">
        <v>360</v>
      </c>
      <c r="F110" t="s">
        <v>361</v>
      </c>
      <c r="G110" t="s">
        <v>362</v>
      </c>
      <c r="I110" t="s">
        <v>363</v>
      </c>
      <c r="J110" t="s">
        <v>364</v>
      </c>
      <c r="K110" t="s">
        <v>365</v>
      </c>
      <c r="L110" t="s">
        <v>366</v>
      </c>
      <c r="M110" t="s">
        <v>367</v>
      </c>
      <c r="O110" t="s">
        <v>368</v>
      </c>
      <c r="P110" t="s">
        <v>369</v>
      </c>
      <c r="Q110" t="s">
        <v>372</v>
      </c>
    </row>
    <row r="111" spans="3:20" x14ac:dyDescent="0.25">
      <c r="C111" t="s">
        <v>373</v>
      </c>
      <c r="D111"/>
      <c r="E111" t="s">
        <v>374</v>
      </c>
      <c r="F111" t="s">
        <v>375</v>
      </c>
      <c r="I111" t="s">
        <v>376</v>
      </c>
      <c r="J111" t="s">
        <v>377</v>
      </c>
      <c r="K111" t="s">
        <v>378</v>
      </c>
      <c r="M111" t="s">
        <v>379</v>
      </c>
      <c r="O111" t="s">
        <v>380</v>
      </c>
      <c r="P111" t="s">
        <v>381</v>
      </c>
      <c r="Q111" t="s">
        <v>384</v>
      </c>
    </row>
    <row r="112" spans="3:20" x14ac:dyDescent="0.25">
      <c r="C112" t="s">
        <v>385</v>
      </c>
      <c r="D112"/>
      <c r="E112" t="s">
        <v>386</v>
      </c>
      <c r="F112" t="s">
        <v>387</v>
      </c>
      <c r="I112" t="s">
        <v>388</v>
      </c>
      <c r="J112" t="s">
        <v>389</v>
      </c>
      <c r="K112" t="s">
        <v>390</v>
      </c>
      <c r="M112" t="s">
        <v>358</v>
      </c>
      <c r="O112" t="s">
        <v>391</v>
      </c>
      <c r="P112" t="s">
        <v>392</v>
      </c>
    </row>
    <row r="113" spans="3:16" x14ac:dyDescent="0.25">
      <c r="C113" t="s">
        <v>395</v>
      </c>
      <c r="D113"/>
      <c r="E113" t="s">
        <v>396</v>
      </c>
      <c r="F113" t="s">
        <v>397</v>
      </c>
      <c r="J113" t="s">
        <v>398</v>
      </c>
      <c r="K113" t="s">
        <v>399</v>
      </c>
      <c r="M113" t="s">
        <v>167</v>
      </c>
      <c r="O113" t="s">
        <v>400</v>
      </c>
      <c r="P113" t="s">
        <v>401</v>
      </c>
    </row>
    <row r="114" spans="3:16" x14ac:dyDescent="0.25">
      <c r="C114" t="s">
        <v>404</v>
      </c>
      <c r="D114"/>
      <c r="E114" t="s">
        <v>405</v>
      </c>
      <c r="F114" t="s">
        <v>406</v>
      </c>
      <c r="K114" t="s">
        <v>407</v>
      </c>
      <c r="M114" t="s">
        <v>408</v>
      </c>
      <c r="O114" t="s">
        <v>409</v>
      </c>
    </row>
    <row r="115" spans="3:16" x14ac:dyDescent="0.25">
      <c r="C115" t="s">
        <v>411</v>
      </c>
      <c r="D115"/>
      <c r="E115" t="s">
        <v>412</v>
      </c>
      <c r="F115" t="s">
        <v>413</v>
      </c>
      <c r="K115" t="s">
        <v>414</v>
      </c>
      <c r="M115" t="s">
        <v>415</v>
      </c>
      <c r="O115" t="s">
        <v>416</v>
      </c>
    </row>
    <row r="116" spans="3:16" x14ac:dyDescent="0.25">
      <c r="C116" t="s">
        <v>418</v>
      </c>
      <c r="D116"/>
      <c r="E116" t="s">
        <v>419</v>
      </c>
      <c r="F116" t="s">
        <v>420</v>
      </c>
      <c r="K116" t="s">
        <v>421</v>
      </c>
      <c r="M116" t="s">
        <v>422</v>
      </c>
      <c r="O116" t="s">
        <v>423</v>
      </c>
    </row>
    <row r="117" spans="3:16" x14ac:dyDescent="0.25">
      <c r="C117"/>
      <c r="D117"/>
      <c r="E117" t="s">
        <v>425</v>
      </c>
      <c r="F117" t="s">
        <v>426</v>
      </c>
      <c r="K117" t="s">
        <v>427</v>
      </c>
      <c r="M117" t="s">
        <v>428</v>
      </c>
      <c r="O117" t="s">
        <v>429</v>
      </c>
    </row>
    <row r="118" spans="3:16" x14ac:dyDescent="0.25">
      <c r="C118"/>
      <c r="D118"/>
      <c r="E118" t="s">
        <v>430</v>
      </c>
      <c r="F118" t="s">
        <v>431</v>
      </c>
      <c r="K118" t="s">
        <v>432</v>
      </c>
      <c r="M118" t="s">
        <v>433</v>
      </c>
    </row>
    <row r="119" spans="3:16" x14ac:dyDescent="0.25">
      <c r="C119"/>
      <c r="D119"/>
      <c r="F119" t="s">
        <v>434</v>
      </c>
      <c r="K119" t="s">
        <v>435</v>
      </c>
      <c r="M119" t="s">
        <v>436</v>
      </c>
    </row>
    <row r="120" spans="3:16" x14ac:dyDescent="0.25">
      <c r="C120"/>
      <c r="D120"/>
      <c r="F120" t="s">
        <v>437</v>
      </c>
      <c r="K120" t="s">
        <v>438</v>
      </c>
      <c r="M120" t="s">
        <v>439</v>
      </c>
    </row>
    <row r="121" spans="3:16" x14ac:dyDescent="0.25">
      <c r="C121"/>
      <c r="D121"/>
      <c r="F121" t="s">
        <v>440</v>
      </c>
      <c r="K121" t="s">
        <v>441</v>
      </c>
      <c r="M121" t="s">
        <v>442</v>
      </c>
    </row>
    <row r="122" spans="3:16" x14ac:dyDescent="0.25">
      <c r="C122"/>
      <c r="D122"/>
      <c r="F122" t="s">
        <v>443</v>
      </c>
      <c r="K122" t="s">
        <v>444</v>
      </c>
      <c r="M122" t="s">
        <v>445</v>
      </c>
    </row>
    <row r="123" spans="3:16" x14ac:dyDescent="0.25">
      <c r="C123"/>
      <c r="D123"/>
      <c r="F123" t="s">
        <v>446</v>
      </c>
      <c r="K123" t="s">
        <v>447</v>
      </c>
      <c r="M123" t="s">
        <v>448</v>
      </c>
    </row>
    <row r="124" spans="3:16" x14ac:dyDescent="0.25">
      <c r="C124"/>
      <c r="D124"/>
      <c r="F124" t="s">
        <v>449</v>
      </c>
      <c r="K124" t="s">
        <v>450</v>
      </c>
      <c r="M124" t="s">
        <v>451</v>
      </c>
    </row>
    <row r="125" spans="3:16" x14ac:dyDescent="0.25">
      <c r="C125"/>
      <c r="D125"/>
      <c r="F125" t="s">
        <v>452</v>
      </c>
      <c r="K125" t="s">
        <v>453</v>
      </c>
      <c r="M125" t="s">
        <v>454</v>
      </c>
    </row>
    <row r="126" spans="3:16" x14ac:dyDescent="0.25">
      <c r="C126"/>
      <c r="D126"/>
    </row>
    <row r="127" spans="3:16" ht="13" thickBot="1" x14ac:dyDescent="0.3"/>
    <row r="128" spans="3:16" ht="13" x14ac:dyDescent="0.3">
      <c r="D128" s="39" t="s">
        <v>38</v>
      </c>
      <c r="E128" s="40" t="s">
        <v>5</v>
      </c>
      <c r="F128" s="40" t="s">
        <v>5</v>
      </c>
    </row>
    <row r="129" spans="4:6" x14ac:dyDescent="0.25">
      <c r="D129" s="3" t="s">
        <v>501</v>
      </c>
      <c r="E129" s="21">
        <v>35000</v>
      </c>
      <c r="F129">
        <v>28000</v>
      </c>
    </row>
    <row r="130" spans="4:6" x14ac:dyDescent="0.25">
      <c r="D130" s="3" t="s">
        <v>500</v>
      </c>
      <c r="E130" s="21">
        <v>32000</v>
      </c>
      <c r="F130">
        <v>30000</v>
      </c>
    </row>
    <row r="131" spans="4:6" x14ac:dyDescent="0.25">
      <c r="D131" s="6" t="s">
        <v>41</v>
      </c>
      <c r="E131" s="21">
        <v>20000</v>
      </c>
      <c r="F131">
        <v>25000</v>
      </c>
    </row>
    <row r="132" spans="4:6" x14ac:dyDescent="0.25">
      <c r="D132" s="6" t="s">
        <v>42</v>
      </c>
      <c r="E132" s="21">
        <v>8000</v>
      </c>
      <c r="F132">
        <v>9000</v>
      </c>
    </row>
    <row r="133" spans="4:6" x14ac:dyDescent="0.25">
      <c r="D133" s="6" t="s">
        <v>81</v>
      </c>
      <c r="E133" s="21">
        <v>15000</v>
      </c>
      <c r="F133">
        <v>18000</v>
      </c>
    </row>
    <row r="134" spans="4:6" x14ac:dyDescent="0.25">
      <c r="D134" s="6" t="s">
        <v>99</v>
      </c>
      <c r="E134" s="21">
        <v>18000</v>
      </c>
      <c r="F134">
        <v>19000</v>
      </c>
    </row>
    <row r="135" spans="4:6" x14ac:dyDescent="0.25">
      <c r="D135" s="6" t="s">
        <v>40</v>
      </c>
      <c r="E135" s="21">
        <v>12000</v>
      </c>
      <c r="F135">
        <v>15000</v>
      </c>
    </row>
    <row r="136" spans="4:6" ht="13" thickBot="1" x14ac:dyDescent="0.3">
      <c r="D136" s="7"/>
      <c r="E136" s="22"/>
    </row>
  </sheetData>
  <autoFilter ref="B3:P41" xr:uid="{00000000-0009-0000-0000-00001D000000}">
    <sortState xmlns:xlrd2="http://schemas.microsoft.com/office/spreadsheetml/2017/richdata2" ref="B4:P41">
      <sortCondition ref="D3:D41"/>
    </sortState>
  </autoFilter>
  <mergeCells count="34">
    <mergeCell ref="A85:A88"/>
    <mergeCell ref="C85:M85"/>
    <mergeCell ref="C86:M86"/>
    <mergeCell ref="C87:M87"/>
    <mergeCell ref="C88:M88"/>
    <mergeCell ref="C70:M70"/>
    <mergeCell ref="C71:M71"/>
    <mergeCell ref="A73:A82"/>
    <mergeCell ref="C73:N73"/>
    <mergeCell ref="C74:N74"/>
    <mergeCell ref="C75:N75"/>
    <mergeCell ref="C76:N76"/>
    <mergeCell ref="C77:N77"/>
    <mergeCell ref="C78:N78"/>
    <mergeCell ref="C79:N79"/>
    <mergeCell ref="C80:N80"/>
    <mergeCell ref="C81:N81"/>
    <mergeCell ref="C82:N82"/>
    <mergeCell ref="C69:M69"/>
    <mergeCell ref="A47:A58"/>
    <mergeCell ref="C47:H47"/>
    <mergeCell ref="C48:H48"/>
    <mergeCell ref="C49:H49"/>
    <mergeCell ref="C50:H50"/>
    <mergeCell ref="A60:A71"/>
    <mergeCell ref="C60:M60"/>
    <mergeCell ref="C61:M61"/>
    <mergeCell ref="C62:M62"/>
    <mergeCell ref="C63:M63"/>
    <mergeCell ref="C64:M64"/>
    <mergeCell ref="C65:M65"/>
    <mergeCell ref="C66:M66"/>
    <mergeCell ref="C67:M67"/>
    <mergeCell ref="C68:M68"/>
  </mergeCells>
  <dataValidations count="3">
    <dataValidation type="list" allowBlank="1" showInputMessage="1" showErrorMessage="1" sqref="L21:L23 L4:L5 L7:L10 L12:L13 L15:L16 L18:L19 L25:L38" xr:uid="{00000000-0002-0000-1D00-000000000000}">
      <formula1>INDIRECT(D4)</formula1>
    </dataValidation>
    <dataValidation type="list" allowBlank="1" showInputMessage="1" showErrorMessage="1" sqref="P41 P4:P5 P7:P10 P12:P13 P15:P16 P18:P19 P21:P23 P25:P38" xr:uid="{00000000-0002-0000-1D00-000001000000}">
      <formula1>INDIRECT(O4)</formula1>
    </dataValidation>
    <dataValidation type="list" allowBlank="1" showInputMessage="1" showErrorMessage="1" sqref="O4:O5 O41 O25:O38 O18:O19 O12:O13 O15:O16 O21:O23 O7:O10" xr:uid="{00000000-0002-0000-1D00-000002000000}">
      <formula1>$C$98:$T$98</formula1>
    </dataValidation>
  </dataValidations>
  <hyperlinks>
    <hyperlink ref="C108" r:id="rId1" tooltip="Бар (місто)" display="https://uk.wikipedia.org/wiki/%D0%91%D0%B0%D1%80_(%D0%BC%D1%96%D1%81%D1%82%D0%BE)" xr:uid="{00000000-0004-0000-1D00-000000000000}"/>
    <hyperlink ref="C106" r:id="rId2" tooltip="Бершадь" display="https://uk.wikipedia.org/wiki/%D0%91%D0%B5%D1%80%D1%88%D0%B0%D0%B4%D1%8C" xr:uid="{00000000-0004-0000-1D00-000001000000}"/>
    <hyperlink ref="C116" r:id="rId3" tooltip="Вінниця" display="https://uk.wikipedia.org/wiki/%D0%92%D1%96%D0%BD%D0%BD%D0%B8%D1%86%D1%8F" xr:uid="{00000000-0004-0000-1D00-000002000000}"/>
    <hyperlink ref="C111" r:id="rId4" tooltip="Гайсин" display="https://uk.wikipedia.org/wiki/%D0%93%D0%B0%D0%B9%D1%81%D0%B8%D0%BD" xr:uid="{00000000-0004-0000-1D00-000003000000}"/>
    <hyperlink ref="C105" r:id="rId5" tooltip="Гнівань" display="https://uk.wikipedia.org/wiki/%D0%93%D0%BD%D1%96%D0%B2%D0%B0%D0%BD%D1%8C" xr:uid="{00000000-0004-0000-1D00-000004000000}"/>
    <hyperlink ref="C115" r:id="rId6" tooltip="Жмеринка" display="https://uk.wikipedia.org/wiki/%D0%96%D0%BC%D0%B5%D1%80%D0%B8%D0%BD%D0%BA%D0%B0" xr:uid="{00000000-0004-0000-1D00-000005000000}"/>
    <hyperlink ref="C102" r:id="rId7" tooltip="Іллінці" display="https://uk.wikipedia.org/wiki/%D0%86%D0%BB%D0%BB%D1%96%D0%BD%D1%86%D1%96" xr:uid="{00000000-0004-0000-1D00-000006000000}"/>
    <hyperlink ref="C109" r:id="rId8" tooltip="Калинівка (місто)" display="https://uk.wikipedia.org/wiki/%D0%9A%D0%B0%D0%BB%D0%B8%D0%BD%D1%96%D0%B2%D0%BA%D0%B0_(%D0%BC%D1%96%D1%81%D1%82%D0%BE)" xr:uid="{00000000-0004-0000-1D00-000007000000}"/>
    <hyperlink ref="C112" r:id="rId9" tooltip="Козятин" display="https://uk.wikipedia.org/wiki/%D0%9A%D0%BE%D0%B7%D1%8F%D1%82%D0%B8%D0%BD" xr:uid="{00000000-0004-0000-1D00-000008000000}"/>
    <hyperlink ref="C110" r:id="rId10" tooltip="Ладижин" display="https://uk.wikipedia.org/wiki/%D0%9B%D0%B0%D0%B4%D0%B8%D0%B6%D0%B8%D0%BD" xr:uid="{00000000-0004-0000-1D00-000009000000}"/>
    <hyperlink ref="C100" r:id="rId11" tooltip="Липовець" display="https://uk.wikipedia.org/wiki/%D0%9B%D0%B8%D0%BF%D0%BE%D0%B2%D0%B5%D1%86%D1%8C" xr:uid="{00000000-0004-0000-1D00-00000A000000}"/>
    <hyperlink ref="C114" r:id="rId12" tooltip="Могилів-Подільський" display="https://uk.wikipedia.org/wiki/%D0%9C%D0%BE%D0%B3%D0%B8%D0%BB%D1%96%D0%B2-%D0%9F%D0%BE%D0%B4%D1%96%D0%BB%D1%8C%D1%81%D1%8C%D0%BA%D0%B8%D0%B9" xr:uid="{00000000-0004-0000-1D00-00000B000000}"/>
    <hyperlink ref="C104" r:id="rId13" tooltip="Немирів" display="https://uk.wikipedia.org/wiki/%D0%9D%D0%B5%D0%BC%D0%B8%D1%80%D1%96%D0%B2" xr:uid="{00000000-0004-0000-1D00-00000C000000}"/>
    <hyperlink ref="C101" r:id="rId14" tooltip="Погребище" display="https://uk.wikipedia.org/wiki/%D0%9F%D0%BE%D0%B3%D1%80%D0%B5%D0%B1%D0%B8%D1%89%D0%B5" xr:uid="{00000000-0004-0000-1D00-00000D000000}"/>
    <hyperlink ref="C107" r:id="rId15" tooltip="Тульчин" display="https://uk.wikipedia.org/wiki/%D0%A2%D1%83%D0%BB%D1%8C%D1%87%D0%B8%D0%BD" xr:uid="{00000000-0004-0000-1D00-00000E000000}"/>
    <hyperlink ref="C113" r:id="rId16" tooltip="Хмільник" display="https://uk.wikipedia.org/wiki/%D0%A5%D0%BC%D1%96%D0%BB%D1%8C%D0%BD%D0%B8%D0%BA" xr:uid="{00000000-0004-0000-1D00-00000F000000}"/>
    <hyperlink ref="C99" r:id="rId17" tooltip="Шаргород" display="https://uk.wikipedia.org/wiki/%D0%A8%D0%B0%D1%80%D0%B3%D0%BE%D1%80%D0%BE%D0%B4" xr:uid="{00000000-0004-0000-1D00-000010000000}"/>
    <hyperlink ref="C103" r:id="rId18" tooltip="Ямпіль" display="https://uk.wikipedia.org/wiki/%D0%AF%D0%BC%D0%BF%D1%96%D0%BB%D1%8C" xr:uid="{00000000-0004-0000-1D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T131"/>
  <sheetViews>
    <sheetView topLeftCell="A2" zoomScale="90" zoomScaleNormal="90" workbookViewId="0">
      <selection activeCell="K3" sqref="K3"/>
    </sheetView>
  </sheetViews>
  <sheetFormatPr defaultRowHeight="12.5" outlineLevelRow="2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outlineLevel="2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outlineLevel="2" x14ac:dyDescent="0.25">
      <c r="B5" s="63">
        <v>5</v>
      </c>
      <c r="C5" s="3" t="s">
        <v>51</v>
      </c>
      <c r="D5" s="3" t="s">
        <v>500</v>
      </c>
      <c r="E5" s="4" t="s">
        <v>466</v>
      </c>
      <c r="F5" s="4" t="s">
        <v>467</v>
      </c>
      <c r="G5" s="4" t="s">
        <v>71</v>
      </c>
      <c r="H5" s="5">
        <v>27986</v>
      </c>
      <c r="I5" s="5">
        <v>19253</v>
      </c>
      <c r="J5" s="18">
        <v>44.620318775684936</v>
      </c>
      <c r="K5" s="14" t="s">
        <v>498</v>
      </c>
      <c r="L5" s="19">
        <v>32000</v>
      </c>
      <c r="M5" s="18">
        <v>68.546346172945206</v>
      </c>
      <c r="N5" s="4" t="s">
        <v>505</v>
      </c>
      <c r="O5" s="4" t="s">
        <v>152</v>
      </c>
      <c r="P5" s="21" t="s">
        <v>174</v>
      </c>
    </row>
    <row r="6" spans="2:16" outlineLevel="2" x14ac:dyDescent="0.25">
      <c r="B6" s="11">
        <v>6</v>
      </c>
      <c r="C6" s="3" t="s">
        <v>51</v>
      </c>
      <c r="D6" s="3" t="s">
        <v>42</v>
      </c>
      <c r="E6" s="4" t="s">
        <v>13</v>
      </c>
      <c r="F6" s="4" t="s">
        <v>14</v>
      </c>
      <c r="G6" s="4" t="s">
        <v>68</v>
      </c>
      <c r="H6" s="5">
        <v>23963</v>
      </c>
      <c r="I6" s="5">
        <v>19253</v>
      </c>
      <c r="J6" s="18">
        <v>55.642236583904115</v>
      </c>
      <c r="K6" s="14" t="s">
        <v>499</v>
      </c>
      <c r="L6" s="19">
        <v>8000</v>
      </c>
      <c r="M6" s="18">
        <v>68.546346172945206</v>
      </c>
      <c r="N6" s="4" t="s">
        <v>506</v>
      </c>
      <c r="O6" s="4" t="s">
        <v>152</v>
      </c>
      <c r="P6" s="21" t="s">
        <v>270</v>
      </c>
    </row>
    <row r="7" spans="2:16" outlineLevel="2" x14ac:dyDescent="0.25">
      <c r="B7" s="63">
        <v>7</v>
      </c>
      <c r="C7" s="3" t="s">
        <v>51</v>
      </c>
      <c r="D7" s="3" t="s">
        <v>41</v>
      </c>
      <c r="E7" s="4" t="s">
        <v>15</v>
      </c>
      <c r="F7" s="4" t="s">
        <v>16</v>
      </c>
      <c r="G7" s="4" t="s">
        <v>69</v>
      </c>
      <c r="H7" s="5">
        <v>33578</v>
      </c>
      <c r="I7" s="5">
        <v>17448</v>
      </c>
      <c r="J7" s="18">
        <v>29.299770830479456</v>
      </c>
      <c r="K7" s="14" t="s">
        <v>499</v>
      </c>
      <c r="L7" s="19">
        <v>25000</v>
      </c>
      <c r="M7" s="18">
        <v>73.491551652397263</v>
      </c>
      <c r="N7" s="4" t="s">
        <v>505</v>
      </c>
      <c r="O7" s="4" t="s">
        <v>152</v>
      </c>
      <c r="P7" s="21" t="s">
        <v>252</v>
      </c>
    </row>
    <row r="8" spans="2:16" outlineLevel="2" x14ac:dyDescent="0.25">
      <c r="B8" s="11">
        <v>10</v>
      </c>
      <c r="C8" s="3" t="s">
        <v>51</v>
      </c>
      <c r="D8" s="3" t="s">
        <v>40</v>
      </c>
      <c r="E8" s="4" t="s">
        <v>21</v>
      </c>
      <c r="F8" s="4" t="s">
        <v>22</v>
      </c>
      <c r="G8" s="4" t="s">
        <v>72</v>
      </c>
      <c r="H8" s="5">
        <v>33695</v>
      </c>
      <c r="I8" s="5">
        <v>18593</v>
      </c>
      <c r="J8" s="18">
        <v>28.979222885273977</v>
      </c>
      <c r="K8" s="14" t="s">
        <v>498</v>
      </c>
      <c r="L8" s="19">
        <v>15000</v>
      </c>
      <c r="M8" s="18">
        <v>70.354565351027404</v>
      </c>
      <c r="N8" s="4" t="s">
        <v>507</v>
      </c>
      <c r="O8" s="4" t="s">
        <v>152</v>
      </c>
      <c r="P8" s="21" t="s">
        <v>174</v>
      </c>
    </row>
    <row r="9" spans="2:16" outlineLevel="2" x14ac:dyDescent="0.25">
      <c r="B9" s="6">
        <v>12</v>
      </c>
      <c r="C9" s="3" t="s">
        <v>51</v>
      </c>
      <c r="D9" s="3" t="s">
        <v>40</v>
      </c>
      <c r="E9" s="4" t="s">
        <v>25</v>
      </c>
      <c r="F9" s="4" t="s">
        <v>26</v>
      </c>
      <c r="G9" s="4" t="s">
        <v>74</v>
      </c>
      <c r="H9" s="5">
        <v>36476</v>
      </c>
      <c r="I9" s="5">
        <v>29300</v>
      </c>
      <c r="J9" s="18">
        <v>21.360044803082197</v>
      </c>
      <c r="K9" s="14" t="s">
        <v>498</v>
      </c>
      <c r="L9" s="19">
        <v>12000</v>
      </c>
      <c r="M9" s="18">
        <v>41.020318775684935</v>
      </c>
      <c r="N9" s="4" t="s">
        <v>509</v>
      </c>
      <c r="O9" s="4" t="s">
        <v>152</v>
      </c>
      <c r="P9" s="21" t="s">
        <v>174</v>
      </c>
    </row>
    <row r="10" spans="2:16" outlineLevel="2" x14ac:dyDescent="0.25">
      <c r="B10" s="11">
        <v>14</v>
      </c>
      <c r="C10" s="3" t="s">
        <v>51</v>
      </c>
      <c r="D10" s="3" t="s">
        <v>501</v>
      </c>
      <c r="E10" s="4" t="s">
        <v>29</v>
      </c>
      <c r="F10" s="4" t="s">
        <v>30</v>
      </c>
      <c r="G10" s="4" t="s">
        <v>76</v>
      </c>
      <c r="H10" s="5">
        <v>34916</v>
      </c>
      <c r="I10" s="5">
        <v>26140</v>
      </c>
      <c r="J10" s="18">
        <v>25.634017405821922</v>
      </c>
      <c r="K10" s="14" t="s">
        <v>498</v>
      </c>
      <c r="L10" s="19">
        <v>28000</v>
      </c>
      <c r="M10" s="18">
        <v>49.67785302226028</v>
      </c>
      <c r="N10" s="4" t="s">
        <v>510</v>
      </c>
      <c r="O10" s="4" t="s">
        <v>152</v>
      </c>
      <c r="P10" s="21" t="s">
        <v>174</v>
      </c>
    </row>
    <row r="11" spans="2:16" outlineLevel="2" x14ac:dyDescent="0.25">
      <c r="B11" s="63">
        <v>15</v>
      </c>
      <c r="C11" s="3" t="s">
        <v>51</v>
      </c>
      <c r="D11" s="3" t="s">
        <v>40</v>
      </c>
      <c r="E11" s="4" t="s">
        <v>31</v>
      </c>
      <c r="F11" s="4" t="s">
        <v>32</v>
      </c>
      <c r="G11" s="4" t="s">
        <v>77</v>
      </c>
      <c r="H11" s="5">
        <v>35296</v>
      </c>
      <c r="I11" s="5">
        <v>26926</v>
      </c>
      <c r="J11" s="18">
        <v>24.592921515410964</v>
      </c>
      <c r="K11" s="14" t="s">
        <v>498</v>
      </c>
      <c r="L11" s="19">
        <v>12000</v>
      </c>
      <c r="M11" s="18">
        <v>47.524428364726035</v>
      </c>
      <c r="N11" s="4" t="s">
        <v>511</v>
      </c>
      <c r="O11" s="4" t="s">
        <v>152</v>
      </c>
      <c r="P11" s="21" t="s">
        <v>174</v>
      </c>
    </row>
    <row r="12" spans="2:16" outlineLevel="2" x14ac:dyDescent="0.25">
      <c r="B12" s="11">
        <v>16</v>
      </c>
      <c r="C12" s="3" t="s">
        <v>51</v>
      </c>
      <c r="D12" s="3" t="s">
        <v>500</v>
      </c>
      <c r="E12" s="4" t="s">
        <v>33</v>
      </c>
      <c r="F12" s="4" t="s">
        <v>34</v>
      </c>
      <c r="G12" s="4" t="s">
        <v>78</v>
      </c>
      <c r="H12" s="5">
        <v>35967</v>
      </c>
      <c r="I12" s="5">
        <v>25279</v>
      </c>
      <c r="J12" s="18">
        <v>22.754565351027402</v>
      </c>
      <c r="K12" s="14" t="s">
        <v>499</v>
      </c>
      <c r="L12" s="19">
        <v>32000</v>
      </c>
      <c r="M12" s="18">
        <v>52.036757131849321</v>
      </c>
      <c r="N12" s="4" t="s">
        <v>511</v>
      </c>
      <c r="O12" s="4" t="s">
        <v>152</v>
      </c>
      <c r="P12" s="21" t="s">
        <v>195</v>
      </c>
    </row>
    <row r="13" spans="2:16" outlineLevel="2" x14ac:dyDescent="0.25">
      <c r="B13" s="6">
        <v>20</v>
      </c>
      <c r="C13" s="3" t="s">
        <v>51</v>
      </c>
      <c r="D13" s="3" t="s">
        <v>40</v>
      </c>
      <c r="E13" s="4" t="s">
        <v>84</v>
      </c>
      <c r="F13" s="4" t="s">
        <v>85</v>
      </c>
      <c r="G13" s="4" t="s">
        <v>86</v>
      </c>
      <c r="H13" s="5">
        <v>42350</v>
      </c>
      <c r="I13" s="5">
        <v>33992</v>
      </c>
      <c r="J13" s="18">
        <v>5.266894118150689</v>
      </c>
      <c r="K13" s="14" t="s">
        <v>498</v>
      </c>
      <c r="L13" s="19">
        <v>12000</v>
      </c>
      <c r="M13" s="18">
        <v>28.16552425513699</v>
      </c>
      <c r="N13" s="4" t="s">
        <v>511</v>
      </c>
      <c r="O13" s="4" t="s">
        <v>134</v>
      </c>
      <c r="P13" s="21" t="s">
        <v>235</v>
      </c>
    </row>
    <row r="14" spans="2:16" outlineLevel="2" x14ac:dyDescent="0.25">
      <c r="B14" s="11">
        <v>21</v>
      </c>
      <c r="C14" s="3" t="s">
        <v>51</v>
      </c>
      <c r="D14" s="3" t="s">
        <v>40</v>
      </c>
      <c r="E14" s="4" t="s">
        <v>87</v>
      </c>
      <c r="F14" s="4" t="s">
        <v>36</v>
      </c>
      <c r="G14" s="4" t="s">
        <v>459</v>
      </c>
      <c r="H14" s="5">
        <v>41682</v>
      </c>
      <c r="I14" s="5">
        <v>33992</v>
      </c>
      <c r="J14" s="18">
        <v>7.0970311044520589</v>
      </c>
      <c r="K14" s="14" t="s">
        <v>499</v>
      </c>
      <c r="L14" s="19">
        <v>15000</v>
      </c>
      <c r="M14" s="18">
        <v>28.16552425513699</v>
      </c>
      <c r="N14" s="4" t="s">
        <v>503</v>
      </c>
      <c r="O14" s="4" t="s">
        <v>134</v>
      </c>
      <c r="P14" s="21" t="s">
        <v>235</v>
      </c>
    </row>
    <row r="15" spans="2:16" outlineLevel="2" x14ac:dyDescent="0.25">
      <c r="B15" s="63">
        <v>23</v>
      </c>
      <c r="C15" s="3" t="s">
        <v>51</v>
      </c>
      <c r="D15" s="3" t="s">
        <v>40</v>
      </c>
      <c r="E15" s="4" t="s">
        <v>82</v>
      </c>
      <c r="F15" s="4" t="s">
        <v>90</v>
      </c>
      <c r="G15" s="4" t="s">
        <v>91</v>
      </c>
      <c r="H15" s="5">
        <v>42782</v>
      </c>
      <c r="I15" s="5">
        <v>35244</v>
      </c>
      <c r="J15" s="18">
        <v>4.083332474315073</v>
      </c>
      <c r="K15" s="14" t="s">
        <v>498</v>
      </c>
      <c r="L15" s="19">
        <v>12000</v>
      </c>
      <c r="M15" s="18">
        <v>24.73538726883562</v>
      </c>
      <c r="N15" s="4" t="s">
        <v>506</v>
      </c>
      <c r="O15" s="4" t="s">
        <v>154</v>
      </c>
      <c r="P15" s="21" t="s">
        <v>176</v>
      </c>
    </row>
    <row r="16" spans="2:16" outlineLevel="2" x14ac:dyDescent="0.25">
      <c r="B16" s="11">
        <v>25</v>
      </c>
      <c r="C16" s="3" t="s">
        <v>51</v>
      </c>
      <c r="D16" s="3" t="s">
        <v>40</v>
      </c>
      <c r="E16" s="4" t="s">
        <v>92</v>
      </c>
      <c r="F16" s="4" t="s">
        <v>8</v>
      </c>
      <c r="G16" s="4" t="s">
        <v>93</v>
      </c>
      <c r="H16" s="5">
        <v>43176</v>
      </c>
      <c r="I16" s="5">
        <v>36102</v>
      </c>
      <c r="J16" s="18">
        <v>3.0038804195205522</v>
      </c>
      <c r="K16" s="14" t="s">
        <v>498</v>
      </c>
      <c r="L16" s="19">
        <v>12000</v>
      </c>
      <c r="M16" s="18">
        <v>22.384702337328772</v>
      </c>
      <c r="N16" s="4" t="s">
        <v>511</v>
      </c>
      <c r="O16" s="4" t="s">
        <v>154</v>
      </c>
      <c r="P16" s="21" t="s">
        <v>176</v>
      </c>
    </row>
    <row r="17" spans="2:16" outlineLevel="2" x14ac:dyDescent="0.25">
      <c r="B17" s="63">
        <v>27</v>
      </c>
      <c r="C17" s="3" t="s">
        <v>51</v>
      </c>
      <c r="D17" s="3" t="s">
        <v>42</v>
      </c>
      <c r="E17" s="4" t="s">
        <v>33</v>
      </c>
      <c r="F17" s="4" t="s">
        <v>97</v>
      </c>
      <c r="G17" s="4" t="s">
        <v>98</v>
      </c>
      <c r="H17" s="5">
        <v>39487</v>
      </c>
      <c r="I17" s="5">
        <v>30771</v>
      </c>
      <c r="J17" s="18">
        <v>13.110729734589045</v>
      </c>
      <c r="K17" s="14" t="s">
        <v>499</v>
      </c>
      <c r="L17" s="19">
        <v>9000</v>
      </c>
      <c r="M17" s="18">
        <v>36.990181789383563</v>
      </c>
      <c r="N17" s="4" t="s">
        <v>506</v>
      </c>
      <c r="O17" s="4" t="s">
        <v>152</v>
      </c>
      <c r="P17" s="21" t="s">
        <v>288</v>
      </c>
    </row>
    <row r="18" spans="2:16" ht="13" outlineLevel="1" x14ac:dyDescent="0.3">
      <c r="B18" s="11"/>
      <c r="C18" s="77" t="s">
        <v>541</v>
      </c>
      <c r="D18" s="3"/>
      <c r="E18" s="4"/>
      <c r="F18" s="4"/>
      <c r="G18" s="4"/>
      <c r="H18" s="5"/>
      <c r="I18" s="5"/>
      <c r="J18" s="18"/>
      <c r="K18" s="14"/>
      <c r="L18" s="19"/>
      <c r="M18" s="18">
        <f>SUBTOTAL(1,M4:M17)</f>
        <v>47.577657327544046</v>
      </c>
      <c r="N18" s="4"/>
      <c r="O18" s="4"/>
      <c r="P18" s="21"/>
    </row>
    <row r="19" spans="2:16" outlineLevel="2" x14ac:dyDescent="0.25">
      <c r="B19" s="11">
        <v>2</v>
      </c>
      <c r="C19" s="3" t="s">
        <v>46</v>
      </c>
      <c r="D19" s="3" t="s">
        <v>41</v>
      </c>
      <c r="E19" s="4" t="s">
        <v>9</v>
      </c>
      <c r="F19" s="4" t="s">
        <v>10</v>
      </c>
      <c r="G19" s="4" t="s">
        <v>66</v>
      </c>
      <c r="H19" s="5">
        <v>29882</v>
      </c>
      <c r="I19" s="5">
        <v>18742</v>
      </c>
      <c r="J19" s="18">
        <v>39.425798227739733</v>
      </c>
      <c r="K19" s="14" t="s">
        <v>499</v>
      </c>
      <c r="L19" s="19">
        <v>20000</v>
      </c>
      <c r="M19" s="18">
        <v>69.946346172945212</v>
      </c>
      <c r="N19" s="4" t="s">
        <v>503</v>
      </c>
      <c r="O19" s="4" t="s">
        <v>152</v>
      </c>
      <c r="P19" s="21" t="s">
        <v>174</v>
      </c>
    </row>
    <row r="20" spans="2:16" outlineLevel="2" x14ac:dyDescent="0.25">
      <c r="B20" s="63">
        <v>3</v>
      </c>
      <c r="C20" s="3" t="s">
        <v>46</v>
      </c>
      <c r="D20" s="3" t="s">
        <v>40</v>
      </c>
      <c r="E20" s="4" t="s">
        <v>11</v>
      </c>
      <c r="F20" s="4" t="s">
        <v>12</v>
      </c>
      <c r="G20" s="4" t="s">
        <v>67</v>
      </c>
      <c r="H20" s="5">
        <v>31286</v>
      </c>
      <c r="I20" s="5">
        <v>22145</v>
      </c>
      <c r="J20" s="18">
        <v>35.579222885273978</v>
      </c>
      <c r="K20" s="14" t="s">
        <v>499</v>
      </c>
      <c r="L20" s="19">
        <v>12000</v>
      </c>
      <c r="M20" s="18">
        <v>60.623058501712336</v>
      </c>
      <c r="N20" s="4" t="s">
        <v>504</v>
      </c>
      <c r="O20" s="4" t="s">
        <v>152</v>
      </c>
      <c r="P20" s="21" t="s">
        <v>174</v>
      </c>
    </row>
    <row r="21" spans="2:16" outlineLevel="2" x14ac:dyDescent="0.25">
      <c r="B21" s="11">
        <v>4</v>
      </c>
      <c r="C21" s="3" t="s">
        <v>46</v>
      </c>
      <c r="D21" s="3" t="s">
        <v>456</v>
      </c>
      <c r="E21" s="4" t="s">
        <v>468</v>
      </c>
      <c r="F21" s="4" t="s">
        <v>469</v>
      </c>
      <c r="G21" s="4" t="s">
        <v>470</v>
      </c>
      <c r="H21" s="5">
        <v>25286</v>
      </c>
      <c r="I21" s="5">
        <v>19253</v>
      </c>
      <c r="J21" s="18">
        <v>52.017579049657542</v>
      </c>
      <c r="K21" s="14" t="s">
        <v>499</v>
      </c>
      <c r="L21" s="19">
        <v>18000</v>
      </c>
      <c r="M21" s="18">
        <v>68.546346172945206</v>
      </c>
      <c r="N21" s="4" t="s">
        <v>503</v>
      </c>
      <c r="O21" s="4" t="s">
        <v>152</v>
      </c>
      <c r="P21" s="21" t="s">
        <v>174</v>
      </c>
    </row>
    <row r="22" spans="2:16" outlineLevel="2" x14ac:dyDescent="0.25">
      <c r="B22" s="6">
        <v>8</v>
      </c>
      <c r="C22" s="3" t="s">
        <v>46</v>
      </c>
      <c r="D22" s="3" t="s">
        <v>40</v>
      </c>
      <c r="E22" s="4" t="s">
        <v>17</v>
      </c>
      <c r="F22" s="4" t="s">
        <v>18</v>
      </c>
      <c r="G22" s="4" t="s">
        <v>70</v>
      </c>
      <c r="H22" s="5">
        <v>30299</v>
      </c>
      <c r="I22" s="5">
        <v>16428</v>
      </c>
      <c r="J22" s="18">
        <v>38.283332474315074</v>
      </c>
      <c r="K22" s="14" t="s">
        <v>498</v>
      </c>
      <c r="L22" s="19">
        <v>12000</v>
      </c>
      <c r="M22" s="18">
        <v>76.286072200342474</v>
      </c>
      <c r="N22" s="4" t="s">
        <v>503</v>
      </c>
      <c r="O22" s="4" t="s">
        <v>152</v>
      </c>
      <c r="P22" s="21" t="s">
        <v>234</v>
      </c>
    </row>
    <row r="23" spans="2:16" outlineLevel="2" x14ac:dyDescent="0.25">
      <c r="B23" s="11">
        <v>9</v>
      </c>
      <c r="C23" s="3" t="s">
        <v>46</v>
      </c>
      <c r="D23" s="3" t="s">
        <v>40</v>
      </c>
      <c r="E23" s="4" t="s">
        <v>19</v>
      </c>
      <c r="F23" s="4" t="s">
        <v>20</v>
      </c>
      <c r="G23" s="4" t="s">
        <v>71</v>
      </c>
      <c r="H23" s="5">
        <v>31194</v>
      </c>
      <c r="I23" s="5">
        <v>23467</v>
      </c>
      <c r="J23" s="18">
        <v>35.831277679794525</v>
      </c>
      <c r="K23" s="14" t="s">
        <v>498</v>
      </c>
      <c r="L23" s="19">
        <v>12000</v>
      </c>
      <c r="M23" s="18">
        <v>57.001140693493156</v>
      </c>
      <c r="N23" s="4" t="s">
        <v>506</v>
      </c>
      <c r="O23" s="4" t="s">
        <v>152</v>
      </c>
      <c r="P23" s="21" t="s">
        <v>195</v>
      </c>
    </row>
    <row r="24" spans="2:16" outlineLevel="2" x14ac:dyDescent="0.25">
      <c r="B24" s="63">
        <v>11</v>
      </c>
      <c r="C24" s="3" t="s">
        <v>46</v>
      </c>
      <c r="D24" s="3" t="s">
        <v>500</v>
      </c>
      <c r="E24" s="4" t="s">
        <v>23</v>
      </c>
      <c r="F24" s="4" t="s">
        <v>24</v>
      </c>
      <c r="G24" s="4" t="s">
        <v>73</v>
      </c>
      <c r="H24" s="5">
        <v>34552</v>
      </c>
      <c r="I24" s="5">
        <v>18530</v>
      </c>
      <c r="J24" s="18">
        <v>26.631277679794525</v>
      </c>
      <c r="K24" s="14" t="s">
        <v>499</v>
      </c>
      <c r="L24" s="19">
        <v>30000</v>
      </c>
      <c r="M24" s="18">
        <v>70.527168090753435</v>
      </c>
      <c r="N24" s="4" t="s">
        <v>508</v>
      </c>
      <c r="O24" s="4" t="s">
        <v>152</v>
      </c>
      <c r="P24" s="21" t="s">
        <v>174</v>
      </c>
    </row>
    <row r="25" spans="2:16" outlineLevel="2" x14ac:dyDescent="0.25">
      <c r="B25" s="11">
        <v>13</v>
      </c>
      <c r="C25" s="3" t="s">
        <v>46</v>
      </c>
      <c r="D25" s="3" t="s">
        <v>456</v>
      </c>
      <c r="E25" s="4" t="s">
        <v>27</v>
      </c>
      <c r="F25" s="4" t="s">
        <v>28</v>
      </c>
      <c r="G25" s="4" t="s">
        <v>75</v>
      </c>
      <c r="H25" s="5">
        <v>34144</v>
      </c>
      <c r="I25" s="5">
        <v>27059</v>
      </c>
      <c r="J25" s="18">
        <v>27.749085898972606</v>
      </c>
      <c r="K25" s="14" t="s">
        <v>499</v>
      </c>
      <c r="L25" s="19">
        <v>19000</v>
      </c>
      <c r="M25" s="18">
        <v>47.160044803082194</v>
      </c>
      <c r="N25" s="4" t="s">
        <v>502</v>
      </c>
      <c r="O25" s="4" t="s">
        <v>152</v>
      </c>
      <c r="P25" s="21" t="s">
        <v>174</v>
      </c>
    </row>
    <row r="26" spans="2:16" outlineLevel="2" x14ac:dyDescent="0.25">
      <c r="B26" s="63">
        <v>17</v>
      </c>
      <c r="C26" s="3" t="s">
        <v>46</v>
      </c>
      <c r="D26" s="3" t="s">
        <v>501</v>
      </c>
      <c r="E26" s="4" t="s">
        <v>35</v>
      </c>
      <c r="F26" s="4" t="s">
        <v>36</v>
      </c>
      <c r="G26" s="4" t="s">
        <v>79</v>
      </c>
      <c r="H26" s="5">
        <v>36774</v>
      </c>
      <c r="I26" s="5">
        <v>30444</v>
      </c>
      <c r="J26" s="18">
        <v>20.543606446917813</v>
      </c>
      <c r="K26" s="14" t="s">
        <v>499</v>
      </c>
      <c r="L26" s="19">
        <v>28000</v>
      </c>
      <c r="M26" s="18">
        <v>37.886072200342468</v>
      </c>
      <c r="N26" s="4" t="s">
        <v>502</v>
      </c>
      <c r="O26" s="4" t="s">
        <v>152</v>
      </c>
      <c r="P26" s="21" t="s">
        <v>215</v>
      </c>
    </row>
    <row r="27" spans="2:16" outlineLevel="2" x14ac:dyDescent="0.25">
      <c r="B27" s="11">
        <v>18</v>
      </c>
      <c r="C27" s="3" t="s">
        <v>46</v>
      </c>
      <c r="D27" s="3" t="s">
        <v>81</v>
      </c>
      <c r="E27" s="4" t="s">
        <v>82</v>
      </c>
      <c r="F27" s="4" t="s">
        <v>83</v>
      </c>
      <c r="G27" s="4" t="s">
        <v>70</v>
      </c>
      <c r="H27" s="5">
        <v>40307</v>
      </c>
      <c r="I27" s="5">
        <v>29344</v>
      </c>
      <c r="J27" s="18">
        <v>10.864154392123291</v>
      </c>
      <c r="K27" s="14" t="s">
        <v>498</v>
      </c>
      <c r="L27" s="19">
        <v>15000</v>
      </c>
      <c r="M27" s="18">
        <v>40.899770830479454</v>
      </c>
      <c r="N27" s="4" t="s">
        <v>512</v>
      </c>
      <c r="O27" s="4" t="s">
        <v>152</v>
      </c>
      <c r="P27" s="21" t="s">
        <v>174</v>
      </c>
    </row>
    <row r="28" spans="2:16" outlineLevel="2" x14ac:dyDescent="0.25">
      <c r="B28" s="63">
        <v>19</v>
      </c>
      <c r="C28" s="3" t="s">
        <v>46</v>
      </c>
      <c r="D28" s="3" t="s">
        <v>81</v>
      </c>
      <c r="E28" s="4" t="s">
        <v>463</v>
      </c>
      <c r="F28" s="4" t="s">
        <v>464</v>
      </c>
      <c r="G28" s="4" t="s">
        <v>465</v>
      </c>
      <c r="H28" s="5">
        <v>42987</v>
      </c>
      <c r="I28" s="5">
        <v>29344</v>
      </c>
      <c r="J28" s="18">
        <v>3.5216886386986341</v>
      </c>
      <c r="K28" s="14" t="s">
        <v>498</v>
      </c>
      <c r="L28" s="19">
        <v>18000</v>
      </c>
      <c r="M28" s="18">
        <v>40.899770830479454</v>
      </c>
      <c r="N28" s="4" t="s">
        <v>504</v>
      </c>
      <c r="O28" s="4" t="s">
        <v>134</v>
      </c>
      <c r="P28" s="21" t="s">
        <v>178</v>
      </c>
    </row>
    <row r="29" spans="2:16" outlineLevel="2" x14ac:dyDescent="0.25">
      <c r="B29" s="11">
        <v>22</v>
      </c>
      <c r="C29" s="3" t="s">
        <v>46</v>
      </c>
      <c r="D29" s="3" t="s">
        <v>40</v>
      </c>
      <c r="E29" s="4" t="s">
        <v>87</v>
      </c>
      <c r="F29" s="4" t="s">
        <v>88</v>
      </c>
      <c r="G29" s="4" t="s">
        <v>89</v>
      </c>
      <c r="H29" s="5">
        <v>43215</v>
      </c>
      <c r="I29" s="5">
        <v>36295</v>
      </c>
      <c r="J29" s="18">
        <v>2.8970311044520587</v>
      </c>
      <c r="K29" s="14" t="s">
        <v>498</v>
      </c>
      <c r="L29" s="19">
        <v>12000</v>
      </c>
      <c r="M29" s="18">
        <v>21.8559352140411</v>
      </c>
      <c r="N29" s="4" t="s">
        <v>505</v>
      </c>
      <c r="O29" s="4" t="s">
        <v>134</v>
      </c>
      <c r="P29" s="21" t="s">
        <v>156</v>
      </c>
    </row>
    <row r="30" spans="2:16" outlineLevel="2" x14ac:dyDescent="0.25">
      <c r="B30" s="6">
        <v>24</v>
      </c>
      <c r="C30" s="3" t="s">
        <v>46</v>
      </c>
      <c r="D30" s="3" t="s">
        <v>40</v>
      </c>
      <c r="E30" s="4" t="s">
        <v>31</v>
      </c>
      <c r="F30" s="4" t="s">
        <v>32</v>
      </c>
      <c r="G30" s="4" t="s">
        <v>86</v>
      </c>
      <c r="H30" s="5">
        <v>43638</v>
      </c>
      <c r="I30" s="5">
        <v>35827</v>
      </c>
      <c r="J30" s="18">
        <v>1.7381269948630178</v>
      </c>
      <c r="K30" s="14" t="s">
        <v>498</v>
      </c>
      <c r="L30" s="19">
        <v>12000</v>
      </c>
      <c r="M30" s="18">
        <v>23.138126994863018</v>
      </c>
      <c r="N30" s="4" t="s">
        <v>506</v>
      </c>
      <c r="O30" s="4" t="s">
        <v>154</v>
      </c>
      <c r="P30" s="21" t="s">
        <v>176</v>
      </c>
    </row>
    <row r="31" spans="2:16" outlineLevel="2" x14ac:dyDescent="0.25">
      <c r="B31" s="11">
        <v>26</v>
      </c>
      <c r="C31" s="3" t="s">
        <v>46</v>
      </c>
      <c r="D31" s="3" t="s">
        <v>40</v>
      </c>
      <c r="E31" s="4" t="s">
        <v>94</v>
      </c>
      <c r="F31" s="4" t="s">
        <v>95</v>
      </c>
      <c r="G31" s="4" t="s">
        <v>96</v>
      </c>
      <c r="H31" s="5">
        <v>36411</v>
      </c>
      <c r="I31" s="5">
        <v>29630</v>
      </c>
      <c r="J31" s="18">
        <v>21.538126994863017</v>
      </c>
      <c r="K31" s="14" t="s">
        <v>498</v>
      </c>
      <c r="L31" s="19">
        <v>15000</v>
      </c>
      <c r="M31" s="18">
        <v>40.116209186643843</v>
      </c>
      <c r="N31" s="4" t="s">
        <v>508</v>
      </c>
      <c r="O31" s="4" t="s">
        <v>154</v>
      </c>
      <c r="P31" s="21" t="s">
        <v>176</v>
      </c>
    </row>
    <row r="32" spans="2:16" outlineLevel="2" x14ac:dyDescent="0.25">
      <c r="B32" s="6">
        <v>28</v>
      </c>
      <c r="C32" s="3" t="s">
        <v>46</v>
      </c>
      <c r="D32" s="3" t="s">
        <v>456</v>
      </c>
      <c r="E32" s="4" t="s">
        <v>29</v>
      </c>
      <c r="F32" s="4" t="s">
        <v>100</v>
      </c>
      <c r="G32" s="4" t="s">
        <v>101</v>
      </c>
      <c r="H32" s="5">
        <v>40714</v>
      </c>
      <c r="I32" s="5">
        <v>31188</v>
      </c>
      <c r="J32" s="18">
        <v>9.7490858989726075</v>
      </c>
      <c r="K32" s="14" t="s">
        <v>498</v>
      </c>
      <c r="L32" s="19">
        <v>18000</v>
      </c>
      <c r="M32" s="18">
        <v>35.847716035958911</v>
      </c>
      <c r="N32" s="4" t="s">
        <v>503</v>
      </c>
      <c r="O32" s="4" t="s">
        <v>152</v>
      </c>
      <c r="P32" s="21" t="s">
        <v>215</v>
      </c>
    </row>
    <row r="33" spans="1:16" outlineLevel="2" x14ac:dyDescent="0.25">
      <c r="B33" s="11">
        <v>29</v>
      </c>
      <c r="C33" s="3" t="s">
        <v>46</v>
      </c>
      <c r="D33" s="3" t="s">
        <v>500</v>
      </c>
      <c r="E33" s="4" t="s">
        <v>21</v>
      </c>
      <c r="F33" s="4" t="s">
        <v>59</v>
      </c>
      <c r="G33" s="4" t="s">
        <v>80</v>
      </c>
      <c r="H33" s="5">
        <v>32640</v>
      </c>
      <c r="I33" s="5">
        <v>24945</v>
      </c>
      <c r="J33" s="18">
        <v>31.869633844178086</v>
      </c>
      <c r="K33" s="14" t="s">
        <v>498</v>
      </c>
      <c r="L33" s="19">
        <v>32000</v>
      </c>
      <c r="M33" s="18">
        <v>52.951825625000005</v>
      </c>
      <c r="N33" s="4" t="s">
        <v>505</v>
      </c>
      <c r="O33" s="4" t="s">
        <v>152</v>
      </c>
      <c r="P33" s="21" t="s">
        <v>174</v>
      </c>
    </row>
    <row r="34" spans="1:16" ht="13" outlineLevel="1" x14ac:dyDescent="0.3">
      <c r="B34" s="69"/>
      <c r="C34" s="78" t="s">
        <v>542</v>
      </c>
      <c r="D34" s="25"/>
      <c r="E34" s="70"/>
      <c r="F34" s="70"/>
      <c r="G34" s="70"/>
      <c r="H34" s="71"/>
      <c r="I34" s="71"/>
      <c r="J34" s="18"/>
      <c r="K34" s="14"/>
      <c r="L34" s="19"/>
      <c r="M34" s="18">
        <f>SUBTOTAL(1,M19:M33)</f>
        <v>49.579040236872153</v>
      </c>
      <c r="N34" s="70"/>
      <c r="O34" s="70"/>
      <c r="P34" s="72"/>
    </row>
    <row r="35" spans="1:16" ht="13" x14ac:dyDescent="0.3">
      <c r="B35" s="69"/>
      <c r="C35" s="78" t="s">
        <v>543</v>
      </c>
      <c r="D35" s="25"/>
      <c r="E35" s="70"/>
      <c r="F35" s="70"/>
      <c r="G35" s="70"/>
      <c r="H35" s="71"/>
      <c r="I35" s="71"/>
      <c r="J35" s="18"/>
      <c r="K35" s="14"/>
      <c r="L35" s="19"/>
      <c r="M35" s="18">
        <f>SUBTOTAL(1,M4:M33)</f>
        <v>48.612855384093059</v>
      </c>
      <c r="N35" s="70"/>
      <c r="O35" s="70"/>
      <c r="P35" s="72"/>
    </row>
    <row r="36" spans="1:16" ht="13" thickBot="1" x14ac:dyDescent="0.3">
      <c r="B36" s="7"/>
      <c r="C36" s="10"/>
      <c r="D36" s="10"/>
      <c r="E36" s="8"/>
      <c r="F36" s="8"/>
      <c r="G36" s="8"/>
      <c r="H36" s="9"/>
      <c r="I36" s="9"/>
      <c r="J36" s="18"/>
      <c r="K36" s="14"/>
      <c r="L36" s="19"/>
      <c r="M36" s="18"/>
      <c r="N36" s="8"/>
      <c r="O36" s="8"/>
      <c r="P36" s="22"/>
    </row>
    <row r="37" spans="1:16" hidden="1" outlineLevel="1" x14ac:dyDescent="0.25">
      <c r="H37" s="42"/>
      <c r="I37" s="42"/>
      <c r="J37" s="43"/>
      <c r="K37" s="1"/>
      <c r="L37" s="44"/>
      <c r="M37" s="18"/>
    </row>
    <row r="38" spans="1:16" collapsed="1" x14ac:dyDescent="0.25">
      <c r="H38" s="42"/>
      <c r="I38" s="42"/>
      <c r="J38" s="43"/>
      <c r="K38" s="1"/>
      <c r="L38" s="44"/>
      <c r="M38" s="43"/>
    </row>
    <row r="41" spans="1:16" ht="13" thickBot="1" x14ac:dyDescent="0.3"/>
    <row r="42" spans="1:16" ht="13" x14ac:dyDescent="0.3">
      <c r="A42" s="97" t="s">
        <v>115</v>
      </c>
      <c r="B42" s="30">
        <v>1</v>
      </c>
      <c r="C42" s="100" t="s">
        <v>108</v>
      </c>
      <c r="D42" s="100"/>
      <c r="E42" s="100"/>
      <c r="F42" s="100"/>
      <c r="G42" s="100"/>
      <c r="H42" s="101"/>
    </row>
    <row r="43" spans="1:16" ht="13" x14ac:dyDescent="0.3">
      <c r="A43" s="98"/>
      <c r="B43" s="3">
        <v>2</v>
      </c>
      <c r="C43" s="90" t="s">
        <v>111</v>
      </c>
      <c r="D43" s="90"/>
      <c r="E43" s="90"/>
      <c r="F43" s="90"/>
      <c r="G43" s="90"/>
      <c r="H43" s="91"/>
    </row>
    <row r="44" spans="1:16" ht="13" x14ac:dyDescent="0.3">
      <c r="A44" s="98"/>
      <c r="B44" s="3">
        <v>3</v>
      </c>
      <c r="C44" s="90" t="s">
        <v>48</v>
      </c>
      <c r="D44" s="90"/>
      <c r="E44" s="90"/>
      <c r="F44" s="90"/>
      <c r="G44" s="90"/>
      <c r="H44" s="91"/>
    </row>
    <row r="45" spans="1:16" x14ac:dyDescent="0.25">
      <c r="A45" s="98"/>
      <c r="B45" s="3">
        <v>4</v>
      </c>
      <c r="C45" s="90" t="s">
        <v>103</v>
      </c>
      <c r="D45" s="90"/>
      <c r="E45" s="90"/>
      <c r="F45" s="90"/>
      <c r="G45" s="90"/>
      <c r="H45" s="91"/>
    </row>
    <row r="46" spans="1:16" ht="13" x14ac:dyDescent="0.3">
      <c r="A46" s="98"/>
      <c r="B46" s="3">
        <v>5</v>
      </c>
      <c r="C46" s="32" t="s">
        <v>109</v>
      </c>
      <c r="D46" s="33"/>
      <c r="E46" s="33"/>
      <c r="F46" s="33"/>
      <c r="G46" s="33"/>
      <c r="H46" s="34"/>
    </row>
    <row r="47" spans="1:16" ht="13" x14ac:dyDescent="0.3">
      <c r="A47" s="98"/>
      <c r="B47" s="3">
        <v>6</v>
      </c>
      <c r="C47" s="29" t="s">
        <v>110</v>
      </c>
      <c r="D47" s="32"/>
      <c r="E47" s="33"/>
      <c r="F47" s="33"/>
      <c r="G47" s="33"/>
      <c r="H47" s="34"/>
    </row>
    <row r="48" spans="1:16" ht="13" x14ac:dyDescent="0.3">
      <c r="A48" s="98"/>
      <c r="B48" s="3">
        <v>7</v>
      </c>
      <c r="C48" s="29" t="s">
        <v>50</v>
      </c>
      <c r="D48" s="32"/>
      <c r="E48" s="33"/>
      <c r="F48" s="33"/>
      <c r="G48" s="33"/>
      <c r="H48" s="34"/>
    </row>
    <row r="49" spans="1:13" ht="13" x14ac:dyDescent="0.3">
      <c r="A49" s="98"/>
      <c r="B49" s="3">
        <v>8</v>
      </c>
      <c r="C49" s="29" t="s">
        <v>102</v>
      </c>
      <c r="D49" s="32"/>
      <c r="E49" s="33"/>
      <c r="F49" s="33"/>
      <c r="G49" s="33"/>
      <c r="H49" s="34"/>
    </row>
    <row r="50" spans="1:13" ht="13" x14ac:dyDescent="0.3">
      <c r="A50" s="98"/>
      <c r="B50" s="3">
        <v>9</v>
      </c>
      <c r="C50" s="29" t="s">
        <v>49</v>
      </c>
      <c r="D50" s="32"/>
      <c r="E50" s="33"/>
      <c r="F50" s="33"/>
      <c r="G50" s="33"/>
      <c r="H50" s="34"/>
    </row>
    <row r="51" spans="1:13" ht="13" x14ac:dyDescent="0.3">
      <c r="A51" s="98"/>
      <c r="B51" s="3">
        <v>10</v>
      </c>
      <c r="C51" s="29" t="s">
        <v>113</v>
      </c>
      <c r="D51" s="32"/>
      <c r="E51" s="33"/>
      <c r="F51" s="33"/>
      <c r="G51" s="33"/>
      <c r="H51" s="34"/>
    </row>
    <row r="52" spans="1:13" ht="13" x14ac:dyDescent="0.3">
      <c r="A52" s="98"/>
      <c r="B52" s="3">
        <v>11</v>
      </c>
      <c r="C52" s="29" t="s">
        <v>114</v>
      </c>
      <c r="D52" s="32"/>
      <c r="E52" s="33"/>
      <c r="F52" s="33"/>
      <c r="G52" s="33"/>
      <c r="H52" s="34"/>
    </row>
    <row r="53" spans="1:13" ht="13.5" thickBot="1" x14ac:dyDescent="0.35">
      <c r="A53" s="99"/>
      <c r="B53" s="10">
        <v>12</v>
      </c>
      <c r="C53" s="31" t="s">
        <v>112</v>
      </c>
      <c r="D53" s="35"/>
      <c r="E53" s="36"/>
      <c r="F53" s="36"/>
      <c r="G53" s="36"/>
      <c r="H53" s="37"/>
    </row>
    <row r="54" spans="1:13" ht="13" thickBot="1" x14ac:dyDescent="0.3">
      <c r="C54" s="20"/>
    </row>
    <row r="55" spans="1:13" ht="13" x14ac:dyDescent="0.3">
      <c r="A55" s="102" t="s">
        <v>124</v>
      </c>
      <c r="B55" s="30">
        <v>1</v>
      </c>
      <c r="C55" s="100" t="s">
        <v>52</v>
      </c>
      <c r="D55" s="100"/>
      <c r="E55" s="100"/>
      <c r="F55" s="100"/>
      <c r="G55" s="100"/>
      <c r="H55" s="100"/>
      <c r="I55" s="100"/>
      <c r="J55" s="100"/>
      <c r="K55" s="100"/>
      <c r="L55" s="100"/>
      <c r="M55" s="101"/>
    </row>
    <row r="56" spans="1:13" ht="13" x14ac:dyDescent="0.3">
      <c r="A56" s="103"/>
      <c r="B56" s="3">
        <v>2</v>
      </c>
      <c r="C56" s="90" t="s">
        <v>116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3</v>
      </c>
      <c r="C57" s="90" t="s">
        <v>117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4</v>
      </c>
      <c r="C58" s="90" t="s">
        <v>118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5</v>
      </c>
      <c r="C59" s="90" t="s">
        <v>119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6</v>
      </c>
      <c r="C60" s="90" t="s">
        <v>120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7</v>
      </c>
      <c r="C61" s="90" t="s">
        <v>60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8</v>
      </c>
      <c r="C62" s="90" t="s">
        <v>53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" x14ac:dyDescent="0.3">
      <c r="A63" s="103"/>
      <c r="B63" s="3">
        <v>9</v>
      </c>
      <c r="C63" s="90" t="s">
        <v>121</v>
      </c>
      <c r="D63" s="90"/>
      <c r="E63" s="90"/>
      <c r="F63" s="90"/>
      <c r="G63" s="90"/>
      <c r="H63" s="90"/>
      <c r="I63" s="90"/>
      <c r="J63" s="90"/>
      <c r="K63" s="90"/>
      <c r="L63" s="90"/>
      <c r="M63" s="91"/>
    </row>
    <row r="64" spans="1:13" ht="13" x14ac:dyDescent="0.3">
      <c r="A64" s="103"/>
      <c r="B64" s="3">
        <v>10</v>
      </c>
      <c r="C64" s="90" t="s">
        <v>54</v>
      </c>
      <c r="D64" s="90"/>
      <c r="E64" s="90"/>
      <c r="F64" s="90"/>
      <c r="G64" s="90"/>
      <c r="H64" s="90"/>
      <c r="I64" s="90"/>
      <c r="J64" s="90"/>
      <c r="K64" s="90"/>
      <c r="L64" s="90"/>
      <c r="M64" s="91"/>
    </row>
    <row r="65" spans="1:14" ht="13" x14ac:dyDescent="0.3">
      <c r="A65" s="103"/>
      <c r="B65" s="3">
        <v>11</v>
      </c>
      <c r="C65" s="90" t="s">
        <v>123</v>
      </c>
      <c r="D65" s="90"/>
      <c r="E65" s="90"/>
      <c r="F65" s="90"/>
      <c r="G65" s="90"/>
      <c r="H65" s="90"/>
      <c r="I65" s="90"/>
      <c r="J65" s="90"/>
      <c r="K65" s="90"/>
      <c r="L65" s="90"/>
      <c r="M65" s="91"/>
    </row>
    <row r="66" spans="1:14" ht="13.5" thickBot="1" x14ac:dyDescent="0.35">
      <c r="A66" s="104"/>
      <c r="B66" s="10">
        <v>12</v>
      </c>
      <c r="C66" s="92" t="s">
        <v>122</v>
      </c>
      <c r="D66" s="92"/>
      <c r="E66" s="92"/>
      <c r="F66" s="92"/>
      <c r="G66" s="92"/>
      <c r="H66" s="92"/>
      <c r="I66" s="92"/>
      <c r="J66" s="92"/>
      <c r="K66" s="92"/>
      <c r="L66" s="92"/>
      <c r="M66" s="93"/>
    </row>
    <row r="67" spans="1:14" ht="13" thickBot="1" x14ac:dyDescent="0.3">
      <c r="C67" s="20"/>
    </row>
    <row r="68" spans="1:14" ht="13" thickBot="1" x14ac:dyDescent="0.3">
      <c r="A68" s="97" t="s">
        <v>131</v>
      </c>
      <c r="B68" s="30">
        <v>3</v>
      </c>
      <c r="C68" s="94" t="s">
        <v>55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4</v>
      </c>
      <c r="C69" s="94" t="s">
        <v>127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5</v>
      </c>
      <c r="C70" s="94" t="s">
        <v>56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6</v>
      </c>
      <c r="C71" s="94" t="s">
        <v>130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7</v>
      </c>
      <c r="C72" s="94" t="s">
        <v>57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8</v>
      </c>
      <c r="C73" s="94" t="s">
        <v>128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" thickBot="1" x14ac:dyDescent="0.3">
      <c r="A74" s="98"/>
      <c r="B74" s="3">
        <v>9</v>
      </c>
      <c r="C74" s="94" t="s">
        <v>125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5" spans="1:14" ht="13" thickBot="1" x14ac:dyDescent="0.3">
      <c r="A75" s="98"/>
      <c r="B75" s="3">
        <v>10</v>
      </c>
      <c r="C75" s="94" t="s">
        <v>61</v>
      </c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6"/>
    </row>
    <row r="76" spans="1:14" ht="13" thickBot="1" x14ac:dyDescent="0.3">
      <c r="A76" s="98"/>
      <c r="B76" s="3">
        <v>11</v>
      </c>
      <c r="C76" s="94" t="s">
        <v>126</v>
      </c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6"/>
    </row>
    <row r="77" spans="1:14" ht="13.5" customHeight="1" thickBot="1" x14ac:dyDescent="0.3">
      <c r="A77" s="99"/>
      <c r="B77" s="10">
        <v>12</v>
      </c>
      <c r="C77" s="94" t="s">
        <v>58</v>
      </c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6"/>
    </row>
    <row r="79" spans="1:14" ht="13" thickBot="1" x14ac:dyDescent="0.3"/>
    <row r="80" spans="1:14" x14ac:dyDescent="0.25">
      <c r="A80" s="105"/>
      <c r="B80" s="30">
        <v>10</v>
      </c>
      <c r="C80" s="100" t="s">
        <v>129</v>
      </c>
      <c r="D80" s="100"/>
      <c r="E80" s="100"/>
      <c r="F80" s="100"/>
      <c r="G80" s="100"/>
      <c r="H80" s="100"/>
      <c r="I80" s="100"/>
      <c r="J80" s="100"/>
      <c r="K80" s="100"/>
      <c r="L80" s="100"/>
      <c r="M80" s="101"/>
    </row>
    <row r="81" spans="1:20" x14ac:dyDescent="0.25">
      <c r="A81" s="106"/>
      <c r="B81" s="3">
        <v>11</v>
      </c>
      <c r="C81" s="90" t="s">
        <v>132</v>
      </c>
      <c r="D81" s="90"/>
      <c r="E81" s="90"/>
      <c r="F81" s="90"/>
      <c r="G81" s="90"/>
      <c r="H81" s="90"/>
      <c r="I81" s="90"/>
      <c r="J81" s="90"/>
      <c r="K81" s="90"/>
      <c r="L81" s="90"/>
      <c r="M81" s="91"/>
    </row>
    <row r="82" spans="1:20" x14ac:dyDescent="0.25">
      <c r="A82" s="107"/>
      <c r="B82" s="25">
        <v>11</v>
      </c>
      <c r="C82" s="90" t="s">
        <v>460</v>
      </c>
      <c r="D82" s="90"/>
      <c r="E82" s="90"/>
      <c r="F82" s="90"/>
      <c r="G82" s="90"/>
      <c r="H82" s="90"/>
      <c r="I82" s="90"/>
      <c r="J82" s="90"/>
      <c r="K82" s="90"/>
      <c r="L82" s="90"/>
      <c r="M82" s="91"/>
    </row>
    <row r="83" spans="1:20" ht="13" thickBot="1" x14ac:dyDescent="0.3">
      <c r="A83" s="108"/>
      <c r="B83" s="10">
        <v>12</v>
      </c>
      <c r="C83" s="92" t="s">
        <v>133</v>
      </c>
      <c r="D83" s="92"/>
      <c r="E83" s="92"/>
      <c r="F83" s="92"/>
      <c r="G83" s="92"/>
      <c r="H83" s="92"/>
      <c r="I83" s="92"/>
      <c r="J83" s="92"/>
      <c r="K83" s="92"/>
      <c r="L83" s="92"/>
      <c r="M83" s="93"/>
    </row>
    <row r="88" spans="1:20" x14ac:dyDescent="0.25">
      <c r="C88" s="1" t="s">
        <v>457</v>
      </c>
    </row>
    <row r="89" spans="1:20" x14ac:dyDescent="0.25">
      <c r="C89" s="1" t="s">
        <v>458</v>
      </c>
    </row>
    <row r="93" spans="1:20" x14ac:dyDescent="0.25">
      <c r="C93" t="s">
        <v>134</v>
      </c>
      <c r="D93" t="s">
        <v>135</v>
      </c>
      <c r="E93" t="s">
        <v>136</v>
      </c>
      <c r="F93" t="s">
        <v>137</v>
      </c>
      <c r="G93" t="s">
        <v>138</v>
      </c>
      <c r="H93" t="s">
        <v>139</v>
      </c>
      <c r="I93" t="s">
        <v>140</v>
      </c>
      <c r="J93" t="s">
        <v>141</v>
      </c>
      <c r="K93" t="s">
        <v>142</v>
      </c>
      <c r="L93" t="s">
        <v>143</v>
      </c>
      <c r="M93" t="s">
        <v>144</v>
      </c>
      <c r="N93" t="s">
        <v>145</v>
      </c>
      <c r="O93" t="s">
        <v>146</v>
      </c>
      <c r="P93" t="s">
        <v>147</v>
      </c>
      <c r="Q93" t="s">
        <v>152</v>
      </c>
      <c r="R93" t="s">
        <v>153</v>
      </c>
      <c r="S93" t="s">
        <v>154</v>
      </c>
      <c r="T93" t="s">
        <v>155</v>
      </c>
    </row>
    <row r="94" spans="1:20" x14ac:dyDescent="0.25">
      <c r="C94" t="s">
        <v>156</v>
      </c>
      <c r="D94" t="s">
        <v>157</v>
      </c>
      <c r="E94" t="s">
        <v>158</v>
      </c>
      <c r="F94" t="s">
        <v>159</v>
      </c>
      <c r="G94" t="s">
        <v>160</v>
      </c>
      <c r="H94" t="s">
        <v>161</v>
      </c>
      <c r="I94" t="s">
        <v>162</v>
      </c>
      <c r="J94" t="s">
        <v>163</v>
      </c>
      <c r="K94" t="s">
        <v>164</v>
      </c>
      <c r="L94" t="s">
        <v>165</v>
      </c>
      <c r="M94" t="s">
        <v>166</v>
      </c>
      <c r="N94" t="s">
        <v>167</v>
      </c>
      <c r="O94" t="s">
        <v>168</v>
      </c>
      <c r="P94" t="s">
        <v>169</v>
      </c>
      <c r="Q94" t="s">
        <v>174</v>
      </c>
      <c r="R94" t="s">
        <v>175</v>
      </c>
      <c r="S94" t="s">
        <v>176</v>
      </c>
      <c r="T94" t="s">
        <v>177</v>
      </c>
    </row>
    <row r="95" spans="1:20" x14ac:dyDescent="0.25">
      <c r="C95" t="s">
        <v>178</v>
      </c>
      <c r="D95" t="s">
        <v>179</v>
      </c>
      <c r="E95" t="s">
        <v>180</v>
      </c>
      <c r="F95" t="s">
        <v>181</v>
      </c>
      <c r="G95" t="s">
        <v>182</v>
      </c>
      <c r="H95" t="s">
        <v>183</v>
      </c>
      <c r="I95" t="s">
        <v>184</v>
      </c>
      <c r="J95" t="s">
        <v>185</v>
      </c>
      <c r="K95" t="s">
        <v>186</v>
      </c>
      <c r="L95" t="s">
        <v>187</v>
      </c>
      <c r="M95" t="s">
        <v>188</v>
      </c>
      <c r="N95" t="s">
        <v>189</v>
      </c>
      <c r="O95" t="s">
        <v>190</v>
      </c>
      <c r="P95" t="s">
        <v>191</v>
      </c>
      <c r="Q95" t="s">
        <v>195</v>
      </c>
      <c r="R95" t="s">
        <v>196</v>
      </c>
      <c r="T95" t="s">
        <v>197</v>
      </c>
    </row>
    <row r="96" spans="1:20" x14ac:dyDescent="0.25">
      <c r="C96" t="s">
        <v>198</v>
      </c>
      <c r="D96" t="s">
        <v>199</v>
      </c>
      <c r="E96" t="s">
        <v>200</v>
      </c>
      <c r="F96" t="s">
        <v>201</v>
      </c>
      <c r="G96" t="s">
        <v>202</v>
      </c>
      <c r="H96" t="s">
        <v>203</v>
      </c>
      <c r="I96" t="s">
        <v>204</v>
      </c>
      <c r="J96" t="s">
        <v>205</v>
      </c>
      <c r="K96" t="s">
        <v>206</v>
      </c>
      <c r="L96" t="s">
        <v>207</v>
      </c>
      <c r="M96" t="s">
        <v>208</v>
      </c>
      <c r="N96" t="s">
        <v>209</v>
      </c>
      <c r="O96" t="s">
        <v>210</v>
      </c>
      <c r="P96" t="s">
        <v>211</v>
      </c>
      <c r="Q96" t="s">
        <v>215</v>
      </c>
      <c r="R96" t="s">
        <v>216</v>
      </c>
    </row>
    <row r="97" spans="3:17" x14ac:dyDescent="0.25">
      <c r="C97" t="s">
        <v>217</v>
      </c>
      <c r="D97" t="s">
        <v>218</v>
      </c>
      <c r="E97" t="s">
        <v>219</v>
      </c>
      <c r="F97" t="s">
        <v>220</v>
      </c>
      <c r="G97" t="s">
        <v>221</v>
      </c>
      <c r="H97" t="s">
        <v>222</v>
      </c>
      <c r="I97" t="s">
        <v>223</v>
      </c>
      <c r="J97" t="s">
        <v>224</v>
      </c>
      <c r="K97" t="s">
        <v>225</v>
      </c>
      <c r="L97" t="s">
        <v>226</v>
      </c>
      <c r="M97" t="s">
        <v>227</v>
      </c>
      <c r="N97" t="s">
        <v>228</v>
      </c>
      <c r="O97" t="s">
        <v>229</v>
      </c>
      <c r="P97" t="s">
        <v>230</v>
      </c>
      <c r="Q97" t="s">
        <v>234</v>
      </c>
    </row>
    <row r="98" spans="3:17" x14ac:dyDescent="0.25">
      <c r="C98" t="s">
        <v>235</v>
      </c>
      <c r="D98" t="s">
        <v>236</v>
      </c>
      <c r="E98" t="s">
        <v>237</v>
      </c>
      <c r="F98" t="s">
        <v>238</v>
      </c>
      <c r="G98" t="s">
        <v>239</v>
      </c>
      <c r="H98" t="s">
        <v>240</v>
      </c>
      <c r="I98" t="s">
        <v>241</v>
      </c>
      <c r="J98" t="s">
        <v>242</v>
      </c>
      <c r="K98" t="s">
        <v>243</v>
      </c>
      <c r="L98" t="s">
        <v>244</v>
      </c>
      <c r="M98" t="s">
        <v>245</v>
      </c>
      <c r="N98" t="s">
        <v>246</v>
      </c>
      <c r="O98" t="s">
        <v>247</v>
      </c>
      <c r="P98" t="s">
        <v>248</v>
      </c>
      <c r="Q98" t="s">
        <v>252</v>
      </c>
    </row>
    <row r="99" spans="3:17" x14ac:dyDescent="0.25">
      <c r="C99" t="s">
        <v>253</v>
      </c>
      <c r="D99" t="s">
        <v>254</v>
      </c>
      <c r="E99" t="s">
        <v>255</v>
      </c>
      <c r="F99" t="s">
        <v>256</v>
      </c>
      <c r="G99" t="s">
        <v>257</v>
      </c>
      <c r="H99" t="s">
        <v>258</v>
      </c>
      <c r="I99" t="s">
        <v>259</v>
      </c>
      <c r="J99" t="s">
        <v>260</v>
      </c>
      <c r="K99" t="s">
        <v>261</v>
      </c>
      <c r="L99" t="s">
        <v>262</v>
      </c>
      <c r="M99" t="s">
        <v>263</v>
      </c>
      <c r="N99" t="s">
        <v>264</v>
      </c>
      <c r="O99" t="s">
        <v>265</v>
      </c>
      <c r="P99" t="s">
        <v>266</v>
      </c>
      <c r="Q99" t="s">
        <v>270</v>
      </c>
    </row>
    <row r="100" spans="3:17" x14ac:dyDescent="0.25">
      <c r="C100" t="s">
        <v>271</v>
      </c>
      <c r="D100" t="s">
        <v>272</v>
      </c>
      <c r="E100" t="s">
        <v>273</v>
      </c>
      <c r="F100" t="s">
        <v>274</v>
      </c>
      <c r="G100" t="s">
        <v>275</v>
      </c>
      <c r="H100" t="s">
        <v>276</v>
      </c>
      <c r="I100" t="s">
        <v>277</v>
      </c>
      <c r="J100" t="s">
        <v>278</v>
      </c>
      <c r="K100" t="s">
        <v>279</v>
      </c>
      <c r="L100" t="s">
        <v>280</v>
      </c>
      <c r="M100" t="s">
        <v>281</v>
      </c>
      <c r="N100" t="s">
        <v>282</v>
      </c>
      <c r="O100" t="s">
        <v>283</v>
      </c>
      <c r="P100" t="s">
        <v>284</v>
      </c>
      <c r="Q100" t="s">
        <v>288</v>
      </c>
    </row>
    <row r="101" spans="3:17" x14ac:dyDescent="0.25">
      <c r="C101" t="s">
        <v>289</v>
      </c>
      <c r="D101" t="s">
        <v>290</v>
      </c>
      <c r="E101" t="s">
        <v>291</v>
      </c>
      <c r="F101" t="s">
        <v>292</v>
      </c>
      <c r="G101" t="s">
        <v>293</v>
      </c>
      <c r="H101" t="s">
        <v>294</v>
      </c>
      <c r="I101" t="s">
        <v>295</v>
      </c>
      <c r="J101" t="s">
        <v>296</v>
      </c>
      <c r="K101" t="s">
        <v>297</v>
      </c>
      <c r="L101" t="s">
        <v>298</v>
      </c>
      <c r="M101" t="s">
        <v>299</v>
      </c>
      <c r="N101" t="s">
        <v>300</v>
      </c>
      <c r="O101" t="s">
        <v>301</v>
      </c>
      <c r="P101" t="s">
        <v>302</v>
      </c>
      <c r="Q101" t="s">
        <v>306</v>
      </c>
    </row>
    <row r="102" spans="3:17" x14ac:dyDescent="0.25">
      <c r="C102" t="s">
        <v>307</v>
      </c>
      <c r="D102" t="s">
        <v>308</v>
      </c>
      <c r="E102" t="s">
        <v>309</v>
      </c>
      <c r="F102" t="s">
        <v>310</v>
      </c>
      <c r="G102" t="s">
        <v>311</v>
      </c>
      <c r="H102" t="s">
        <v>312</v>
      </c>
      <c r="I102" t="s">
        <v>313</v>
      </c>
      <c r="J102" t="s">
        <v>314</v>
      </c>
      <c r="K102" t="s">
        <v>315</v>
      </c>
      <c r="L102" t="s">
        <v>316</v>
      </c>
      <c r="M102" t="s">
        <v>317</v>
      </c>
      <c r="N102" t="s">
        <v>318</v>
      </c>
      <c r="O102" t="s">
        <v>319</v>
      </c>
      <c r="P102" t="s">
        <v>320</v>
      </c>
      <c r="Q102" t="s">
        <v>324</v>
      </c>
    </row>
    <row r="103" spans="3:17" x14ac:dyDescent="0.25">
      <c r="C103" t="s">
        <v>325</v>
      </c>
      <c r="D103" t="s">
        <v>326</v>
      </c>
      <c r="E103" t="s">
        <v>327</v>
      </c>
      <c r="F103" t="s">
        <v>328</v>
      </c>
      <c r="G103" t="s">
        <v>329</v>
      </c>
      <c r="H103" t="s">
        <v>330</v>
      </c>
      <c r="I103" t="s">
        <v>331</v>
      </c>
      <c r="J103" t="s">
        <v>332</v>
      </c>
      <c r="K103" t="s">
        <v>333</v>
      </c>
      <c r="L103" t="s">
        <v>334</v>
      </c>
      <c r="M103" t="s">
        <v>335</v>
      </c>
      <c r="O103" t="s">
        <v>336</v>
      </c>
      <c r="P103" t="s">
        <v>337</v>
      </c>
      <c r="Q103" t="s">
        <v>341</v>
      </c>
    </row>
    <row r="104" spans="3:17" x14ac:dyDescent="0.25">
      <c r="C104" t="s">
        <v>342</v>
      </c>
      <c r="D104" t="s">
        <v>343</v>
      </c>
      <c r="E104" t="s">
        <v>344</v>
      </c>
      <c r="F104" t="s">
        <v>345</v>
      </c>
      <c r="G104" t="s">
        <v>346</v>
      </c>
      <c r="H104" t="s">
        <v>347</v>
      </c>
      <c r="I104" t="s">
        <v>348</v>
      </c>
      <c r="J104" t="s">
        <v>349</v>
      </c>
      <c r="K104" t="s">
        <v>350</v>
      </c>
      <c r="L104" t="s">
        <v>351</v>
      </c>
      <c r="M104" t="s">
        <v>352</v>
      </c>
      <c r="O104" t="s">
        <v>353</v>
      </c>
      <c r="P104" t="s">
        <v>354</v>
      </c>
      <c r="Q104" t="s">
        <v>358</v>
      </c>
    </row>
    <row r="105" spans="3:17" x14ac:dyDescent="0.25">
      <c r="C105" t="s">
        <v>359</v>
      </c>
      <c r="D105"/>
      <c r="E105" t="s">
        <v>360</v>
      </c>
      <c r="F105" t="s">
        <v>361</v>
      </c>
      <c r="G105" t="s">
        <v>362</v>
      </c>
      <c r="I105" t="s">
        <v>363</v>
      </c>
      <c r="J105" t="s">
        <v>364</v>
      </c>
      <c r="K105" t="s">
        <v>365</v>
      </c>
      <c r="L105" t="s">
        <v>366</v>
      </c>
      <c r="M105" t="s">
        <v>367</v>
      </c>
      <c r="O105" t="s">
        <v>368</v>
      </c>
      <c r="P105" t="s">
        <v>369</v>
      </c>
      <c r="Q105" t="s">
        <v>372</v>
      </c>
    </row>
    <row r="106" spans="3:17" x14ac:dyDescent="0.25">
      <c r="C106" t="s">
        <v>373</v>
      </c>
      <c r="D106"/>
      <c r="E106" t="s">
        <v>374</v>
      </c>
      <c r="F106" t="s">
        <v>375</v>
      </c>
      <c r="I106" t="s">
        <v>376</v>
      </c>
      <c r="J106" t="s">
        <v>377</v>
      </c>
      <c r="K106" t="s">
        <v>378</v>
      </c>
      <c r="M106" t="s">
        <v>379</v>
      </c>
      <c r="O106" t="s">
        <v>380</v>
      </c>
      <c r="P106" t="s">
        <v>381</v>
      </c>
      <c r="Q106" t="s">
        <v>384</v>
      </c>
    </row>
    <row r="107" spans="3:17" x14ac:dyDescent="0.25">
      <c r="C107" t="s">
        <v>385</v>
      </c>
      <c r="D107"/>
      <c r="E107" t="s">
        <v>386</v>
      </c>
      <c r="F107" t="s">
        <v>387</v>
      </c>
      <c r="I107" t="s">
        <v>388</v>
      </c>
      <c r="J107" t="s">
        <v>389</v>
      </c>
      <c r="K107" t="s">
        <v>390</v>
      </c>
      <c r="M107" t="s">
        <v>358</v>
      </c>
      <c r="O107" t="s">
        <v>391</v>
      </c>
      <c r="P107" t="s">
        <v>392</v>
      </c>
    </row>
    <row r="108" spans="3:17" x14ac:dyDescent="0.25">
      <c r="C108" t="s">
        <v>395</v>
      </c>
      <c r="D108"/>
      <c r="E108" t="s">
        <v>396</v>
      </c>
      <c r="F108" t="s">
        <v>397</v>
      </c>
      <c r="J108" t="s">
        <v>398</v>
      </c>
      <c r="K108" t="s">
        <v>399</v>
      </c>
      <c r="M108" t="s">
        <v>167</v>
      </c>
      <c r="O108" t="s">
        <v>400</v>
      </c>
      <c r="P108" t="s">
        <v>401</v>
      </c>
    </row>
    <row r="109" spans="3:17" x14ac:dyDescent="0.25">
      <c r="C109" t="s">
        <v>404</v>
      </c>
      <c r="D109"/>
      <c r="E109" t="s">
        <v>405</v>
      </c>
      <c r="F109" t="s">
        <v>406</v>
      </c>
      <c r="K109" t="s">
        <v>407</v>
      </c>
      <c r="M109" t="s">
        <v>408</v>
      </c>
      <c r="O109" t="s">
        <v>409</v>
      </c>
    </row>
    <row r="110" spans="3:17" x14ac:dyDescent="0.25">
      <c r="C110" t="s">
        <v>411</v>
      </c>
      <c r="D110"/>
      <c r="E110" t="s">
        <v>412</v>
      </c>
      <c r="F110" t="s">
        <v>413</v>
      </c>
      <c r="K110" t="s">
        <v>414</v>
      </c>
      <c r="M110" t="s">
        <v>415</v>
      </c>
      <c r="O110" t="s">
        <v>416</v>
      </c>
    </row>
    <row r="111" spans="3:17" x14ac:dyDescent="0.25">
      <c r="C111" t="s">
        <v>418</v>
      </c>
      <c r="D111"/>
      <c r="E111" t="s">
        <v>419</v>
      </c>
      <c r="F111" t="s">
        <v>420</v>
      </c>
      <c r="K111" t="s">
        <v>421</v>
      </c>
      <c r="M111" t="s">
        <v>422</v>
      </c>
      <c r="O111" t="s">
        <v>423</v>
      </c>
    </row>
    <row r="112" spans="3:17" x14ac:dyDescent="0.25">
      <c r="C112"/>
      <c r="D112"/>
      <c r="E112" t="s">
        <v>425</v>
      </c>
      <c r="F112" t="s">
        <v>426</v>
      </c>
      <c r="K112" t="s">
        <v>427</v>
      </c>
      <c r="M112" t="s">
        <v>428</v>
      </c>
      <c r="O112" t="s">
        <v>429</v>
      </c>
    </row>
    <row r="113" spans="3:13" x14ac:dyDescent="0.25">
      <c r="C113"/>
      <c r="D113"/>
      <c r="E113" t="s">
        <v>430</v>
      </c>
      <c r="F113" t="s">
        <v>431</v>
      </c>
      <c r="K113" t="s">
        <v>432</v>
      </c>
      <c r="M113" t="s">
        <v>433</v>
      </c>
    </row>
    <row r="114" spans="3:13" x14ac:dyDescent="0.25">
      <c r="C114"/>
      <c r="D114"/>
      <c r="F114" t="s">
        <v>434</v>
      </c>
      <c r="K114" t="s">
        <v>435</v>
      </c>
      <c r="M114" t="s">
        <v>436</v>
      </c>
    </row>
    <row r="115" spans="3:13" x14ac:dyDescent="0.25">
      <c r="C115"/>
      <c r="D115"/>
      <c r="F115" t="s">
        <v>437</v>
      </c>
      <c r="K115" t="s">
        <v>438</v>
      </c>
      <c r="M115" t="s">
        <v>439</v>
      </c>
    </row>
    <row r="116" spans="3:13" x14ac:dyDescent="0.25">
      <c r="C116"/>
      <c r="D116"/>
      <c r="F116" t="s">
        <v>440</v>
      </c>
      <c r="K116" t="s">
        <v>441</v>
      </c>
      <c r="M116" t="s">
        <v>442</v>
      </c>
    </row>
    <row r="117" spans="3:13" x14ac:dyDescent="0.25">
      <c r="C117"/>
      <c r="D117"/>
      <c r="F117" t="s">
        <v>443</v>
      </c>
      <c r="K117" t="s">
        <v>444</v>
      </c>
      <c r="M117" t="s">
        <v>445</v>
      </c>
    </row>
    <row r="118" spans="3:13" x14ac:dyDescent="0.25">
      <c r="C118"/>
      <c r="D118"/>
      <c r="F118" t="s">
        <v>446</v>
      </c>
      <c r="K118" t="s">
        <v>447</v>
      </c>
      <c r="M118" t="s">
        <v>448</v>
      </c>
    </row>
    <row r="119" spans="3:13" x14ac:dyDescent="0.25">
      <c r="C119"/>
      <c r="D119"/>
      <c r="F119" t="s">
        <v>449</v>
      </c>
      <c r="K119" t="s">
        <v>450</v>
      </c>
      <c r="M119" t="s">
        <v>451</v>
      </c>
    </row>
    <row r="120" spans="3:13" x14ac:dyDescent="0.25">
      <c r="C120"/>
      <c r="D120"/>
      <c r="F120" t="s">
        <v>452</v>
      </c>
      <c r="K120" t="s">
        <v>453</v>
      </c>
      <c r="M120" t="s">
        <v>454</v>
      </c>
    </row>
    <row r="121" spans="3:13" x14ac:dyDescent="0.25">
      <c r="C121"/>
      <c r="D121"/>
    </row>
    <row r="122" spans="3:13" ht="13" thickBot="1" x14ac:dyDescent="0.3"/>
    <row r="123" spans="3:13" ht="13" x14ac:dyDescent="0.3">
      <c r="D123" s="39" t="s">
        <v>38</v>
      </c>
      <c r="E123" s="40" t="s">
        <v>5</v>
      </c>
      <c r="F123" s="40" t="s">
        <v>5</v>
      </c>
    </row>
    <row r="124" spans="3:13" x14ac:dyDescent="0.25">
      <c r="D124" s="3" t="s">
        <v>501</v>
      </c>
      <c r="E124" s="21">
        <v>35000</v>
      </c>
      <c r="F124">
        <v>28000</v>
      </c>
    </row>
    <row r="125" spans="3:13" x14ac:dyDescent="0.25">
      <c r="D125" s="3" t="s">
        <v>500</v>
      </c>
      <c r="E125" s="21">
        <v>32000</v>
      </c>
      <c r="F125">
        <v>30000</v>
      </c>
    </row>
    <row r="126" spans="3:13" x14ac:dyDescent="0.25">
      <c r="D126" s="6" t="s">
        <v>41</v>
      </c>
      <c r="E126" s="21">
        <v>20000</v>
      </c>
      <c r="F126">
        <v>25000</v>
      </c>
    </row>
    <row r="127" spans="3:13" x14ac:dyDescent="0.25">
      <c r="D127" s="6" t="s">
        <v>42</v>
      </c>
      <c r="E127" s="21">
        <v>8000</v>
      </c>
      <c r="F127">
        <v>9000</v>
      </c>
    </row>
    <row r="128" spans="3:13" x14ac:dyDescent="0.25">
      <c r="D128" s="6" t="s">
        <v>81</v>
      </c>
      <c r="E128" s="21">
        <v>15000</v>
      </c>
      <c r="F128">
        <v>18000</v>
      </c>
    </row>
    <row r="129" spans="4:6" x14ac:dyDescent="0.25">
      <c r="D129" s="6" t="s">
        <v>99</v>
      </c>
      <c r="E129" s="21">
        <v>18000</v>
      </c>
      <c r="F129">
        <v>19000</v>
      </c>
    </row>
    <row r="130" spans="4:6" x14ac:dyDescent="0.25">
      <c r="D130" s="6" t="s">
        <v>40</v>
      </c>
      <c r="E130" s="21">
        <v>12000</v>
      </c>
      <c r="F130">
        <v>15000</v>
      </c>
    </row>
    <row r="131" spans="4:6" ht="13" thickBot="1" x14ac:dyDescent="0.3">
      <c r="D131" s="7"/>
      <c r="E131" s="22"/>
    </row>
  </sheetData>
  <autoFilter ref="B3:P36" xr:uid="{00000000-0009-0000-0000-00001E000000}">
    <sortState xmlns:xlrd2="http://schemas.microsoft.com/office/spreadsheetml/2017/richdata2" ref="B4:P36">
      <sortCondition ref="K3:K36"/>
    </sortState>
  </autoFilter>
  <sortState xmlns:xlrd2="http://schemas.microsoft.com/office/spreadsheetml/2017/richdata2" ref="B4:P33">
    <sortCondition ref="C4:C33"/>
  </sortState>
  <mergeCells count="34">
    <mergeCell ref="A80:A83"/>
    <mergeCell ref="C80:M80"/>
    <mergeCell ref="C81:M81"/>
    <mergeCell ref="C82:M82"/>
    <mergeCell ref="C83:M83"/>
    <mergeCell ref="C65:M65"/>
    <mergeCell ref="C66:M66"/>
    <mergeCell ref="A68:A77"/>
    <mergeCell ref="C68:N68"/>
    <mergeCell ref="C69:N69"/>
    <mergeCell ref="C70:N70"/>
    <mergeCell ref="C71:N71"/>
    <mergeCell ref="C72:N72"/>
    <mergeCell ref="C73:N73"/>
    <mergeCell ref="C74:N74"/>
    <mergeCell ref="C75:N75"/>
    <mergeCell ref="C76:N76"/>
    <mergeCell ref="C77:N77"/>
    <mergeCell ref="C64:M64"/>
    <mergeCell ref="A42:A53"/>
    <mergeCell ref="C42:H42"/>
    <mergeCell ref="C43:H43"/>
    <mergeCell ref="C44:H44"/>
    <mergeCell ref="C45:H45"/>
    <mergeCell ref="A55:A66"/>
    <mergeCell ref="C55:M55"/>
    <mergeCell ref="C56:M56"/>
    <mergeCell ref="C57:M57"/>
    <mergeCell ref="C58:M58"/>
    <mergeCell ref="C59:M59"/>
    <mergeCell ref="C60:M60"/>
    <mergeCell ref="C61:M61"/>
    <mergeCell ref="C62:M62"/>
    <mergeCell ref="C63:M63"/>
  </mergeCells>
  <dataValidations count="3">
    <dataValidation type="list" allowBlank="1" showInputMessage="1" showErrorMessage="1" sqref="O4:O17 O36 O19:O33" xr:uid="{00000000-0002-0000-1E00-000000000000}">
      <formula1>$C$93:$T$93</formula1>
    </dataValidation>
    <dataValidation type="list" allowBlank="1" showInputMessage="1" showErrorMessage="1" sqref="P4:P17 P19:P33 P36" xr:uid="{00000000-0002-0000-1E00-000001000000}">
      <formula1>INDIRECT(O4)</formula1>
    </dataValidation>
    <dataValidation type="list" allowBlank="1" showInputMessage="1" showErrorMessage="1" sqref="L4:L17 L19:L33" xr:uid="{00000000-0002-0000-1E00-000002000000}">
      <formula1>INDIRECT(D4)</formula1>
    </dataValidation>
  </dataValidations>
  <hyperlinks>
    <hyperlink ref="C103" r:id="rId1" tooltip="Бар (місто)" display="https://uk.wikipedia.org/wiki/%D0%91%D0%B0%D1%80_(%D0%BC%D1%96%D1%81%D1%82%D0%BE)" xr:uid="{00000000-0004-0000-1E00-000000000000}"/>
    <hyperlink ref="C101" r:id="rId2" tooltip="Бершадь" display="https://uk.wikipedia.org/wiki/%D0%91%D0%B5%D1%80%D1%88%D0%B0%D0%B4%D1%8C" xr:uid="{00000000-0004-0000-1E00-000001000000}"/>
    <hyperlink ref="C111" r:id="rId3" tooltip="Вінниця" display="https://uk.wikipedia.org/wiki/%D0%92%D1%96%D0%BD%D0%BD%D0%B8%D1%86%D1%8F" xr:uid="{00000000-0004-0000-1E00-000002000000}"/>
    <hyperlink ref="C106" r:id="rId4" tooltip="Гайсин" display="https://uk.wikipedia.org/wiki/%D0%93%D0%B0%D0%B9%D1%81%D0%B8%D0%BD" xr:uid="{00000000-0004-0000-1E00-000003000000}"/>
    <hyperlink ref="C100" r:id="rId5" tooltip="Гнівань" display="https://uk.wikipedia.org/wiki/%D0%93%D0%BD%D1%96%D0%B2%D0%B0%D0%BD%D1%8C" xr:uid="{00000000-0004-0000-1E00-000004000000}"/>
    <hyperlink ref="C110" r:id="rId6" tooltip="Жмеринка" display="https://uk.wikipedia.org/wiki/%D0%96%D0%BC%D0%B5%D1%80%D0%B8%D0%BD%D0%BA%D0%B0" xr:uid="{00000000-0004-0000-1E00-000005000000}"/>
    <hyperlink ref="C97" r:id="rId7" tooltip="Іллінці" display="https://uk.wikipedia.org/wiki/%D0%86%D0%BB%D0%BB%D1%96%D0%BD%D1%86%D1%96" xr:uid="{00000000-0004-0000-1E00-000006000000}"/>
    <hyperlink ref="C104" r:id="rId8" tooltip="Калинівка (місто)" display="https://uk.wikipedia.org/wiki/%D0%9A%D0%B0%D0%BB%D0%B8%D0%BD%D1%96%D0%B2%D0%BA%D0%B0_(%D0%BC%D1%96%D1%81%D1%82%D0%BE)" xr:uid="{00000000-0004-0000-1E00-000007000000}"/>
    <hyperlink ref="C107" r:id="rId9" tooltip="Козятин" display="https://uk.wikipedia.org/wiki/%D0%9A%D0%BE%D0%B7%D1%8F%D1%82%D0%B8%D0%BD" xr:uid="{00000000-0004-0000-1E00-000008000000}"/>
    <hyperlink ref="C105" r:id="rId10" tooltip="Ладижин" display="https://uk.wikipedia.org/wiki/%D0%9B%D0%B0%D0%B4%D0%B8%D0%B6%D0%B8%D0%BD" xr:uid="{00000000-0004-0000-1E00-000009000000}"/>
    <hyperlink ref="C95" r:id="rId11" tooltip="Липовець" display="https://uk.wikipedia.org/wiki/%D0%9B%D0%B8%D0%BF%D0%BE%D0%B2%D0%B5%D1%86%D1%8C" xr:uid="{00000000-0004-0000-1E00-00000A000000}"/>
    <hyperlink ref="C109" r:id="rId12" tooltip="Могилів-Подільський" display="https://uk.wikipedia.org/wiki/%D0%9C%D0%BE%D0%B3%D0%B8%D0%BB%D1%96%D0%B2-%D0%9F%D0%BE%D0%B4%D1%96%D0%BB%D1%8C%D1%81%D1%8C%D0%BA%D0%B8%D0%B9" xr:uid="{00000000-0004-0000-1E00-00000B000000}"/>
    <hyperlink ref="C99" r:id="rId13" tooltip="Немирів" display="https://uk.wikipedia.org/wiki/%D0%9D%D0%B5%D0%BC%D0%B8%D1%80%D1%96%D0%B2" xr:uid="{00000000-0004-0000-1E00-00000C000000}"/>
    <hyperlink ref="C96" r:id="rId14" tooltip="Погребище" display="https://uk.wikipedia.org/wiki/%D0%9F%D0%BE%D0%B3%D1%80%D0%B5%D0%B1%D0%B8%D1%89%D0%B5" xr:uid="{00000000-0004-0000-1E00-00000D000000}"/>
    <hyperlink ref="C102" r:id="rId15" tooltip="Тульчин" display="https://uk.wikipedia.org/wiki/%D0%A2%D1%83%D0%BB%D1%8C%D1%87%D0%B8%D0%BD" xr:uid="{00000000-0004-0000-1E00-00000E000000}"/>
    <hyperlink ref="C108" r:id="rId16" tooltip="Хмільник" display="https://uk.wikipedia.org/wiki/%D0%A5%D0%BC%D1%96%D0%BB%D1%8C%D0%BD%D0%B8%D0%BA" xr:uid="{00000000-0004-0000-1E00-00000F000000}"/>
    <hyperlink ref="C94" r:id="rId17" tooltip="Шаргород" display="https://uk.wikipedia.org/wiki/%D0%A8%D0%B0%D1%80%D0%B3%D0%BE%D1%80%D0%BE%D0%B4" xr:uid="{00000000-0004-0000-1E00-000010000000}"/>
    <hyperlink ref="C98" r:id="rId18" tooltip="Ямпіль" display="https://uk.wikipedia.org/wiki/%D0%AF%D0%BC%D0%BF%D1%96%D0%BB%D1%8C" xr:uid="{00000000-0004-0000-1E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T140"/>
  <sheetViews>
    <sheetView zoomScale="90" zoomScaleNormal="90" workbookViewId="0">
      <selection activeCell="B3" sqref="B3:P44"/>
    </sheetView>
  </sheetViews>
  <sheetFormatPr defaultRowHeight="12.5" outlineLevelRow="2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outlineLevel="2" x14ac:dyDescent="0.25">
      <c r="B4" s="11">
        <v>18</v>
      </c>
      <c r="C4" s="14" t="s">
        <v>46</v>
      </c>
      <c r="D4" s="3" t="s">
        <v>81</v>
      </c>
      <c r="E4" s="12" t="s">
        <v>82</v>
      </c>
      <c r="F4" s="12" t="s">
        <v>83</v>
      </c>
      <c r="G4" s="12" t="s">
        <v>70</v>
      </c>
      <c r="H4" s="13">
        <v>40307</v>
      </c>
      <c r="I4" s="13">
        <v>29344</v>
      </c>
      <c r="J4" s="18">
        <v>10.864154392123291</v>
      </c>
      <c r="K4" s="14" t="s">
        <v>498</v>
      </c>
      <c r="L4" s="19">
        <v>15000</v>
      </c>
      <c r="M4" s="18">
        <v>40.899770830479454</v>
      </c>
      <c r="N4" s="12" t="s">
        <v>512</v>
      </c>
      <c r="O4" s="12" t="s">
        <v>152</v>
      </c>
      <c r="P4" s="23" t="s">
        <v>174</v>
      </c>
    </row>
    <row r="5" spans="2:16" ht="13" outlineLevel="1" x14ac:dyDescent="0.3">
      <c r="B5" s="11"/>
      <c r="C5" s="14"/>
      <c r="D5" s="3"/>
      <c r="E5" s="12"/>
      <c r="F5" s="12">
        <f>SUBTOTAL(3,F4:F4)</f>
        <v>1</v>
      </c>
      <c r="G5" s="12"/>
      <c r="H5" s="13"/>
      <c r="I5" s="13"/>
      <c r="J5" s="18"/>
      <c r="K5" s="14"/>
      <c r="L5" s="19"/>
      <c r="M5" s="18"/>
      <c r="N5" s="79" t="s">
        <v>544</v>
      </c>
      <c r="O5" s="12"/>
      <c r="P5" s="23"/>
    </row>
    <row r="6" spans="2:16" outlineLevel="2" x14ac:dyDescent="0.25">
      <c r="B6" s="63">
        <v>11</v>
      </c>
      <c r="C6" s="3" t="s">
        <v>46</v>
      </c>
      <c r="D6" s="3" t="s">
        <v>500</v>
      </c>
      <c r="E6" s="4" t="s">
        <v>23</v>
      </c>
      <c r="F6" s="4" t="s">
        <v>24</v>
      </c>
      <c r="G6" s="4" t="s">
        <v>73</v>
      </c>
      <c r="H6" s="5">
        <v>34552</v>
      </c>
      <c r="I6" s="5">
        <v>18530</v>
      </c>
      <c r="J6" s="18">
        <v>26.631277679794525</v>
      </c>
      <c r="K6" s="14" t="s">
        <v>499</v>
      </c>
      <c r="L6" s="19">
        <v>30000</v>
      </c>
      <c r="M6" s="18">
        <v>70.527168090753435</v>
      </c>
      <c r="N6" s="4" t="s">
        <v>508</v>
      </c>
      <c r="O6" s="4" t="s">
        <v>152</v>
      </c>
      <c r="P6" s="21" t="s">
        <v>174</v>
      </c>
    </row>
    <row r="7" spans="2:16" outlineLevel="2" x14ac:dyDescent="0.25">
      <c r="B7" s="11">
        <v>26</v>
      </c>
      <c r="C7" s="3" t="s">
        <v>46</v>
      </c>
      <c r="D7" s="3" t="s">
        <v>40</v>
      </c>
      <c r="E7" s="4" t="s">
        <v>94</v>
      </c>
      <c r="F7" s="4" t="s">
        <v>95</v>
      </c>
      <c r="G7" s="4" t="s">
        <v>96</v>
      </c>
      <c r="H7" s="5">
        <v>36411</v>
      </c>
      <c r="I7" s="5">
        <v>29630</v>
      </c>
      <c r="J7" s="18">
        <v>21.538126994863017</v>
      </c>
      <c r="K7" s="14" t="s">
        <v>498</v>
      </c>
      <c r="L7" s="19">
        <v>15000</v>
      </c>
      <c r="M7" s="18">
        <v>40.116209186643843</v>
      </c>
      <c r="N7" s="4" t="s">
        <v>508</v>
      </c>
      <c r="O7" s="4" t="s">
        <v>154</v>
      </c>
      <c r="P7" s="21" t="s">
        <v>176</v>
      </c>
    </row>
    <row r="8" spans="2:16" ht="13" outlineLevel="1" x14ac:dyDescent="0.3">
      <c r="B8" s="11"/>
      <c r="C8" s="3"/>
      <c r="D8" s="3"/>
      <c r="E8" s="4"/>
      <c r="F8" s="4">
        <f>SUBTOTAL(3,F6:F7)</f>
        <v>2</v>
      </c>
      <c r="G8" s="4"/>
      <c r="H8" s="5"/>
      <c r="I8" s="5"/>
      <c r="J8" s="18"/>
      <c r="K8" s="14"/>
      <c r="L8" s="19"/>
      <c r="M8" s="18"/>
      <c r="N8" s="74" t="s">
        <v>545</v>
      </c>
      <c r="O8" s="4"/>
      <c r="P8" s="21"/>
    </row>
    <row r="9" spans="2:16" outlineLevel="2" x14ac:dyDescent="0.25">
      <c r="B9" s="6">
        <v>12</v>
      </c>
      <c r="C9" s="3" t="s">
        <v>51</v>
      </c>
      <c r="D9" s="3" t="s">
        <v>40</v>
      </c>
      <c r="E9" s="4" t="s">
        <v>25</v>
      </c>
      <c r="F9" s="4" t="s">
        <v>26</v>
      </c>
      <c r="G9" s="4" t="s">
        <v>74</v>
      </c>
      <c r="H9" s="5">
        <v>36476</v>
      </c>
      <c r="I9" s="5">
        <v>29300</v>
      </c>
      <c r="J9" s="18">
        <v>21.360044803082197</v>
      </c>
      <c r="K9" s="14" t="s">
        <v>498</v>
      </c>
      <c r="L9" s="19">
        <v>12000</v>
      </c>
      <c r="M9" s="18">
        <v>41.020318775684935</v>
      </c>
      <c r="N9" s="4" t="s">
        <v>509</v>
      </c>
      <c r="O9" s="4" t="s">
        <v>152</v>
      </c>
      <c r="P9" s="21" t="s">
        <v>174</v>
      </c>
    </row>
    <row r="10" spans="2:16" ht="13" outlineLevel="1" x14ac:dyDescent="0.3">
      <c r="B10" s="11"/>
      <c r="C10" s="3"/>
      <c r="D10" s="3"/>
      <c r="E10" s="4"/>
      <c r="F10" s="4">
        <f>SUBTOTAL(3,F9:F9)</f>
        <v>1</v>
      </c>
      <c r="G10" s="4"/>
      <c r="H10" s="5"/>
      <c r="I10" s="5"/>
      <c r="J10" s="18"/>
      <c r="K10" s="14"/>
      <c r="L10" s="19"/>
      <c r="M10" s="18"/>
      <c r="N10" s="74" t="s">
        <v>546</v>
      </c>
      <c r="O10" s="4"/>
      <c r="P10" s="21"/>
    </row>
    <row r="11" spans="2:16" outlineLevel="2" x14ac:dyDescent="0.25">
      <c r="B11" s="11">
        <v>10</v>
      </c>
      <c r="C11" s="3" t="s">
        <v>51</v>
      </c>
      <c r="D11" s="3" t="s">
        <v>40</v>
      </c>
      <c r="E11" s="4" t="s">
        <v>21</v>
      </c>
      <c r="F11" s="4" t="s">
        <v>22</v>
      </c>
      <c r="G11" s="4" t="s">
        <v>72</v>
      </c>
      <c r="H11" s="5">
        <v>33695</v>
      </c>
      <c r="I11" s="5">
        <v>18593</v>
      </c>
      <c r="J11" s="18">
        <v>28.979222885273977</v>
      </c>
      <c r="K11" s="14" t="s">
        <v>498</v>
      </c>
      <c r="L11" s="19">
        <v>15000</v>
      </c>
      <c r="M11" s="18">
        <v>70.354565351027404</v>
      </c>
      <c r="N11" s="4" t="s">
        <v>507</v>
      </c>
      <c r="O11" s="4" t="s">
        <v>152</v>
      </c>
      <c r="P11" s="21" t="s">
        <v>174</v>
      </c>
    </row>
    <row r="12" spans="2:16" ht="13" outlineLevel="1" x14ac:dyDescent="0.3">
      <c r="B12" s="11"/>
      <c r="C12" s="3"/>
      <c r="D12" s="3"/>
      <c r="E12" s="4"/>
      <c r="F12" s="4">
        <f>SUBTOTAL(3,F11:F11)</f>
        <v>1</v>
      </c>
      <c r="G12" s="4"/>
      <c r="H12" s="5"/>
      <c r="I12" s="5"/>
      <c r="J12" s="18"/>
      <c r="K12" s="14"/>
      <c r="L12" s="19"/>
      <c r="M12" s="18"/>
      <c r="N12" s="74" t="s">
        <v>547</v>
      </c>
      <c r="O12" s="4"/>
      <c r="P12" s="21"/>
    </row>
    <row r="13" spans="2:16" outlineLevel="2" x14ac:dyDescent="0.25">
      <c r="B13" s="63">
        <v>3</v>
      </c>
      <c r="C13" s="3" t="s">
        <v>46</v>
      </c>
      <c r="D13" s="3" t="s">
        <v>40</v>
      </c>
      <c r="E13" s="4" t="s">
        <v>11</v>
      </c>
      <c r="F13" s="4" t="s">
        <v>12</v>
      </c>
      <c r="G13" s="4" t="s">
        <v>67</v>
      </c>
      <c r="H13" s="5">
        <v>31286</v>
      </c>
      <c r="I13" s="5">
        <v>22145</v>
      </c>
      <c r="J13" s="18">
        <v>35.579222885273978</v>
      </c>
      <c r="K13" s="14" t="s">
        <v>499</v>
      </c>
      <c r="L13" s="19">
        <v>12000</v>
      </c>
      <c r="M13" s="18">
        <v>60.623058501712336</v>
      </c>
      <c r="N13" s="4" t="s">
        <v>504</v>
      </c>
      <c r="O13" s="4" t="s">
        <v>152</v>
      </c>
      <c r="P13" s="21" t="s">
        <v>174</v>
      </c>
    </row>
    <row r="14" spans="2:16" outlineLevel="2" x14ac:dyDescent="0.25">
      <c r="B14" s="11">
        <v>19</v>
      </c>
      <c r="C14" s="3" t="s">
        <v>46</v>
      </c>
      <c r="D14" s="3" t="s">
        <v>81</v>
      </c>
      <c r="E14" s="4" t="s">
        <v>463</v>
      </c>
      <c r="F14" s="4" t="s">
        <v>464</v>
      </c>
      <c r="G14" s="4" t="s">
        <v>465</v>
      </c>
      <c r="H14" s="5">
        <v>42987</v>
      </c>
      <c r="I14" s="5">
        <v>29344</v>
      </c>
      <c r="J14" s="18">
        <v>3.5216886386986341</v>
      </c>
      <c r="K14" s="14" t="s">
        <v>498</v>
      </c>
      <c r="L14" s="19">
        <v>18000</v>
      </c>
      <c r="M14" s="18">
        <v>40.899770830479454</v>
      </c>
      <c r="N14" s="4" t="s">
        <v>504</v>
      </c>
      <c r="O14" s="4" t="s">
        <v>134</v>
      </c>
      <c r="P14" s="21" t="s">
        <v>178</v>
      </c>
    </row>
    <row r="15" spans="2:16" ht="13" outlineLevel="1" x14ac:dyDescent="0.3">
      <c r="B15" s="11"/>
      <c r="C15" s="3"/>
      <c r="D15" s="3"/>
      <c r="E15" s="4"/>
      <c r="F15" s="4">
        <f>SUBTOTAL(3,F13:F14)</f>
        <v>2</v>
      </c>
      <c r="G15" s="4"/>
      <c r="H15" s="5"/>
      <c r="I15" s="5"/>
      <c r="J15" s="18"/>
      <c r="K15" s="14"/>
      <c r="L15" s="19"/>
      <c r="M15" s="18"/>
      <c r="N15" s="74" t="s">
        <v>548</v>
      </c>
      <c r="O15" s="4"/>
      <c r="P15" s="21"/>
    </row>
    <row r="16" spans="2:16" outlineLevel="2" x14ac:dyDescent="0.25">
      <c r="B16" s="63">
        <v>5</v>
      </c>
      <c r="C16" s="3" t="s">
        <v>51</v>
      </c>
      <c r="D16" s="3" t="s">
        <v>500</v>
      </c>
      <c r="E16" s="4" t="s">
        <v>466</v>
      </c>
      <c r="F16" s="4" t="s">
        <v>467</v>
      </c>
      <c r="G16" s="4" t="s">
        <v>71</v>
      </c>
      <c r="H16" s="5">
        <v>27986</v>
      </c>
      <c r="I16" s="5">
        <v>19253</v>
      </c>
      <c r="J16" s="18">
        <v>44.620318775684936</v>
      </c>
      <c r="K16" s="14" t="s">
        <v>498</v>
      </c>
      <c r="L16" s="19">
        <v>32000</v>
      </c>
      <c r="M16" s="18">
        <v>68.546346172945206</v>
      </c>
      <c r="N16" s="4" t="s">
        <v>505</v>
      </c>
      <c r="O16" s="4" t="s">
        <v>152</v>
      </c>
      <c r="P16" s="21" t="s">
        <v>174</v>
      </c>
    </row>
    <row r="17" spans="2:16" outlineLevel="2" x14ac:dyDescent="0.25">
      <c r="B17" s="11">
        <v>7</v>
      </c>
      <c r="C17" s="3" t="s">
        <v>51</v>
      </c>
      <c r="D17" s="3" t="s">
        <v>41</v>
      </c>
      <c r="E17" s="4" t="s">
        <v>15</v>
      </c>
      <c r="F17" s="4" t="s">
        <v>16</v>
      </c>
      <c r="G17" s="4" t="s">
        <v>69</v>
      </c>
      <c r="H17" s="5">
        <v>33578</v>
      </c>
      <c r="I17" s="5">
        <v>17448</v>
      </c>
      <c r="J17" s="18">
        <v>29.299770830479456</v>
      </c>
      <c r="K17" s="14" t="s">
        <v>499</v>
      </c>
      <c r="L17" s="19">
        <v>25000</v>
      </c>
      <c r="M17" s="18">
        <v>73.491551652397263</v>
      </c>
      <c r="N17" s="4" t="s">
        <v>505</v>
      </c>
      <c r="O17" s="4" t="s">
        <v>152</v>
      </c>
      <c r="P17" s="21" t="s">
        <v>252</v>
      </c>
    </row>
    <row r="18" spans="2:16" outlineLevel="2" x14ac:dyDescent="0.25">
      <c r="B18" s="6">
        <v>22</v>
      </c>
      <c r="C18" s="3" t="s">
        <v>46</v>
      </c>
      <c r="D18" s="3" t="s">
        <v>40</v>
      </c>
      <c r="E18" s="4" t="s">
        <v>87</v>
      </c>
      <c r="F18" s="4" t="s">
        <v>88</v>
      </c>
      <c r="G18" s="4" t="s">
        <v>89</v>
      </c>
      <c r="H18" s="5">
        <v>43215</v>
      </c>
      <c r="I18" s="5">
        <v>36295</v>
      </c>
      <c r="J18" s="18">
        <v>2.8970311044520587</v>
      </c>
      <c r="K18" s="14" t="s">
        <v>498</v>
      </c>
      <c r="L18" s="19">
        <v>12000</v>
      </c>
      <c r="M18" s="18">
        <v>21.8559352140411</v>
      </c>
      <c r="N18" s="4" t="s">
        <v>505</v>
      </c>
      <c r="O18" s="4" t="s">
        <v>134</v>
      </c>
      <c r="P18" s="21" t="s">
        <v>156</v>
      </c>
    </row>
    <row r="19" spans="2:16" outlineLevel="2" x14ac:dyDescent="0.25">
      <c r="B19" s="11">
        <v>29</v>
      </c>
      <c r="C19" s="3" t="s">
        <v>46</v>
      </c>
      <c r="D19" s="3" t="s">
        <v>500</v>
      </c>
      <c r="E19" s="4" t="s">
        <v>21</v>
      </c>
      <c r="F19" s="4" t="s">
        <v>59</v>
      </c>
      <c r="G19" s="4" t="s">
        <v>80</v>
      </c>
      <c r="H19" s="5">
        <v>32640</v>
      </c>
      <c r="I19" s="5">
        <v>24945</v>
      </c>
      <c r="J19" s="18">
        <v>31.869633844178086</v>
      </c>
      <c r="K19" s="14" t="s">
        <v>498</v>
      </c>
      <c r="L19" s="19">
        <v>32000</v>
      </c>
      <c r="M19" s="18">
        <v>52.951825625000005</v>
      </c>
      <c r="N19" s="4" t="s">
        <v>505</v>
      </c>
      <c r="O19" s="4" t="s">
        <v>152</v>
      </c>
      <c r="P19" s="21" t="s">
        <v>174</v>
      </c>
    </row>
    <row r="20" spans="2:16" ht="13" outlineLevel="1" x14ac:dyDescent="0.3">
      <c r="B20" s="11"/>
      <c r="C20" s="3"/>
      <c r="D20" s="3"/>
      <c r="E20" s="4"/>
      <c r="F20" s="4">
        <f>SUBTOTAL(3,F16:F19)</f>
        <v>4</v>
      </c>
      <c r="G20" s="4"/>
      <c r="H20" s="5"/>
      <c r="I20" s="5"/>
      <c r="J20" s="18"/>
      <c r="K20" s="14"/>
      <c r="L20" s="19"/>
      <c r="M20" s="18"/>
      <c r="N20" s="74" t="s">
        <v>549</v>
      </c>
      <c r="O20" s="4"/>
      <c r="P20" s="21"/>
    </row>
    <row r="21" spans="2:16" outlineLevel="2" x14ac:dyDescent="0.25">
      <c r="B21" s="6">
        <v>14</v>
      </c>
      <c r="C21" s="3" t="s">
        <v>51</v>
      </c>
      <c r="D21" s="3" t="s">
        <v>501</v>
      </c>
      <c r="E21" s="4" t="s">
        <v>29</v>
      </c>
      <c r="F21" s="4" t="s">
        <v>30</v>
      </c>
      <c r="G21" s="4" t="s">
        <v>76</v>
      </c>
      <c r="H21" s="5">
        <v>34916</v>
      </c>
      <c r="I21" s="5">
        <v>26140</v>
      </c>
      <c r="J21" s="18">
        <v>25.634017405821922</v>
      </c>
      <c r="K21" s="14" t="s">
        <v>498</v>
      </c>
      <c r="L21" s="19">
        <v>28000</v>
      </c>
      <c r="M21" s="18">
        <v>49.67785302226028</v>
      </c>
      <c r="N21" s="4" t="s">
        <v>510</v>
      </c>
      <c r="O21" s="4" t="s">
        <v>152</v>
      </c>
      <c r="P21" s="21" t="s">
        <v>174</v>
      </c>
    </row>
    <row r="22" spans="2:16" ht="13" outlineLevel="1" x14ac:dyDescent="0.3">
      <c r="B22" s="11"/>
      <c r="C22" s="3"/>
      <c r="D22" s="3"/>
      <c r="E22" s="4"/>
      <c r="F22" s="4">
        <f>SUBTOTAL(3,F21:F21)</f>
        <v>1</v>
      </c>
      <c r="G22" s="4"/>
      <c r="H22" s="5"/>
      <c r="I22" s="5"/>
      <c r="J22" s="18"/>
      <c r="K22" s="14"/>
      <c r="L22" s="19"/>
      <c r="M22" s="18"/>
      <c r="N22" s="74" t="s">
        <v>550</v>
      </c>
      <c r="O22" s="4"/>
      <c r="P22" s="21"/>
    </row>
    <row r="23" spans="2:16" outlineLevel="2" x14ac:dyDescent="0.25">
      <c r="B23" s="11">
        <v>6</v>
      </c>
      <c r="C23" s="3" t="s">
        <v>51</v>
      </c>
      <c r="D23" s="3" t="s">
        <v>42</v>
      </c>
      <c r="E23" s="4" t="s">
        <v>13</v>
      </c>
      <c r="F23" s="4" t="s">
        <v>14</v>
      </c>
      <c r="G23" s="4" t="s">
        <v>68</v>
      </c>
      <c r="H23" s="5">
        <v>23963</v>
      </c>
      <c r="I23" s="5">
        <v>19253</v>
      </c>
      <c r="J23" s="18">
        <v>55.642236583904115</v>
      </c>
      <c r="K23" s="14" t="s">
        <v>499</v>
      </c>
      <c r="L23" s="19">
        <v>8000</v>
      </c>
      <c r="M23" s="18">
        <v>68.546346172945206</v>
      </c>
      <c r="N23" s="4" t="s">
        <v>506</v>
      </c>
      <c r="O23" s="4" t="s">
        <v>152</v>
      </c>
      <c r="P23" s="21" t="s">
        <v>270</v>
      </c>
    </row>
    <row r="24" spans="2:16" outlineLevel="2" x14ac:dyDescent="0.25">
      <c r="B24" s="63">
        <v>9</v>
      </c>
      <c r="C24" s="3" t="s">
        <v>46</v>
      </c>
      <c r="D24" s="3" t="s">
        <v>40</v>
      </c>
      <c r="E24" s="4" t="s">
        <v>19</v>
      </c>
      <c r="F24" s="4" t="s">
        <v>20</v>
      </c>
      <c r="G24" s="4" t="s">
        <v>71</v>
      </c>
      <c r="H24" s="5">
        <v>31194</v>
      </c>
      <c r="I24" s="5">
        <v>23467</v>
      </c>
      <c r="J24" s="18">
        <v>35.831277679794525</v>
      </c>
      <c r="K24" s="14" t="s">
        <v>498</v>
      </c>
      <c r="L24" s="19">
        <v>12000</v>
      </c>
      <c r="M24" s="18">
        <v>57.001140693493156</v>
      </c>
      <c r="N24" s="4" t="s">
        <v>506</v>
      </c>
      <c r="O24" s="4" t="s">
        <v>152</v>
      </c>
      <c r="P24" s="21" t="s">
        <v>195</v>
      </c>
    </row>
    <row r="25" spans="2:16" outlineLevel="2" x14ac:dyDescent="0.25">
      <c r="B25" s="11">
        <v>23</v>
      </c>
      <c r="C25" s="3" t="s">
        <v>51</v>
      </c>
      <c r="D25" s="3" t="s">
        <v>40</v>
      </c>
      <c r="E25" s="4" t="s">
        <v>82</v>
      </c>
      <c r="F25" s="4" t="s">
        <v>90</v>
      </c>
      <c r="G25" s="4" t="s">
        <v>91</v>
      </c>
      <c r="H25" s="5">
        <v>42782</v>
      </c>
      <c r="I25" s="5">
        <v>35244</v>
      </c>
      <c r="J25" s="18">
        <v>4.083332474315073</v>
      </c>
      <c r="K25" s="14" t="s">
        <v>498</v>
      </c>
      <c r="L25" s="19">
        <v>12000</v>
      </c>
      <c r="M25" s="18">
        <v>24.73538726883562</v>
      </c>
      <c r="N25" s="4" t="s">
        <v>506</v>
      </c>
      <c r="O25" s="4" t="s">
        <v>154</v>
      </c>
      <c r="P25" s="21" t="s">
        <v>176</v>
      </c>
    </row>
    <row r="26" spans="2:16" outlineLevel="2" x14ac:dyDescent="0.25">
      <c r="B26" s="6">
        <v>24</v>
      </c>
      <c r="C26" s="3" t="s">
        <v>46</v>
      </c>
      <c r="D26" s="3" t="s">
        <v>40</v>
      </c>
      <c r="E26" s="4" t="s">
        <v>31</v>
      </c>
      <c r="F26" s="4" t="s">
        <v>32</v>
      </c>
      <c r="G26" s="4" t="s">
        <v>86</v>
      </c>
      <c r="H26" s="5">
        <v>43638</v>
      </c>
      <c r="I26" s="5">
        <v>35827</v>
      </c>
      <c r="J26" s="18">
        <v>1.7381269948630178</v>
      </c>
      <c r="K26" s="14" t="s">
        <v>498</v>
      </c>
      <c r="L26" s="19">
        <v>12000</v>
      </c>
      <c r="M26" s="18">
        <v>23.138126994863018</v>
      </c>
      <c r="N26" s="4" t="s">
        <v>506</v>
      </c>
      <c r="O26" s="4" t="s">
        <v>154</v>
      </c>
      <c r="P26" s="21" t="s">
        <v>176</v>
      </c>
    </row>
    <row r="27" spans="2:16" outlineLevel="2" x14ac:dyDescent="0.25">
      <c r="B27" s="11">
        <v>27</v>
      </c>
      <c r="C27" s="3" t="s">
        <v>51</v>
      </c>
      <c r="D27" s="3" t="s">
        <v>42</v>
      </c>
      <c r="E27" s="4" t="s">
        <v>33</v>
      </c>
      <c r="F27" s="4" t="s">
        <v>97</v>
      </c>
      <c r="G27" s="4" t="s">
        <v>98</v>
      </c>
      <c r="H27" s="5">
        <v>39487</v>
      </c>
      <c r="I27" s="5">
        <v>30771</v>
      </c>
      <c r="J27" s="18">
        <v>13.110729734589045</v>
      </c>
      <c r="K27" s="14" t="s">
        <v>499</v>
      </c>
      <c r="L27" s="19">
        <v>9000</v>
      </c>
      <c r="M27" s="18">
        <v>36.990181789383563</v>
      </c>
      <c r="N27" s="4" t="s">
        <v>506</v>
      </c>
      <c r="O27" s="4" t="s">
        <v>152</v>
      </c>
      <c r="P27" s="21" t="s">
        <v>288</v>
      </c>
    </row>
    <row r="28" spans="2:16" ht="13" outlineLevel="1" x14ac:dyDescent="0.3">
      <c r="B28" s="11"/>
      <c r="C28" s="3"/>
      <c r="D28" s="3"/>
      <c r="E28" s="4"/>
      <c r="F28" s="4">
        <f>SUBTOTAL(3,F23:F27)</f>
        <v>5</v>
      </c>
      <c r="G28" s="4"/>
      <c r="H28" s="5"/>
      <c r="I28" s="5"/>
      <c r="J28" s="18"/>
      <c r="K28" s="14"/>
      <c r="L28" s="19"/>
      <c r="M28" s="18"/>
      <c r="N28" s="74" t="s">
        <v>551</v>
      </c>
      <c r="O28" s="4"/>
      <c r="P28" s="21"/>
    </row>
    <row r="29" spans="2:16" outlineLevel="2" x14ac:dyDescent="0.25">
      <c r="B29" s="63">
        <v>1</v>
      </c>
      <c r="C29" s="3" t="s">
        <v>51</v>
      </c>
      <c r="D29" s="3" t="s">
        <v>40</v>
      </c>
      <c r="E29" s="4" t="s">
        <v>7</v>
      </c>
      <c r="F29" s="4" t="s">
        <v>8</v>
      </c>
      <c r="G29" s="4" t="s">
        <v>65</v>
      </c>
      <c r="H29" s="5">
        <v>33985</v>
      </c>
      <c r="I29" s="5">
        <v>24399</v>
      </c>
      <c r="J29" s="18">
        <v>28.184702337328773</v>
      </c>
      <c r="K29" s="14" t="s">
        <v>498</v>
      </c>
      <c r="L29" s="19">
        <v>15000</v>
      </c>
      <c r="M29" s="18">
        <v>54.447716035958905</v>
      </c>
      <c r="N29" s="4" t="s">
        <v>502</v>
      </c>
      <c r="O29" s="4" t="s">
        <v>134</v>
      </c>
      <c r="P29" s="21" t="s">
        <v>156</v>
      </c>
    </row>
    <row r="30" spans="2:16" outlineLevel="2" x14ac:dyDescent="0.25">
      <c r="B30" s="11">
        <v>13</v>
      </c>
      <c r="C30" s="3" t="s">
        <v>46</v>
      </c>
      <c r="D30" s="3" t="s">
        <v>456</v>
      </c>
      <c r="E30" s="4" t="s">
        <v>27</v>
      </c>
      <c r="F30" s="4" t="s">
        <v>28</v>
      </c>
      <c r="G30" s="4" t="s">
        <v>75</v>
      </c>
      <c r="H30" s="5">
        <v>34144</v>
      </c>
      <c r="I30" s="5">
        <v>27059</v>
      </c>
      <c r="J30" s="18">
        <v>27.749085898972606</v>
      </c>
      <c r="K30" s="14" t="s">
        <v>499</v>
      </c>
      <c r="L30" s="19">
        <v>19000</v>
      </c>
      <c r="M30" s="18">
        <v>47.160044803082194</v>
      </c>
      <c r="N30" s="4" t="s">
        <v>502</v>
      </c>
      <c r="O30" s="4" t="s">
        <v>152</v>
      </c>
      <c r="P30" s="21" t="s">
        <v>174</v>
      </c>
    </row>
    <row r="31" spans="2:16" outlineLevel="2" x14ac:dyDescent="0.25">
      <c r="B31" s="63">
        <v>17</v>
      </c>
      <c r="C31" s="3" t="s">
        <v>46</v>
      </c>
      <c r="D31" s="3" t="s">
        <v>501</v>
      </c>
      <c r="E31" s="4" t="s">
        <v>35</v>
      </c>
      <c r="F31" s="4" t="s">
        <v>36</v>
      </c>
      <c r="G31" s="4" t="s">
        <v>79</v>
      </c>
      <c r="H31" s="5">
        <v>36774</v>
      </c>
      <c r="I31" s="5">
        <v>30444</v>
      </c>
      <c r="J31" s="18">
        <v>20.543606446917813</v>
      </c>
      <c r="K31" s="14" t="s">
        <v>499</v>
      </c>
      <c r="L31" s="19">
        <v>28000</v>
      </c>
      <c r="M31" s="18">
        <v>37.886072200342468</v>
      </c>
      <c r="N31" s="4" t="s">
        <v>502</v>
      </c>
      <c r="O31" s="4" t="s">
        <v>152</v>
      </c>
      <c r="P31" s="21" t="s">
        <v>215</v>
      </c>
    </row>
    <row r="32" spans="2:16" ht="13" outlineLevel="1" x14ac:dyDescent="0.3">
      <c r="B32" s="11"/>
      <c r="C32" s="3"/>
      <c r="D32" s="3"/>
      <c r="E32" s="4"/>
      <c r="F32" s="4">
        <f>SUBTOTAL(3,F29:F31)</f>
        <v>3</v>
      </c>
      <c r="G32" s="4"/>
      <c r="H32" s="5"/>
      <c r="I32" s="5"/>
      <c r="J32" s="18"/>
      <c r="K32" s="14"/>
      <c r="L32" s="19"/>
      <c r="M32" s="18"/>
      <c r="N32" s="74" t="s">
        <v>552</v>
      </c>
      <c r="O32" s="4"/>
      <c r="P32" s="21"/>
    </row>
    <row r="33" spans="2:16" outlineLevel="2" x14ac:dyDescent="0.25">
      <c r="B33" s="11">
        <v>15</v>
      </c>
      <c r="C33" s="3" t="s">
        <v>51</v>
      </c>
      <c r="D33" s="3" t="s">
        <v>40</v>
      </c>
      <c r="E33" s="4" t="s">
        <v>31</v>
      </c>
      <c r="F33" s="4" t="s">
        <v>32</v>
      </c>
      <c r="G33" s="4" t="s">
        <v>77</v>
      </c>
      <c r="H33" s="5">
        <v>35296</v>
      </c>
      <c r="I33" s="5">
        <v>26926</v>
      </c>
      <c r="J33" s="18">
        <v>24.592921515410964</v>
      </c>
      <c r="K33" s="14" t="s">
        <v>498</v>
      </c>
      <c r="L33" s="19">
        <v>12000</v>
      </c>
      <c r="M33" s="18">
        <v>47.524428364726035</v>
      </c>
      <c r="N33" s="4" t="s">
        <v>511</v>
      </c>
      <c r="O33" s="4" t="s">
        <v>152</v>
      </c>
      <c r="P33" s="21" t="s">
        <v>174</v>
      </c>
    </row>
    <row r="34" spans="2:16" outlineLevel="2" x14ac:dyDescent="0.25">
      <c r="B34" s="6">
        <v>16</v>
      </c>
      <c r="C34" s="3" t="s">
        <v>51</v>
      </c>
      <c r="D34" s="3" t="s">
        <v>500</v>
      </c>
      <c r="E34" s="4" t="s">
        <v>33</v>
      </c>
      <c r="F34" s="4" t="s">
        <v>34</v>
      </c>
      <c r="G34" s="4" t="s">
        <v>78</v>
      </c>
      <c r="H34" s="5">
        <v>35967</v>
      </c>
      <c r="I34" s="5">
        <v>25279</v>
      </c>
      <c r="J34" s="18">
        <v>22.754565351027402</v>
      </c>
      <c r="K34" s="14" t="s">
        <v>499</v>
      </c>
      <c r="L34" s="19">
        <v>32000</v>
      </c>
      <c r="M34" s="18">
        <v>52.036757131849321</v>
      </c>
      <c r="N34" s="4" t="s">
        <v>511</v>
      </c>
      <c r="O34" s="4" t="s">
        <v>152</v>
      </c>
      <c r="P34" s="21" t="s">
        <v>195</v>
      </c>
    </row>
    <row r="35" spans="2:16" outlineLevel="2" x14ac:dyDescent="0.25">
      <c r="B35" s="11">
        <v>20</v>
      </c>
      <c r="C35" s="3" t="s">
        <v>51</v>
      </c>
      <c r="D35" s="3" t="s">
        <v>40</v>
      </c>
      <c r="E35" s="4" t="s">
        <v>84</v>
      </c>
      <c r="F35" s="4" t="s">
        <v>85</v>
      </c>
      <c r="G35" s="4" t="s">
        <v>86</v>
      </c>
      <c r="H35" s="5">
        <v>42350</v>
      </c>
      <c r="I35" s="5">
        <v>33992</v>
      </c>
      <c r="J35" s="18">
        <v>5.266894118150689</v>
      </c>
      <c r="K35" s="14" t="s">
        <v>498</v>
      </c>
      <c r="L35" s="19">
        <v>12000</v>
      </c>
      <c r="M35" s="18">
        <v>28.16552425513699</v>
      </c>
      <c r="N35" s="4" t="s">
        <v>511</v>
      </c>
      <c r="O35" s="4" t="s">
        <v>134</v>
      </c>
      <c r="P35" s="21" t="s">
        <v>235</v>
      </c>
    </row>
    <row r="36" spans="2:16" outlineLevel="2" x14ac:dyDescent="0.25">
      <c r="B36" s="63">
        <v>25</v>
      </c>
      <c r="C36" s="3" t="s">
        <v>51</v>
      </c>
      <c r="D36" s="3" t="s">
        <v>40</v>
      </c>
      <c r="E36" s="4" t="s">
        <v>92</v>
      </c>
      <c r="F36" s="4" t="s">
        <v>8</v>
      </c>
      <c r="G36" s="4" t="s">
        <v>93</v>
      </c>
      <c r="H36" s="5">
        <v>43176</v>
      </c>
      <c r="I36" s="5">
        <v>36102</v>
      </c>
      <c r="J36" s="18">
        <v>3.0038804195205522</v>
      </c>
      <c r="K36" s="14" t="s">
        <v>498</v>
      </c>
      <c r="L36" s="19">
        <v>12000</v>
      </c>
      <c r="M36" s="18">
        <v>22.384702337328772</v>
      </c>
      <c r="N36" s="4" t="s">
        <v>511</v>
      </c>
      <c r="O36" s="4" t="s">
        <v>154</v>
      </c>
      <c r="P36" s="21" t="s">
        <v>176</v>
      </c>
    </row>
    <row r="37" spans="2:16" ht="13" outlineLevel="1" x14ac:dyDescent="0.3">
      <c r="B37" s="11"/>
      <c r="C37" s="3"/>
      <c r="D37" s="3"/>
      <c r="E37" s="4"/>
      <c r="F37" s="4">
        <f>SUBTOTAL(3,F33:F36)</f>
        <v>4</v>
      </c>
      <c r="G37" s="4"/>
      <c r="H37" s="5"/>
      <c r="I37" s="5"/>
      <c r="J37" s="18"/>
      <c r="K37" s="14"/>
      <c r="L37" s="19"/>
      <c r="M37" s="18"/>
      <c r="N37" s="74" t="s">
        <v>553</v>
      </c>
      <c r="O37" s="4"/>
      <c r="P37" s="21"/>
    </row>
    <row r="38" spans="2:16" outlineLevel="2" x14ac:dyDescent="0.25">
      <c r="B38" s="11">
        <v>2</v>
      </c>
      <c r="C38" s="3" t="s">
        <v>46</v>
      </c>
      <c r="D38" s="3" t="s">
        <v>41</v>
      </c>
      <c r="E38" s="4" t="s">
        <v>9</v>
      </c>
      <c r="F38" s="4" t="s">
        <v>10</v>
      </c>
      <c r="G38" s="4" t="s">
        <v>66</v>
      </c>
      <c r="H38" s="5">
        <v>29882</v>
      </c>
      <c r="I38" s="5">
        <v>18742</v>
      </c>
      <c r="J38" s="18">
        <v>39.425798227739733</v>
      </c>
      <c r="K38" s="14" t="s">
        <v>499</v>
      </c>
      <c r="L38" s="19">
        <v>20000</v>
      </c>
      <c r="M38" s="18">
        <v>69.946346172945212</v>
      </c>
      <c r="N38" s="4" t="s">
        <v>503</v>
      </c>
      <c r="O38" s="4" t="s">
        <v>152</v>
      </c>
      <c r="P38" s="21" t="s">
        <v>174</v>
      </c>
    </row>
    <row r="39" spans="2:16" outlineLevel="2" x14ac:dyDescent="0.25">
      <c r="B39" s="6">
        <v>4</v>
      </c>
      <c r="C39" s="3" t="s">
        <v>46</v>
      </c>
      <c r="D39" s="3" t="s">
        <v>456</v>
      </c>
      <c r="E39" s="4" t="s">
        <v>468</v>
      </c>
      <c r="F39" s="4" t="s">
        <v>469</v>
      </c>
      <c r="G39" s="4" t="s">
        <v>470</v>
      </c>
      <c r="H39" s="5">
        <v>25286</v>
      </c>
      <c r="I39" s="5">
        <v>19253</v>
      </c>
      <c r="J39" s="18">
        <v>52.017579049657542</v>
      </c>
      <c r="K39" s="14" t="s">
        <v>499</v>
      </c>
      <c r="L39" s="19">
        <v>18000</v>
      </c>
      <c r="M39" s="18">
        <v>68.546346172945206</v>
      </c>
      <c r="N39" s="4" t="s">
        <v>503</v>
      </c>
      <c r="O39" s="4" t="s">
        <v>152</v>
      </c>
      <c r="P39" s="21" t="s">
        <v>174</v>
      </c>
    </row>
    <row r="40" spans="2:16" outlineLevel="2" x14ac:dyDescent="0.25">
      <c r="B40" s="11">
        <v>8</v>
      </c>
      <c r="C40" s="3" t="s">
        <v>46</v>
      </c>
      <c r="D40" s="3" t="s">
        <v>40</v>
      </c>
      <c r="E40" s="4" t="s">
        <v>17</v>
      </c>
      <c r="F40" s="4" t="s">
        <v>18</v>
      </c>
      <c r="G40" s="4" t="s">
        <v>70</v>
      </c>
      <c r="H40" s="5">
        <v>30299</v>
      </c>
      <c r="I40" s="5">
        <v>16428</v>
      </c>
      <c r="J40" s="18">
        <v>38.283332474315074</v>
      </c>
      <c r="K40" s="14" t="s">
        <v>498</v>
      </c>
      <c r="L40" s="19">
        <v>12000</v>
      </c>
      <c r="M40" s="18">
        <v>76.286072200342474</v>
      </c>
      <c r="N40" s="4" t="s">
        <v>503</v>
      </c>
      <c r="O40" s="4" t="s">
        <v>152</v>
      </c>
      <c r="P40" s="21" t="s">
        <v>234</v>
      </c>
    </row>
    <row r="41" spans="2:16" outlineLevel="2" x14ac:dyDescent="0.25">
      <c r="B41" s="63">
        <v>21</v>
      </c>
      <c r="C41" s="3" t="s">
        <v>51</v>
      </c>
      <c r="D41" s="3" t="s">
        <v>40</v>
      </c>
      <c r="E41" s="4" t="s">
        <v>87</v>
      </c>
      <c r="F41" s="4" t="s">
        <v>36</v>
      </c>
      <c r="G41" s="4" t="s">
        <v>459</v>
      </c>
      <c r="H41" s="5">
        <v>41682</v>
      </c>
      <c r="I41" s="5">
        <v>33992</v>
      </c>
      <c r="J41" s="18">
        <v>7.0970311044520589</v>
      </c>
      <c r="K41" s="14" t="s">
        <v>499</v>
      </c>
      <c r="L41" s="19">
        <v>15000</v>
      </c>
      <c r="M41" s="18">
        <v>28.16552425513699</v>
      </c>
      <c r="N41" s="4" t="s">
        <v>503</v>
      </c>
      <c r="O41" s="4" t="s">
        <v>134</v>
      </c>
      <c r="P41" s="21" t="s">
        <v>235</v>
      </c>
    </row>
    <row r="42" spans="2:16" outlineLevel="2" x14ac:dyDescent="0.25">
      <c r="B42" s="11">
        <v>28</v>
      </c>
      <c r="C42" s="3" t="s">
        <v>46</v>
      </c>
      <c r="D42" s="3" t="s">
        <v>456</v>
      </c>
      <c r="E42" s="4" t="s">
        <v>29</v>
      </c>
      <c r="F42" s="4" t="s">
        <v>100</v>
      </c>
      <c r="G42" s="4" t="s">
        <v>101</v>
      </c>
      <c r="H42" s="5">
        <v>40714</v>
      </c>
      <c r="I42" s="5">
        <v>31188</v>
      </c>
      <c r="J42" s="18">
        <v>9.7490858989726075</v>
      </c>
      <c r="K42" s="14" t="s">
        <v>498</v>
      </c>
      <c r="L42" s="19">
        <v>18000</v>
      </c>
      <c r="M42" s="18">
        <v>35.847716035958911</v>
      </c>
      <c r="N42" s="4" t="s">
        <v>503</v>
      </c>
      <c r="O42" s="4" t="s">
        <v>152</v>
      </c>
      <c r="P42" s="21" t="s">
        <v>215</v>
      </c>
    </row>
    <row r="43" spans="2:16" ht="13" outlineLevel="1" x14ac:dyDescent="0.3">
      <c r="B43" s="69"/>
      <c r="C43" s="25"/>
      <c r="D43" s="25"/>
      <c r="E43" s="70"/>
      <c r="F43" s="70">
        <f>SUBTOTAL(3,F38:F42)</f>
        <v>5</v>
      </c>
      <c r="G43" s="70"/>
      <c r="H43" s="71"/>
      <c r="I43" s="71"/>
      <c r="J43" s="18"/>
      <c r="K43" s="14"/>
      <c r="L43" s="19"/>
      <c r="M43" s="18"/>
      <c r="N43" s="75" t="s">
        <v>554</v>
      </c>
      <c r="O43" s="70"/>
      <c r="P43" s="72"/>
    </row>
    <row r="44" spans="2:16" ht="13" x14ac:dyDescent="0.3">
      <c r="B44" s="69"/>
      <c r="C44" s="25"/>
      <c r="D44" s="25"/>
      <c r="E44" s="70"/>
      <c r="F44" s="70">
        <f>SUBTOTAL(3,F4:F42)</f>
        <v>29</v>
      </c>
      <c r="G44" s="70"/>
      <c r="H44" s="71"/>
      <c r="I44" s="71"/>
      <c r="J44" s="18"/>
      <c r="K44" s="14"/>
      <c r="L44" s="19"/>
      <c r="M44" s="18"/>
      <c r="N44" s="75" t="s">
        <v>486</v>
      </c>
      <c r="O44" s="70"/>
      <c r="P44" s="72"/>
    </row>
    <row r="45" spans="2:16" ht="13" thickBot="1" x14ac:dyDescent="0.3">
      <c r="B45" s="7"/>
      <c r="C45" s="10"/>
      <c r="D45" s="10"/>
      <c r="E45" s="8"/>
      <c r="F45" s="8"/>
      <c r="G45" s="8"/>
      <c r="H45" s="9"/>
      <c r="I45" s="9"/>
      <c r="J45" s="18"/>
      <c r="K45" s="14"/>
      <c r="L45" s="19"/>
      <c r="M45" s="18"/>
      <c r="N45" s="8"/>
      <c r="O45" s="8"/>
      <c r="P45" s="22"/>
    </row>
    <row r="46" spans="2:16" hidden="1" outlineLevel="1" x14ac:dyDescent="0.25">
      <c r="H46" s="42"/>
      <c r="I46" s="42"/>
      <c r="J46" s="43"/>
      <c r="K46" s="1"/>
      <c r="L46" s="44"/>
      <c r="M46" s="18"/>
    </row>
    <row r="47" spans="2:16" collapsed="1" x14ac:dyDescent="0.25">
      <c r="H47" s="42"/>
      <c r="I47" s="42"/>
      <c r="J47" s="43"/>
      <c r="K47" s="1"/>
      <c r="L47" s="44"/>
      <c r="M47" s="43"/>
    </row>
    <row r="50" spans="1:13" ht="13" thickBot="1" x14ac:dyDescent="0.3"/>
    <row r="51" spans="1:13" ht="13" x14ac:dyDescent="0.3">
      <c r="A51" s="97" t="s">
        <v>115</v>
      </c>
      <c r="B51" s="30">
        <v>1</v>
      </c>
      <c r="C51" s="100" t="s">
        <v>108</v>
      </c>
      <c r="D51" s="100"/>
      <c r="E51" s="100"/>
      <c r="F51" s="100"/>
      <c r="G51" s="100"/>
      <c r="H51" s="101"/>
    </row>
    <row r="52" spans="1:13" ht="13" x14ac:dyDescent="0.3">
      <c r="A52" s="98"/>
      <c r="B52" s="3">
        <v>2</v>
      </c>
      <c r="C52" s="90" t="s">
        <v>111</v>
      </c>
      <c r="D52" s="90"/>
      <c r="E52" s="90"/>
      <c r="F52" s="90"/>
      <c r="G52" s="90"/>
      <c r="H52" s="91"/>
    </row>
    <row r="53" spans="1:13" ht="13" x14ac:dyDescent="0.3">
      <c r="A53" s="98"/>
      <c r="B53" s="3">
        <v>3</v>
      </c>
      <c r="C53" s="90" t="s">
        <v>48</v>
      </c>
      <c r="D53" s="90"/>
      <c r="E53" s="90"/>
      <c r="F53" s="90"/>
      <c r="G53" s="90"/>
      <c r="H53" s="91"/>
    </row>
    <row r="54" spans="1:13" x14ac:dyDescent="0.25">
      <c r="A54" s="98"/>
      <c r="B54" s="3">
        <v>4</v>
      </c>
      <c r="C54" s="90" t="s">
        <v>103</v>
      </c>
      <c r="D54" s="90"/>
      <c r="E54" s="90"/>
      <c r="F54" s="90"/>
      <c r="G54" s="90"/>
      <c r="H54" s="91"/>
    </row>
    <row r="55" spans="1:13" ht="13" x14ac:dyDescent="0.3">
      <c r="A55" s="98"/>
      <c r="B55" s="3">
        <v>5</v>
      </c>
      <c r="C55" s="32" t="s">
        <v>109</v>
      </c>
      <c r="D55" s="33"/>
      <c r="E55" s="33"/>
      <c r="F55" s="33"/>
      <c r="G55" s="33"/>
      <c r="H55" s="34"/>
    </row>
    <row r="56" spans="1:13" ht="13" x14ac:dyDescent="0.3">
      <c r="A56" s="98"/>
      <c r="B56" s="3">
        <v>6</v>
      </c>
      <c r="C56" s="29" t="s">
        <v>110</v>
      </c>
      <c r="D56" s="32"/>
      <c r="E56" s="33"/>
      <c r="F56" s="33"/>
      <c r="G56" s="33"/>
      <c r="H56" s="34"/>
    </row>
    <row r="57" spans="1:13" ht="13" x14ac:dyDescent="0.3">
      <c r="A57" s="98"/>
      <c r="B57" s="3">
        <v>7</v>
      </c>
      <c r="C57" s="29" t="s">
        <v>50</v>
      </c>
      <c r="D57" s="32"/>
      <c r="E57" s="33"/>
      <c r="F57" s="33"/>
      <c r="G57" s="33"/>
      <c r="H57" s="34"/>
    </row>
    <row r="58" spans="1:13" ht="13" x14ac:dyDescent="0.3">
      <c r="A58" s="98"/>
      <c r="B58" s="3">
        <v>8</v>
      </c>
      <c r="C58" s="29" t="s">
        <v>102</v>
      </c>
      <c r="D58" s="32"/>
      <c r="E58" s="33"/>
      <c r="F58" s="33"/>
      <c r="G58" s="33"/>
      <c r="H58" s="34"/>
    </row>
    <row r="59" spans="1:13" ht="13" x14ac:dyDescent="0.3">
      <c r="A59" s="98"/>
      <c r="B59" s="3">
        <v>9</v>
      </c>
      <c r="C59" s="29" t="s">
        <v>49</v>
      </c>
      <c r="D59" s="32"/>
      <c r="E59" s="33"/>
      <c r="F59" s="33"/>
      <c r="G59" s="33"/>
      <c r="H59" s="34"/>
    </row>
    <row r="60" spans="1:13" ht="13" x14ac:dyDescent="0.3">
      <c r="A60" s="98"/>
      <c r="B60" s="3">
        <v>10</v>
      </c>
      <c r="C60" s="29" t="s">
        <v>113</v>
      </c>
      <c r="D60" s="32"/>
      <c r="E60" s="33"/>
      <c r="F60" s="33"/>
      <c r="G60" s="33"/>
      <c r="H60" s="34"/>
    </row>
    <row r="61" spans="1:13" ht="13" x14ac:dyDescent="0.3">
      <c r="A61" s="98"/>
      <c r="B61" s="3">
        <v>11</v>
      </c>
      <c r="C61" s="29" t="s">
        <v>114</v>
      </c>
      <c r="D61" s="32"/>
      <c r="E61" s="33"/>
      <c r="F61" s="33"/>
      <c r="G61" s="33"/>
      <c r="H61" s="34"/>
    </row>
    <row r="62" spans="1:13" ht="13.5" thickBot="1" x14ac:dyDescent="0.35">
      <c r="A62" s="99"/>
      <c r="B62" s="10">
        <v>12</v>
      </c>
      <c r="C62" s="31" t="s">
        <v>112</v>
      </c>
      <c r="D62" s="35"/>
      <c r="E62" s="36"/>
      <c r="F62" s="36"/>
      <c r="G62" s="36"/>
      <c r="H62" s="37"/>
    </row>
    <row r="63" spans="1:13" ht="13" thickBot="1" x14ac:dyDescent="0.3">
      <c r="C63" s="20"/>
    </row>
    <row r="64" spans="1:13" ht="13" x14ac:dyDescent="0.3">
      <c r="A64" s="102" t="s">
        <v>124</v>
      </c>
      <c r="B64" s="30">
        <v>1</v>
      </c>
      <c r="C64" s="100" t="s">
        <v>52</v>
      </c>
      <c r="D64" s="100"/>
      <c r="E64" s="100"/>
      <c r="F64" s="100"/>
      <c r="G64" s="100"/>
      <c r="H64" s="100"/>
      <c r="I64" s="100"/>
      <c r="J64" s="100"/>
      <c r="K64" s="100"/>
      <c r="L64" s="100"/>
      <c r="M64" s="101"/>
    </row>
    <row r="65" spans="1:14" ht="13" x14ac:dyDescent="0.3">
      <c r="A65" s="103"/>
      <c r="B65" s="3">
        <v>2</v>
      </c>
      <c r="C65" s="90" t="s">
        <v>116</v>
      </c>
      <c r="D65" s="90"/>
      <c r="E65" s="90"/>
      <c r="F65" s="90"/>
      <c r="G65" s="90"/>
      <c r="H65" s="90"/>
      <c r="I65" s="90"/>
      <c r="J65" s="90"/>
      <c r="K65" s="90"/>
      <c r="L65" s="90"/>
      <c r="M65" s="91"/>
    </row>
    <row r="66" spans="1:14" ht="13" x14ac:dyDescent="0.3">
      <c r="A66" s="103"/>
      <c r="B66" s="3">
        <v>3</v>
      </c>
      <c r="C66" s="90" t="s">
        <v>117</v>
      </c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4" ht="13" x14ac:dyDescent="0.3">
      <c r="A67" s="103"/>
      <c r="B67" s="3">
        <v>4</v>
      </c>
      <c r="C67" s="90" t="s">
        <v>118</v>
      </c>
      <c r="D67" s="90"/>
      <c r="E67" s="90"/>
      <c r="F67" s="90"/>
      <c r="G67" s="90"/>
      <c r="H67" s="90"/>
      <c r="I67" s="90"/>
      <c r="J67" s="90"/>
      <c r="K67" s="90"/>
      <c r="L67" s="90"/>
      <c r="M67" s="91"/>
    </row>
    <row r="68" spans="1:14" ht="13" x14ac:dyDescent="0.3">
      <c r="A68" s="103"/>
      <c r="B68" s="3">
        <v>5</v>
      </c>
      <c r="C68" s="90" t="s">
        <v>119</v>
      </c>
      <c r="D68" s="90"/>
      <c r="E68" s="90"/>
      <c r="F68" s="90"/>
      <c r="G68" s="90"/>
      <c r="H68" s="90"/>
      <c r="I68" s="90"/>
      <c r="J68" s="90"/>
      <c r="K68" s="90"/>
      <c r="L68" s="90"/>
      <c r="M68" s="91"/>
    </row>
    <row r="69" spans="1:14" ht="13" x14ac:dyDescent="0.3">
      <c r="A69" s="103"/>
      <c r="B69" s="3">
        <v>6</v>
      </c>
      <c r="C69" s="90" t="s">
        <v>120</v>
      </c>
      <c r="D69" s="90"/>
      <c r="E69" s="90"/>
      <c r="F69" s="90"/>
      <c r="G69" s="90"/>
      <c r="H69" s="90"/>
      <c r="I69" s="90"/>
      <c r="J69" s="90"/>
      <c r="K69" s="90"/>
      <c r="L69" s="90"/>
      <c r="M69" s="91"/>
    </row>
    <row r="70" spans="1:14" ht="13" x14ac:dyDescent="0.3">
      <c r="A70" s="103"/>
      <c r="B70" s="3">
        <v>7</v>
      </c>
      <c r="C70" s="90" t="s">
        <v>60</v>
      </c>
      <c r="D70" s="90"/>
      <c r="E70" s="90"/>
      <c r="F70" s="90"/>
      <c r="G70" s="90"/>
      <c r="H70" s="90"/>
      <c r="I70" s="90"/>
      <c r="J70" s="90"/>
      <c r="K70" s="90"/>
      <c r="L70" s="90"/>
      <c r="M70" s="91"/>
    </row>
    <row r="71" spans="1:14" ht="13" x14ac:dyDescent="0.3">
      <c r="A71" s="103"/>
      <c r="B71" s="3">
        <v>8</v>
      </c>
      <c r="C71" s="90" t="s">
        <v>53</v>
      </c>
      <c r="D71" s="90"/>
      <c r="E71" s="90"/>
      <c r="F71" s="90"/>
      <c r="G71" s="90"/>
      <c r="H71" s="90"/>
      <c r="I71" s="90"/>
      <c r="J71" s="90"/>
      <c r="K71" s="90"/>
      <c r="L71" s="90"/>
      <c r="M71" s="91"/>
    </row>
    <row r="72" spans="1:14" ht="13" x14ac:dyDescent="0.3">
      <c r="A72" s="103"/>
      <c r="B72" s="3">
        <v>9</v>
      </c>
      <c r="C72" s="90" t="s">
        <v>121</v>
      </c>
      <c r="D72" s="90"/>
      <c r="E72" s="90"/>
      <c r="F72" s="90"/>
      <c r="G72" s="90"/>
      <c r="H72" s="90"/>
      <c r="I72" s="90"/>
      <c r="J72" s="90"/>
      <c r="K72" s="90"/>
      <c r="L72" s="90"/>
      <c r="M72" s="91"/>
    </row>
    <row r="73" spans="1:14" ht="13" x14ac:dyDescent="0.3">
      <c r="A73" s="103"/>
      <c r="B73" s="3">
        <v>10</v>
      </c>
      <c r="C73" s="90" t="s">
        <v>54</v>
      </c>
      <c r="D73" s="90"/>
      <c r="E73" s="90"/>
      <c r="F73" s="90"/>
      <c r="G73" s="90"/>
      <c r="H73" s="90"/>
      <c r="I73" s="90"/>
      <c r="J73" s="90"/>
      <c r="K73" s="90"/>
      <c r="L73" s="90"/>
      <c r="M73" s="91"/>
    </row>
    <row r="74" spans="1:14" ht="13" x14ac:dyDescent="0.3">
      <c r="A74" s="103"/>
      <c r="B74" s="3">
        <v>11</v>
      </c>
      <c r="C74" s="90" t="s">
        <v>123</v>
      </c>
      <c r="D74" s="90"/>
      <c r="E74" s="90"/>
      <c r="F74" s="90"/>
      <c r="G74" s="90"/>
      <c r="H74" s="90"/>
      <c r="I74" s="90"/>
      <c r="J74" s="90"/>
      <c r="K74" s="90"/>
      <c r="L74" s="90"/>
      <c r="M74" s="91"/>
    </row>
    <row r="75" spans="1:14" ht="13.5" thickBot="1" x14ac:dyDescent="0.35">
      <c r="A75" s="104"/>
      <c r="B75" s="10">
        <v>12</v>
      </c>
      <c r="C75" s="92" t="s">
        <v>122</v>
      </c>
      <c r="D75" s="92"/>
      <c r="E75" s="92"/>
      <c r="F75" s="92"/>
      <c r="G75" s="92"/>
      <c r="H75" s="92"/>
      <c r="I75" s="92"/>
      <c r="J75" s="92"/>
      <c r="K75" s="92"/>
      <c r="L75" s="92"/>
      <c r="M75" s="93"/>
    </row>
    <row r="76" spans="1:14" ht="13" thickBot="1" x14ac:dyDescent="0.3">
      <c r="C76" s="20"/>
    </row>
    <row r="77" spans="1:14" ht="13" thickBot="1" x14ac:dyDescent="0.3">
      <c r="A77" s="97" t="s">
        <v>131</v>
      </c>
      <c r="B77" s="30">
        <v>3</v>
      </c>
      <c r="C77" s="94" t="s">
        <v>55</v>
      </c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6"/>
    </row>
    <row r="78" spans="1:14" ht="13" thickBot="1" x14ac:dyDescent="0.3">
      <c r="A78" s="98"/>
      <c r="B78" s="3">
        <v>4</v>
      </c>
      <c r="C78" s="94" t="s">
        <v>127</v>
      </c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6"/>
    </row>
    <row r="79" spans="1:14" ht="13" thickBot="1" x14ac:dyDescent="0.3">
      <c r="A79" s="98"/>
      <c r="B79" s="3">
        <v>5</v>
      </c>
      <c r="C79" s="94" t="s">
        <v>56</v>
      </c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6"/>
    </row>
    <row r="80" spans="1:14" ht="13" thickBot="1" x14ac:dyDescent="0.3">
      <c r="A80" s="98"/>
      <c r="B80" s="3">
        <v>6</v>
      </c>
      <c r="C80" s="94" t="s">
        <v>130</v>
      </c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6"/>
    </row>
    <row r="81" spans="1:14" ht="13" thickBot="1" x14ac:dyDescent="0.3">
      <c r="A81" s="98"/>
      <c r="B81" s="3">
        <v>7</v>
      </c>
      <c r="C81" s="94" t="s">
        <v>57</v>
      </c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6"/>
    </row>
    <row r="82" spans="1:14" ht="13" thickBot="1" x14ac:dyDescent="0.3">
      <c r="A82" s="98"/>
      <c r="B82" s="3">
        <v>8</v>
      </c>
      <c r="C82" s="94" t="s">
        <v>128</v>
      </c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6"/>
    </row>
    <row r="83" spans="1:14" ht="13" thickBot="1" x14ac:dyDescent="0.3">
      <c r="A83" s="98"/>
      <c r="B83" s="3">
        <v>9</v>
      </c>
      <c r="C83" s="94" t="s">
        <v>125</v>
      </c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6"/>
    </row>
    <row r="84" spans="1:14" ht="13" thickBot="1" x14ac:dyDescent="0.3">
      <c r="A84" s="98"/>
      <c r="B84" s="3">
        <v>10</v>
      </c>
      <c r="C84" s="94" t="s">
        <v>61</v>
      </c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6"/>
    </row>
    <row r="85" spans="1:14" ht="13" thickBot="1" x14ac:dyDescent="0.3">
      <c r="A85" s="98"/>
      <c r="B85" s="3">
        <v>11</v>
      </c>
      <c r="C85" s="94" t="s">
        <v>126</v>
      </c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6"/>
    </row>
    <row r="86" spans="1:14" ht="13.5" customHeight="1" thickBot="1" x14ac:dyDescent="0.3">
      <c r="A86" s="99"/>
      <c r="B86" s="10">
        <v>12</v>
      </c>
      <c r="C86" s="94" t="s">
        <v>58</v>
      </c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6"/>
    </row>
    <row r="88" spans="1:14" ht="13" thickBot="1" x14ac:dyDescent="0.3"/>
    <row r="89" spans="1:14" x14ac:dyDescent="0.25">
      <c r="A89" s="105"/>
      <c r="B89" s="30">
        <v>10</v>
      </c>
      <c r="C89" s="100" t="s">
        <v>129</v>
      </c>
      <c r="D89" s="100"/>
      <c r="E89" s="100"/>
      <c r="F89" s="100"/>
      <c r="G89" s="100"/>
      <c r="H89" s="100"/>
      <c r="I89" s="100"/>
      <c r="J89" s="100"/>
      <c r="K89" s="100"/>
      <c r="L89" s="100"/>
      <c r="M89" s="101"/>
    </row>
    <row r="90" spans="1:14" x14ac:dyDescent="0.25">
      <c r="A90" s="106"/>
      <c r="B90" s="3">
        <v>11</v>
      </c>
      <c r="C90" s="90" t="s">
        <v>132</v>
      </c>
      <c r="D90" s="90"/>
      <c r="E90" s="90"/>
      <c r="F90" s="90"/>
      <c r="G90" s="90"/>
      <c r="H90" s="90"/>
      <c r="I90" s="90"/>
      <c r="J90" s="90"/>
      <c r="K90" s="90"/>
      <c r="L90" s="90"/>
      <c r="M90" s="91"/>
    </row>
    <row r="91" spans="1:14" x14ac:dyDescent="0.25">
      <c r="A91" s="107"/>
      <c r="B91" s="25">
        <v>11</v>
      </c>
      <c r="C91" s="90" t="s">
        <v>460</v>
      </c>
      <c r="D91" s="90"/>
      <c r="E91" s="90"/>
      <c r="F91" s="90"/>
      <c r="G91" s="90"/>
      <c r="H91" s="90"/>
      <c r="I91" s="90"/>
      <c r="J91" s="90"/>
      <c r="K91" s="90"/>
      <c r="L91" s="90"/>
      <c r="M91" s="91"/>
    </row>
    <row r="92" spans="1:14" ht="13" thickBot="1" x14ac:dyDescent="0.3">
      <c r="A92" s="108"/>
      <c r="B92" s="10">
        <v>12</v>
      </c>
      <c r="C92" s="92" t="s">
        <v>133</v>
      </c>
      <c r="D92" s="92"/>
      <c r="E92" s="92"/>
      <c r="F92" s="92"/>
      <c r="G92" s="92"/>
      <c r="H92" s="92"/>
      <c r="I92" s="92"/>
      <c r="J92" s="92"/>
      <c r="K92" s="92"/>
      <c r="L92" s="92"/>
      <c r="M92" s="93"/>
    </row>
    <row r="97" spans="3:20" x14ac:dyDescent="0.25">
      <c r="C97" s="1" t="s">
        <v>457</v>
      </c>
    </row>
    <row r="98" spans="3:20" x14ac:dyDescent="0.25">
      <c r="C98" s="1" t="s">
        <v>458</v>
      </c>
    </row>
    <row r="102" spans="3:20" x14ac:dyDescent="0.25">
      <c r="C102" t="s">
        <v>134</v>
      </c>
      <c r="D102" t="s">
        <v>135</v>
      </c>
      <c r="E102" t="s">
        <v>136</v>
      </c>
      <c r="F102" t="s">
        <v>137</v>
      </c>
      <c r="G102" t="s">
        <v>138</v>
      </c>
      <c r="H102" t="s">
        <v>139</v>
      </c>
      <c r="I102" t="s">
        <v>140</v>
      </c>
      <c r="J102" t="s">
        <v>141</v>
      </c>
      <c r="K102" t="s">
        <v>142</v>
      </c>
      <c r="L102" t="s">
        <v>143</v>
      </c>
      <c r="M102" t="s">
        <v>144</v>
      </c>
      <c r="N102" t="s">
        <v>145</v>
      </c>
      <c r="O102" t="s">
        <v>146</v>
      </c>
      <c r="P102" t="s">
        <v>147</v>
      </c>
      <c r="Q102" t="s">
        <v>152</v>
      </c>
      <c r="R102" t="s">
        <v>153</v>
      </c>
      <c r="S102" t="s">
        <v>154</v>
      </c>
      <c r="T102" t="s">
        <v>155</v>
      </c>
    </row>
    <row r="103" spans="3:20" x14ac:dyDescent="0.25">
      <c r="C103" t="s">
        <v>156</v>
      </c>
      <c r="D103" t="s">
        <v>157</v>
      </c>
      <c r="E103" t="s">
        <v>158</v>
      </c>
      <c r="F103" t="s">
        <v>159</v>
      </c>
      <c r="G103" t="s">
        <v>160</v>
      </c>
      <c r="H103" t="s">
        <v>161</v>
      </c>
      <c r="I103" t="s">
        <v>162</v>
      </c>
      <c r="J103" t="s">
        <v>163</v>
      </c>
      <c r="K103" t="s">
        <v>164</v>
      </c>
      <c r="L103" t="s">
        <v>165</v>
      </c>
      <c r="M103" t="s">
        <v>166</v>
      </c>
      <c r="N103" t="s">
        <v>167</v>
      </c>
      <c r="O103" t="s">
        <v>168</v>
      </c>
      <c r="P103" t="s">
        <v>169</v>
      </c>
      <c r="Q103" t="s">
        <v>174</v>
      </c>
      <c r="R103" t="s">
        <v>175</v>
      </c>
      <c r="S103" t="s">
        <v>176</v>
      </c>
      <c r="T103" t="s">
        <v>177</v>
      </c>
    </row>
    <row r="104" spans="3:20" x14ac:dyDescent="0.25">
      <c r="C104" t="s">
        <v>178</v>
      </c>
      <c r="D104" t="s">
        <v>179</v>
      </c>
      <c r="E104" t="s">
        <v>180</v>
      </c>
      <c r="F104" t="s">
        <v>181</v>
      </c>
      <c r="G104" t="s">
        <v>182</v>
      </c>
      <c r="H104" t="s">
        <v>183</v>
      </c>
      <c r="I104" t="s">
        <v>184</v>
      </c>
      <c r="J104" t="s">
        <v>185</v>
      </c>
      <c r="K104" t="s">
        <v>186</v>
      </c>
      <c r="L104" t="s">
        <v>187</v>
      </c>
      <c r="M104" t="s">
        <v>188</v>
      </c>
      <c r="N104" t="s">
        <v>189</v>
      </c>
      <c r="O104" t="s">
        <v>190</v>
      </c>
      <c r="P104" t="s">
        <v>191</v>
      </c>
      <c r="Q104" t="s">
        <v>195</v>
      </c>
      <c r="R104" t="s">
        <v>196</v>
      </c>
      <c r="T104" t="s">
        <v>197</v>
      </c>
    </row>
    <row r="105" spans="3:20" x14ac:dyDescent="0.25">
      <c r="C105" t="s">
        <v>198</v>
      </c>
      <c r="D105" t="s">
        <v>199</v>
      </c>
      <c r="E105" t="s">
        <v>200</v>
      </c>
      <c r="F105" t="s">
        <v>201</v>
      </c>
      <c r="G105" t="s">
        <v>202</v>
      </c>
      <c r="H105" t="s">
        <v>203</v>
      </c>
      <c r="I105" t="s">
        <v>204</v>
      </c>
      <c r="J105" t="s">
        <v>205</v>
      </c>
      <c r="K105" t="s">
        <v>206</v>
      </c>
      <c r="L105" t="s">
        <v>207</v>
      </c>
      <c r="M105" t="s">
        <v>208</v>
      </c>
      <c r="N105" t="s">
        <v>209</v>
      </c>
      <c r="O105" t="s">
        <v>210</v>
      </c>
      <c r="P105" t="s">
        <v>211</v>
      </c>
      <c r="Q105" t="s">
        <v>215</v>
      </c>
      <c r="R105" t="s">
        <v>216</v>
      </c>
    </row>
    <row r="106" spans="3:20" x14ac:dyDescent="0.25">
      <c r="C106" t="s">
        <v>217</v>
      </c>
      <c r="D106" t="s">
        <v>218</v>
      </c>
      <c r="E106" t="s">
        <v>219</v>
      </c>
      <c r="F106" t="s">
        <v>220</v>
      </c>
      <c r="G106" t="s">
        <v>221</v>
      </c>
      <c r="H106" t="s">
        <v>222</v>
      </c>
      <c r="I106" t="s">
        <v>223</v>
      </c>
      <c r="J106" t="s">
        <v>224</v>
      </c>
      <c r="K106" t="s">
        <v>225</v>
      </c>
      <c r="L106" t="s">
        <v>226</v>
      </c>
      <c r="M106" t="s">
        <v>227</v>
      </c>
      <c r="N106" t="s">
        <v>228</v>
      </c>
      <c r="O106" t="s">
        <v>229</v>
      </c>
      <c r="P106" t="s">
        <v>230</v>
      </c>
      <c r="Q106" t="s">
        <v>234</v>
      </c>
    </row>
    <row r="107" spans="3:20" x14ac:dyDescent="0.25">
      <c r="C107" t="s">
        <v>235</v>
      </c>
      <c r="D107" t="s">
        <v>236</v>
      </c>
      <c r="E107" t="s">
        <v>237</v>
      </c>
      <c r="F107" t="s">
        <v>238</v>
      </c>
      <c r="G107" t="s">
        <v>239</v>
      </c>
      <c r="H107" t="s">
        <v>240</v>
      </c>
      <c r="I107" t="s">
        <v>241</v>
      </c>
      <c r="J107" t="s">
        <v>242</v>
      </c>
      <c r="K107" t="s">
        <v>243</v>
      </c>
      <c r="L107" t="s">
        <v>244</v>
      </c>
      <c r="M107" t="s">
        <v>245</v>
      </c>
      <c r="N107" t="s">
        <v>246</v>
      </c>
      <c r="O107" t="s">
        <v>247</v>
      </c>
      <c r="P107" t="s">
        <v>248</v>
      </c>
      <c r="Q107" t="s">
        <v>252</v>
      </c>
    </row>
    <row r="108" spans="3:20" x14ac:dyDescent="0.25">
      <c r="C108" t="s">
        <v>253</v>
      </c>
      <c r="D108" t="s">
        <v>254</v>
      </c>
      <c r="E108" t="s">
        <v>255</v>
      </c>
      <c r="F108" t="s">
        <v>256</v>
      </c>
      <c r="G108" t="s">
        <v>257</v>
      </c>
      <c r="H108" t="s">
        <v>258</v>
      </c>
      <c r="I108" t="s">
        <v>259</v>
      </c>
      <c r="J108" t="s">
        <v>260</v>
      </c>
      <c r="K108" t="s">
        <v>261</v>
      </c>
      <c r="L108" t="s">
        <v>262</v>
      </c>
      <c r="M108" t="s">
        <v>263</v>
      </c>
      <c r="N108" t="s">
        <v>264</v>
      </c>
      <c r="O108" t="s">
        <v>265</v>
      </c>
      <c r="P108" t="s">
        <v>266</v>
      </c>
      <c r="Q108" t="s">
        <v>270</v>
      </c>
    </row>
    <row r="109" spans="3:20" x14ac:dyDescent="0.25">
      <c r="C109" t="s">
        <v>271</v>
      </c>
      <c r="D109" t="s">
        <v>272</v>
      </c>
      <c r="E109" t="s">
        <v>273</v>
      </c>
      <c r="F109" t="s">
        <v>274</v>
      </c>
      <c r="G109" t="s">
        <v>275</v>
      </c>
      <c r="H109" t="s">
        <v>276</v>
      </c>
      <c r="I109" t="s">
        <v>277</v>
      </c>
      <c r="J109" t="s">
        <v>278</v>
      </c>
      <c r="K109" t="s">
        <v>279</v>
      </c>
      <c r="L109" t="s">
        <v>280</v>
      </c>
      <c r="M109" t="s">
        <v>281</v>
      </c>
      <c r="N109" t="s">
        <v>282</v>
      </c>
      <c r="O109" t="s">
        <v>283</v>
      </c>
      <c r="P109" t="s">
        <v>284</v>
      </c>
      <c r="Q109" t="s">
        <v>288</v>
      </c>
    </row>
    <row r="110" spans="3:20" x14ac:dyDescent="0.25">
      <c r="C110" t="s">
        <v>289</v>
      </c>
      <c r="D110" t="s">
        <v>290</v>
      </c>
      <c r="E110" t="s">
        <v>291</v>
      </c>
      <c r="F110" t="s">
        <v>292</v>
      </c>
      <c r="G110" t="s">
        <v>293</v>
      </c>
      <c r="H110" t="s">
        <v>294</v>
      </c>
      <c r="I110" t="s">
        <v>295</v>
      </c>
      <c r="J110" t="s">
        <v>296</v>
      </c>
      <c r="K110" t="s">
        <v>297</v>
      </c>
      <c r="L110" t="s">
        <v>298</v>
      </c>
      <c r="M110" t="s">
        <v>299</v>
      </c>
      <c r="N110" t="s">
        <v>300</v>
      </c>
      <c r="O110" t="s">
        <v>301</v>
      </c>
      <c r="P110" t="s">
        <v>302</v>
      </c>
      <c r="Q110" t="s">
        <v>306</v>
      </c>
    </row>
    <row r="111" spans="3:20" x14ac:dyDescent="0.25">
      <c r="C111" t="s">
        <v>307</v>
      </c>
      <c r="D111" t="s">
        <v>308</v>
      </c>
      <c r="E111" t="s">
        <v>309</v>
      </c>
      <c r="F111" t="s">
        <v>310</v>
      </c>
      <c r="G111" t="s">
        <v>311</v>
      </c>
      <c r="H111" t="s">
        <v>312</v>
      </c>
      <c r="I111" t="s">
        <v>313</v>
      </c>
      <c r="J111" t="s">
        <v>314</v>
      </c>
      <c r="K111" t="s">
        <v>315</v>
      </c>
      <c r="L111" t="s">
        <v>316</v>
      </c>
      <c r="M111" t="s">
        <v>317</v>
      </c>
      <c r="N111" t="s">
        <v>318</v>
      </c>
      <c r="O111" t="s">
        <v>319</v>
      </c>
      <c r="P111" t="s">
        <v>320</v>
      </c>
      <c r="Q111" t="s">
        <v>324</v>
      </c>
    </row>
    <row r="112" spans="3:20" x14ac:dyDescent="0.25">
      <c r="C112" t="s">
        <v>325</v>
      </c>
      <c r="D112" t="s">
        <v>326</v>
      </c>
      <c r="E112" t="s">
        <v>327</v>
      </c>
      <c r="F112" t="s">
        <v>328</v>
      </c>
      <c r="G112" t="s">
        <v>329</v>
      </c>
      <c r="H112" t="s">
        <v>330</v>
      </c>
      <c r="I112" t="s">
        <v>331</v>
      </c>
      <c r="J112" t="s">
        <v>332</v>
      </c>
      <c r="K112" t="s">
        <v>333</v>
      </c>
      <c r="L112" t="s">
        <v>334</v>
      </c>
      <c r="M112" t="s">
        <v>335</v>
      </c>
      <c r="O112" t="s">
        <v>336</v>
      </c>
      <c r="P112" t="s">
        <v>337</v>
      </c>
      <c r="Q112" t="s">
        <v>341</v>
      </c>
    </row>
    <row r="113" spans="3:17" x14ac:dyDescent="0.25">
      <c r="C113" t="s">
        <v>342</v>
      </c>
      <c r="D113" t="s">
        <v>343</v>
      </c>
      <c r="E113" t="s">
        <v>344</v>
      </c>
      <c r="F113" t="s">
        <v>345</v>
      </c>
      <c r="G113" t="s">
        <v>346</v>
      </c>
      <c r="H113" t="s">
        <v>347</v>
      </c>
      <c r="I113" t="s">
        <v>348</v>
      </c>
      <c r="J113" t="s">
        <v>349</v>
      </c>
      <c r="K113" t="s">
        <v>350</v>
      </c>
      <c r="L113" t="s">
        <v>351</v>
      </c>
      <c r="M113" t="s">
        <v>352</v>
      </c>
      <c r="O113" t="s">
        <v>353</v>
      </c>
      <c r="P113" t="s">
        <v>354</v>
      </c>
      <c r="Q113" t="s">
        <v>358</v>
      </c>
    </row>
    <row r="114" spans="3:17" x14ac:dyDescent="0.25">
      <c r="C114" t="s">
        <v>359</v>
      </c>
      <c r="D114"/>
      <c r="E114" t="s">
        <v>360</v>
      </c>
      <c r="F114" t="s">
        <v>361</v>
      </c>
      <c r="G114" t="s">
        <v>362</v>
      </c>
      <c r="I114" t="s">
        <v>363</v>
      </c>
      <c r="J114" t="s">
        <v>364</v>
      </c>
      <c r="K114" t="s">
        <v>365</v>
      </c>
      <c r="L114" t="s">
        <v>366</v>
      </c>
      <c r="M114" t="s">
        <v>367</v>
      </c>
      <c r="O114" t="s">
        <v>368</v>
      </c>
      <c r="P114" t="s">
        <v>369</v>
      </c>
      <c r="Q114" t="s">
        <v>372</v>
      </c>
    </row>
    <row r="115" spans="3:17" x14ac:dyDescent="0.25">
      <c r="C115" t="s">
        <v>373</v>
      </c>
      <c r="D115"/>
      <c r="E115" t="s">
        <v>374</v>
      </c>
      <c r="F115" t="s">
        <v>375</v>
      </c>
      <c r="I115" t="s">
        <v>376</v>
      </c>
      <c r="J115" t="s">
        <v>377</v>
      </c>
      <c r="K115" t="s">
        <v>378</v>
      </c>
      <c r="M115" t="s">
        <v>379</v>
      </c>
      <c r="O115" t="s">
        <v>380</v>
      </c>
      <c r="P115" t="s">
        <v>381</v>
      </c>
      <c r="Q115" t="s">
        <v>384</v>
      </c>
    </row>
    <row r="116" spans="3:17" x14ac:dyDescent="0.25">
      <c r="C116" t="s">
        <v>385</v>
      </c>
      <c r="D116"/>
      <c r="E116" t="s">
        <v>386</v>
      </c>
      <c r="F116" t="s">
        <v>387</v>
      </c>
      <c r="I116" t="s">
        <v>388</v>
      </c>
      <c r="J116" t="s">
        <v>389</v>
      </c>
      <c r="K116" t="s">
        <v>390</v>
      </c>
      <c r="M116" t="s">
        <v>358</v>
      </c>
      <c r="O116" t="s">
        <v>391</v>
      </c>
      <c r="P116" t="s">
        <v>392</v>
      </c>
    </row>
    <row r="117" spans="3:17" x14ac:dyDescent="0.25">
      <c r="C117" t="s">
        <v>395</v>
      </c>
      <c r="D117"/>
      <c r="E117" t="s">
        <v>396</v>
      </c>
      <c r="F117" t="s">
        <v>397</v>
      </c>
      <c r="J117" t="s">
        <v>398</v>
      </c>
      <c r="K117" t="s">
        <v>399</v>
      </c>
      <c r="M117" t="s">
        <v>167</v>
      </c>
      <c r="O117" t="s">
        <v>400</v>
      </c>
      <c r="P117" t="s">
        <v>401</v>
      </c>
    </row>
    <row r="118" spans="3:17" x14ac:dyDescent="0.25">
      <c r="C118" t="s">
        <v>404</v>
      </c>
      <c r="D118"/>
      <c r="E118" t="s">
        <v>405</v>
      </c>
      <c r="F118" t="s">
        <v>406</v>
      </c>
      <c r="K118" t="s">
        <v>407</v>
      </c>
      <c r="M118" t="s">
        <v>408</v>
      </c>
      <c r="O118" t="s">
        <v>409</v>
      </c>
    </row>
    <row r="119" spans="3:17" x14ac:dyDescent="0.25">
      <c r="C119" t="s">
        <v>411</v>
      </c>
      <c r="D119"/>
      <c r="E119" t="s">
        <v>412</v>
      </c>
      <c r="F119" t="s">
        <v>413</v>
      </c>
      <c r="K119" t="s">
        <v>414</v>
      </c>
      <c r="M119" t="s">
        <v>415</v>
      </c>
      <c r="O119" t="s">
        <v>416</v>
      </c>
    </row>
    <row r="120" spans="3:17" x14ac:dyDescent="0.25">
      <c r="C120" t="s">
        <v>418</v>
      </c>
      <c r="D120"/>
      <c r="E120" t="s">
        <v>419</v>
      </c>
      <c r="F120" t="s">
        <v>420</v>
      </c>
      <c r="K120" t="s">
        <v>421</v>
      </c>
      <c r="M120" t="s">
        <v>422</v>
      </c>
      <c r="O120" t="s">
        <v>423</v>
      </c>
    </row>
    <row r="121" spans="3:17" x14ac:dyDescent="0.25">
      <c r="C121"/>
      <c r="D121"/>
      <c r="E121" t="s">
        <v>425</v>
      </c>
      <c r="F121" t="s">
        <v>426</v>
      </c>
      <c r="K121" t="s">
        <v>427</v>
      </c>
      <c r="M121" t="s">
        <v>428</v>
      </c>
      <c r="O121" t="s">
        <v>429</v>
      </c>
    </row>
    <row r="122" spans="3:17" x14ac:dyDescent="0.25">
      <c r="C122"/>
      <c r="D122"/>
      <c r="E122" t="s">
        <v>430</v>
      </c>
      <c r="F122" t="s">
        <v>431</v>
      </c>
      <c r="K122" t="s">
        <v>432</v>
      </c>
      <c r="M122" t="s">
        <v>433</v>
      </c>
    </row>
    <row r="123" spans="3:17" x14ac:dyDescent="0.25">
      <c r="C123"/>
      <c r="D123"/>
      <c r="F123" t="s">
        <v>434</v>
      </c>
      <c r="K123" t="s">
        <v>435</v>
      </c>
      <c r="M123" t="s">
        <v>436</v>
      </c>
    </row>
    <row r="124" spans="3:17" x14ac:dyDescent="0.25">
      <c r="C124"/>
      <c r="D124"/>
      <c r="F124" t="s">
        <v>437</v>
      </c>
      <c r="K124" t="s">
        <v>438</v>
      </c>
      <c r="M124" t="s">
        <v>439</v>
      </c>
    </row>
    <row r="125" spans="3:17" x14ac:dyDescent="0.25">
      <c r="C125"/>
      <c r="D125"/>
      <c r="F125" t="s">
        <v>440</v>
      </c>
      <c r="K125" t="s">
        <v>441</v>
      </c>
      <c r="M125" t="s">
        <v>442</v>
      </c>
    </row>
    <row r="126" spans="3:17" x14ac:dyDescent="0.25">
      <c r="C126"/>
      <c r="D126"/>
      <c r="F126" t="s">
        <v>443</v>
      </c>
      <c r="K126" t="s">
        <v>444</v>
      </c>
      <c r="M126" t="s">
        <v>445</v>
      </c>
    </row>
    <row r="127" spans="3:17" x14ac:dyDescent="0.25">
      <c r="C127"/>
      <c r="D127"/>
      <c r="F127" t="s">
        <v>446</v>
      </c>
      <c r="K127" t="s">
        <v>447</v>
      </c>
      <c r="M127" t="s">
        <v>448</v>
      </c>
    </row>
    <row r="128" spans="3:17" x14ac:dyDescent="0.25">
      <c r="C128"/>
      <c r="D128"/>
      <c r="F128" t="s">
        <v>449</v>
      </c>
      <c r="K128" t="s">
        <v>450</v>
      </c>
      <c r="M128" t="s">
        <v>451</v>
      </c>
    </row>
    <row r="129" spans="3:13" x14ac:dyDescent="0.25">
      <c r="C129"/>
      <c r="D129"/>
      <c r="F129" t="s">
        <v>452</v>
      </c>
      <c r="K129" t="s">
        <v>453</v>
      </c>
      <c r="M129" t="s">
        <v>454</v>
      </c>
    </row>
    <row r="130" spans="3:13" x14ac:dyDescent="0.25">
      <c r="C130"/>
      <c r="D130"/>
    </row>
    <row r="131" spans="3:13" ht="13" thickBot="1" x14ac:dyDescent="0.3"/>
    <row r="132" spans="3:13" ht="13" x14ac:dyDescent="0.3">
      <c r="D132" s="39" t="s">
        <v>38</v>
      </c>
      <c r="E132" s="40" t="s">
        <v>5</v>
      </c>
      <c r="F132" s="40" t="s">
        <v>5</v>
      </c>
    </row>
    <row r="133" spans="3:13" x14ac:dyDescent="0.25">
      <c r="D133" s="3" t="s">
        <v>501</v>
      </c>
      <c r="E133" s="21">
        <v>35000</v>
      </c>
      <c r="F133">
        <v>28000</v>
      </c>
    </row>
    <row r="134" spans="3:13" x14ac:dyDescent="0.25">
      <c r="D134" s="3" t="s">
        <v>500</v>
      </c>
      <c r="E134" s="21">
        <v>32000</v>
      </c>
      <c r="F134">
        <v>30000</v>
      </c>
    </row>
    <row r="135" spans="3:13" x14ac:dyDescent="0.25">
      <c r="D135" s="6" t="s">
        <v>41</v>
      </c>
      <c r="E135" s="21">
        <v>20000</v>
      </c>
      <c r="F135">
        <v>25000</v>
      </c>
    </row>
    <row r="136" spans="3:13" x14ac:dyDescent="0.25">
      <c r="D136" s="6" t="s">
        <v>42</v>
      </c>
      <c r="E136" s="21">
        <v>8000</v>
      </c>
      <c r="F136">
        <v>9000</v>
      </c>
    </row>
    <row r="137" spans="3:13" x14ac:dyDescent="0.25">
      <c r="D137" s="6" t="s">
        <v>81</v>
      </c>
      <c r="E137" s="21">
        <v>15000</v>
      </c>
      <c r="F137">
        <v>18000</v>
      </c>
    </row>
    <row r="138" spans="3:13" x14ac:dyDescent="0.25">
      <c r="D138" s="6" t="s">
        <v>99</v>
      </c>
      <c r="E138" s="21">
        <v>18000</v>
      </c>
      <c r="F138">
        <v>19000</v>
      </c>
    </row>
    <row r="139" spans="3:13" x14ac:dyDescent="0.25">
      <c r="D139" s="6" t="s">
        <v>40</v>
      </c>
      <c r="E139" s="21">
        <v>12000</v>
      </c>
      <c r="F139">
        <v>15000</v>
      </c>
    </row>
    <row r="140" spans="3:13" ht="13" thickBot="1" x14ac:dyDescent="0.3">
      <c r="D140" s="7"/>
      <c r="E140" s="22"/>
    </row>
  </sheetData>
  <autoFilter ref="B3:P45" xr:uid="{00000000-0009-0000-0000-00001F000000}">
    <sortState xmlns:xlrd2="http://schemas.microsoft.com/office/spreadsheetml/2017/richdata2" ref="B4:P45">
      <sortCondition ref="N3:N45"/>
    </sortState>
  </autoFilter>
  <mergeCells count="34">
    <mergeCell ref="A89:A92"/>
    <mergeCell ref="C89:M89"/>
    <mergeCell ref="C90:M90"/>
    <mergeCell ref="C91:M91"/>
    <mergeCell ref="C92:M92"/>
    <mergeCell ref="C74:M74"/>
    <mergeCell ref="C75:M75"/>
    <mergeCell ref="A77:A86"/>
    <mergeCell ref="C77:N77"/>
    <mergeCell ref="C78:N78"/>
    <mergeCell ref="C79:N79"/>
    <mergeCell ref="C80:N80"/>
    <mergeCell ref="C81:N81"/>
    <mergeCell ref="C82:N82"/>
    <mergeCell ref="C83:N83"/>
    <mergeCell ref="C84:N84"/>
    <mergeCell ref="C85:N85"/>
    <mergeCell ref="C86:N86"/>
    <mergeCell ref="C73:M73"/>
    <mergeCell ref="A51:A62"/>
    <mergeCell ref="C51:H51"/>
    <mergeCell ref="C52:H52"/>
    <mergeCell ref="C53:H53"/>
    <mergeCell ref="C54:H54"/>
    <mergeCell ref="A64:A75"/>
    <mergeCell ref="C64:M64"/>
    <mergeCell ref="C65:M65"/>
    <mergeCell ref="C66:M66"/>
    <mergeCell ref="C67:M67"/>
    <mergeCell ref="C68:M68"/>
    <mergeCell ref="C69:M69"/>
    <mergeCell ref="C70:M70"/>
    <mergeCell ref="C71:M71"/>
    <mergeCell ref="C72:M72"/>
  </mergeCells>
  <dataValidations count="3">
    <dataValidation type="list" allowBlank="1" showInputMessage="1" showErrorMessage="1" sqref="L4 L6:L7 L9 L11 L13:L14 L16:L19 L21 L23:L27 L29:L31 L33:L36 L38:L42" xr:uid="{00000000-0002-0000-1F00-000000000000}">
      <formula1>INDIRECT(D4)</formula1>
    </dataValidation>
    <dataValidation type="list" allowBlank="1" showInputMessage="1" showErrorMessage="1" sqref="P4 P6:P7 P9 P11 P13:P14 P16:P19 P21 P23:P27 P29:P31 P33:P36 P38:P42 P45" xr:uid="{00000000-0002-0000-1F00-000001000000}">
      <formula1>INDIRECT(O4)</formula1>
    </dataValidation>
    <dataValidation type="list" allowBlank="1" showInputMessage="1" showErrorMessage="1" sqref="O4 O45 O38:O42 O29:O31 O21 O13:O14 O9 O11 O16:O19 O23:O27 O33:O36 O6:O7" xr:uid="{00000000-0002-0000-1F00-000002000000}">
      <formula1>$C$102:$T$102</formula1>
    </dataValidation>
  </dataValidations>
  <hyperlinks>
    <hyperlink ref="C112" r:id="rId1" tooltip="Бар (місто)" display="https://uk.wikipedia.org/wiki/%D0%91%D0%B0%D1%80_(%D0%BC%D1%96%D1%81%D1%82%D0%BE)" xr:uid="{00000000-0004-0000-1F00-000000000000}"/>
    <hyperlink ref="C110" r:id="rId2" tooltip="Бершадь" display="https://uk.wikipedia.org/wiki/%D0%91%D0%B5%D1%80%D1%88%D0%B0%D0%B4%D1%8C" xr:uid="{00000000-0004-0000-1F00-000001000000}"/>
    <hyperlink ref="C120" r:id="rId3" tooltip="Вінниця" display="https://uk.wikipedia.org/wiki/%D0%92%D1%96%D0%BD%D0%BD%D0%B8%D1%86%D1%8F" xr:uid="{00000000-0004-0000-1F00-000002000000}"/>
    <hyperlink ref="C115" r:id="rId4" tooltip="Гайсин" display="https://uk.wikipedia.org/wiki/%D0%93%D0%B0%D0%B9%D1%81%D0%B8%D0%BD" xr:uid="{00000000-0004-0000-1F00-000003000000}"/>
    <hyperlink ref="C109" r:id="rId5" tooltip="Гнівань" display="https://uk.wikipedia.org/wiki/%D0%93%D0%BD%D1%96%D0%B2%D0%B0%D0%BD%D1%8C" xr:uid="{00000000-0004-0000-1F00-000004000000}"/>
    <hyperlink ref="C119" r:id="rId6" tooltip="Жмеринка" display="https://uk.wikipedia.org/wiki/%D0%96%D0%BC%D0%B5%D1%80%D0%B8%D0%BD%D0%BA%D0%B0" xr:uid="{00000000-0004-0000-1F00-000005000000}"/>
    <hyperlink ref="C106" r:id="rId7" tooltip="Іллінці" display="https://uk.wikipedia.org/wiki/%D0%86%D0%BB%D0%BB%D1%96%D0%BD%D1%86%D1%96" xr:uid="{00000000-0004-0000-1F00-000006000000}"/>
    <hyperlink ref="C113" r:id="rId8" tooltip="Калинівка (місто)" display="https://uk.wikipedia.org/wiki/%D0%9A%D0%B0%D0%BB%D0%B8%D0%BD%D1%96%D0%B2%D0%BA%D0%B0_(%D0%BC%D1%96%D1%81%D1%82%D0%BE)" xr:uid="{00000000-0004-0000-1F00-000007000000}"/>
    <hyperlink ref="C116" r:id="rId9" tooltip="Козятин" display="https://uk.wikipedia.org/wiki/%D0%9A%D0%BE%D0%B7%D1%8F%D1%82%D0%B8%D0%BD" xr:uid="{00000000-0004-0000-1F00-000008000000}"/>
    <hyperlink ref="C114" r:id="rId10" tooltip="Ладижин" display="https://uk.wikipedia.org/wiki/%D0%9B%D0%B0%D0%B4%D0%B8%D0%B6%D0%B8%D0%BD" xr:uid="{00000000-0004-0000-1F00-000009000000}"/>
    <hyperlink ref="C104" r:id="rId11" tooltip="Липовець" display="https://uk.wikipedia.org/wiki/%D0%9B%D0%B8%D0%BF%D0%BE%D0%B2%D0%B5%D1%86%D1%8C" xr:uid="{00000000-0004-0000-1F00-00000A000000}"/>
    <hyperlink ref="C118" r:id="rId12" tooltip="Могилів-Подільський" display="https://uk.wikipedia.org/wiki/%D0%9C%D0%BE%D0%B3%D0%B8%D0%BB%D1%96%D0%B2-%D0%9F%D0%BE%D0%B4%D1%96%D0%BB%D1%8C%D1%81%D1%8C%D0%BA%D0%B8%D0%B9" xr:uid="{00000000-0004-0000-1F00-00000B000000}"/>
    <hyperlink ref="C108" r:id="rId13" tooltip="Немирів" display="https://uk.wikipedia.org/wiki/%D0%9D%D0%B5%D0%BC%D0%B8%D1%80%D1%96%D0%B2" xr:uid="{00000000-0004-0000-1F00-00000C000000}"/>
    <hyperlink ref="C105" r:id="rId14" tooltip="Погребище" display="https://uk.wikipedia.org/wiki/%D0%9F%D0%BE%D0%B3%D1%80%D0%B5%D0%B1%D0%B8%D1%89%D0%B5" xr:uid="{00000000-0004-0000-1F00-00000D000000}"/>
    <hyperlink ref="C111" r:id="rId15" tooltip="Тульчин" display="https://uk.wikipedia.org/wiki/%D0%A2%D1%83%D0%BB%D1%8C%D1%87%D0%B8%D0%BD" xr:uid="{00000000-0004-0000-1F00-00000E000000}"/>
    <hyperlink ref="C117" r:id="rId16" tooltip="Хмільник" display="https://uk.wikipedia.org/wiki/%D0%A5%D0%BC%D1%96%D0%BB%D1%8C%D0%BD%D0%B8%D0%BA" xr:uid="{00000000-0004-0000-1F00-00000F000000}"/>
    <hyperlink ref="C103" r:id="rId17" tooltip="Шаргород" display="https://uk.wikipedia.org/wiki/%D0%A8%D0%B0%D1%80%D0%B3%D0%BE%D1%80%D0%BE%D0%B4" xr:uid="{00000000-0004-0000-1F00-000010000000}"/>
    <hyperlink ref="C107" r:id="rId18" tooltip="Ямпіль" display="https://uk.wikipedia.org/wiki/%D0%AF%D0%BC%D0%BF%D1%96%D0%BB%D1%8C" xr:uid="{00000000-0004-0000-1F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T141"/>
  <sheetViews>
    <sheetView topLeftCell="B1" zoomScale="90" zoomScaleNormal="90" workbookViewId="0">
      <selection activeCell="K27" sqref="K27"/>
    </sheetView>
  </sheetViews>
  <sheetFormatPr defaultRowHeight="12.5" outlineLevelRow="2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24.453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  <col min="17" max="17" width="25.08984375" customWidth="1"/>
  </cols>
  <sheetData>
    <row r="1" spans="2:17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7" ht="13" thickBot="1" x14ac:dyDescent="0.3"/>
    <row r="3" spans="2:17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  <c r="Q3" s="2" t="s">
        <v>555</v>
      </c>
    </row>
    <row r="4" spans="2:17" outlineLevel="2" x14ac:dyDescent="0.25">
      <c r="B4" s="11">
        <v>13</v>
      </c>
      <c r="C4" s="14" t="s">
        <v>46</v>
      </c>
      <c r="D4" s="3" t="s">
        <v>456</v>
      </c>
      <c r="E4" s="12" t="s">
        <v>27</v>
      </c>
      <c r="F4" s="12" t="s">
        <v>28</v>
      </c>
      <c r="G4" s="12" t="s">
        <v>75</v>
      </c>
      <c r="H4" s="13">
        <v>34144</v>
      </c>
      <c r="I4" s="13">
        <v>27059</v>
      </c>
      <c r="J4" s="18">
        <v>27.749085898972606</v>
      </c>
      <c r="K4" s="14" t="s">
        <v>499</v>
      </c>
      <c r="L4" s="19">
        <v>19000</v>
      </c>
      <c r="M4" s="18">
        <v>47.160044803082194</v>
      </c>
      <c r="N4" s="12" t="s">
        <v>502</v>
      </c>
      <c r="O4" s="12" t="s">
        <v>152</v>
      </c>
      <c r="P4" s="23" t="s">
        <v>174</v>
      </c>
      <c r="Q4" s="85">
        <f>MONTH(I4)</f>
        <v>1</v>
      </c>
    </row>
    <row r="5" spans="2:17" outlineLevel="2" x14ac:dyDescent="0.25">
      <c r="B5" s="63">
        <v>20</v>
      </c>
      <c r="C5" s="3" t="s">
        <v>51</v>
      </c>
      <c r="D5" s="3" t="s">
        <v>40</v>
      </c>
      <c r="E5" s="4" t="s">
        <v>84</v>
      </c>
      <c r="F5" s="4" t="s">
        <v>85</v>
      </c>
      <c r="G5" s="4" t="s">
        <v>86</v>
      </c>
      <c r="H5" s="5">
        <v>42350</v>
      </c>
      <c r="I5" s="5">
        <v>33992</v>
      </c>
      <c r="J5" s="18">
        <v>5.266894118150689</v>
      </c>
      <c r="K5" s="14" t="s">
        <v>498</v>
      </c>
      <c r="L5" s="19">
        <v>12000</v>
      </c>
      <c r="M5" s="18">
        <v>28.16552425513699</v>
      </c>
      <c r="N5" s="4" t="s">
        <v>511</v>
      </c>
      <c r="O5" s="4" t="s">
        <v>134</v>
      </c>
      <c r="P5" s="21" t="s">
        <v>235</v>
      </c>
      <c r="Q5" s="85">
        <f>MONTH(I5)</f>
        <v>1</v>
      </c>
    </row>
    <row r="6" spans="2:17" outlineLevel="2" x14ac:dyDescent="0.25">
      <c r="B6" s="11">
        <v>21</v>
      </c>
      <c r="C6" s="3" t="s">
        <v>51</v>
      </c>
      <c r="D6" s="3" t="s">
        <v>40</v>
      </c>
      <c r="E6" s="4" t="s">
        <v>87</v>
      </c>
      <c r="F6" s="4" t="s">
        <v>36</v>
      </c>
      <c r="G6" s="4" t="s">
        <v>459</v>
      </c>
      <c r="H6" s="5">
        <v>41682</v>
      </c>
      <c r="I6" s="5">
        <v>33992</v>
      </c>
      <c r="J6" s="18">
        <v>7.0970311044520589</v>
      </c>
      <c r="K6" s="14" t="s">
        <v>499</v>
      </c>
      <c r="L6" s="19">
        <v>15000</v>
      </c>
      <c r="M6" s="18">
        <v>28.16552425513699</v>
      </c>
      <c r="N6" s="4" t="s">
        <v>503</v>
      </c>
      <c r="O6" s="4" t="s">
        <v>134</v>
      </c>
      <c r="P6" s="21" t="s">
        <v>235</v>
      </c>
      <c r="Q6" s="85">
        <f>MONTH(I6)</f>
        <v>1</v>
      </c>
    </row>
    <row r="7" spans="2:17" ht="13" outlineLevel="1" x14ac:dyDescent="0.3">
      <c r="B7" s="11"/>
      <c r="C7" s="3"/>
      <c r="D7" s="3"/>
      <c r="E7" s="4"/>
      <c r="F7" s="4"/>
      <c r="G7" s="4"/>
      <c r="H7" s="5"/>
      <c r="I7" s="87">
        <f>SUBTOTAL(3,I4:I6)</f>
        <v>3</v>
      </c>
      <c r="J7" s="18"/>
      <c r="K7" s="14"/>
      <c r="L7" s="19"/>
      <c r="M7" s="18"/>
      <c r="N7" s="4"/>
      <c r="O7" s="4"/>
      <c r="P7" s="21"/>
      <c r="Q7" s="86" t="s">
        <v>561</v>
      </c>
    </row>
    <row r="8" spans="2:17" outlineLevel="2" x14ac:dyDescent="0.25">
      <c r="B8" s="6">
        <v>26</v>
      </c>
      <c r="C8" s="3" t="s">
        <v>46</v>
      </c>
      <c r="D8" s="3" t="s">
        <v>40</v>
      </c>
      <c r="E8" s="4" t="s">
        <v>94</v>
      </c>
      <c r="F8" s="4" t="s">
        <v>95</v>
      </c>
      <c r="G8" s="4" t="s">
        <v>96</v>
      </c>
      <c r="H8" s="5">
        <v>36411</v>
      </c>
      <c r="I8" s="5">
        <v>29630</v>
      </c>
      <c r="J8" s="18">
        <v>21.538126994863017</v>
      </c>
      <c r="K8" s="14" t="s">
        <v>498</v>
      </c>
      <c r="L8" s="19">
        <v>15000</v>
      </c>
      <c r="M8" s="18">
        <v>40.116209186643843</v>
      </c>
      <c r="N8" s="4" t="s">
        <v>508</v>
      </c>
      <c r="O8" s="4" t="s">
        <v>154</v>
      </c>
      <c r="P8" s="21" t="s">
        <v>176</v>
      </c>
      <c r="Q8" s="85">
        <f>MONTH(I8)</f>
        <v>2</v>
      </c>
    </row>
    <row r="9" spans="2:17" outlineLevel="2" x14ac:dyDescent="0.25">
      <c r="B9" s="11">
        <v>24</v>
      </c>
      <c r="C9" s="3" t="s">
        <v>46</v>
      </c>
      <c r="D9" s="3" t="s">
        <v>40</v>
      </c>
      <c r="E9" s="4" t="s">
        <v>31</v>
      </c>
      <c r="F9" s="4" t="s">
        <v>32</v>
      </c>
      <c r="G9" s="4" t="s">
        <v>86</v>
      </c>
      <c r="H9" s="5">
        <v>43638</v>
      </c>
      <c r="I9" s="5">
        <v>35827</v>
      </c>
      <c r="J9" s="18">
        <v>1.7381269948630178</v>
      </c>
      <c r="K9" s="14" t="s">
        <v>498</v>
      </c>
      <c r="L9" s="19">
        <v>12000</v>
      </c>
      <c r="M9" s="18">
        <v>23.138126994863018</v>
      </c>
      <c r="N9" s="4" t="s">
        <v>506</v>
      </c>
      <c r="O9" s="4" t="s">
        <v>154</v>
      </c>
      <c r="P9" s="21" t="s">
        <v>176</v>
      </c>
      <c r="Q9" s="85">
        <f>MONTH(I9)</f>
        <v>2</v>
      </c>
    </row>
    <row r="10" spans="2:17" ht="13" outlineLevel="1" x14ac:dyDescent="0.3">
      <c r="B10" s="11"/>
      <c r="C10" s="3"/>
      <c r="D10" s="3"/>
      <c r="E10" s="4"/>
      <c r="F10" s="4"/>
      <c r="G10" s="4"/>
      <c r="H10" s="5"/>
      <c r="I10" s="87">
        <f>SUBTOTAL(3,I8:I9)</f>
        <v>2</v>
      </c>
      <c r="J10" s="18"/>
      <c r="K10" s="14"/>
      <c r="L10" s="19"/>
      <c r="M10" s="18"/>
      <c r="N10" s="4"/>
      <c r="O10" s="4"/>
      <c r="P10" s="21"/>
      <c r="Q10" s="86" t="s">
        <v>562</v>
      </c>
    </row>
    <row r="11" spans="2:17" outlineLevel="2" x14ac:dyDescent="0.25">
      <c r="B11" s="63">
        <v>9</v>
      </c>
      <c r="C11" s="3" t="s">
        <v>46</v>
      </c>
      <c r="D11" s="3" t="s">
        <v>40</v>
      </c>
      <c r="E11" s="4" t="s">
        <v>19</v>
      </c>
      <c r="F11" s="4" t="s">
        <v>20</v>
      </c>
      <c r="G11" s="4" t="s">
        <v>71</v>
      </c>
      <c r="H11" s="5">
        <v>31194</v>
      </c>
      <c r="I11" s="5">
        <v>23467</v>
      </c>
      <c r="J11" s="18">
        <v>35.831277679794525</v>
      </c>
      <c r="K11" s="14" t="s">
        <v>498</v>
      </c>
      <c r="L11" s="19">
        <v>12000</v>
      </c>
      <c r="M11" s="18">
        <v>57.001140693493156</v>
      </c>
      <c r="N11" s="4" t="s">
        <v>506</v>
      </c>
      <c r="O11" s="4" t="s">
        <v>152</v>
      </c>
      <c r="P11" s="21" t="s">
        <v>195</v>
      </c>
      <c r="Q11" s="85">
        <f>MONTH(I11)</f>
        <v>3</v>
      </c>
    </row>
    <row r="12" spans="2:17" outlineLevel="2" x14ac:dyDescent="0.25">
      <c r="B12" s="11">
        <v>16</v>
      </c>
      <c r="C12" s="3" t="s">
        <v>51</v>
      </c>
      <c r="D12" s="3" t="s">
        <v>500</v>
      </c>
      <c r="E12" s="4" t="s">
        <v>33</v>
      </c>
      <c r="F12" s="4" t="s">
        <v>34</v>
      </c>
      <c r="G12" s="4" t="s">
        <v>78</v>
      </c>
      <c r="H12" s="5">
        <v>35967</v>
      </c>
      <c r="I12" s="5">
        <v>25279</v>
      </c>
      <c r="J12" s="18">
        <v>22.754565351027402</v>
      </c>
      <c r="K12" s="14" t="s">
        <v>499</v>
      </c>
      <c r="L12" s="19">
        <v>32000</v>
      </c>
      <c r="M12" s="18">
        <v>52.036757131849321</v>
      </c>
      <c r="N12" s="4" t="s">
        <v>511</v>
      </c>
      <c r="O12" s="4" t="s">
        <v>152</v>
      </c>
      <c r="P12" s="21" t="s">
        <v>195</v>
      </c>
      <c r="Q12" s="85">
        <f>MONTH(I12)</f>
        <v>3</v>
      </c>
    </row>
    <row r="13" spans="2:17" outlineLevel="2" x14ac:dyDescent="0.25">
      <c r="B13" s="64">
        <v>12</v>
      </c>
      <c r="C13" s="3" t="s">
        <v>51</v>
      </c>
      <c r="D13" s="3" t="s">
        <v>40</v>
      </c>
      <c r="E13" s="4" t="s">
        <v>25</v>
      </c>
      <c r="F13" s="4" t="s">
        <v>26</v>
      </c>
      <c r="G13" s="4" t="s">
        <v>74</v>
      </c>
      <c r="H13" s="5">
        <v>36476</v>
      </c>
      <c r="I13" s="5">
        <v>29300</v>
      </c>
      <c r="J13" s="18">
        <v>21.360044803082197</v>
      </c>
      <c r="K13" s="14" t="s">
        <v>498</v>
      </c>
      <c r="L13" s="19">
        <v>12000</v>
      </c>
      <c r="M13" s="18">
        <v>41.020318775684935</v>
      </c>
      <c r="N13" s="4" t="s">
        <v>509</v>
      </c>
      <c r="O13" s="4" t="s">
        <v>152</v>
      </c>
      <c r="P13" s="21" t="s">
        <v>174</v>
      </c>
      <c r="Q13" s="85">
        <f>MONTH(I13)</f>
        <v>3</v>
      </c>
    </row>
    <row r="14" spans="2:17" outlineLevel="2" x14ac:dyDescent="0.25">
      <c r="B14" s="11">
        <v>27</v>
      </c>
      <c r="C14" s="3" t="s">
        <v>51</v>
      </c>
      <c r="D14" s="3" t="s">
        <v>42</v>
      </c>
      <c r="E14" s="4" t="s">
        <v>33</v>
      </c>
      <c r="F14" s="4" t="s">
        <v>97</v>
      </c>
      <c r="G14" s="4" t="s">
        <v>98</v>
      </c>
      <c r="H14" s="5">
        <v>39487</v>
      </c>
      <c r="I14" s="5">
        <v>30771</v>
      </c>
      <c r="J14" s="18">
        <v>13.110729734589045</v>
      </c>
      <c r="K14" s="14" t="s">
        <v>499</v>
      </c>
      <c r="L14" s="19">
        <v>9000</v>
      </c>
      <c r="M14" s="18">
        <v>36.990181789383563</v>
      </c>
      <c r="N14" s="4" t="s">
        <v>506</v>
      </c>
      <c r="O14" s="4" t="s">
        <v>152</v>
      </c>
      <c r="P14" s="21" t="s">
        <v>288</v>
      </c>
      <c r="Q14" s="85">
        <f>MONTH(I14)</f>
        <v>3</v>
      </c>
    </row>
    <row r="15" spans="2:17" ht="13" outlineLevel="1" x14ac:dyDescent="0.3">
      <c r="B15" s="11"/>
      <c r="C15" s="3"/>
      <c r="D15" s="3"/>
      <c r="E15" s="4"/>
      <c r="F15" s="4"/>
      <c r="G15" s="4"/>
      <c r="H15" s="5"/>
      <c r="I15" s="87">
        <f>SUBTOTAL(3,I11:I14)</f>
        <v>4</v>
      </c>
      <c r="J15" s="18"/>
      <c r="K15" s="14"/>
      <c r="L15" s="19"/>
      <c r="M15" s="18"/>
      <c r="N15" s="4"/>
      <c r="O15" s="4"/>
      <c r="P15" s="21"/>
      <c r="Q15" s="86" t="s">
        <v>563</v>
      </c>
    </row>
    <row r="16" spans="2:17" outlineLevel="2" x14ac:dyDescent="0.25">
      <c r="B16" s="64">
        <v>2</v>
      </c>
      <c r="C16" s="3" t="s">
        <v>46</v>
      </c>
      <c r="D16" s="3" t="s">
        <v>41</v>
      </c>
      <c r="E16" s="4" t="s">
        <v>9</v>
      </c>
      <c r="F16" s="4" t="s">
        <v>10</v>
      </c>
      <c r="G16" s="4" t="s">
        <v>66</v>
      </c>
      <c r="H16" s="5">
        <v>29882</v>
      </c>
      <c r="I16" s="5">
        <v>18742</v>
      </c>
      <c r="J16" s="18">
        <v>39.425798227739733</v>
      </c>
      <c r="K16" s="14" t="s">
        <v>499</v>
      </c>
      <c r="L16" s="19">
        <v>20000</v>
      </c>
      <c r="M16" s="18">
        <v>69.946346172945212</v>
      </c>
      <c r="N16" s="4" t="s">
        <v>503</v>
      </c>
      <c r="O16" s="4" t="s">
        <v>152</v>
      </c>
      <c r="P16" s="21" t="s">
        <v>174</v>
      </c>
      <c r="Q16" s="85">
        <f>MONTH(I16)</f>
        <v>4</v>
      </c>
    </row>
    <row r="17" spans="2:20" outlineLevel="2" x14ac:dyDescent="0.25">
      <c r="B17" s="11">
        <v>29</v>
      </c>
      <c r="C17" s="3" t="s">
        <v>46</v>
      </c>
      <c r="D17" s="3" t="s">
        <v>500</v>
      </c>
      <c r="E17" s="4" t="s">
        <v>21</v>
      </c>
      <c r="F17" s="4" t="s">
        <v>59</v>
      </c>
      <c r="G17" s="4" t="s">
        <v>80</v>
      </c>
      <c r="H17" s="5">
        <v>32640</v>
      </c>
      <c r="I17" s="5">
        <v>24945</v>
      </c>
      <c r="J17" s="18">
        <v>31.869633844178086</v>
      </c>
      <c r="K17" s="14" t="s">
        <v>498</v>
      </c>
      <c r="L17" s="19">
        <v>32000</v>
      </c>
      <c r="M17" s="18">
        <v>52.951825625000005</v>
      </c>
      <c r="N17" s="4" t="s">
        <v>505</v>
      </c>
      <c r="O17" s="4" t="s">
        <v>152</v>
      </c>
      <c r="P17" s="21" t="s">
        <v>174</v>
      </c>
      <c r="Q17" s="85">
        <f>MONTH(I17)</f>
        <v>4</v>
      </c>
    </row>
    <row r="18" spans="2:20" ht="13" outlineLevel="1" x14ac:dyDescent="0.3">
      <c r="B18" s="11"/>
      <c r="C18" s="3"/>
      <c r="D18" s="3"/>
      <c r="E18" s="4"/>
      <c r="F18" s="4"/>
      <c r="G18" s="4"/>
      <c r="H18" s="5"/>
      <c r="I18" s="87">
        <f>SUBTOTAL(3,I16:I17)</f>
        <v>2</v>
      </c>
      <c r="J18" s="18"/>
      <c r="K18" s="14"/>
      <c r="L18" s="19"/>
      <c r="M18" s="18"/>
      <c r="N18" s="4"/>
      <c r="O18" s="4"/>
      <c r="P18" s="21"/>
      <c r="Q18" s="86" t="s">
        <v>564</v>
      </c>
    </row>
    <row r="19" spans="2:20" outlineLevel="2" x14ac:dyDescent="0.25">
      <c r="B19" s="63">
        <v>18</v>
      </c>
      <c r="C19" s="3" t="s">
        <v>46</v>
      </c>
      <c r="D19" s="3" t="s">
        <v>81</v>
      </c>
      <c r="E19" s="4" t="s">
        <v>82</v>
      </c>
      <c r="F19" s="4" t="s">
        <v>83</v>
      </c>
      <c r="G19" s="4" t="s">
        <v>70</v>
      </c>
      <c r="H19" s="5">
        <v>40307</v>
      </c>
      <c r="I19" s="5">
        <v>29344</v>
      </c>
      <c r="J19" s="18">
        <v>10.864154392123291</v>
      </c>
      <c r="K19" s="14" t="s">
        <v>498</v>
      </c>
      <c r="L19" s="19">
        <v>15000</v>
      </c>
      <c r="M19" s="18">
        <v>40.899770830479454</v>
      </c>
      <c r="N19" s="4" t="s">
        <v>512</v>
      </c>
      <c r="O19" s="4" t="s">
        <v>152</v>
      </c>
      <c r="P19" s="21" t="s">
        <v>174</v>
      </c>
      <c r="Q19" s="85">
        <f>MONTH(I19)</f>
        <v>5</v>
      </c>
    </row>
    <row r="20" spans="2:20" outlineLevel="2" x14ac:dyDescent="0.25">
      <c r="B20" s="11">
        <v>19</v>
      </c>
      <c r="C20" s="3" t="s">
        <v>46</v>
      </c>
      <c r="D20" s="3" t="s">
        <v>81</v>
      </c>
      <c r="E20" s="4" t="s">
        <v>463</v>
      </c>
      <c r="F20" s="4" t="s">
        <v>464</v>
      </c>
      <c r="G20" s="4" t="s">
        <v>465</v>
      </c>
      <c r="H20" s="5">
        <v>42987</v>
      </c>
      <c r="I20" s="5">
        <v>29344</v>
      </c>
      <c r="J20" s="18">
        <v>3.5216886386986341</v>
      </c>
      <c r="K20" s="14" t="s">
        <v>498</v>
      </c>
      <c r="L20" s="19">
        <v>18000</v>
      </c>
      <c r="M20" s="18">
        <v>40.899770830479454</v>
      </c>
      <c r="N20" s="4" t="s">
        <v>504</v>
      </c>
      <c r="O20" s="4" t="s">
        <v>134</v>
      </c>
      <c r="P20" s="21" t="s">
        <v>178</v>
      </c>
      <c r="Q20" s="85">
        <f>MONTH(I20)</f>
        <v>5</v>
      </c>
    </row>
    <row r="21" spans="2:20" outlineLevel="2" x14ac:dyDescent="0.25">
      <c r="B21" s="64">
        <v>17</v>
      </c>
      <c r="C21" s="3" t="s">
        <v>46</v>
      </c>
      <c r="D21" s="3" t="s">
        <v>501</v>
      </c>
      <c r="E21" s="4" t="s">
        <v>35</v>
      </c>
      <c r="F21" s="4" t="s">
        <v>36</v>
      </c>
      <c r="G21" s="4" t="s">
        <v>79</v>
      </c>
      <c r="H21" s="5">
        <v>36774</v>
      </c>
      <c r="I21" s="5">
        <v>30444</v>
      </c>
      <c r="J21" s="18">
        <v>20.543606446917813</v>
      </c>
      <c r="K21" s="14" t="s">
        <v>499</v>
      </c>
      <c r="L21" s="19">
        <v>28000</v>
      </c>
      <c r="M21" s="18">
        <v>37.886072200342468</v>
      </c>
      <c r="N21" s="4" t="s">
        <v>502</v>
      </c>
      <c r="O21" s="4" t="s">
        <v>152</v>
      </c>
      <c r="P21" s="21" t="s">
        <v>215</v>
      </c>
      <c r="Q21" s="85">
        <f>MONTH(I21)</f>
        <v>5</v>
      </c>
    </row>
    <row r="22" spans="2:20" outlineLevel="2" x14ac:dyDescent="0.25">
      <c r="B22" s="11">
        <v>28</v>
      </c>
      <c r="C22" s="3" t="s">
        <v>46</v>
      </c>
      <c r="D22" s="3" t="s">
        <v>456</v>
      </c>
      <c r="E22" s="4" t="s">
        <v>29</v>
      </c>
      <c r="F22" s="4" t="s">
        <v>100</v>
      </c>
      <c r="G22" s="4" t="s">
        <v>101</v>
      </c>
      <c r="H22" s="5">
        <v>40714</v>
      </c>
      <c r="I22" s="5">
        <v>31188</v>
      </c>
      <c r="J22" s="18">
        <v>9.7490858989726075</v>
      </c>
      <c r="K22" s="14" t="s">
        <v>498</v>
      </c>
      <c r="L22" s="19">
        <v>18000</v>
      </c>
      <c r="M22" s="18">
        <v>35.847716035958911</v>
      </c>
      <c r="N22" s="4" t="s">
        <v>503</v>
      </c>
      <c r="O22" s="4" t="s">
        <v>152</v>
      </c>
      <c r="P22" s="21" t="s">
        <v>215</v>
      </c>
      <c r="Q22" s="85">
        <f>MONTH(I22)</f>
        <v>5</v>
      </c>
    </row>
    <row r="23" spans="2:20" outlineLevel="2" x14ac:dyDescent="0.25">
      <c r="B23" s="64">
        <v>22</v>
      </c>
      <c r="C23" s="3" t="s">
        <v>46</v>
      </c>
      <c r="D23" s="3" t="s">
        <v>40</v>
      </c>
      <c r="E23" s="4" t="s">
        <v>87</v>
      </c>
      <c r="F23" s="4" t="s">
        <v>88</v>
      </c>
      <c r="G23" s="4" t="s">
        <v>89</v>
      </c>
      <c r="H23" s="5">
        <v>43215</v>
      </c>
      <c r="I23" s="5">
        <v>36295</v>
      </c>
      <c r="J23" s="18">
        <v>2.8970311044520587</v>
      </c>
      <c r="K23" s="14" t="s">
        <v>498</v>
      </c>
      <c r="L23" s="19">
        <v>12000</v>
      </c>
      <c r="M23" s="18">
        <v>21.8559352140411</v>
      </c>
      <c r="N23" s="4" t="s">
        <v>505</v>
      </c>
      <c r="O23" s="4" t="s">
        <v>134</v>
      </c>
      <c r="P23" s="21" t="s">
        <v>156</v>
      </c>
      <c r="Q23" s="85">
        <f>MONTH(I23)</f>
        <v>5</v>
      </c>
    </row>
    <row r="24" spans="2:20" ht="13" outlineLevel="1" x14ac:dyDescent="0.3">
      <c r="B24" s="11"/>
      <c r="C24" s="3"/>
      <c r="D24" s="3"/>
      <c r="E24" s="4"/>
      <c r="F24" s="4"/>
      <c r="G24" s="4"/>
      <c r="H24" s="5"/>
      <c r="I24" s="87">
        <f>SUBTOTAL(3,I19:I23)</f>
        <v>5</v>
      </c>
      <c r="J24" s="18"/>
      <c r="K24" s="14"/>
      <c r="L24" s="19"/>
      <c r="M24" s="18"/>
      <c r="N24" s="4"/>
      <c r="O24" s="4"/>
      <c r="P24" s="21"/>
      <c r="Q24" s="86" t="s">
        <v>565</v>
      </c>
    </row>
    <row r="25" spans="2:20" outlineLevel="2" x14ac:dyDescent="0.25">
      <c r="B25" s="11">
        <v>23</v>
      </c>
      <c r="C25" s="3" t="s">
        <v>51</v>
      </c>
      <c r="D25" s="3" t="s">
        <v>40</v>
      </c>
      <c r="E25" s="4" t="s">
        <v>82</v>
      </c>
      <c r="F25" s="4" t="s">
        <v>90</v>
      </c>
      <c r="G25" s="4" t="s">
        <v>91</v>
      </c>
      <c r="H25" s="5">
        <v>42782</v>
      </c>
      <c r="I25" s="5">
        <v>35244</v>
      </c>
      <c r="J25" s="18">
        <v>4.083332474315073</v>
      </c>
      <c r="K25" s="14" t="s">
        <v>498</v>
      </c>
      <c r="L25" s="19">
        <v>12000</v>
      </c>
      <c r="M25" s="18">
        <v>24.73538726883562</v>
      </c>
      <c r="N25" s="4" t="s">
        <v>506</v>
      </c>
      <c r="O25" s="4" t="s">
        <v>154</v>
      </c>
      <c r="P25" s="21" t="s">
        <v>176</v>
      </c>
      <c r="Q25" s="85">
        <f>MONTH(I25)</f>
        <v>6</v>
      </c>
    </row>
    <row r="26" spans="2:20" ht="13" outlineLevel="1" x14ac:dyDescent="0.3">
      <c r="B26" s="11"/>
      <c r="C26" s="3"/>
      <c r="D26" s="3"/>
      <c r="E26" s="4"/>
      <c r="F26" s="4"/>
      <c r="G26" s="4"/>
      <c r="H26" s="5"/>
      <c r="I26" s="87">
        <f>SUBTOTAL(3,I25:I25)</f>
        <v>1</v>
      </c>
      <c r="J26" s="18"/>
      <c r="K26" s="14"/>
      <c r="L26" s="19"/>
      <c r="M26" s="18"/>
      <c r="N26" s="4"/>
      <c r="O26" s="4"/>
      <c r="P26" s="21"/>
      <c r="Q26" s="86" t="s">
        <v>566</v>
      </c>
    </row>
    <row r="27" spans="2:20" outlineLevel="2" x14ac:dyDescent="0.25">
      <c r="B27" s="63">
        <v>14</v>
      </c>
      <c r="C27" s="3" t="s">
        <v>51</v>
      </c>
      <c r="D27" s="3" t="s">
        <v>501</v>
      </c>
      <c r="E27" s="4" t="s">
        <v>29</v>
      </c>
      <c r="F27" s="4" t="s">
        <v>30</v>
      </c>
      <c r="G27" s="4" t="s">
        <v>76</v>
      </c>
      <c r="H27" s="5">
        <v>34916</v>
      </c>
      <c r="I27" s="5">
        <v>26140</v>
      </c>
      <c r="J27" s="18">
        <v>25.634017405821922</v>
      </c>
      <c r="K27" s="14" t="s">
        <v>498</v>
      </c>
      <c r="L27" s="19">
        <v>28000</v>
      </c>
      <c r="M27" s="18">
        <v>49.67785302226028</v>
      </c>
      <c r="N27" s="4" t="s">
        <v>510</v>
      </c>
      <c r="O27" s="4" t="s">
        <v>152</v>
      </c>
      <c r="P27" s="21" t="s">
        <v>174</v>
      </c>
      <c r="Q27" s="85">
        <f>MONTH(I27)</f>
        <v>7</v>
      </c>
      <c r="T27" t="s">
        <v>514</v>
      </c>
    </row>
    <row r="28" spans="2:20" ht="13" outlineLevel="1" x14ac:dyDescent="0.3">
      <c r="B28" s="11"/>
      <c r="C28" s="3"/>
      <c r="D28" s="3"/>
      <c r="E28" s="4"/>
      <c r="F28" s="4"/>
      <c r="G28" s="4"/>
      <c r="H28" s="5"/>
      <c r="I28" s="87">
        <f>SUBTOTAL(3,I27:I27)</f>
        <v>1</v>
      </c>
      <c r="J28" s="18"/>
      <c r="K28" s="14"/>
      <c r="L28" s="19"/>
      <c r="M28" s="18"/>
      <c r="N28" s="4"/>
      <c r="O28" s="4"/>
      <c r="P28" s="21"/>
      <c r="Q28" s="86" t="s">
        <v>567</v>
      </c>
    </row>
    <row r="29" spans="2:20" outlineLevel="2" x14ac:dyDescent="0.25">
      <c r="B29" s="11">
        <v>3</v>
      </c>
      <c r="C29" s="3" t="s">
        <v>46</v>
      </c>
      <c r="D29" s="3" t="s">
        <v>40</v>
      </c>
      <c r="E29" s="4" t="s">
        <v>11</v>
      </c>
      <c r="F29" s="4" t="s">
        <v>12</v>
      </c>
      <c r="G29" s="4" t="s">
        <v>67</v>
      </c>
      <c r="H29" s="5">
        <v>31286</v>
      </c>
      <c r="I29" s="5">
        <v>22145</v>
      </c>
      <c r="J29" s="18">
        <v>35.579222885273978</v>
      </c>
      <c r="K29" s="14" t="s">
        <v>499</v>
      </c>
      <c r="L29" s="19">
        <v>12000</v>
      </c>
      <c r="M29" s="18">
        <v>60.623058501712336</v>
      </c>
      <c r="N29" s="4" t="s">
        <v>504</v>
      </c>
      <c r="O29" s="4" t="s">
        <v>152</v>
      </c>
      <c r="P29" s="21" t="s">
        <v>174</v>
      </c>
      <c r="Q29" s="85">
        <f>MONTH(I29)</f>
        <v>8</v>
      </c>
    </row>
    <row r="30" spans="2:20" ht="13" outlineLevel="1" x14ac:dyDescent="0.3">
      <c r="B30" s="11"/>
      <c r="C30" s="3"/>
      <c r="D30" s="3"/>
      <c r="E30" s="4"/>
      <c r="F30" s="4"/>
      <c r="G30" s="4"/>
      <c r="H30" s="5"/>
      <c r="I30" s="87">
        <f>SUBTOTAL(3,I29:I29)</f>
        <v>1</v>
      </c>
      <c r="J30" s="18"/>
      <c r="K30" s="14"/>
      <c r="L30" s="19"/>
      <c r="M30" s="18"/>
      <c r="N30" s="4"/>
      <c r="O30" s="4"/>
      <c r="P30" s="21"/>
      <c r="Q30" s="86" t="s">
        <v>568</v>
      </c>
    </row>
    <row r="31" spans="2:20" outlineLevel="2" x14ac:dyDescent="0.25">
      <c r="B31" s="64">
        <v>11</v>
      </c>
      <c r="C31" s="3" t="s">
        <v>46</v>
      </c>
      <c r="D31" s="3" t="s">
        <v>500</v>
      </c>
      <c r="E31" s="4" t="s">
        <v>23</v>
      </c>
      <c r="F31" s="4" t="s">
        <v>24</v>
      </c>
      <c r="G31" s="4" t="s">
        <v>73</v>
      </c>
      <c r="H31" s="5">
        <v>34552</v>
      </c>
      <c r="I31" s="5">
        <v>18530</v>
      </c>
      <c r="J31" s="18">
        <v>26.631277679794525</v>
      </c>
      <c r="K31" s="14" t="s">
        <v>499</v>
      </c>
      <c r="L31" s="19">
        <v>30000</v>
      </c>
      <c r="M31" s="18">
        <v>70.527168090753435</v>
      </c>
      <c r="N31" s="4" t="s">
        <v>508</v>
      </c>
      <c r="O31" s="4" t="s">
        <v>152</v>
      </c>
      <c r="P31" s="21" t="s">
        <v>174</v>
      </c>
      <c r="Q31" s="85">
        <f>MONTH(I31)</f>
        <v>9</v>
      </c>
    </row>
    <row r="32" spans="2:20" outlineLevel="2" x14ac:dyDescent="0.25">
      <c r="B32" s="11">
        <v>4</v>
      </c>
      <c r="C32" s="3" t="s">
        <v>46</v>
      </c>
      <c r="D32" s="3" t="s">
        <v>456</v>
      </c>
      <c r="E32" s="4" t="s">
        <v>468</v>
      </c>
      <c r="F32" s="4" t="s">
        <v>469</v>
      </c>
      <c r="G32" s="4" t="s">
        <v>470</v>
      </c>
      <c r="H32" s="5">
        <v>25286</v>
      </c>
      <c r="I32" s="5">
        <v>19253</v>
      </c>
      <c r="J32" s="18">
        <v>52.017579049657542</v>
      </c>
      <c r="K32" s="14" t="s">
        <v>499</v>
      </c>
      <c r="L32" s="19">
        <v>18000</v>
      </c>
      <c r="M32" s="18">
        <v>68.546346172945206</v>
      </c>
      <c r="N32" s="4" t="s">
        <v>503</v>
      </c>
      <c r="O32" s="4" t="s">
        <v>152</v>
      </c>
      <c r="P32" s="21" t="s">
        <v>174</v>
      </c>
      <c r="Q32" s="85">
        <f>MONTH(I32)</f>
        <v>9</v>
      </c>
    </row>
    <row r="33" spans="2:17" outlineLevel="2" x14ac:dyDescent="0.25">
      <c r="B33" s="64">
        <v>5</v>
      </c>
      <c r="C33" s="3" t="s">
        <v>51</v>
      </c>
      <c r="D33" s="3" t="s">
        <v>500</v>
      </c>
      <c r="E33" s="4" t="s">
        <v>466</v>
      </c>
      <c r="F33" s="4" t="s">
        <v>467</v>
      </c>
      <c r="G33" s="4" t="s">
        <v>71</v>
      </c>
      <c r="H33" s="5">
        <v>27986</v>
      </c>
      <c r="I33" s="5">
        <v>19253</v>
      </c>
      <c r="J33" s="18">
        <v>44.620318775684936</v>
      </c>
      <c r="K33" s="14" t="s">
        <v>498</v>
      </c>
      <c r="L33" s="19">
        <v>32000</v>
      </c>
      <c r="M33" s="18">
        <v>68.546346172945206</v>
      </c>
      <c r="N33" s="4" t="s">
        <v>505</v>
      </c>
      <c r="O33" s="4" t="s">
        <v>152</v>
      </c>
      <c r="P33" s="21" t="s">
        <v>174</v>
      </c>
      <c r="Q33" s="85">
        <f>MONTH(I33)</f>
        <v>9</v>
      </c>
    </row>
    <row r="34" spans="2:17" outlineLevel="2" x14ac:dyDescent="0.25">
      <c r="B34" s="11">
        <v>6</v>
      </c>
      <c r="C34" s="3" t="s">
        <v>51</v>
      </c>
      <c r="D34" s="3" t="s">
        <v>42</v>
      </c>
      <c r="E34" s="4" t="s">
        <v>13</v>
      </c>
      <c r="F34" s="4" t="s">
        <v>14</v>
      </c>
      <c r="G34" s="4" t="s">
        <v>68</v>
      </c>
      <c r="H34" s="5">
        <v>23963</v>
      </c>
      <c r="I34" s="5">
        <v>19253</v>
      </c>
      <c r="J34" s="18">
        <v>55.642236583904115</v>
      </c>
      <c r="K34" s="14" t="s">
        <v>499</v>
      </c>
      <c r="L34" s="19">
        <v>8000</v>
      </c>
      <c r="M34" s="18">
        <v>68.546346172945206</v>
      </c>
      <c r="N34" s="4" t="s">
        <v>506</v>
      </c>
      <c r="O34" s="4" t="s">
        <v>152</v>
      </c>
      <c r="P34" s="21" t="s">
        <v>270</v>
      </c>
      <c r="Q34" s="85">
        <f>MONTH(I34)</f>
        <v>9</v>
      </c>
    </row>
    <row r="35" spans="2:17" outlineLevel="2" x14ac:dyDescent="0.25">
      <c r="B35" s="64">
        <v>15</v>
      </c>
      <c r="C35" s="3" t="s">
        <v>51</v>
      </c>
      <c r="D35" s="3" t="s">
        <v>40</v>
      </c>
      <c r="E35" s="4" t="s">
        <v>31</v>
      </c>
      <c r="F35" s="4" t="s">
        <v>32</v>
      </c>
      <c r="G35" s="4" t="s">
        <v>77</v>
      </c>
      <c r="H35" s="5">
        <v>35296</v>
      </c>
      <c r="I35" s="5">
        <v>26926</v>
      </c>
      <c r="J35" s="18">
        <v>24.592921515410964</v>
      </c>
      <c r="K35" s="14" t="s">
        <v>498</v>
      </c>
      <c r="L35" s="19">
        <v>12000</v>
      </c>
      <c r="M35" s="18">
        <v>47.524428364726035</v>
      </c>
      <c r="N35" s="4" t="s">
        <v>511</v>
      </c>
      <c r="O35" s="4" t="s">
        <v>152</v>
      </c>
      <c r="P35" s="21" t="s">
        <v>174</v>
      </c>
      <c r="Q35" s="85">
        <f>MONTH(I35)</f>
        <v>9</v>
      </c>
    </row>
    <row r="36" spans="2:17" ht="13" outlineLevel="1" x14ac:dyDescent="0.3">
      <c r="B36" s="11"/>
      <c r="C36" s="3"/>
      <c r="D36" s="3"/>
      <c r="E36" s="4"/>
      <c r="F36" s="4"/>
      <c r="G36" s="4"/>
      <c r="H36" s="5"/>
      <c r="I36" s="87">
        <f>SUBTOTAL(3,I31:I35)</f>
        <v>5</v>
      </c>
      <c r="J36" s="18"/>
      <c r="K36" s="14"/>
      <c r="L36" s="19"/>
      <c r="M36" s="18"/>
      <c r="N36" s="4"/>
      <c r="O36" s="4"/>
      <c r="P36" s="21"/>
      <c r="Q36" s="86" t="s">
        <v>569</v>
      </c>
    </row>
    <row r="37" spans="2:17" outlineLevel="2" x14ac:dyDescent="0.25">
      <c r="B37" s="11">
        <v>7</v>
      </c>
      <c r="C37" s="3" t="s">
        <v>51</v>
      </c>
      <c r="D37" s="3" t="s">
        <v>41</v>
      </c>
      <c r="E37" s="4" t="s">
        <v>15</v>
      </c>
      <c r="F37" s="4" t="s">
        <v>16</v>
      </c>
      <c r="G37" s="4" t="s">
        <v>69</v>
      </c>
      <c r="H37" s="5">
        <v>33578</v>
      </c>
      <c r="I37" s="5">
        <v>17448</v>
      </c>
      <c r="J37" s="18">
        <v>29.299770830479456</v>
      </c>
      <c r="K37" s="14" t="s">
        <v>499</v>
      </c>
      <c r="L37" s="19">
        <v>25000</v>
      </c>
      <c r="M37" s="18">
        <v>73.491551652397263</v>
      </c>
      <c r="N37" s="4" t="s">
        <v>505</v>
      </c>
      <c r="O37" s="4" t="s">
        <v>152</v>
      </c>
      <c r="P37" s="21" t="s">
        <v>252</v>
      </c>
      <c r="Q37" s="85">
        <f>MONTH(I37)</f>
        <v>10</v>
      </c>
    </row>
    <row r="38" spans="2:17" outlineLevel="2" x14ac:dyDescent="0.25">
      <c r="B38" s="64">
        <v>1</v>
      </c>
      <c r="C38" s="3" t="s">
        <v>51</v>
      </c>
      <c r="D38" s="3" t="s">
        <v>40</v>
      </c>
      <c r="E38" s="4" t="s">
        <v>7</v>
      </c>
      <c r="F38" s="4" t="s">
        <v>8</v>
      </c>
      <c r="G38" s="4" t="s">
        <v>65</v>
      </c>
      <c r="H38" s="5">
        <v>33985</v>
      </c>
      <c r="I38" s="5">
        <v>24399</v>
      </c>
      <c r="J38" s="18">
        <v>28.184702337328773</v>
      </c>
      <c r="K38" s="14" t="s">
        <v>498</v>
      </c>
      <c r="L38" s="19">
        <v>15000</v>
      </c>
      <c r="M38" s="18">
        <v>54.447716035958905</v>
      </c>
      <c r="N38" s="4" t="s">
        <v>502</v>
      </c>
      <c r="O38" s="4" t="s">
        <v>134</v>
      </c>
      <c r="P38" s="21" t="s">
        <v>156</v>
      </c>
      <c r="Q38" s="85">
        <f>MONTH(I38)</f>
        <v>10</v>
      </c>
    </row>
    <row r="39" spans="2:17" ht="13" outlineLevel="1" x14ac:dyDescent="0.3">
      <c r="B39" s="11"/>
      <c r="C39" s="3"/>
      <c r="D39" s="3"/>
      <c r="E39" s="4"/>
      <c r="F39" s="4"/>
      <c r="G39" s="4"/>
      <c r="H39" s="5"/>
      <c r="I39" s="87">
        <f>SUBTOTAL(3,I37:I38)</f>
        <v>2</v>
      </c>
      <c r="J39" s="18"/>
      <c r="K39" s="14"/>
      <c r="L39" s="19"/>
      <c r="M39" s="18"/>
      <c r="N39" s="4"/>
      <c r="O39" s="4"/>
      <c r="P39" s="21"/>
      <c r="Q39" s="86" t="s">
        <v>570</v>
      </c>
    </row>
    <row r="40" spans="2:17" outlineLevel="2" x14ac:dyDescent="0.25">
      <c r="B40" s="11">
        <v>10</v>
      </c>
      <c r="C40" s="3" t="s">
        <v>51</v>
      </c>
      <c r="D40" s="3" t="s">
        <v>40</v>
      </c>
      <c r="E40" s="4" t="s">
        <v>21</v>
      </c>
      <c r="F40" s="4" t="s">
        <v>22</v>
      </c>
      <c r="G40" s="4" t="s">
        <v>72</v>
      </c>
      <c r="H40" s="5">
        <v>33695</v>
      </c>
      <c r="I40" s="5">
        <v>18593</v>
      </c>
      <c r="J40" s="18">
        <v>28.979222885273977</v>
      </c>
      <c r="K40" s="14" t="s">
        <v>498</v>
      </c>
      <c r="L40" s="19">
        <v>15000</v>
      </c>
      <c r="M40" s="18">
        <v>70.354565351027404</v>
      </c>
      <c r="N40" s="4" t="s">
        <v>507</v>
      </c>
      <c r="O40" s="4" t="s">
        <v>152</v>
      </c>
      <c r="P40" s="21" t="s">
        <v>174</v>
      </c>
      <c r="Q40" s="85">
        <f>MONTH(I40)</f>
        <v>11</v>
      </c>
    </row>
    <row r="41" spans="2:17" outlineLevel="2" x14ac:dyDescent="0.25">
      <c r="B41" s="63">
        <v>25</v>
      </c>
      <c r="C41" s="3" t="s">
        <v>51</v>
      </c>
      <c r="D41" s="3" t="s">
        <v>40</v>
      </c>
      <c r="E41" s="4" t="s">
        <v>92</v>
      </c>
      <c r="F41" s="4" t="s">
        <v>8</v>
      </c>
      <c r="G41" s="4" t="s">
        <v>93</v>
      </c>
      <c r="H41" s="5">
        <v>43176</v>
      </c>
      <c r="I41" s="5">
        <v>36102</v>
      </c>
      <c r="J41" s="18">
        <v>3.0038804195205522</v>
      </c>
      <c r="K41" s="14" t="s">
        <v>498</v>
      </c>
      <c r="L41" s="19">
        <v>12000</v>
      </c>
      <c r="M41" s="18">
        <v>22.384702337328772</v>
      </c>
      <c r="N41" s="4" t="s">
        <v>511</v>
      </c>
      <c r="O41" s="4" t="s">
        <v>154</v>
      </c>
      <c r="P41" s="21" t="s">
        <v>176</v>
      </c>
      <c r="Q41" s="85">
        <f>MONTH(I41)</f>
        <v>11</v>
      </c>
    </row>
    <row r="42" spans="2:17" ht="13" outlineLevel="1" x14ac:dyDescent="0.3">
      <c r="B42" s="11"/>
      <c r="C42" s="3"/>
      <c r="D42" s="3"/>
      <c r="E42" s="4"/>
      <c r="F42" s="4"/>
      <c r="G42" s="4"/>
      <c r="H42" s="5"/>
      <c r="I42" s="87">
        <f>SUBTOTAL(3,I40:I41)</f>
        <v>2</v>
      </c>
      <c r="J42" s="18"/>
      <c r="K42" s="14"/>
      <c r="L42" s="19"/>
      <c r="M42" s="18"/>
      <c r="N42" s="4"/>
      <c r="O42" s="4"/>
      <c r="P42" s="21"/>
      <c r="Q42" s="86" t="s">
        <v>571</v>
      </c>
    </row>
    <row r="43" spans="2:17" outlineLevel="2" x14ac:dyDescent="0.25">
      <c r="B43" s="11">
        <v>8</v>
      </c>
      <c r="C43" s="3" t="s">
        <v>46</v>
      </c>
      <c r="D43" s="3" t="s">
        <v>40</v>
      </c>
      <c r="E43" s="4" t="s">
        <v>17</v>
      </c>
      <c r="F43" s="4" t="s">
        <v>18</v>
      </c>
      <c r="G43" s="4" t="s">
        <v>70</v>
      </c>
      <c r="H43" s="5">
        <v>30299</v>
      </c>
      <c r="I43" s="5">
        <v>16428</v>
      </c>
      <c r="J43" s="18">
        <v>38.283332474315074</v>
      </c>
      <c r="K43" s="14" t="s">
        <v>498</v>
      </c>
      <c r="L43" s="19">
        <v>12000</v>
      </c>
      <c r="M43" s="18">
        <v>76.286072200342474</v>
      </c>
      <c r="N43" s="4" t="s">
        <v>503</v>
      </c>
      <c r="O43" s="4" t="s">
        <v>152</v>
      </c>
      <c r="P43" s="21" t="s">
        <v>234</v>
      </c>
      <c r="Q43" s="85">
        <f>MONTH(I43)</f>
        <v>12</v>
      </c>
    </row>
    <row r="44" spans="2:17" ht="13" outlineLevel="1" x14ac:dyDescent="0.3">
      <c r="B44" s="69"/>
      <c r="C44" s="25"/>
      <c r="D44" s="25"/>
      <c r="E44" s="70"/>
      <c r="F44" s="70"/>
      <c r="G44" s="70"/>
      <c r="H44" s="71"/>
      <c r="I44" s="89">
        <f>SUBTOTAL(3,I43:I43)</f>
        <v>1</v>
      </c>
      <c r="J44" s="18"/>
      <c r="K44" s="14"/>
      <c r="L44" s="19"/>
      <c r="M44" s="18"/>
      <c r="N44" s="70"/>
      <c r="O44" s="70"/>
      <c r="P44" s="72"/>
      <c r="Q44" s="88" t="s">
        <v>474</v>
      </c>
    </row>
    <row r="45" spans="2:17" ht="13" x14ac:dyDescent="0.3">
      <c r="B45" s="69"/>
      <c r="C45" s="25"/>
      <c r="D45" s="25"/>
      <c r="E45" s="70"/>
      <c r="F45" s="70"/>
      <c r="G45" s="70"/>
      <c r="H45" s="71"/>
      <c r="I45" s="89">
        <f>SUBTOTAL(3,I4:I43)</f>
        <v>29</v>
      </c>
      <c r="J45" s="18"/>
      <c r="K45" s="14"/>
      <c r="L45" s="19"/>
      <c r="M45" s="18"/>
      <c r="N45" s="70"/>
      <c r="O45" s="70"/>
      <c r="P45" s="72"/>
      <c r="Q45" s="88" t="s">
        <v>486</v>
      </c>
    </row>
    <row r="46" spans="2:17" ht="13" thickBot="1" x14ac:dyDescent="0.3">
      <c r="B46" s="7"/>
      <c r="C46" s="10"/>
      <c r="D46" s="10"/>
      <c r="E46" s="8"/>
      <c r="F46" s="8"/>
      <c r="G46" s="8"/>
      <c r="H46" s="9"/>
      <c r="I46" s="9"/>
      <c r="J46" s="18"/>
      <c r="K46" s="14"/>
      <c r="L46" s="19"/>
      <c r="M46" s="18"/>
      <c r="N46" s="8"/>
      <c r="O46" s="8"/>
      <c r="P46" s="22"/>
    </row>
    <row r="47" spans="2:17" hidden="1" outlineLevel="1" x14ac:dyDescent="0.25">
      <c r="H47" s="42"/>
      <c r="I47" s="42"/>
      <c r="J47" s="43"/>
      <c r="K47" s="1"/>
      <c r="L47" s="44"/>
      <c r="M47" s="18"/>
    </row>
    <row r="48" spans="2:17" collapsed="1" x14ac:dyDescent="0.25">
      <c r="H48" s="42"/>
      <c r="I48" s="42"/>
      <c r="J48" s="43"/>
      <c r="K48" s="1"/>
      <c r="L48" s="44"/>
      <c r="M48" s="43"/>
    </row>
    <row r="51" spans="1:8" ht="13" thickBot="1" x14ac:dyDescent="0.3"/>
    <row r="52" spans="1:8" ht="13" x14ac:dyDescent="0.3">
      <c r="A52" s="97" t="s">
        <v>115</v>
      </c>
      <c r="B52" s="30">
        <v>1</v>
      </c>
      <c r="C52" s="100" t="s">
        <v>108</v>
      </c>
      <c r="D52" s="100"/>
      <c r="E52" s="100"/>
      <c r="F52" s="100"/>
      <c r="G52" s="100"/>
      <c r="H52" s="101"/>
    </row>
    <row r="53" spans="1:8" ht="13" x14ac:dyDescent="0.3">
      <c r="A53" s="98"/>
      <c r="B53" s="3">
        <v>2</v>
      </c>
      <c r="C53" s="90" t="s">
        <v>111</v>
      </c>
      <c r="D53" s="90"/>
      <c r="E53" s="90"/>
      <c r="F53" s="90"/>
      <c r="G53" s="90"/>
      <c r="H53" s="91"/>
    </row>
    <row r="54" spans="1:8" ht="13" x14ac:dyDescent="0.3">
      <c r="A54" s="98"/>
      <c r="B54" s="3">
        <v>3</v>
      </c>
      <c r="C54" s="90" t="s">
        <v>48</v>
      </c>
      <c r="D54" s="90"/>
      <c r="E54" s="90"/>
      <c r="F54" s="90"/>
      <c r="G54" s="90"/>
      <c r="H54" s="91"/>
    </row>
    <row r="55" spans="1:8" x14ac:dyDescent="0.25">
      <c r="A55" s="98"/>
      <c r="B55" s="3">
        <v>4</v>
      </c>
      <c r="C55" s="90" t="s">
        <v>103</v>
      </c>
      <c r="D55" s="90"/>
      <c r="E55" s="90"/>
      <c r="F55" s="90"/>
      <c r="G55" s="90"/>
      <c r="H55" s="91"/>
    </row>
    <row r="56" spans="1:8" ht="13" x14ac:dyDescent="0.3">
      <c r="A56" s="98"/>
      <c r="B56" s="3">
        <v>5</v>
      </c>
      <c r="C56" s="32" t="s">
        <v>109</v>
      </c>
      <c r="D56" s="33"/>
      <c r="E56" s="33"/>
      <c r="F56" s="33"/>
      <c r="G56" s="33"/>
      <c r="H56" s="34"/>
    </row>
    <row r="57" spans="1:8" ht="13" x14ac:dyDescent="0.3">
      <c r="A57" s="98"/>
      <c r="B57" s="3">
        <v>6</v>
      </c>
      <c r="C57" s="29" t="s">
        <v>110</v>
      </c>
      <c r="D57" s="32"/>
      <c r="E57" s="33"/>
      <c r="F57" s="33"/>
      <c r="G57" s="33"/>
      <c r="H57" s="34"/>
    </row>
    <row r="58" spans="1:8" ht="13" x14ac:dyDescent="0.3">
      <c r="A58" s="98"/>
      <c r="B58" s="3">
        <v>7</v>
      </c>
      <c r="C58" s="29" t="s">
        <v>50</v>
      </c>
      <c r="D58" s="32"/>
      <c r="E58" s="33"/>
      <c r="F58" s="33"/>
      <c r="G58" s="33"/>
      <c r="H58" s="34"/>
    </row>
    <row r="59" spans="1:8" ht="13" x14ac:dyDescent="0.3">
      <c r="A59" s="98"/>
      <c r="B59" s="3">
        <v>8</v>
      </c>
      <c r="C59" s="29" t="s">
        <v>102</v>
      </c>
      <c r="D59" s="32"/>
      <c r="E59" s="33"/>
      <c r="F59" s="33"/>
      <c r="G59" s="33"/>
      <c r="H59" s="34"/>
    </row>
    <row r="60" spans="1:8" ht="13" x14ac:dyDescent="0.3">
      <c r="A60" s="98"/>
      <c r="B60" s="3">
        <v>9</v>
      </c>
      <c r="C60" s="29" t="s">
        <v>49</v>
      </c>
      <c r="D60" s="32"/>
      <c r="E60" s="33"/>
      <c r="F60" s="33"/>
      <c r="G60" s="33"/>
      <c r="H60" s="34"/>
    </row>
    <row r="61" spans="1:8" ht="13" x14ac:dyDescent="0.3">
      <c r="A61" s="98"/>
      <c r="B61" s="3">
        <v>10</v>
      </c>
      <c r="C61" s="29" t="s">
        <v>113</v>
      </c>
      <c r="D61" s="32"/>
      <c r="E61" s="33"/>
      <c r="F61" s="33"/>
      <c r="G61" s="33"/>
      <c r="H61" s="34"/>
    </row>
    <row r="62" spans="1:8" ht="13" x14ac:dyDescent="0.3">
      <c r="A62" s="98"/>
      <c r="B62" s="3">
        <v>11</v>
      </c>
      <c r="C62" s="29" t="s">
        <v>114</v>
      </c>
      <c r="D62" s="32"/>
      <c r="E62" s="33"/>
      <c r="F62" s="33"/>
      <c r="G62" s="33"/>
      <c r="H62" s="34"/>
    </row>
    <row r="63" spans="1:8" ht="13.5" thickBot="1" x14ac:dyDescent="0.35">
      <c r="A63" s="99"/>
      <c r="B63" s="10">
        <v>12</v>
      </c>
      <c r="C63" s="31" t="s">
        <v>112</v>
      </c>
      <c r="D63" s="35"/>
      <c r="E63" s="36"/>
      <c r="F63" s="36"/>
      <c r="G63" s="36"/>
      <c r="H63" s="37"/>
    </row>
    <row r="64" spans="1:8" ht="13" thickBot="1" x14ac:dyDescent="0.3">
      <c r="C64" s="20"/>
    </row>
    <row r="65" spans="1:14" ht="13" x14ac:dyDescent="0.3">
      <c r="A65" s="102" t="s">
        <v>124</v>
      </c>
      <c r="B65" s="30">
        <v>1</v>
      </c>
      <c r="C65" s="100" t="s">
        <v>52</v>
      </c>
      <c r="D65" s="100"/>
      <c r="E65" s="100"/>
      <c r="F65" s="100"/>
      <c r="G65" s="100"/>
      <c r="H65" s="100"/>
      <c r="I65" s="100"/>
      <c r="J65" s="100"/>
      <c r="K65" s="100"/>
      <c r="L65" s="100"/>
      <c r="M65" s="101"/>
    </row>
    <row r="66" spans="1:14" ht="13" x14ac:dyDescent="0.3">
      <c r="A66" s="103"/>
      <c r="B66" s="3">
        <v>2</v>
      </c>
      <c r="C66" s="90" t="s">
        <v>116</v>
      </c>
      <c r="D66" s="90"/>
      <c r="E66" s="90"/>
      <c r="F66" s="90"/>
      <c r="G66" s="90"/>
      <c r="H66" s="90"/>
      <c r="I66" s="90"/>
      <c r="J66" s="90"/>
      <c r="K66" s="90"/>
      <c r="L66" s="90"/>
      <c r="M66" s="91"/>
    </row>
    <row r="67" spans="1:14" ht="13" x14ac:dyDescent="0.3">
      <c r="A67" s="103"/>
      <c r="B67" s="3">
        <v>3</v>
      </c>
      <c r="C67" s="90" t="s">
        <v>117</v>
      </c>
      <c r="D67" s="90"/>
      <c r="E67" s="90"/>
      <c r="F67" s="90"/>
      <c r="G67" s="90"/>
      <c r="H67" s="90"/>
      <c r="I67" s="90"/>
      <c r="J67" s="90"/>
      <c r="K67" s="90"/>
      <c r="L67" s="90"/>
      <c r="M67" s="91"/>
    </row>
    <row r="68" spans="1:14" ht="13" x14ac:dyDescent="0.3">
      <c r="A68" s="103"/>
      <c r="B68" s="3">
        <v>4</v>
      </c>
      <c r="C68" s="90" t="s">
        <v>118</v>
      </c>
      <c r="D68" s="90"/>
      <c r="E68" s="90"/>
      <c r="F68" s="90"/>
      <c r="G68" s="90"/>
      <c r="H68" s="90"/>
      <c r="I68" s="90"/>
      <c r="J68" s="90"/>
      <c r="K68" s="90"/>
      <c r="L68" s="90"/>
      <c r="M68" s="91"/>
    </row>
    <row r="69" spans="1:14" ht="13" x14ac:dyDescent="0.3">
      <c r="A69" s="103"/>
      <c r="B69" s="3">
        <v>5</v>
      </c>
      <c r="C69" s="90" t="s">
        <v>119</v>
      </c>
      <c r="D69" s="90"/>
      <c r="E69" s="90"/>
      <c r="F69" s="90"/>
      <c r="G69" s="90"/>
      <c r="H69" s="90"/>
      <c r="I69" s="90"/>
      <c r="J69" s="90"/>
      <c r="K69" s="90"/>
      <c r="L69" s="90"/>
      <c r="M69" s="91"/>
    </row>
    <row r="70" spans="1:14" ht="13" x14ac:dyDescent="0.3">
      <c r="A70" s="103"/>
      <c r="B70" s="3">
        <v>6</v>
      </c>
      <c r="C70" s="90" t="s">
        <v>120</v>
      </c>
      <c r="D70" s="90"/>
      <c r="E70" s="90"/>
      <c r="F70" s="90"/>
      <c r="G70" s="90"/>
      <c r="H70" s="90"/>
      <c r="I70" s="90"/>
      <c r="J70" s="90"/>
      <c r="K70" s="90"/>
      <c r="L70" s="90"/>
      <c r="M70" s="91"/>
    </row>
    <row r="71" spans="1:14" ht="13" x14ac:dyDescent="0.3">
      <c r="A71" s="103"/>
      <c r="B71" s="3">
        <v>7</v>
      </c>
      <c r="C71" s="90" t="s">
        <v>60</v>
      </c>
      <c r="D71" s="90"/>
      <c r="E71" s="90"/>
      <c r="F71" s="90"/>
      <c r="G71" s="90"/>
      <c r="H71" s="90"/>
      <c r="I71" s="90"/>
      <c r="J71" s="90"/>
      <c r="K71" s="90"/>
      <c r="L71" s="90"/>
      <c r="M71" s="91"/>
    </row>
    <row r="72" spans="1:14" ht="13" x14ac:dyDescent="0.3">
      <c r="A72" s="103"/>
      <c r="B72" s="3">
        <v>8</v>
      </c>
      <c r="C72" s="90" t="s">
        <v>53</v>
      </c>
      <c r="D72" s="90"/>
      <c r="E72" s="90"/>
      <c r="F72" s="90"/>
      <c r="G72" s="90"/>
      <c r="H72" s="90"/>
      <c r="I72" s="90"/>
      <c r="J72" s="90"/>
      <c r="K72" s="90"/>
      <c r="L72" s="90"/>
      <c r="M72" s="91"/>
    </row>
    <row r="73" spans="1:14" ht="13" x14ac:dyDescent="0.3">
      <c r="A73" s="103"/>
      <c r="B73" s="3">
        <v>9</v>
      </c>
      <c r="C73" s="90" t="s">
        <v>121</v>
      </c>
      <c r="D73" s="90"/>
      <c r="E73" s="90"/>
      <c r="F73" s="90"/>
      <c r="G73" s="90"/>
      <c r="H73" s="90"/>
      <c r="I73" s="90"/>
      <c r="J73" s="90"/>
      <c r="K73" s="90"/>
      <c r="L73" s="90"/>
      <c r="M73" s="91"/>
    </row>
    <row r="74" spans="1:14" ht="13" x14ac:dyDescent="0.3">
      <c r="A74" s="103"/>
      <c r="B74" s="3">
        <v>10</v>
      </c>
      <c r="C74" s="90" t="s">
        <v>54</v>
      </c>
      <c r="D74" s="90"/>
      <c r="E74" s="90"/>
      <c r="F74" s="90"/>
      <c r="G74" s="90"/>
      <c r="H74" s="90"/>
      <c r="I74" s="90"/>
      <c r="J74" s="90"/>
      <c r="K74" s="90"/>
      <c r="L74" s="90"/>
      <c r="M74" s="91"/>
    </row>
    <row r="75" spans="1:14" ht="13" x14ac:dyDescent="0.3">
      <c r="A75" s="103"/>
      <c r="B75" s="3">
        <v>11</v>
      </c>
      <c r="C75" s="90" t="s">
        <v>123</v>
      </c>
      <c r="D75" s="90"/>
      <c r="E75" s="90"/>
      <c r="F75" s="90"/>
      <c r="G75" s="90"/>
      <c r="H75" s="90"/>
      <c r="I75" s="90"/>
      <c r="J75" s="90"/>
      <c r="K75" s="90"/>
      <c r="L75" s="90"/>
      <c r="M75" s="91"/>
    </row>
    <row r="76" spans="1:14" ht="13.5" thickBot="1" x14ac:dyDescent="0.35">
      <c r="A76" s="104"/>
      <c r="B76" s="10">
        <v>12</v>
      </c>
      <c r="C76" s="92" t="s">
        <v>122</v>
      </c>
      <c r="D76" s="92"/>
      <c r="E76" s="92"/>
      <c r="F76" s="92"/>
      <c r="G76" s="92"/>
      <c r="H76" s="92"/>
      <c r="I76" s="92"/>
      <c r="J76" s="92"/>
      <c r="K76" s="92"/>
      <c r="L76" s="92"/>
      <c r="M76" s="93"/>
    </row>
    <row r="77" spans="1:14" ht="13" thickBot="1" x14ac:dyDescent="0.3">
      <c r="C77" s="20"/>
    </row>
    <row r="78" spans="1:14" ht="13" thickBot="1" x14ac:dyDescent="0.3">
      <c r="A78" s="97" t="s">
        <v>131</v>
      </c>
      <c r="B78" s="30">
        <v>3</v>
      </c>
      <c r="C78" s="94" t="s">
        <v>55</v>
      </c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6"/>
    </row>
    <row r="79" spans="1:14" ht="13" thickBot="1" x14ac:dyDescent="0.3">
      <c r="A79" s="98"/>
      <c r="B79" s="3">
        <v>4</v>
      </c>
      <c r="C79" s="94" t="s">
        <v>127</v>
      </c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6"/>
    </row>
    <row r="80" spans="1:14" ht="13" thickBot="1" x14ac:dyDescent="0.3">
      <c r="A80" s="98"/>
      <c r="B80" s="3">
        <v>5</v>
      </c>
      <c r="C80" s="94" t="s">
        <v>56</v>
      </c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6"/>
    </row>
    <row r="81" spans="1:14" ht="13" thickBot="1" x14ac:dyDescent="0.3">
      <c r="A81" s="98"/>
      <c r="B81" s="3">
        <v>6</v>
      </c>
      <c r="C81" s="94" t="s">
        <v>130</v>
      </c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6"/>
    </row>
    <row r="82" spans="1:14" ht="13" thickBot="1" x14ac:dyDescent="0.3">
      <c r="A82" s="98"/>
      <c r="B82" s="3">
        <v>7</v>
      </c>
      <c r="C82" s="94" t="s">
        <v>57</v>
      </c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6"/>
    </row>
    <row r="83" spans="1:14" ht="13" thickBot="1" x14ac:dyDescent="0.3">
      <c r="A83" s="98"/>
      <c r="B83" s="3">
        <v>8</v>
      </c>
      <c r="C83" s="94" t="s">
        <v>128</v>
      </c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6"/>
    </row>
    <row r="84" spans="1:14" ht="13" thickBot="1" x14ac:dyDescent="0.3">
      <c r="A84" s="98"/>
      <c r="B84" s="3">
        <v>9</v>
      </c>
      <c r="C84" s="94" t="s">
        <v>125</v>
      </c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6"/>
    </row>
    <row r="85" spans="1:14" ht="13" thickBot="1" x14ac:dyDescent="0.3">
      <c r="A85" s="98"/>
      <c r="B85" s="3">
        <v>10</v>
      </c>
      <c r="C85" s="94" t="s">
        <v>61</v>
      </c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6"/>
    </row>
    <row r="86" spans="1:14" ht="13" thickBot="1" x14ac:dyDescent="0.3">
      <c r="A86" s="98"/>
      <c r="B86" s="3">
        <v>11</v>
      </c>
      <c r="C86" s="94" t="s">
        <v>126</v>
      </c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6"/>
    </row>
    <row r="87" spans="1:14" ht="13.5" customHeight="1" thickBot="1" x14ac:dyDescent="0.3">
      <c r="A87" s="99"/>
      <c r="B87" s="10">
        <v>12</v>
      </c>
      <c r="C87" s="94" t="s">
        <v>58</v>
      </c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6"/>
    </row>
    <row r="89" spans="1:14" ht="13" thickBot="1" x14ac:dyDescent="0.3"/>
    <row r="90" spans="1:14" x14ac:dyDescent="0.25">
      <c r="A90" s="105"/>
      <c r="B90" s="30">
        <v>10</v>
      </c>
      <c r="C90" s="100" t="s">
        <v>129</v>
      </c>
      <c r="D90" s="100"/>
      <c r="E90" s="100"/>
      <c r="F90" s="100"/>
      <c r="G90" s="100"/>
      <c r="H90" s="100"/>
      <c r="I90" s="100"/>
      <c r="J90" s="100"/>
      <c r="K90" s="100"/>
      <c r="L90" s="100"/>
      <c r="M90" s="101"/>
    </row>
    <row r="91" spans="1:14" x14ac:dyDescent="0.25">
      <c r="A91" s="106"/>
      <c r="B91" s="3">
        <v>11</v>
      </c>
      <c r="C91" s="90" t="s">
        <v>132</v>
      </c>
      <c r="D91" s="90"/>
      <c r="E91" s="90"/>
      <c r="F91" s="90"/>
      <c r="G91" s="90"/>
      <c r="H91" s="90"/>
      <c r="I91" s="90"/>
      <c r="J91" s="90"/>
      <c r="K91" s="90"/>
      <c r="L91" s="90"/>
      <c r="M91" s="91"/>
    </row>
    <row r="92" spans="1:14" x14ac:dyDescent="0.25">
      <c r="A92" s="107"/>
      <c r="B92" s="25">
        <v>11</v>
      </c>
      <c r="C92" s="90" t="s">
        <v>460</v>
      </c>
      <c r="D92" s="90"/>
      <c r="E92" s="90"/>
      <c r="F92" s="90"/>
      <c r="G92" s="90"/>
      <c r="H92" s="90"/>
      <c r="I92" s="90"/>
      <c r="J92" s="90"/>
      <c r="K92" s="90"/>
      <c r="L92" s="90"/>
      <c r="M92" s="91"/>
    </row>
    <row r="93" spans="1:14" ht="13" thickBot="1" x14ac:dyDescent="0.3">
      <c r="A93" s="108"/>
      <c r="B93" s="10">
        <v>12</v>
      </c>
      <c r="C93" s="92" t="s">
        <v>133</v>
      </c>
      <c r="D93" s="92"/>
      <c r="E93" s="92"/>
      <c r="F93" s="92"/>
      <c r="G93" s="92"/>
      <c r="H93" s="92"/>
      <c r="I93" s="92"/>
      <c r="J93" s="92"/>
      <c r="K93" s="92"/>
      <c r="L93" s="92"/>
      <c r="M93" s="93"/>
    </row>
    <row r="98" spans="3:20" x14ac:dyDescent="0.25">
      <c r="C98" s="1" t="s">
        <v>457</v>
      </c>
    </row>
    <row r="99" spans="3:20" x14ac:dyDescent="0.25">
      <c r="C99" s="1" t="s">
        <v>458</v>
      </c>
    </row>
    <row r="103" spans="3:20" x14ac:dyDescent="0.25">
      <c r="C103" t="s">
        <v>134</v>
      </c>
      <c r="D103" t="s">
        <v>135</v>
      </c>
      <c r="E103" t="s">
        <v>136</v>
      </c>
      <c r="F103" t="s">
        <v>137</v>
      </c>
      <c r="G103" t="s">
        <v>138</v>
      </c>
      <c r="H103" t="s">
        <v>139</v>
      </c>
      <c r="I103" t="s">
        <v>140</v>
      </c>
      <c r="J103" t="s">
        <v>141</v>
      </c>
      <c r="K103" t="s">
        <v>142</v>
      </c>
      <c r="L103" t="s">
        <v>143</v>
      </c>
      <c r="M103" t="s">
        <v>144</v>
      </c>
      <c r="N103" t="s">
        <v>145</v>
      </c>
      <c r="O103" t="s">
        <v>146</v>
      </c>
      <c r="P103" t="s">
        <v>147</v>
      </c>
      <c r="Q103" t="s">
        <v>152</v>
      </c>
      <c r="R103" t="s">
        <v>153</v>
      </c>
      <c r="S103" t="s">
        <v>154</v>
      </c>
      <c r="T103" t="s">
        <v>155</v>
      </c>
    </row>
    <row r="104" spans="3:20" x14ac:dyDescent="0.25">
      <c r="C104" t="s">
        <v>156</v>
      </c>
      <c r="D104" t="s">
        <v>157</v>
      </c>
      <c r="E104" t="s">
        <v>158</v>
      </c>
      <c r="F104" t="s">
        <v>159</v>
      </c>
      <c r="G104" t="s">
        <v>160</v>
      </c>
      <c r="H104" t="s">
        <v>161</v>
      </c>
      <c r="I104" t="s">
        <v>162</v>
      </c>
      <c r="J104" t="s">
        <v>163</v>
      </c>
      <c r="K104" t="s">
        <v>164</v>
      </c>
      <c r="L104" t="s">
        <v>165</v>
      </c>
      <c r="M104" t="s">
        <v>166</v>
      </c>
      <c r="N104" t="s">
        <v>167</v>
      </c>
      <c r="O104" t="s">
        <v>168</v>
      </c>
      <c r="P104" t="s">
        <v>169</v>
      </c>
      <c r="Q104" t="s">
        <v>174</v>
      </c>
      <c r="R104" t="s">
        <v>175</v>
      </c>
      <c r="S104" t="s">
        <v>176</v>
      </c>
      <c r="T104" t="s">
        <v>177</v>
      </c>
    </row>
    <row r="105" spans="3:20" x14ac:dyDescent="0.25">
      <c r="C105" t="s">
        <v>178</v>
      </c>
      <c r="D105" t="s">
        <v>179</v>
      </c>
      <c r="E105" t="s">
        <v>180</v>
      </c>
      <c r="F105" t="s">
        <v>181</v>
      </c>
      <c r="G105" t="s">
        <v>182</v>
      </c>
      <c r="H105" t="s">
        <v>183</v>
      </c>
      <c r="I105" t="s">
        <v>184</v>
      </c>
      <c r="J105" t="s">
        <v>185</v>
      </c>
      <c r="K105" t="s">
        <v>186</v>
      </c>
      <c r="L105" t="s">
        <v>187</v>
      </c>
      <c r="M105" t="s">
        <v>188</v>
      </c>
      <c r="N105" t="s">
        <v>189</v>
      </c>
      <c r="O105" t="s">
        <v>190</v>
      </c>
      <c r="P105" t="s">
        <v>191</v>
      </c>
      <c r="Q105" t="s">
        <v>195</v>
      </c>
      <c r="R105" t="s">
        <v>196</v>
      </c>
      <c r="T105" t="s">
        <v>197</v>
      </c>
    </row>
    <row r="106" spans="3:20" x14ac:dyDescent="0.25">
      <c r="C106" t="s">
        <v>198</v>
      </c>
      <c r="D106" t="s">
        <v>199</v>
      </c>
      <c r="E106" t="s">
        <v>200</v>
      </c>
      <c r="F106" t="s">
        <v>201</v>
      </c>
      <c r="G106" t="s">
        <v>202</v>
      </c>
      <c r="H106" t="s">
        <v>203</v>
      </c>
      <c r="I106" t="s">
        <v>204</v>
      </c>
      <c r="J106" t="s">
        <v>205</v>
      </c>
      <c r="K106" t="s">
        <v>206</v>
      </c>
      <c r="L106" t="s">
        <v>207</v>
      </c>
      <c r="M106" t="s">
        <v>208</v>
      </c>
      <c r="N106" t="s">
        <v>209</v>
      </c>
      <c r="O106" t="s">
        <v>210</v>
      </c>
      <c r="P106" t="s">
        <v>211</v>
      </c>
      <c r="Q106" t="s">
        <v>215</v>
      </c>
      <c r="R106" t="s">
        <v>216</v>
      </c>
    </row>
    <row r="107" spans="3:20" x14ac:dyDescent="0.25">
      <c r="C107" t="s">
        <v>217</v>
      </c>
      <c r="D107" t="s">
        <v>218</v>
      </c>
      <c r="E107" t="s">
        <v>219</v>
      </c>
      <c r="F107" t="s">
        <v>220</v>
      </c>
      <c r="G107" t="s">
        <v>221</v>
      </c>
      <c r="H107" t="s">
        <v>222</v>
      </c>
      <c r="I107" t="s">
        <v>223</v>
      </c>
      <c r="J107" t="s">
        <v>224</v>
      </c>
      <c r="K107" t="s">
        <v>225</v>
      </c>
      <c r="L107" t="s">
        <v>226</v>
      </c>
      <c r="M107" t="s">
        <v>227</v>
      </c>
      <c r="N107" t="s">
        <v>228</v>
      </c>
      <c r="O107" t="s">
        <v>229</v>
      </c>
      <c r="P107" t="s">
        <v>230</v>
      </c>
      <c r="Q107" t="s">
        <v>234</v>
      </c>
    </row>
    <row r="108" spans="3:20" x14ac:dyDescent="0.25">
      <c r="C108" t="s">
        <v>235</v>
      </c>
      <c r="D108" t="s">
        <v>236</v>
      </c>
      <c r="E108" t="s">
        <v>237</v>
      </c>
      <c r="F108" t="s">
        <v>238</v>
      </c>
      <c r="G108" t="s">
        <v>239</v>
      </c>
      <c r="H108" t="s">
        <v>240</v>
      </c>
      <c r="I108" t="s">
        <v>241</v>
      </c>
      <c r="J108" t="s">
        <v>242</v>
      </c>
      <c r="K108" t="s">
        <v>243</v>
      </c>
      <c r="L108" t="s">
        <v>244</v>
      </c>
      <c r="M108" t="s">
        <v>245</v>
      </c>
      <c r="N108" t="s">
        <v>246</v>
      </c>
      <c r="O108" t="s">
        <v>247</v>
      </c>
      <c r="P108" t="s">
        <v>248</v>
      </c>
      <c r="Q108" t="s">
        <v>252</v>
      </c>
    </row>
    <row r="109" spans="3:20" x14ac:dyDescent="0.25">
      <c r="C109" t="s">
        <v>253</v>
      </c>
      <c r="D109" t="s">
        <v>254</v>
      </c>
      <c r="E109" t="s">
        <v>255</v>
      </c>
      <c r="F109" t="s">
        <v>256</v>
      </c>
      <c r="G109" t="s">
        <v>257</v>
      </c>
      <c r="H109" t="s">
        <v>258</v>
      </c>
      <c r="I109" t="s">
        <v>259</v>
      </c>
      <c r="J109" t="s">
        <v>260</v>
      </c>
      <c r="K109" t="s">
        <v>261</v>
      </c>
      <c r="L109" t="s">
        <v>262</v>
      </c>
      <c r="M109" t="s">
        <v>263</v>
      </c>
      <c r="N109" t="s">
        <v>264</v>
      </c>
      <c r="O109" t="s">
        <v>265</v>
      </c>
      <c r="P109" t="s">
        <v>266</v>
      </c>
      <c r="Q109" t="s">
        <v>270</v>
      </c>
    </row>
    <row r="110" spans="3:20" x14ac:dyDescent="0.25">
      <c r="C110" t="s">
        <v>271</v>
      </c>
      <c r="D110" t="s">
        <v>272</v>
      </c>
      <c r="E110" t="s">
        <v>273</v>
      </c>
      <c r="F110" t="s">
        <v>274</v>
      </c>
      <c r="G110" t="s">
        <v>275</v>
      </c>
      <c r="H110" t="s">
        <v>276</v>
      </c>
      <c r="I110" t="s">
        <v>277</v>
      </c>
      <c r="J110" t="s">
        <v>278</v>
      </c>
      <c r="K110" t="s">
        <v>279</v>
      </c>
      <c r="L110" t="s">
        <v>280</v>
      </c>
      <c r="M110" t="s">
        <v>281</v>
      </c>
      <c r="N110" t="s">
        <v>282</v>
      </c>
      <c r="O110" t="s">
        <v>283</v>
      </c>
      <c r="P110" t="s">
        <v>284</v>
      </c>
      <c r="Q110" t="s">
        <v>288</v>
      </c>
    </row>
    <row r="111" spans="3:20" x14ac:dyDescent="0.25">
      <c r="C111" t="s">
        <v>289</v>
      </c>
      <c r="D111" t="s">
        <v>290</v>
      </c>
      <c r="E111" t="s">
        <v>291</v>
      </c>
      <c r="F111" t="s">
        <v>292</v>
      </c>
      <c r="G111" t="s">
        <v>293</v>
      </c>
      <c r="H111" t="s">
        <v>294</v>
      </c>
      <c r="I111" t="s">
        <v>295</v>
      </c>
      <c r="J111" t="s">
        <v>296</v>
      </c>
      <c r="K111" t="s">
        <v>297</v>
      </c>
      <c r="L111" t="s">
        <v>298</v>
      </c>
      <c r="M111" t="s">
        <v>299</v>
      </c>
      <c r="N111" t="s">
        <v>300</v>
      </c>
      <c r="O111" t="s">
        <v>301</v>
      </c>
      <c r="P111" t="s">
        <v>302</v>
      </c>
      <c r="Q111" t="s">
        <v>306</v>
      </c>
    </row>
    <row r="112" spans="3:20" x14ac:dyDescent="0.25">
      <c r="C112" t="s">
        <v>307</v>
      </c>
      <c r="D112" t="s">
        <v>308</v>
      </c>
      <c r="E112" t="s">
        <v>309</v>
      </c>
      <c r="F112" t="s">
        <v>310</v>
      </c>
      <c r="G112" t="s">
        <v>311</v>
      </c>
      <c r="H112" t="s">
        <v>312</v>
      </c>
      <c r="I112" t="s">
        <v>313</v>
      </c>
      <c r="J112" t="s">
        <v>314</v>
      </c>
      <c r="K112" t="s">
        <v>315</v>
      </c>
      <c r="L112" t="s">
        <v>316</v>
      </c>
      <c r="M112" t="s">
        <v>317</v>
      </c>
      <c r="N112" t="s">
        <v>318</v>
      </c>
      <c r="O112" t="s">
        <v>319</v>
      </c>
      <c r="P112" t="s">
        <v>320</v>
      </c>
      <c r="Q112" t="s">
        <v>324</v>
      </c>
    </row>
    <row r="113" spans="3:17" x14ac:dyDescent="0.25">
      <c r="C113" t="s">
        <v>325</v>
      </c>
      <c r="D113" t="s">
        <v>326</v>
      </c>
      <c r="E113" t="s">
        <v>327</v>
      </c>
      <c r="F113" t="s">
        <v>328</v>
      </c>
      <c r="G113" t="s">
        <v>329</v>
      </c>
      <c r="H113" t="s">
        <v>330</v>
      </c>
      <c r="I113" t="s">
        <v>331</v>
      </c>
      <c r="J113" t="s">
        <v>332</v>
      </c>
      <c r="K113" t="s">
        <v>333</v>
      </c>
      <c r="L113" t="s">
        <v>334</v>
      </c>
      <c r="M113" t="s">
        <v>335</v>
      </c>
      <c r="O113" t="s">
        <v>336</v>
      </c>
      <c r="P113" t="s">
        <v>337</v>
      </c>
      <c r="Q113" t="s">
        <v>341</v>
      </c>
    </row>
    <row r="114" spans="3:17" x14ac:dyDescent="0.25">
      <c r="C114" t="s">
        <v>342</v>
      </c>
      <c r="D114" t="s">
        <v>343</v>
      </c>
      <c r="E114" t="s">
        <v>344</v>
      </c>
      <c r="F114" t="s">
        <v>345</v>
      </c>
      <c r="G114" t="s">
        <v>346</v>
      </c>
      <c r="H114" t="s">
        <v>347</v>
      </c>
      <c r="I114" t="s">
        <v>348</v>
      </c>
      <c r="J114" t="s">
        <v>349</v>
      </c>
      <c r="K114" t="s">
        <v>350</v>
      </c>
      <c r="L114" t="s">
        <v>351</v>
      </c>
      <c r="M114" t="s">
        <v>352</v>
      </c>
      <c r="O114" t="s">
        <v>353</v>
      </c>
      <c r="P114" t="s">
        <v>354</v>
      </c>
      <c r="Q114" t="s">
        <v>358</v>
      </c>
    </row>
    <row r="115" spans="3:17" x14ac:dyDescent="0.25">
      <c r="C115" t="s">
        <v>359</v>
      </c>
      <c r="D115"/>
      <c r="E115" t="s">
        <v>360</v>
      </c>
      <c r="F115" t="s">
        <v>361</v>
      </c>
      <c r="G115" t="s">
        <v>362</v>
      </c>
      <c r="I115" t="s">
        <v>363</v>
      </c>
      <c r="J115" t="s">
        <v>364</v>
      </c>
      <c r="K115" t="s">
        <v>365</v>
      </c>
      <c r="L115" t="s">
        <v>366</v>
      </c>
      <c r="M115" t="s">
        <v>367</v>
      </c>
      <c r="O115" t="s">
        <v>368</v>
      </c>
      <c r="P115" t="s">
        <v>369</v>
      </c>
      <c r="Q115" t="s">
        <v>372</v>
      </c>
    </row>
    <row r="116" spans="3:17" x14ac:dyDescent="0.25">
      <c r="C116" t="s">
        <v>373</v>
      </c>
      <c r="D116"/>
      <c r="E116" t="s">
        <v>374</v>
      </c>
      <c r="F116" t="s">
        <v>375</v>
      </c>
      <c r="I116" t="s">
        <v>376</v>
      </c>
      <c r="J116" t="s">
        <v>377</v>
      </c>
      <c r="K116" t="s">
        <v>378</v>
      </c>
      <c r="M116" t="s">
        <v>379</v>
      </c>
      <c r="O116" t="s">
        <v>380</v>
      </c>
      <c r="P116" t="s">
        <v>381</v>
      </c>
      <c r="Q116" t="s">
        <v>384</v>
      </c>
    </row>
    <row r="117" spans="3:17" x14ac:dyDescent="0.25">
      <c r="C117" t="s">
        <v>385</v>
      </c>
      <c r="D117"/>
      <c r="E117" t="s">
        <v>386</v>
      </c>
      <c r="F117" t="s">
        <v>387</v>
      </c>
      <c r="I117" t="s">
        <v>388</v>
      </c>
      <c r="J117" t="s">
        <v>389</v>
      </c>
      <c r="K117" t="s">
        <v>390</v>
      </c>
      <c r="M117" t="s">
        <v>358</v>
      </c>
      <c r="O117" t="s">
        <v>391</v>
      </c>
      <c r="P117" t="s">
        <v>392</v>
      </c>
    </row>
    <row r="118" spans="3:17" x14ac:dyDescent="0.25">
      <c r="C118" t="s">
        <v>395</v>
      </c>
      <c r="D118"/>
      <c r="E118" t="s">
        <v>396</v>
      </c>
      <c r="F118" t="s">
        <v>397</v>
      </c>
      <c r="J118" t="s">
        <v>398</v>
      </c>
      <c r="K118" t="s">
        <v>399</v>
      </c>
      <c r="M118" t="s">
        <v>167</v>
      </c>
      <c r="O118" t="s">
        <v>400</v>
      </c>
      <c r="P118" t="s">
        <v>401</v>
      </c>
    </row>
    <row r="119" spans="3:17" x14ac:dyDescent="0.25">
      <c r="C119" t="s">
        <v>404</v>
      </c>
      <c r="D119"/>
      <c r="E119" t="s">
        <v>405</v>
      </c>
      <c r="F119" t="s">
        <v>406</v>
      </c>
      <c r="K119" t="s">
        <v>407</v>
      </c>
      <c r="M119" t="s">
        <v>408</v>
      </c>
      <c r="O119" t="s">
        <v>409</v>
      </c>
    </row>
    <row r="120" spans="3:17" x14ac:dyDescent="0.25">
      <c r="C120" t="s">
        <v>411</v>
      </c>
      <c r="D120"/>
      <c r="E120" t="s">
        <v>412</v>
      </c>
      <c r="F120" t="s">
        <v>413</v>
      </c>
      <c r="K120" t="s">
        <v>414</v>
      </c>
      <c r="M120" t="s">
        <v>415</v>
      </c>
      <c r="O120" t="s">
        <v>416</v>
      </c>
    </row>
    <row r="121" spans="3:17" x14ac:dyDescent="0.25">
      <c r="C121" t="s">
        <v>418</v>
      </c>
      <c r="D121"/>
      <c r="E121" t="s">
        <v>419</v>
      </c>
      <c r="F121" t="s">
        <v>420</v>
      </c>
      <c r="K121" t="s">
        <v>421</v>
      </c>
      <c r="M121" t="s">
        <v>422</v>
      </c>
      <c r="O121" t="s">
        <v>423</v>
      </c>
    </row>
    <row r="122" spans="3:17" x14ac:dyDescent="0.25">
      <c r="C122"/>
      <c r="D122"/>
      <c r="E122" t="s">
        <v>425</v>
      </c>
      <c r="F122" t="s">
        <v>426</v>
      </c>
      <c r="K122" t="s">
        <v>427</v>
      </c>
      <c r="M122" t="s">
        <v>428</v>
      </c>
      <c r="O122" t="s">
        <v>429</v>
      </c>
    </row>
    <row r="123" spans="3:17" x14ac:dyDescent="0.25">
      <c r="C123"/>
      <c r="D123"/>
      <c r="E123" t="s">
        <v>430</v>
      </c>
      <c r="F123" t="s">
        <v>431</v>
      </c>
      <c r="K123" t="s">
        <v>432</v>
      </c>
      <c r="M123" t="s">
        <v>433</v>
      </c>
    </row>
    <row r="124" spans="3:17" x14ac:dyDescent="0.25">
      <c r="C124"/>
      <c r="D124"/>
      <c r="F124" t="s">
        <v>434</v>
      </c>
      <c r="K124" t="s">
        <v>435</v>
      </c>
      <c r="M124" t="s">
        <v>436</v>
      </c>
    </row>
    <row r="125" spans="3:17" x14ac:dyDescent="0.25">
      <c r="C125"/>
      <c r="D125"/>
      <c r="F125" t="s">
        <v>437</v>
      </c>
      <c r="K125" t="s">
        <v>438</v>
      </c>
      <c r="M125" t="s">
        <v>439</v>
      </c>
    </row>
    <row r="126" spans="3:17" x14ac:dyDescent="0.25">
      <c r="C126"/>
      <c r="D126"/>
      <c r="F126" t="s">
        <v>440</v>
      </c>
      <c r="K126" t="s">
        <v>441</v>
      </c>
      <c r="M126" t="s">
        <v>442</v>
      </c>
    </row>
    <row r="127" spans="3:17" x14ac:dyDescent="0.25">
      <c r="C127"/>
      <c r="D127"/>
      <c r="F127" t="s">
        <v>443</v>
      </c>
      <c r="K127" t="s">
        <v>444</v>
      </c>
      <c r="M127" t="s">
        <v>445</v>
      </c>
    </row>
    <row r="128" spans="3:17" x14ac:dyDescent="0.25">
      <c r="C128"/>
      <c r="D128"/>
      <c r="F128" t="s">
        <v>446</v>
      </c>
      <c r="K128" t="s">
        <v>447</v>
      </c>
      <c r="M128" t="s">
        <v>448</v>
      </c>
    </row>
    <row r="129" spans="3:13" x14ac:dyDescent="0.25">
      <c r="C129"/>
      <c r="D129"/>
      <c r="F129" t="s">
        <v>449</v>
      </c>
      <c r="K129" t="s">
        <v>450</v>
      </c>
      <c r="M129" t="s">
        <v>451</v>
      </c>
    </row>
    <row r="130" spans="3:13" x14ac:dyDescent="0.25">
      <c r="C130"/>
      <c r="D130"/>
      <c r="F130" t="s">
        <v>452</v>
      </c>
      <c r="K130" t="s">
        <v>453</v>
      </c>
      <c r="M130" t="s">
        <v>454</v>
      </c>
    </row>
    <row r="131" spans="3:13" x14ac:dyDescent="0.25">
      <c r="C131"/>
      <c r="D131"/>
    </row>
    <row r="132" spans="3:13" ht="13" thickBot="1" x14ac:dyDescent="0.3"/>
    <row r="133" spans="3:13" ht="13" x14ac:dyDescent="0.3">
      <c r="D133" s="39" t="s">
        <v>38</v>
      </c>
      <c r="E133" s="40" t="s">
        <v>5</v>
      </c>
      <c r="F133" s="40" t="s">
        <v>5</v>
      </c>
    </row>
    <row r="134" spans="3:13" x14ac:dyDescent="0.25">
      <c r="D134" s="3" t="s">
        <v>501</v>
      </c>
      <c r="E134" s="21">
        <v>35000</v>
      </c>
      <c r="F134">
        <v>28000</v>
      </c>
    </row>
    <row r="135" spans="3:13" x14ac:dyDescent="0.25">
      <c r="D135" s="3" t="s">
        <v>500</v>
      </c>
      <c r="E135" s="21">
        <v>32000</v>
      </c>
      <c r="F135">
        <v>30000</v>
      </c>
    </row>
    <row r="136" spans="3:13" x14ac:dyDescent="0.25">
      <c r="D136" s="6" t="s">
        <v>41</v>
      </c>
      <c r="E136" s="21">
        <v>20000</v>
      </c>
      <c r="F136">
        <v>25000</v>
      </c>
    </row>
    <row r="137" spans="3:13" x14ac:dyDescent="0.25">
      <c r="D137" s="6" t="s">
        <v>42</v>
      </c>
      <c r="E137" s="21">
        <v>8000</v>
      </c>
      <c r="F137">
        <v>9000</v>
      </c>
    </row>
    <row r="138" spans="3:13" x14ac:dyDescent="0.25">
      <c r="D138" s="6" t="s">
        <v>81</v>
      </c>
      <c r="E138" s="21">
        <v>15000</v>
      </c>
      <c r="F138">
        <v>18000</v>
      </c>
    </row>
    <row r="139" spans="3:13" x14ac:dyDescent="0.25">
      <c r="D139" s="6" t="s">
        <v>99</v>
      </c>
      <c r="E139" s="21">
        <v>18000</v>
      </c>
      <c r="F139">
        <v>19000</v>
      </c>
    </row>
    <row r="140" spans="3:13" x14ac:dyDescent="0.25">
      <c r="D140" s="6" t="s">
        <v>40</v>
      </c>
      <c r="E140" s="21">
        <v>12000</v>
      </c>
      <c r="F140">
        <v>15000</v>
      </c>
    </row>
    <row r="141" spans="3:13" ht="13" thickBot="1" x14ac:dyDescent="0.3">
      <c r="D141" s="7"/>
      <c r="E141" s="22"/>
    </row>
  </sheetData>
  <autoFilter ref="B3:P46" xr:uid="{00000000-0009-0000-0000-000020000000}"/>
  <sortState xmlns:xlrd2="http://schemas.microsoft.com/office/spreadsheetml/2017/richdata2" ref="B4:Q43">
    <sortCondition ref="Q4:Q43"/>
  </sortState>
  <mergeCells count="34">
    <mergeCell ref="A90:A93"/>
    <mergeCell ref="C90:M90"/>
    <mergeCell ref="C91:M91"/>
    <mergeCell ref="C92:M92"/>
    <mergeCell ref="C93:M93"/>
    <mergeCell ref="C75:M75"/>
    <mergeCell ref="C76:M76"/>
    <mergeCell ref="A78:A87"/>
    <mergeCell ref="C78:N78"/>
    <mergeCell ref="C79:N79"/>
    <mergeCell ref="C80:N80"/>
    <mergeCell ref="C81:N81"/>
    <mergeCell ref="C82:N82"/>
    <mergeCell ref="C83:N83"/>
    <mergeCell ref="C84:N84"/>
    <mergeCell ref="C85:N85"/>
    <mergeCell ref="C86:N86"/>
    <mergeCell ref="C87:N87"/>
    <mergeCell ref="C74:M74"/>
    <mergeCell ref="A52:A63"/>
    <mergeCell ref="C52:H52"/>
    <mergeCell ref="C53:H53"/>
    <mergeCell ref="C54:H54"/>
    <mergeCell ref="C55:H55"/>
    <mergeCell ref="A65:A76"/>
    <mergeCell ref="C65:M65"/>
    <mergeCell ref="C66:M66"/>
    <mergeCell ref="C67:M67"/>
    <mergeCell ref="C68:M68"/>
    <mergeCell ref="C69:M69"/>
    <mergeCell ref="C70:M70"/>
    <mergeCell ref="C71:M71"/>
    <mergeCell ref="C72:M72"/>
    <mergeCell ref="C73:M73"/>
  </mergeCells>
  <dataValidations count="3">
    <dataValidation type="list" allowBlank="1" showInputMessage="1" showErrorMessage="1" sqref="L4:L6 L8:L9 L11:L14 L16:L17 L19:L23 L25 L27 L29 L31:L35 L37:L38 L40:L41 L43" xr:uid="{00000000-0002-0000-2000-000000000000}">
      <formula1>INDIRECT(D4)</formula1>
    </dataValidation>
    <dataValidation type="list" allowBlank="1" showInputMessage="1" showErrorMessage="1" sqref="P4:P6 P8:P9 P11:P14 P16:P17 P19:P23 P25 P27 P29 P31:P35 P37:P38 P40:P41 P43 P46" xr:uid="{00000000-0002-0000-2000-000001000000}">
      <formula1>INDIRECT(O4)</formula1>
    </dataValidation>
    <dataValidation type="list" allowBlank="1" showInputMessage="1" showErrorMessage="1" sqref="O4:O6 O46 O43 O37:O38 O29 O25 O16:O17 O11:O14 O19:O23 O27 O31:O35 O40:O41 O8:O9" xr:uid="{00000000-0002-0000-2000-000002000000}">
      <formula1>$C$103:$T$103</formula1>
    </dataValidation>
  </dataValidations>
  <hyperlinks>
    <hyperlink ref="C113" r:id="rId1" tooltip="Бар (місто)" display="https://uk.wikipedia.org/wiki/%D0%91%D0%B0%D1%80_(%D0%BC%D1%96%D1%81%D1%82%D0%BE)" xr:uid="{00000000-0004-0000-2000-000000000000}"/>
    <hyperlink ref="C111" r:id="rId2" tooltip="Бершадь" display="https://uk.wikipedia.org/wiki/%D0%91%D0%B5%D1%80%D1%88%D0%B0%D0%B4%D1%8C" xr:uid="{00000000-0004-0000-2000-000001000000}"/>
    <hyperlink ref="C121" r:id="rId3" tooltip="Вінниця" display="https://uk.wikipedia.org/wiki/%D0%92%D1%96%D0%BD%D0%BD%D0%B8%D1%86%D1%8F" xr:uid="{00000000-0004-0000-2000-000002000000}"/>
    <hyperlink ref="C116" r:id="rId4" tooltip="Гайсин" display="https://uk.wikipedia.org/wiki/%D0%93%D0%B0%D0%B9%D1%81%D0%B8%D0%BD" xr:uid="{00000000-0004-0000-2000-000003000000}"/>
    <hyperlink ref="C110" r:id="rId5" tooltip="Гнівань" display="https://uk.wikipedia.org/wiki/%D0%93%D0%BD%D1%96%D0%B2%D0%B0%D0%BD%D1%8C" xr:uid="{00000000-0004-0000-2000-000004000000}"/>
    <hyperlink ref="C120" r:id="rId6" tooltip="Жмеринка" display="https://uk.wikipedia.org/wiki/%D0%96%D0%BC%D0%B5%D1%80%D0%B8%D0%BD%D0%BA%D0%B0" xr:uid="{00000000-0004-0000-2000-000005000000}"/>
    <hyperlink ref="C107" r:id="rId7" tooltip="Іллінці" display="https://uk.wikipedia.org/wiki/%D0%86%D0%BB%D0%BB%D1%96%D0%BD%D1%86%D1%96" xr:uid="{00000000-0004-0000-2000-000006000000}"/>
    <hyperlink ref="C114" r:id="rId8" tooltip="Калинівка (місто)" display="https://uk.wikipedia.org/wiki/%D0%9A%D0%B0%D0%BB%D0%B8%D0%BD%D1%96%D0%B2%D0%BA%D0%B0_(%D0%BC%D1%96%D1%81%D1%82%D0%BE)" xr:uid="{00000000-0004-0000-2000-000007000000}"/>
    <hyperlink ref="C117" r:id="rId9" tooltip="Козятин" display="https://uk.wikipedia.org/wiki/%D0%9A%D0%BE%D0%B7%D1%8F%D1%82%D0%B8%D0%BD" xr:uid="{00000000-0004-0000-2000-000008000000}"/>
    <hyperlink ref="C115" r:id="rId10" tooltip="Ладижин" display="https://uk.wikipedia.org/wiki/%D0%9B%D0%B0%D0%B4%D0%B8%D0%B6%D0%B8%D0%BD" xr:uid="{00000000-0004-0000-2000-000009000000}"/>
    <hyperlink ref="C105" r:id="rId11" tooltip="Липовець" display="https://uk.wikipedia.org/wiki/%D0%9B%D0%B8%D0%BF%D0%BE%D0%B2%D0%B5%D1%86%D1%8C" xr:uid="{00000000-0004-0000-2000-00000A000000}"/>
    <hyperlink ref="C119" r:id="rId12" tooltip="Могилів-Подільський" display="https://uk.wikipedia.org/wiki/%D0%9C%D0%BE%D0%B3%D0%B8%D0%BB%D1%96%D0%B2-%D0%9F%D0%BE%D0%B4%D1%96%D0%BB%D1%8C%D1%81%D1%8C%D0%BA%D0%B8%D0%B9" xr:uid="{00000000-0004-0000-2000-00000B000000}"/>
    <hyperlink ref="C109" r:id="rId13" tooltip="Немирів" display="https://uk.wikipedia.org/wiki/%D0%9D%D0%B5%D0%BC%D0%B8%D1%80%D1%96%D0%B2" xr:uid="{00000000-0004-0000-2000-00000C000000}"/>
    <hyperlink ref="C106" r:id="rId14" tooltip="Погребище" display="https://uk.wikipedia.org/wiki/%D0%9F%D0%BE%D0%B3%D1%80%D0%B5%D0%B1%D0%B8%D1%89%D0%B5" xr:uid="{00000000-0004-0000-2000-00000D000000}"/>
    <hyperlink ref="C112" r:id="rId15" tooltip="Тульчин" display="https://uk.wikipedia.org/wiki/%D0%A2%D1%83%D0%BB%D1%8C%D1%87%D0%B8%D0%BD" xr:uid="{00000000-0004-0000-2000-00000E000000}"/>
    <hyperlink ref="C118" r:id="rId16" tooltip="Хмільник" display="https://uk.wikipedia.org/wiki/%D0%A5%D0%BC%D1%96%D0%BB%D1%8C%D0%BD%D0%B8%D0%BA" xr:uid="{00000000-0004-0000-2000-00000F000000}"/>
    <hyperlink ref="C104" r:id="rId17" tooltip="Шаргород" display="https://uk.wikipedia.org/wiki/%D0%A8%D0%B0%D1%80%D0%B3%D0%BE%D1%80%D0%BE%D0%B4" xr:uid="{00000000-0004-0000-2000-000010000000}"/>
    <hyperlink ref="C108" r:id="rId18" tooltip="Ямпіль" display="https://uk.wikipedia.org/wiki/%D0%AF%D0%BC%D0%BF%D1%96%D0%BB%D1%8C" xr:uid="{00000000-0004-0000-20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T142"/>
  <sheetViews>
    <sheetView topLeftCell="D16" zoomScale="90" zoomScaleNormal="90" workbookViewId="0">
      <selection activeCell="B3" sqref="B3:Q46"/>
    </sheetView>
  </sheetViews>
  <sheetFormatPr defaultRowHeight="12.5" outlineLevelRow="2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7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7" ht="13" thickBot="1" x14ac:dyDescent="0.3"/>
    <row r="3" spans="2:17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  <c r="Q3" s="2" t="s">
        <v>572</v>
      </c>
    </row>
    <row r="4" spans="2:17" outlineLevel="2" x14ac:dyDescent="0.25">
      <c r="B4" s="11">
        <v>20</v>
      </c>
      <c r="C4" s="14" t="s">
        <v>51</v>
      </c>
      <c r="D4" s="3" t="s">
        <v>40</v>
      </c>
      <c r="E4" s="12" t="s">
        <v>84</v>
      </c>
      <c r="F4" s="12" t="s">
        <v>85</v>
      </c>
      <c r="G4" s="12" t="s">
        <v>86</v>
      </c>
      <c r="H4" s="13">
        <v>42350</v>
      </c>
      <c r="I4" s="13">
        <v>33992</v>
      </c>
      <c r="J4" s="18">
        <v>5.266894118150689</v>
      </c>
      <c r="K4" s="14" t="s">
        <v>498</v>
      </c>
      <c r="L4" s="19">
        <v>12000</v>
      </c>
      <c r="M4" s="18">
        <v>28.16552425513699</v>
      </c>
      <c r="N4" s="12" t="s">
        <v>511</v>
      </c>
      <c r="O4" s="12" t="s">
        <v>134</v>
      </c>
      <c r="P4" s="23" t="s">
        <v>235</v>
      </c>
      <c r="Q4" t="str">
        <f>LEFT(F4,1)</f>
        <v>А</v>
      </c>
    </row>
    <row r="5" spans="2:17" outlineLevel="2" x14ac:dyDescent="0.25">
      <c r="B5" s="63">
        <v>27</v>
      </c>
      <c r="C5" s="3" t="s">
        <v>51</v>
      </c>
      <c r="D5" s="3" t="s">
        <v>42</v>
      </c>
      <c r="E5" s="4" t="s">
        <v>33</v>
      </c>
      <c r="F5" s="4" t="s">
        <v>97</v>
      </c>
      <c r="G5" s="4" t="s">
        <v>98</v>
      </c>
      <c r="H5" s="5">
        <v>39487</v>
      </c>
      <c r="I5" s="5">
        <v>30771</v>
      </c>
      <c r="J5" s="18">
        <v>13.110729734589045</v>
      </c>
      <c r="K5" s="14" t="s">
        <v>499</v>
      </c>
      <c r="L5" s="19">
        <v>9000</v>
      </c>
      <c r="M5" s="18">
        <v>36.990181789383563</v>
      </c>
      <c r="N5" s="4" t="s">
        <v>506</v>
      </c>
      <c r="O5" s="4" t="s">
        <v>152</v>
      </c>
      <c r="P5" s="21" t="s">
        <v>288</v>
      </c>
      <c r="Q5" t="str">
        <f t="shared" ref="Q5:Q44" si="0">LEFT(F5,1)</f>
        <v>А</v>
      </c>
    </row>
    <row r="6" spans="2:17" outlineLevel="2" x14ac:dyDescent="0.25">
      <c r="B6" s="11">
        <v>1</v>
      </c>
      <c r="C6" s="3" t="s">
        <v>51</v>
      </c>
      <c r="D6" s="3" t="s">
        <v>40</v>
      </c>
      <c r="E6" s="4" t="s">
        <v>7</v>
      </c>
      <c r="F6" s="4" t="s">
        <v>8</v>
      </c>
      <c r="G6" s="4" t="s">
        <v>65</v>
      </c>
      <c r="H6" s="5">
        <v>33985</v>
      </c>
      <c r="I6" s="5">
        <v>24399</v>
      </c>
      <c r="J6" s="18">
        <v>28.184702337328773</v>
      </c>
      <c r="K6" s="14" t="s">
        <v>498</v>
      </c>
      <c r="L6" s="19">
        <v>15000</v>
      </c>
      <c r="M6" s="18">
        <v>54.447716035958905</v>
      </c>
      <c r="N6" s="4" t="s">
        <v>502</v>
      </c>
      <c r="O6" s="4" t="s">
        <v>134</v>
      </c>
      <c r="P6" s="21" t="s">
        <v>156</v>
      </c>
      <c r="Q6" t="str">
        <f t="shared" si="0"/>
        <v>А</v>
      </c>
    </row>
    <row r="7" spans="2:17" outlineLevel="2" x14ac:dyDescent="0.25">
      <c r="B7" s="63">
        <v>25</v>
      </c>
      <c r="C7" s="3" t="s">
        <v>51</v>
      </c>
      <c r="D7" s="3" t="s">
        <v>40</v>
      </c>
      <c r="E7" s="4" t="s">
        <v>92</v>
      </c>
      <c r="F7" s="4" t="s">
        <v>8</v>
      </c>
      <c r="G7" s="4" t="s">
        <v>93</v>
      </c>
      <c r="H7" s="5">
        <v>43176</v>
      </c>
      <c r="I7" s="5">
        <v>36102</v>
      </c>
      <c r="J7" s="18">
        <v>3.0038804195205522</v>
      </c>
      <c r="K7" s="14" t="s">
        <v>498</v>
      </c>
      <c r="L7" s="19">
        <v>12000</v>
      </c>
      <c r="M7" s="18">
        <v>22.384702337328772</v>
      </c>
      <c r="N7" s="4" t="s">
        <v>511</v>
      </c>
      <c r="O7" s="4" t="s">
        <v>154</v>
      </c>
      <c r="P7" s="21" t="s">
        <v>176</v>
      </c>
      <c r="Q7" t="str">
        <f t="shared" si="0"/>
        <v>А</v>
      </c>
    </row>
    <row r="8" spans="2:17" outlineLevel="2" x14ac:dyDescent="0.25">
      <c r="B8" s="11">
        <v>16</v>
      </c>
      <c r="C8" s="3" t="s">
        <v>51</v>
      </c>
      <c r="D8" s="3" t="s">
        <v>500</v>
      </c>
      <c r="E8" s="4" t="s">
        <v>33</v>
      </c>
      <c r="F8" s="4" t="s">
        <v>34</v>
      </c>
      <c r="G8" s="4" t="s">
        <v>78</v>
      </c>
      <c r="H8" s="5">
        <v>35967</v>
      </c>
      <c r="I8" s="5">
        <v>25279</v>
      </c>
      <c r="J8" s="18">
        <v>22.754565351027402</v>
      </c>
      <c r="K8" s="14" t="s">
        <v>499</v>
      </c>
      <c r="L8" s="19">
        <v>32000</v>
      </c>
      <c r="M8" s="18">
        <v>52.036757131849321</v>
      </c>
      <c r="N8" s="4" t="s">
        <v>511</v>
      </c>
      <c r="O8" s="4" t="s">
        <v>152</v>
      </c>
      <c r="P8" s="21" t="s">
        <v>195</v>
      </c>
      <c r="Q8" t="str">
        <f t="shared" si="0"/>
        <v>А</v>
      </c>
    </row>
    <row r="9" spans="2:17" outlineLevel="2" x14ac:dyDescent="0.25">
      <c r="B9" s="63">
        <v>29</v>
      </c>
      <c r="C9" s="3" t="s">
        <v>46</v>
      </c>
      <c r="D9" s="3" t="s">
        <v>500</v>
      </c>
      <c r="E9" s="4" t="s">
        <v>21</v>
      </c>
      <c r="F9" s="4" t="s">
        <v>59</v>
      </c>
      <c r="G9" s="4" t="s">
        <v>80</v>
      </c>
      <c r="H9" s="5">
        <v>32640</v>
      </c>
      <c r="I9" s="5">
        <v>24945</v>
      </c>
      <c r="J9" s="18">
        <v>31.869633844178086</v>
      </c>
      <c r="K9" s="14" t="s">
        <v>498</v>
      </c>
      <c r="L9" s="19">
        <v>32000</v>
      </c>
      <c r="M9" s="18">
        <v>52.951825625000005</v>
      </c>
      <c r="N9" s="4" t="s">
        <v>505</v>
      </c>
      <c r="O9" s="4" t="s">
        <v>152</v>
      </c>
      <c r="P9" s="21" t="s">
        <v>174</v>
      </c>
      <c r="Q9" t="str">
        <f t="shared" si="0"/>
        <v>А</v>
      </c>
    </row>
    <row r="10" spans="2:17" outlineLevel="1" x14ac:dyDescent="0.25">
      <c r="B10" s="11"/>
      <c r="C10" s="3"/>
      <c r="D10" s="3"/>
      <c r="E10" s="4"/>
      <c r="F10" s="4"/>
      <c r="G10" s="4"/>
      <c r="H10" s="5"/>
      <c r="I10" s="5"/>
      <c r="J10" s="18"/>
      <c r="K10" s="14"/>
      <c r="L10" s="19"/>
      <c r="M10" s="18"/>
      <c r="N10" s="4"/>
      <c r="O10" s="4"/>
      <c r="P10" s="109" t="s">
        <v>573</v>
      </c>
      <c r="Q10">
        <f>SUBTOTAL(3,Q4:Q9)</f>
        <v>6</v>
      </c>
    </row>
    <row r="11" spans="2:17" outlineLevel="2" x14ac:dyDescent="0.25">
      <c r="B11" s="11">
        <v>28</v>
      </c>
      <c r="C11" s="3" t="s">
        <v>46</v>
      </c>
      <c r="D11" s="3" t="s">
        <v>456</v>
      </c>
      <c r="E11" s="4" t="s">
        <v>29</v>
      </c>
      <c r="F11" s="4" t="s">
        <v>100</v>
      </c>
      <c r="G11" s="4" t="s">
        <v>101</v>
      </c>
      <c r="H11" s="5">
        <v>40714</v>
      </c>
      <c r="I11" s="5">
        <v>31188</v>
      </c>
      <c r="J11" s="18">
        <v>9.7490858989726075</v>
      </c>
      <c r="K11" s="14" t="s">
        <v>498</v>
      </c>
      <c r="L11" s="19">
        <v>18000</v>
      </c>
      <c r="M11" s="18">
        <v>35.847716035958911</v>
      </c>
      <c r="N11" s="4" t="s">
        <v>503</v>
      </c>
      <c r="O11" s="4" t="s">
        <v>152</v>
      </c>
      <c r="P11" s="21" t="s">
        <v>215</v>
      </c>
      <c r="Q11" t="str">
        <f t="shared" si="0"/>
        <v>Б</v>
      </c>
    </row>
    <row r="12" spans="2:17" outlineLevel="2" x14ac:dyDescent="0.25">
      <c r="B12" s="6">
        <v>4</v>
      </c>
      <c r="C12" s="3" t="s">
        <v>46</v>
      </c>
      <c r="D12" s="3" t="s">
        <v>456</v>
      </c>
      <c r="E12" s="4" t="s">
        <v>468</v>
      </c>
      <c r="F12" s="4" t="s">
        <v>469</v>
      </c>
      <c r="G12" s="4" t="s">
        <v>470</v>
      </c>
      <c r="H12" s="5">
        <v>25286</v>
      </c>
      <c r="I12" s="5">
        <v>19253</v>
      </c>
      <c r="J12" s="18">
        <v>52.017579049657542</v>
      </c>
      <c r="K12" s="14" t="s">
        <v>499</v>
      </c>
      <c r="L12" s="19">
        <v>18000</v>
      </c>
      <c r="M12" s="18">
        <v>68.546346172945206</v>
      </c>
      <c r="N12" s="4" t="s">
        <v>503</v>
      </c>
      <c r="O12" s="4" t="s">
        <v>152</v>
      </c>
      <c r="P12" s="21" t="s">
        <v>174</v>
      </c>
      <c r="Q12" t="str">
        <f t="shared" si="0"/>
        <v>Б</v>
      </c>
    </row>
    <row r="13" spans="2:17" outlineLevel="1" x14ac:dyDescent="0.25">
      <c r="B13" s="11"/>
      <c r="C13" s="3"/>
      <c r="D13" s="3"/>
      <c r="E13" s="4"/>
      <c r="F13" s="4"/>
      <c r="G13" s="4"/>
      <c r="H13" s="5"/>
      <c r="I13" s="5"/>
      <c r="J13" s="18"/>
      <c r="K13" s="14"/>
      <c r="L13" s="19"/>
      <c r="M13" s="18"/>
      <c r="N13" s="4"/>
      <c r="O13" s="4"/>
      <c r="P13" s="109" t="s">
        <v>574</v>
      </c>
      <c r="Q13">
        <f>SUBTOTAL(3,Q11:Q12)</f>
        <v>2</v>
      </c>
    </row>
    <row r="14" spans="2:17" outlineLevel="2" x14ac:dyDescent="0.25">
      <c r="B14" s="11">
        <v>26</v>
      </c>
      <c r="C14" s="3" t="s">
        <v>46</v>
      </c>
      <c r="D14" s="3" t="s">
        <v>40</v>
      </c>
      <c r="E14" s="4" t="s">
        <v>94</v>
      </c>
      <c r="F14" s="4" t="s">
        <v>95</v>
      </c>
      <c r="G14" s="4" t="s">
        <v>96</v>
      </c>
      <c r="H14" s="5">
        <v>36411</v>
      </c>
      <c r="I14" s="5">
        <v>29630</v>
      </c>
      <c r="J14" s="18">
        <v>21.538126994863017</v>
      </c>
      <c r="K14" s="14" t="s">
        <v>498</v>
      </c>
      <c r="L14" s="19">
        <v>15000</v>
      </c>
      <c r="M14" s="18">
        <v>40.116209186643843</v>
      </c>
      <c r="N14" s="4" t="s">
        <v>508</v>
      </c>
      <c r="O14" s="4" t="s">
        <v>154</v>
      </c>
      <c r="P14" s="21" t="s">
        <v>176</v>
      </c>
      <c r="Q14" t="str">
        <f t="shared" si="0"/>
        <v>В</v>
      </c>
    </row>
    <row r="15" spans="2:17" outlineLevel="2" x14ac:dyDescent="0.25">
      <c r="B15" s="6">
        <v>10</v>
      </c>
      <c r="C15" s="3" t="s">
        <v>51</v>
      </c>
      <c r="D15" s="3" t="s">
        <v>40</v>
      </c>
      <c r="E15" s="4" t="s">
        <v>21</v>
      </c>
      <c r="F15" s="4" t="s">
        <v>22</v>
      </c>
      <c r="G15" s="4" t="s">
        <v>72</v>
      </c>
      <c r="H15" s="5">
        <v>33695</v>
      </c>
      <c r="I15" s="5">
        <v>18593</v>
      </c>
      <c r="J15" s="18">
        <v>28.979222885273977</v>
      </c>
      <c r="K15" s="14" t="s">
        <v>498</v>
      </c>
      <c r="L15" s="19">
        <v>15000</v>
      </c>
      <c r="M15" s="18">
        <v>70.354565351027404</v>
      </c>
      <c r="N15" s="4" t="s">
        <v>507</v>
      </c>
      <c r="O15" s="4" t="s">
        <v>152</v>
      </c>
      <c r="P15" s="21" t="s">
        <v>174</v>
      </c>
      <c r="Q15" t="str">
        <f t="shared" si="0"/>
        <v>В</v>
      </c>
    </row>
    <row r="16" spans="2:17" outlineLevel="2" x14ac:dyDescent="0.25">
      <c r="B16" s="11">
        <v>2</v>
      </c>
      <c r="C16" s="3" t="s">
        <v>46</v>
      </c>
      <c r="D16" s="3" t="s">
        <v>41</v>
      </c>
      <c r="E16" s="4" t="s">
        <v>9</v>
      </c>
      <c r="F16" s="4" t="s">
        <v>10</v>
      </c>
      <c r="G16" s="4" t="s">
        <v>66</v>
      </c>
      <c r="H16" s="5">
        <v>29882</v>
      </c>
      <c r="I16" s="5">
        <v>18742</v>
      </c>
      <c r="J16" s="18">
        <v>39.425798227739733</v>
      </c>
      <c r="K16" s="14" t="s">
        <v>499</v>
      </c>
      <c r="L16" s="19">
        <v>20000</v>
      </c>
      <c r="M16" s="18">
        <v>69.946346172945212</v>
      </c>
      <c r="N16" s="4" t="s">
        <v>503</v>
      </c>
      <c r="O16" s="4" t="s">
        <v>152</v>
      </c>
      <c r="P16" s="21" t="s">
        <v>174</v>
      </c>
      <c r="Q16" t="str">
        <f t="shared" si="0"/>
        <v>В</v>
      </c>
    </row>
    <row r="17" spans="2:20" outlineLevel="1" x14ac:dyDescent="0.25">
      <c r="B17" s="11"/>
      <c r="C17" s="3"/>
      <c r="D17" s="3"/>
      <c r="E17" s="4"/>
      <c r="F17" s="4"/>
      <c r="G17" s="4"/>
      <c r="H17" s="5"/>
      <c r="I17" s="5"/>
      <c r="J17" s="18"/>
      <c r="K17" s="14"/>
      <c r="L17" s="19"/>
      <c r="M17" s="18"/>
      <c r="N17" s="4"/>
      <c r="O17" s="4"/>
      <c r="P17" s="109" t="s">
        <v>575</v>
      </c>
      <c r="Q17">
        <f>SUBTOTAL(3,Q14:Q16)</f>
        <v>3</v>
      </c>
    </row>
    <row r="18" spans="2:20" outlineLevel="2" x14ac:dyDescent="0.25">
      <c r="B18" s="63">
        <v>23</v>
      </c>
      <c r="C18" s="3" t="s">
        <v>51</v>
      </c>
      <c r="D18" s="3" t="s">
        <v>40</v>
      </c>
      <c r="E18" s="4" t="s">
        <v>82</v>
      </c>
      <c r="F18" s="4" t="s">
        <v>90</v>
      </c>
      <c r="G18" s="4" t="s">
        <v>91</v>
      </c>
      <c r="H18" s="5">
        <v>42782</v>
      </c>
      <c r="I18" s="5">
        <v>35244</v>
      </c>
      <c r="J18" s="18">
        <v>4.083332474315073</v>
      </c>
      <c r="K18" s="14" t="s">
        <v>498</v>
      </c>
      <c r="L18" s="19">
        <v>12000</v>
      </c>
      <c r="M18" s="18">
        <v>24.73538726883562</v>
      </c>
      <c r="N18" s="4" t="s">
        <v>506</v>
      </c>
      <c r="O18" s="4" t="s">
        <v>154</v>
      </c>
      <c r="P18" s="21" t="s">
        <v>176</v>
      </c>
      <c r="Q18" t="str">
        <f t="shared" si="0"/>
        <v>Д</v>
      </c>
    </row>
    <row r="19" spans="2:20" outlineLevel="2" x14ac:dyDescent="0.25">
      <c r="B19" s="11">
        <v>17</v>
      </c>
      <c r="C19" s="3" t="s">
        <v>46</v>
      </c>
      <c r="D19" s="3" t="s">
        <v>501</v>
      </c>
      <c r="E19" s="4" t="s">
        <v>35</v>
      </c>
      <c r="F19" s="4" t="s">
        <v>36</v>
      </c>
      <c r="G19" s="4" t="s">
        <v>79</v>
      </c>
      <c r="H19" s="5">
        <v>36774</v>
      </c>
      <c r="I19" s="5">
        <v>30444</v>
      </c>
      <c r="J19" s="18">
        <v>20.543606446917813</v>
      </c>
      <c r="K19" s="14" t="s">
        <v>499</v>
      </c>
      <c r="L19" s="19">
        <v>28000</v>
      </c>
      <c r="M19" s="18">
        <v>37.886072200342468</v>
      </c>
      <c r="N19" s="4" t="s">
        <v>502</v>
      </c>
      <c r="O19" s="4" t="s">
        <v>152</v>
      </c>
      <c r="P19" s="21" t="s">
        <v>215</v>
      </c>
      <c r="Q19" t="str">
        <f t="shared" si="0"/>
        <v>Д</v>
      </c>
    </row>
    <row r="20" spans="2:20" outlineLevel="2" x14ac:dyDescent="0.25">
      <c r="B20" s="63">
        <v>21</v>
      </c>
      <c r="C20" s="3" t="s">
        <v>51</v>
      </c>
      <c r="D20" s="3" t="s">
        <v>40</v>
      </c>
      <c r="E20" s="4" t="s">
        <v>87</v>
      </c>
      <c r="F20" s="4" t="s">
        <v>36</v>
      </c>
      <c r="G20" s="4" t="s">
        <v>459</v>
      </c>
      <c r="H20" s="5">
        <v>41682</v>
      </c>
      <c r="I20" s="5">
        <v>33992</v>
      </c>
      <c r="J20" s="18">
        <v>7.0970311044520589</v>
      </c>
      <c r="K20" s="14" t="s">
        <v>499</v>
      </c>
      <c r="L20" s="19">
        <v>15000</v>
      </c>
      <c r="M20" s="18">
        <v>28.16552425513699</v>
      </c>
      <c r="N20" s="4" t="s">
        <v>503</v>
      </c>
      <c r="O20" s="4" t="s">
        <v>134</v>
      </c>
      <c r="P20" s="21" t="s">
        <v>235</v>
      </c>
      <c r="Q20" t="str">
        <f t="shared" si="0"/>
        <v>Д</v>
      </c>
    </row>
    <row r="21" spans="2:20" outlineLevel="1" x14ac:dyDescent="0.25">
      <c r="B21" s="11"/>
      <c r="C21" s="3"/>
      <c r="D21" s="3"/>
      <c r="E21" s="4"/>
      <c r="F21" s="4"/>
      <c r="G21" s="4"/>
      <c r="H21" s="5"/>
      <c r="I21" s="5"/>
      <c r="J21" s="18"/>
      <c r="K21" s="14"/>
      <c r="L21" s="19"/>
      <c r="M21" s="18"/>
      <c r="N21" s="4"/>
      <c r="O21" s="4"/>
      <c r="P21" s="109" t="s">
        <v>576</v>
      </c>
      <c r="Q21">
        <f>SUBTOTAL(3,Q18:Q20)</f>
        <v>3</v>
      </c>
    </row>
    <row r="22" spans="2:20" outlineLevel="2" x14ac:dyDescent="0.25">
      <c r="B22" s="11">
        <v>3</v>
      </c>
      <c r="C22" s="3" t="s">
        <v>46</v>
      </c>
      <c r="D22" s="3" t="s">
        <v>40</v>
      </c>
      <c r="E22" s="4" t="s">
        <v>11</v>
      </c>
      <c r="F22" s="4" t="s">
        <v>12</v>
      </c>
      <c r="G22" s="4" t="s">
        <v>67</v>
      </c>
      <c r="H22" s="5">
        <v>31286</v>
      </c>
      <c r="I22" s="5">
        <v>22145</v>
      </c>
      <c r="J22" s="18">
        <v>35.579222885273978</v>
      </c>
      <c r="K22" s="14" t="s">
        <v>499</v>
      </c>
      <c r="L22" s="19">
        <v>12000</v>
      </c>
      <c r="M22" s="18">
        <v>60.623058501712336</v>
      </c>
      <c r="N22" s="4" t="s">
        <v>504</v>
      </c>
      <c r="O22" s="4" t="s">
        <v>152</v>
      </c>
      <c r="P22" s="21" t="s">
        <v>174</v>
      </c>
      <c r="Q22" t="str">
        <f t="shared" si="0"/>
        <v>Е</v>
      </c>
    </row>
    <row r="23" spans="2:20" outlineLevel="1" x14ac:dyDescent="0.25">
      <c r="B23" s="11"/>
      <c r="C23" s="3"/>
      <c r="D23" s="3"/>
      <c r="E23" s="4"/>
      <c r="F23" s="4"/>
      <c r="G23" s="4"/>
      <c r="H23" s="5"/>
      <c r="I23" s="5"/>
      <c r="J23" s="18"/>
      <c r="K23" s="14"/>
      <c r="L23" s="19"/>
      <c r="M23" s="18"/>
      <c r="N23" s="4"/>
      <c r="O23" s="4"/>
      <c r="P23" s="109" t="s">
        <v>577</v>
      </c>
      <c r="Q23">
        <f>SUBTOTAL(3,Q22:Q22)</f>
        <v>1</v>
      </c>
    </row>
    <row r="24" spans="2:20" outlineLevel="2" x14ac:dyDescent="0.25">
      <c r="B24" s="63">
        <v>19</v>
      </c>
      <c r="C24" s="3" t="s">
        <v>46</v>
      </c>
      <c r="D24" s="3" t="s">
        <v>81</v>
      </c>
      <c r="E24" s="4" t="s">
        <v>463</v>
      </c>
      <c r="F24" s="4" t="s">
        <v>464</v>
      </c>
      <c r="G24" s="4" t="s">
        <v>465</v>
      </c>
      <c r="H24" s="5">
        <v>42987</v>
      </c>
      <c r="I24" s="5">
        <v>29344</v>
      </c>
      <c r="J24" s="18">
        <v>3.5216886386986341</v>
      </c>
      <c r="K24" s="14" t="s">
        <v>498</v>
      </c>
      <c r="L24" s="19">
        <v>18000</v>
      </c>
      <c r="M24" s="18">
        <v>40.899770830479454</v>
      </c>
      <c r="N24" s="4" t="s">
        <v>504</v>
      </c>
      <c r="O24" s="4" t="s">
        <v>134</v>
      </c>
      <c r="P24" s="21" t="s">
        <v>178</v>
      </c>
      <c r="Q24" t="str">
        <f t="shared" si="0"/>
        <v>Ж</v>
      </c>
    </row>
    <row r="25" spans="2:20" outlineLevel="1" x14ac:dyDescent="0.25">
      <c r="B25" s="11"/>
      <c r="C25" s="3"/>
      <c r="D25" s="3"/>
      <c r="E25" s="4"/>
      <c r="F25" s="4"/>
      <c r="G25" s="4"/>
      <c r="H25" s="5"/>
      <c r="I25" s="5"/>
      <c r="J25" s="18"/>
      <c r="K25" s="14"/>
      <c r="L25" s="19"/>
      <c r="M25" s="18"/>
      <c r="N25" s="4"/>
      <c r="O25" s="4"/>
      <c r="P25" s="109" t="s">
        <v>578</v>
      </c>
      <c r="Q25">
        <f>SUBTOTAL(3,Q24:Q24)</f>
        <v>1</v>
      </c>
    </row>
    <row r="26" spans="2:20" outlineLevel="2" x14ac:dyDescent="0.25">
      <c r="B26" s="11">
        <v>22</v>
      </c>
      <c r="C26" s="3" t="s">
        <v>46</v>
      </c>
      <c r="D26" s="3" t="s">
        <v>40</v>
      </c>
      <c r="E26" s="4" t="s">
        <v>87</v>
      </c>
      <c r="F26" s="4" t="s">
        <v>88</v>
      </c>
      <c r="G26" s="4" t="s">
        <v>89</v>
      </c>
      <c r="H26" s="5">
        <v>43215</v>
      </c>
      <c r="I26" s="5">
        <v>36295</v>
      </c>
      <c r="J26" s="18">
        <v>2.8970311044520587</v>
      </c>
      <c r="K26" s="14" t="s">
        <v>498</v>
      </c>
      <c r="L26" s="19">
        <v>12000</v>
      </c>
      <c r="M26" s="18">
        <v>21.8559352140411</v>
      </c>
      <c r="N26" s="4" t="s">
        <v>505</v>
      </c>
      <c r="O26" s="4" t="s">
        <v>134</v>
      </c>
      <c r="P26" s="21" t="s">
        <v>156</v>
      </c>
      <c r="Q26" t="str">
        <f t="shared" si="0"/>
        <v>К</v>
      </c>
    </row>
    <row r="27" spans="2:20" outlineLevel="1" x14ac:dyDescent="0.25">
      <c r="B27" s="11"/>
      <c r="C27" s="3"/>
      <c r="D27" s="3"/>
      <c r="E27" s="4"/>
      <c r="F27" s="4"/>
      <c r="G27" s="4"/>
      <c r="H27" s="5"/>
      <c r="I27" s="5"/>
      <c r="J27" s="18"/>
      <c r="K27" s="14"/>
      <c r="L27" s="19"/>
      <c r="M27" s="18"/>
      <c r="N27" s="4"/>
      <c r="O27" s="4"/>
      <c r="P27" s="109" t="s">
        <v>579</v>
      </c>
      <c r="Q27">
        <f>SUBTOTAL(3,Q26:Q26)</f>
        <v>1</v>
      </c>
    </row>
    <row r="28" spans="2:20" outlineLevel="2" x14ac:dyDescent="0.25">
      <c r="B28" s="6">
        <v>18</v>
      </c>
      <c r="C28" s="3" t="s">
        <v>46</v>
      </c>
      <c r="D28" s="3" t="s">
        <v>81</v>
      </c>
      <c r="E28" s="4" t="s">
        <v>82</v>
      </c>
      <c r="F28" s="4" t="s">
        <v>83</v>
      </c>
      <c r="G28" s="4" t="s">
        <v>70</v>
      </c>
      <c r="H28" s="5">
        <v>40307</v>
      </c>
      <c r="I28" s="5">
        <v>29344</v>
      </c>
      <c r="J28" s="18">
        <v>10.864154392123291</v>
      </c>
      <c r="K28" s="14" t="s">
        <v>498</v>
      </c>
      <c r="L28" s="19">
        <v>15000</v>
      </c>
      <c r="M28" s="18">
        <v>40.899770830479454</v>
      </c>
      <c r="N28" s="4" t="s">
        <v>512</v>
      </c>
      <c r="O28" s="4" t="s">
        <v>152</v>
      </c>
      <c r="P28" s="21" t="s">
        <v>174</v>
      </c>
      <c r="Q28" t="str">
        <f t="shared" si="0"/>
        <v>Л</v>
      </c>
      <c r="T28" t="s">
        <v>515</v>
      </c>
    </row>
    <row r="29" spans="2:20" outlineLevel="1" x14ac:dyDescent="0.25">
      <c r="B29" s="11"/>
      <c r="C29" s="3"/>
      <c r="D29" s="3"/>
      <c r="E29" s="4"/>
      <c r="F29" s="4"/>
      <c r="G29" s="4"/>
      <c r="H29" s="5"/>
      <c r="I29" s="5"/>
      <c r="J29" s="18"/>
      <c r="K29" s="14"/>
      <c r="L29" s="19"/>
      <c r="M29" s="18"/>
      <c r="N29" s="4"/>
      <c r="O29" s="4"/>
      <c r="P29" s="109" t="s">
        <v>580</v>
      </c>
      <c r="Q29">
        <f>SUBTOTAL(3,Q28:Q28)</f>
        <v>1</v>
      </c>
    </row>
    <row r="30" spans="2:20" outlineLevel="2" x14ac:dyDescent="0.25">
      <c r="B30" s="11">
        <v>13</v>
      </c>
      <c r="C30" s="3" t="s">
        <v>46</v>
      </c>
      <c r="D30" s="3" t="s">
        <v>456</v>
      </c>
      <c r="E30" s="4" t="s">
        <v>27</v>
      </c>
      <c r="F30" s="4" t="s">
        <v>28</v>
      </c>
      <c r="G30" s="4" t="s">
        <v>75</v>
      </c>
      <c r="H30" s="5">
        <v>34144</v>
      </c>
      <c r="I30" s="5">
        <v>27059</v>
      </c>
      <c r="J30" s="18">
        <v>27.749085898972606</v>
      </c>
      <c r="K30" s="14" t="s">
        <v>499</v>
      </c>
      <c r="L30" s="19">
        <v>19000</v>
      </c>
      <c r="M30" s="18">
        <v>47.160044803082194</v>
      </c>
      <c r="N30" s="4" t="s">
        <v>502</v>
      </c>
      <c r="O30" s="4" t="s">
        <v>152</v>
      </c>
      <c r="P30" s="21" t="s">
        <v>174</v>
      </c>
      <c r="Q30" t="str">
        <f t="shared" si="0"/>
        <v>М</v>
      </c>
    </row>
    <row r="31" spans="2:20" outlineLevel="2" x14ac:dyDescent="0.25">
      <c r="B31" s="6">
        <v>14</v>
      </c>
      <c r="C31" s="3" t="s">
        <v>51</v>
      </c>
      <c r="D31" s="3" t="s">
        <v>501</v>
      </c>
      <c r="E31" s="4" t="s">
        <v>29</v>
      </c>
      <c r="F31" s="4" t="s">
        <v>30</v>
      </c>
      <c r="G31" s="4" t="s">
        <v>76</v>
      </c>
      <c r="H31" s="5">
        <v>34916</v>
      </c>
      <c r="I31" s="5">
        <v>26140</v>
      </c>
      <c r="J31" s="18">
        <v>25.634017405821922</v>
      </c>
      <c r="K31" s="14" t="s">
        <v>498</v>
      </c>
      <c r="L31" s="19">
        <v>28000</v>
      </c>
      <c r="M31" s="18">
        <v>49.67785302226028</v>
      </c>
      <c r="N31" s="4" t="s">
        <v>510</v>
      </c>
      <c r="O31" s="4" t="s">
        <v>152</v>
      </c>
      <c r="P31" s="21" t="s">
        <v>174</v>
      </c>
      <c r="Q31" t="str">
        <f t="shared" si="0"/>
        <v>М</v>
      </c>
    </row>
    <row r="32" spans="2:20" outlineLevel="2" x14ac:dyDescent="0.25">
      <c r="B32" s="11">
        <v>6</v>
      </c>
      <c r="C32" s="3" t="s">
        <v>51</v>
      </c>
      <c r="D32" s="3" t="s">
        <v>42</v>
      </c>
      <c r="E32" s="4" t="s">
        <v>13</v>
      </c>
      <c r="F32" s="4" t="s">
        <v>14</v>
      </c>
      <c r="G32" s="4" t="s">
        <v>68</v>
      </c>
      <c r="H32" s="5">
        <v>23963</v>
      </c>
      <c r="I32" s="5">
        <v>19253</v>
      </c>
      <c r="J32" s="18">
        <v>55.642236583904115</v>
      </c>
      <c r="K32" s="14" t="s">
        <v>499</v>
      </c>
      <c r="L32" s="19">
        <v>8000</v>
      </c>
      <c r="M32" s="18">
        <v>68.546346172945206</v>
      </c>
      <c r="N32" s="4" t="s">
        <v>506</v>
      </c>
      <c r="O32" s="4" t="s">
        <v>152</v>
      </c>
      <c r="P32" s="21" t="s">
        <v>270</v>
      </c>
      <c r="Q32" t="str">
        <f t="shared" si="0"/>
        <v>М</v>
      </c>
    </row>
    <row r="33" spans="2:17" outlineLevel="1" x14ac:dyDescent="0.25">
      <c r="B33" s="11"/>
      <c r="C33" s="3"/>
      <c r="D33" s="3"/>
      <c r="E33" s="4"/>
      <c r="F33" s="4"/>
      <c r="G33" s="4"/>
      <c r="H33" s="5"/>
      <c r="I33" s="5"/>
      <c r="J33" s="18"/>
      <c r="K33" s="14"/>
      <c r="L33" s="19"/>
      <c r="M33" s="18"/>
      <c r="N33" s="4"/>
      <c r="O33" s="4"/>
      <c r="P33" s="109" t="s">
        <v>581</v>
      </c>
      <c r="Q33">
        <f>SUBTOTAL(3,Q30:Q32)</f>
        <v>3</v>
      </c>
    </row>
    <row r="34" spans="2:17" outlineLevel="2" x14ac:dyDescent="0.25">
      <c r="B34" s="63">
        <v>5</v>
      </c>
      <c r="C34" s="3" t="s">
        <v>51</v>
      </c>
      <c r="D34" s="3" t="s">
        <v>500</v>
      </c>
      <c r="E34" s="4" t="s">
        <v>466</v>
      </c>
      <c r="F34" s="4" t="s">
        <v>467</v>
      </c>
      <c r="G34" s="4" t="s">
        <v>71</v>
      </c>
      <c r="H34" s="5">
        <v>27986</v>
      </c>
      <c r="I34" s="5">
        <v>19253</v>
      </c>
      <c r="J34" s="18">
        <v>44.620318775684936</v>
      </c>
      <c r="K34" s="14" t="s">
        <v>498</v>
      </c>
      <c r="L34" s="19">
        <v>32000</v>
      </c>
      <c r="M34" s="18">
        <v>68.546346172945206</v>
      </c>
      <c r="N34" s="4" t="s">
        <v>505</v>
      </c>
      <c r="O34" s="4" t="s">
        <v>152</v>
      </c>
      <c r="P34" s="21" t="s">
        <v>174</v>
      </c>
      <c r="Q34" t="str">
        <f t="shared" si="0"/>
        <v>Н</v>
      </c>
    </row>
    <row r="35" spans="2:17" outlineLevel="2" x14ac:dyDescent="0.25">
      <c r="B35" s="11">
        <v>15</v>
      </c>
      <c r="C35" s="3" t="s">
        <v>51</v>
      </c>
      <c r="D35" s="3" t="s">
        <v>40</v>
      </c>
      <c r="E35" s="4" t="s">
        <v>31</v>
      </c>
      <c r="F35" s="4" t="s">
        <v>32</v>
      </c>
      <c r="G35" s="4" t="s">
        <v>77</v>
      </c>
      <c r="H35" s="5">
        <v>35296</v>
      </c>
      <c r="I35" s="5">
        <v>26926</v>
      </c>
      <c r="J35" s="18">
        <v>24.592921515410964</v>
      </c>
      <c r="K35" s="14" t="s">
        <v>498</v>
      </c>
      <c r="L35" s="19">
        <v>12000</v>
      </c>
      <c r="M35" s="18">
        <v>47.524428364726035</v>
      </c>
      <c r="N35" s="4" t="s">
        <v>511</v>
      </c>
      <c r="O35" s="4" t="s">
        <v>152</v>
      </c>
      <c r="P35" s="21" t="s">
        <v>174</v>
      </c>
      <c r="Q35" t="str">
        <f t="shared" si="0"/>
        <v>Н</v>
      </c>
    </row>
    <row r="36" spans="2:17" outlineLevel="2" x14ac:dyDescent="0.25">
      <c r="B36" s="6">
        <v>24</v>
      </c>
      <c r="C36" s="3" t="s">
        <v>46</v>
      </c>
      <c r="D36" s="3" t="s">
        <v>40</v>
      </c>
      <c r="E36" s="4" t="s">
        <v>31</v>
      </c>
      <c r="F36" s="4" t="s">
        <v>32</v>
      </c>
      <c r="G36" s="4" t="s">
        <v>86</v>
      </c>
      <c r="H36" s="5">
        <v>43638</v>
      </c>
      <c r="I36" s="5">
        <v>35827</v>
      </c>
      <c r="J36" s="18">
        <v>1.7381269948630178</v>
      </c>
      <c r="K36" s="14" t="s">
        <v>498</v>
      </c>
      <c r="L36" s="19">
        <v>12000</v>
      </c>
      <c r="M36" s="18">
        <v>23.138126994863018</v>
      </c>
      <c r="N36" s="4" t="s">
        <v>506</v>
      </c>
      <c r="O36" s="4" t="s">
        <v>154</v>
      </c>
      <c r="P36" s="21" t="s">
        <v>176</v>
      </c>
      <c r="Q36" t="str">
        <f t="shared" si="0"/>
        <v>Н</v>
      </c>
    </row>
    <row r="37" spans="2:17" outlineLevel="1" x14ac:dyDescent="0.25">
      <c r="B37" s="11"/>
      <c r="C37" s="3"/>
      <c r="D37" s="3"/>
      <c r="E37" s="4"/>
      <c r="F37" s="4"/>
      <c r="G37" s="4"/>
      <c r="H37" s="5"/>
      <c r="I37" s="5"/>
      <c r="J37" s="18"/>
      <c r="K37" s="14"/>
      <c r="L37" s="19"/>
      <c r="M37" s="18"/>
      <c r="N37" s="4"/>
      <c r="O37" s="4"/>
      <c r="P37" s="109" t="s">
        <v>582</v>
      </c>
      <c r="Q37">
        <f>SUBTOTAL(3,Q34:Q36)</f>
        <v>3</v>
      </c>
    </row>
    <row r="38" spans="2:17" outlineLevel="2" x14ac:dyDescent="0.25">
      <c r="B38" s="11">
        <v>7</v>
      </c>
      <c r="C38" s="3" t="s">
        <v>51</v>
      </c>
      <c r="D38" s="3" t="s">
        <v>41</v>
      </c>
      <c r="E38" s="4" t="s">
        <v>15</v>
      </c>
      <c r="F38" s="4" t="s">
        <v>16</v>
      </c>
      <c r="G38" s="4" t="s">
        <v>69</v>
      </c>
      <c r="H38" s="5">
        <v>33578</v>
      </c>
      <c r="I38" s="5">
        <v>17448</v>
      </c>
      <c r="J38" s="18">
        <v>29.299770830479456</v>
      </c>
      <c r="K38" s="14" t="s">
        <v>499</v>
      </c>
      <c r="L38" s="19">
        <v>25000</v>
      </c>
      <c r="M38" s="18">
        <v>73.491551652397263</v>
      </c>
      <c r="N38" s="4" t="s">
        <v>505</v>
      </c>
      <c r="O38" s="4" t="s">
        <v>152</v>
      </c>
      <c r="P38" s="21" t="s">
        <v>252</v>
      </c>
      <c r="Q38" t="str">
        <f t="shared" si="0"/>
        <v>О</v>
      </c>
    </row>
    <row r="39" spans="2:17" outlineLevel="2" x14ac:dyDescent="0.25">
      <c r="B39" s="6">
        <v>12</v>
      </c>
      <c r="C39" s="3" t="s">
        <v>51</v>
      </c>
      <c r="D39" s="3" t="s">
        <v>40</v>
      </c>
      <c r="E39" s="4" t="s">
        <v>25</v>
      </c>
      <c r="F39" s="4" t="s">
        <v>26</v>
      </c>
      <c r="G39" s="4" t="s">
        <v>74</v>
      </c>
      <c r="H39" s="5">
        <v>36476</v>
      </c>
      <c r="I39" s="5">
        <v>29300</v>
      </c>
      <c r="J39" s="18">
        <v>21.360044803082197</v>
      </c>
      <c r="K39" s="14" t="s">
        <v>498</v>
      </c>
      <c r="L39" s="19">
        <v>12000</v>
      </c>
      <c r="M39" s="18">
        <v>41.020318775684935</v>
      </c>
      <c r="N39" s="4" t="s">
        <v>509</v>
      </c>
      <c r="O39" s="4" t="s">
        <v>152</v>
      </c>
      <c r="P39" s="21" t="s">
        <v>174</v>
      </c>
      <c r="Q39" t="str">
        <f t="shared" si="0"/>
        <v>О</v>
      </c>
    </row>
    <row r="40" spans="2:17" outlineLevel="2" x14ac:dyDescent="0.25">
      <c r="B40" s="11">
        <v>8</v>
      </c>
      <c r="C40" s="3" t="s">
        <v>46</v>
      </c>
      <c r="D40" s="3" t="s">
        <v>40</v>
      </c>
      <c r="E40" s="4" t="s">
        <v>17</v>
      </c>
      <c r="F40" s="4" t="s">
        <v>18</v>
      </c>
      <c r="G40" s="4" t="s">
        <v>70</v>
      </c>
      <c r="H40" s="5">
        <v>30299</v>
      </c>
      <c r="I40" s="5">
        <v>16428</v>
      </c>
      <c r="J40" s="18">
        <v>38.283332474315074</v>
      </c>
      <c r="K40" s="14" t="s">
        <v>498</v>
      </c>
      <c r="L40" s="19">
        <v>12000</v>
      </c>
      <c r="M40" s="18">
        <v>76.286072200342474</v>
      </c>
      <c r="N40" s="4" t="s">
        <v>503</v>
      </c>
      <c r="O40" s="4" t="s">
        <v>152</v>
      </c>
      <c r="P40" s="21" t="s">
        <v>234</v>
      </c>
      <c r="Q40" t="str">
        <f t="shared" si="0"/>
        <v>О</v>
      </c>
    </row>
    <row r="41" spans="2:17" outlineLevel="1" x14ac:dyDescent="0.25">
      <c r="B41" s="11"/>
      <c r="C41" s="3"/>
      <c r="D41" s="3"/>
      <c r="E41" s="4"/>
      <c r="F41" s="4"/>
      <c r="G41" s="4"/>
      <c r="H41" s="5"/>
      <c r="I41" s="5"/>
      <c r="J41" s="18"/>
      <c r="K41" s="14"/>
      <c r="L41" s="19"/>
      <c r="M41" s="18"/>
      <c r="N41" s="4"/>
      <c r="O41" s="4"/>
      <c r="P41" s="109" t="s">
        <v>583</v>
      </c>
      <c r="Q41">
        <f>SUBTOTAL(3,Q38:Q40)</f>
        <v>3</v>
      </c>
    </row>
    <row r="42" spans="2:17" outlineLevel="2" x14ac:dyDescent="0.25">
      <c r="B42" s="63">
        <v>11</v>
      </c>
      <c r="C42" s="3" t="s">
        <v>46</v>
      </c>
      <c r="D42" s="3" t="s">
        <v>500</v>
      </c>
      <c r="E42" s="4" t="s">
        <v>23</v>
      </c>
      <c r="F42" s="4" t="s">
        <v>24</v>
      </c>
      <c r="G42" s="4" t="s">
        <v>73</v>
      </c>
      <c r="H42" s="5">
        <v>34552</v>
      </c>
      <c r="I42" s="5">
        <v>18530</v>
      </c>
      <c r="J42" s="18">
        <v>26.631277679794525</v>
      </c>
      <c r="K42" s="14" t="s">
        <v>499</v>
      </c>
      <c r="L42" s="19">
        <v>30000</v>
      </c>
      <c r="M42" s="18">
        <v>70.527168090753435</v>
      </c>
      <c r="N42" s="4" t="s">
        <v>508</v>
      </c>
      <c r="O42" s="4" t="s">
        <v>152</v>
      </c>
      <c r="P42" s="21" t="s">
        <v>174</v>
      </c>
      <c r="Q42" t="str">
        <f t="shared" si="0"/>
        <v>П</v>
      </c>
    </row>
    <row r="43" spans="2:17" outlineLevel="1" x14ac:dyDescent="0.25">
      <c r="B43" s="11"/>
      <c r="C43" s="3"/>
      <c r="D43" s="3"/>
      <c r="E43" s="4"/>
      <c r="F43" s="4"/>
      <c r="G43" s="4"/>
      <c r="H43" s="5"/>
      <c r="I43" s="5"/>
      <c r="J43" s="18"/>
      <c r="K43" s="14"/>
      <c r="L43" s="19"/>
      <c r="M43" s="18"/>
      <c r="N43" s="4"/>
      <c r="O43" s="4"/>
      <c r="P43" s="109" t="s">
        <v>584</v>
      </c>
      <c r="Q43">
        <f>SUBTOTAL(3,Q42:Q42)</f>
        <v>1</v>
      </c>
    </row>
    <row r="44" spans="2:17" outlineLevel="2" x14ac:dyDescent="0.25">
      <c r="B44" s="11">
        <v>9</v>
      </c>
      <c r="C44" s="3" t="s">
        <v>46</v>
      </c>
      <c r="D44" s="3" t="s">
        <v>40</v>
      </c>
      <c r="E44" s="4" t="s">
        <v>19</v>
      </c>
      <c r="F44" s="4" t="s">
        <v>20</v>
      </c>
      <c r="G44" s="4" t="s">
        <v>71</v>
      </c>
      <c r="H44" s="5">
        <v>31194</v>
      </c>
      <c r="I44" s="5">
        <v>23467</v>
      </c>
      <c r="J44" s="18">
        <v>35.831277679794525</v>
      </c>
      <c r="K44" s="14" t="s">
        <v>498</v>
      </c>
      <c r="L44" s="19">
        <v>12000</v>
      </c>
      <c r="M44" s="18">
        <v>57.001140693493156</v>
      </c>
      <c r="N44" s="4" t="s">
        <v>506</v>
      </c>
      <c r="O44" s="4" t="s">
        <v>152</v>
      </c>
      <c r="P44" s="21" t="s">
        <v>195</v>
      </c>
      <c r="Q44" t="str">
        <f t="shared" si="0"/>
        <v>С</v>
      </c>
    </row>
    <row r="45" spans="2:17" ht="13" outlineLevel="1" x14ac:dyDescent="0.3">
      <c r="B45" s="69"/>
      <c r="C45" s="25"/>
      <c r="D45" s="25"/>
      <c r="E45" s="70"/>
      <c r="F45" s="70"/>
      <c r="G45" s="70"/>
      <c r="H45" s="71"/>
      <c r="I45" s="71"/>
      <c r="J45" s="18"/>
      <c r="K45" s="14"/>
      <c r="L45" s="19"/>
      <c r="M45" s="18"/>
      <c r="N45" s="70"/>
      <c r="O45" s="70"/>
      <c r="P45" s="110" t="s">
        <v>585</v>
      </c>
      <c r="Q45">
        <f>SUBTOTAL(3,Q44:Q44)</f>
        <v>1</v>
      </c>
    </row>
    <row r="46" spans="2:17" ht="13" x14ac:dyDescent="0.3">
      <c r="B46" s="69"/>
      <c r="C46" s="25"/>
      <c r="D46" s="25"/>
      <c r="E46" s="70"/>
      <c r="F46" s="70"/>
      <c r="G46" s="70"/>
      <c r="H46" s="71"/>
      <c r="I46" s="71"/>
      <c r="J46" s="18"/>
      <c r="K46" s="14"/>
      <c r="L46" s="19"/>
      <c r="M46" s="18"/>
      <c r="N46" s="70"/>
      <c r="O46" s="70"/>
      <c r="P46" s="110" t="s">
        <v>486</v>
      </c>
      <c r="Q46">
        <f>SUBTOTAL(3,Q4:Q44)</f>
        <v>29</v>
      </c>
    </row>
    <row r="47" spans="2:17" ht="13" thickBot="1" x14ac:dyDescent="0.3">
      <c r="B47" s="7"/>
      <c r="C47" s="10"/>
      <c r="D47" s="10"/>
      <c r="E47" s="8"/>
      <c r="F47" s="8"/>
      <c r="G47" s="8"/>
      <c r="H47" s="9"/>
      <c r="I47" s="9"/>
      <c r="J47" s="18"/>
      <c r="K47" s="14"/>
      <c r="L47" s="19"/>
      <c r="M47" s="18"/>
      <c r="N47" s="8"/>
      <c r="O47" s="8"/>
      <c r="P47" s="22"/>
    </row>
    <row r="48" spans="2:17" hidden="1" outlineLevel="1" x14ac:dyDescent="0.25">
      <c r="H48" s="42"/>
      <c r="I48" s="42"/>
      <c r="J48" s="43"/>
      <c r="K48" s="1"/>
      <c r="L48" s="44"/>
      <c r="M48" s="18"/>
    </row>
    <row r="49" spans="1:13" collapsed="1" x14ac:dyDescent="0.25">
      <c r="H49" s="42"/>
      <c r="I49" s="42"/>
      <c r="J49" s="43"/>
      <c r="K49" s="1"/>
      <c r="L49" s="44"/>
      <c r="M49" s="43"/>
    </row>
    <row r="52" spans="1:13" ht="13" thickBot="1" x14ac:dyDescent="0.3"/>
    <row r="53" spans="1:13" ht="13" x14ac:dyDescent="0.3">
      <c r="A53" s="97" t="s">
        <v>115</v>
      </c>
      <c r="B53" s="30">
        <v>1</v>
      </c>
      <c r="C53" s="100" t="s">
        <v>108</v>
      </c>
      <c r="D53" s="100"/>
      <c r="E53" s="100"/>
      <c r="F53" s="100"/>
      <c r="G53" s="100"/>
      <c r="H53" s="101"/>
    </row>
    <row r="54" spans="1:13" ht="13" x14ac:dyDescent="0.3">
      <c r="A54" s="98"/>
      <c r="B54" s="3">
        <v>2</v>
      </c>
      <c r="C54" s="90" t="s">
        <v>111</v>
      </c>
      <c r="D54" s="90"/>
      <c r="E54" s="90"/>
      <c r="F54" s="90"/>
      <c r="G54" s="90"/>
      <c r="H54" s="91"/>
    </row>
    <row r="55" spans="1:13" ht="13" x14ac:dyDescent="0.3">
      <c r="A55" s="98"/>
      <c r="B55" s="3">
        <v>3</v>
      </c>
      <c r="C55" s="90" t="s">
        <v>48</v>
      </c>
      <c r="D55" s="90"/>
      <c r="E55" s="90"/>
      <c r="F55" s="90"/>
      <c r="G55" s="90"/>
      <c r="H55" s="91"/>
    </row>
    <row r="56" spans="1:13" x14ac:dyDescent="0.25">
      <c r="A56" s="98"/>
      <c r="B56" s="3">
        <v>4</v>
      </c>
      <c r="C56" s="90" t="s">
        <v>103</v>
      </c>
      <c r="D56" s="90"/>
      <c r="E56" s="90"/>
      <c r="F56" s="90"/>
      <c r="G56" s="90"/>
      <c r="H56" s="91"/>
    </row>
    <row r="57" spans="1:13" ht="13" x14ac:dyDescent="0.3">
      <c r="A57" s="98"/>
      <c r="B57" s="3">
        <v>5</v>
      </c>
      <c r="C57" s="32" t="s">
        <v>109</v>
      </c>
      <c r="D57" s="33"/>
      <c r="E57" s="33"/>
      <c r="F57" s="33"/>
      <c r="G57" s="33"/>
      <c r="H57" s="34"/>
    </row>
    <row r="58" spans="1:13" ht="13" x14ac:dyDescent="0.3">
      <c r="A58" s="98"/>
      <c r="B58" s="3">
        <v>6</v>
      </c>
      <c r="C58" s="29" t="s">
        <v>110</v>
      </c>
      <c r="D58" s="32"/>
      <c r="E58" s="33"/>
      <c r="F58" s="33"/>
      <c r="G58" s="33"/>
      <c r="H58" s="34"/>
    </row>
    <row r="59" spans="1:13" ht="13" x14ac:dyDescent="0.3">
      <c r="A59" s="98"/>
      <c r="B59" s="3">
        <v>7</v>
      </c>
      <c r="C59" s="29" t="s">
        <v>50</v>
      </c>
      <c r="D59" s="32"/>
      <c r="E59" s="33"/>
      <c r="F59" s="33"/>
      <c r="G59" s="33"/>
      <c r="H59" s="34"/>
    </row>
    <row r="60" spans="1:13" ht="13" x14ac:dyDescent="0.3">
      <c r="A60" s="98"/>
      <c r="B60" s="3">
        <v>8</v>
      </c>
      <c r="C60" s="29" t="s">
        <v>102</v>
      </c>
      <c r="D60" s="32"/>
      <c r="E60" s="33"/>
      <c r="F60" s="33"/>
      <c r="G60" s="33"/>
      <c r="H60" s="34"/>
    </row>
    <row r="61" spans="1:13" ht="13" x14ac:dyDescent="0.3">
      <c r="A61" s="98"/>
      <c r="B61" s="3">
        <v>9</v>
      </c>
      <c r="C61" s="29" t="s">
        <v>49</v>
      </c>
      <c r="D61" s="32"/>
      <c r="E61" s="33"/>
      <c r="F61" s="33"/>
      <c r="G61" s="33"/>
      <c r="H61" s="34"/>
    </row>
    <row r="62" spans="1:13" ht="13" x14ac:dyDescent="0.3">
      <c r="A62" s="98"/>
      <c r="B62" s="3">
        <v>10</v>
      </c>
      <c r="C62" s="29" t="s">
        <v>113</v>
      </c>
      <c r="D62" s="32"/>
      <c r="E62" s="33"/>
      <c r="F62" s="33"/>
      <c r="G62" s="33"/>
      <c r="H62" s="34"/>
    </row>
    <row r="63" spans="1:13" ht="13" x14ac:dyDescent="0.3">
      <c r="A63" s="98"/>
      <c r="B63" s="3">
        <v>11</v>
      </c>
      <c r="C63" s="29" t="s">
        <v>114</v>
      </c>
      <c r="D63" s="32"/>
      <c r="E63" s="33"/>
      <c r="F63" s="33"/>
      <c r="G63" s="33"/>
      <c r="H63" s="34"/>
    </row>
    <row r="64" spans="1:13" ht="13.5" thickBot="1" x14ac:dyDescent="0.35">
      <c r="A64" s="99"/>
      <c r="B64" s="10">
        <v>12</v>
      </c>
      <c r="C64" s="31" t="s">
        <v>112</v>
      </c>
      <c r="D64" s="35"/>
      <c r="E64" s="36"/>
      <c r="F64" s="36"/>
      <c r="G64" s="36"/>
      <c r="H64" s="37"/>
    </row>
    <row r="65" spans="1:14" ht="13" thickBot="1" x14ac:dyDescent="0.3">
      <c r="C65" s="20"/>
    </row>
    <row r="66" spans="1:14" ht="13" x14ac:dyDescent="0.3">
      <c r="A66" s="102" t="s">
        <v>124</v>
      </c>
      <c r="B66" s="30">
        <v>1</v>
      </c>
      <c r="C66" s="100" t="s">
        <v>52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1"/>
    </row>
    <row r="67" spans="1:14" ht="13" x14ac:dyDescent="0.3">
      <c r="A67" s="103"/>
      <c r="B67" s="3">
        <v>2</v>
      </c>
      <c r="C67" s="90" t="s">
        <v>116</v>
      </c>
      <c r="D67" s="90"/>
      <c r="E67" s="90"/>
      <c r="F67" s="90"/>
      <c r="G67" s="90"/>
      <c r="H67" s="90"/>
      <c r="I67" s="90"/>
      <c r="J67" s="90"/>
      <c r="K67" s="90"/>
      <c r="L67" s="90"/>
      <c r="M67" s="91"/>
    </row>
    <row r="68" spans="1:14" ht="13" x14ac:dyDescent="0.3">
      <c r="A68" s="103"/>
      <c r="B68" s="3">
        <v>3</v>
      </c>
      <c r="C68" s="90" t="s">
        <v>117</v>
      </c>
      <c r="D68" s="90"/>
      <c r="E68" s="90"/>
      <c r="F68" s="90"/>
      <c r="G68" s="90"/>
      <c r="H68" s="90"/>
      <c r="I68" s="90"/>
      <c r="J68" s="90"/>
      <c r="K68" s="90"/>
      <c r="L68" s="90"/>
      <c r="M68" s="91"/>
    </row>
    <row r="69" spans="1:14" ht="13" x14ac:dyDescent="0.3">
      <c r="A69" s="103"/>
      <c r="B69" s="3">
        <v>4</v>
      </c>
      <c r="C69" s="90" t="s">
        <v>118</v>
      </c>
      <c r="D69" s="90"/>
      <c r="E69" s="90"/>
      <c r="F69" s="90"/>
      <c r="G69" s="90"/>
      <c r="H69" s="90"/>
      <c r="I69" s="90"/>
      <c r="J69" s="90"/>
      <c r="K69" s="90"/>
      <c r="L69" s="90"/>
      <c r="M69" s="91"/>
    </row>
    <row r="70" spans="1:14" ht="13" x14ac:dyDescent="0.3">
      <c r="A70" s="103"/>
      <c r="B70" s="3">
        <v>5</v>
      </c>
      <c r="C70" s="90" t="s">
        <v>119</v>
      </c>
      <c r="D70" s="90"/>
      <c r="E70" s="90"/>
      <c r="F70" s="90"/>
      <c r="G70" s="90"/>
      <c r="H70" s="90"/>
      <c r="I70" s="90"/>
      <c r="J70" s="90"/>
      <c r="K70" s="90"/>
      <c r="L70" s="90"/>
      <c r="M70" s="91"/>
    </row>
    <row r="71" spans="1:14" ht="13" x14ac:dyDescent="0.3">
      <c r="A71" s="103"/>
      <c r="B71" s="3">
        <v>6</v>
      </c>
      <c r="C71" s="90" t="s">
        <v>120</v>
      </c>
      <c r="D71" s="90"/>
      <c r="E71" s="90"/>
      <c r="F71" s="90"/>
      <c r="G71" s="90"/>
      <c r="H71" s="90"/>
      <c r="I71" s="90"/>
      <c r="J71" s="90"/>
      <c r="K71" s="90"/>
      <c r="L71" s="90"/>
      <c r="M71" s="91"/>
    </row>
    <row r="72" spans="1:14" ht="13" x14ac:dyDescent="0.3">
      <c r="A72" s="103"/>
      <c r="B72" s="3">
        <v>7</v>
      </c>
      <c r="C72" s="90" t="s">
        <v>60</v>
      </c>
      <c r="D72" s="90"/>
      <c r="E72" s="90"/>
      <c r="F72" s="90"/>
      <c r="G72" s="90"/>
      <c r="H72" s="90"/>
      <c r="I72" s="90"/>
      <c r="J72" s="90"/>
      <c r="K72" s="90"/>
      <c r="L72" s="90"/>
      <c r="M72" s="91"/>
    </row>
    <row r="73" spans="1:14" ht="13" x14ac:dyDescent="0.3">
      <c r="A73" s="103"/>
      <c r="B73" s="3">
        <v>8</v>
      </c>
      <c r="C73" s="90" t="s">
        <v>53</v>
      </c>
      <c r="D73" s="90"/>
      <c r="E73" s="90"/>
      <c r="F73" s="90"/>
      <c r="G73" s="90"/>
      <c r="H73" s="90"/>
      <c r="I73" s="90"/>
      <c r="J73" s="90"/>
      <c r="K73" s="90"/>
      <c r="L73" s="90"/>
      <c r="M73" s="91"/>
    </row>
    <row r="74" spans="1:14" ht="13" x14ac:dyDescent="0.3">
      <c r="A74" s="103"/>
      <c r="B74" s="3">
        <v>9</v>
      </c>
      <c r="C74" s="90" t="s">
        <v>121</v>
      </c>
      <c r="D74" s="90"/>
      <c r="E74" s="90"/>
      <c r="F74" s="90"/>
      <c r="G74" s="90"/>
      <c r="H74" s="90"/>
      <c r="I74" s="90"/>
      <c r="J74" s="90"/>
      <c r="K74" s="90"/>
      <c r="L74" s="90"/>
      <c r="M74" s="91"/>
    </row>
    <row r="75" spans="1:14" ht="13" x14ac:dyDescent="0.3">
      <c r="A75" s="103"/>
      <c r="B75" s="3">
        <v>10</v>
      </c>
      <c r="C75" s="90" t="s">
        <v>54</v>
      </c>
      <c r="D75" s="90"/>
      <c r="E75" s="90"/>
      <c r="F75" s="90"/>
      <c r="G75" s="90"/>
      <c r="H75" s="90"/>
      <c r="I75" s="90"/>
      <c r="J75" s="90"/>
      <c r="K75" s="90"/>
      <c r="L75" s="90"/>
      <c r="M75" s="91"/>
    </row>
    <row r="76" spans="1:14" ht="13" x14ac:dyDescent="0.3">
      <c r="A76" s="103"/>
      <c r="B76" s="3">
        <v>11</v>
      </c>
      <c r="C76" s="90" t="s">
        <v>123</v>
      </c>
      <c r="D76" s="90"/>
      <c r="E76" s="90"/>
      <c r="F76" s="90"/>
      <c r="G76" s="90"/>
      <c r="H76" s="90"/>
      <c r="I76" s="90"/>
      <c r="J76" s="90"/>
      <c r="K76" s="90"/>
      <c r="L76" s="90"/>
      <c r="M76" s="91"/>
    </row>
    <row r="77" spans="1:14" ht="13.5" thickBot="1" x14ac:dyDescent="0.35">
      <c r="A77" s="104"/>
      <c r="B77" s="10">
        <v>12</v>
      </c>
      <c r="C77" s="92" t="s">
        <v>122</v>
      </c>
      <c r="D77" s="92"/>
      <c r="E77" s="92"/>
      <c r="F77" s="92"/>
      <c r="G77" s="92"/>
      <c r="H77" s="92"/>
      <c r="I77" s="92"/>
      <c r="J77" s="92"/>
      <c r="K77" s="92"/>
      <c r="L77" s="92"/>
      <c r="M77" s="93"/>
    </row>
    <row r="78" spans="1:14" ht="13" thickBot="1" x14ac:dyDescent="0.3">
      <c r="C78" s="20"/>
    </row>
    <row r="79" spans="1:14" ht="13" thickBot="1" x14ac:dyDescent="0.3">
      <c r="A79" s="97" t="s">
        <v>131</v>
      </c>
      <c r="B79" s="30">
        <v>3</v>
      </c>
      <c r="C79" s="94" t="s">
        <v>55</v>
      </c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6"/>
    </row>
    <row r="80" spans="1:14" ht="13" thickBot="1" x14ac:dyDescent="0.3">
      <c r="A80" s="98"/>
      <c r="B80" s="3">
        <v>4</v>
      </c>
      <c r="C80" s="94" t="s">
        <v>127</v>
      </c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6"/>
    </row>
    <row r="81" spans="1:14" ht="13" thickBot="1" x14ac:dyDescent="0.3">
      <c r="A81" s="98"/>
      <c r="B81" s="3">
        <v>5</v>
      </c>
      <c r="C81" s="94" t="s">
        <v>56</v>
      </c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6"/>
    </row>
    <row r="82" spans="1:14" ht="13" thickBot="1" x14ac:dyDescent="0.3">
      <c r="A82" s="98"/>
      <c r="B82" s="3">
        <v>6</v>
      </c>
      <c r="C82" s="94" t="s">
        <v>130</v>
      </c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6"/>
    </row>
    <row r="83" spans="1:14" ht="13" thickBot="1" x14ac:dyDescent="0.3">
      <c r="A83" s="98"/>
      <c r="B83" s="3">
        <v>7</v>
      </c>
      <c r="C83" s="94" t="s">
        <v>57</v>
      </c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6"/>
    </row>
    <row r="84" spans="1:14" ht="13" thickBot="1" x14ac:dyDescent="0.3">
      <c r="A84" s="98"/>
      <c r="B84" s="3">
        <v>8</v>
      </c>
      <c r="C84" s="94" t="s">
        <v>128</v>
      </c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6"/>
    </row>
    <row r="85" spans="1:14" ht="13" thickBot="1" x14ac:dyDescent="0.3">
      <c r="A85" s="98"/>
      <c r="B85" s="3">
        <v>9</v>
      </c>
      <c r="C85" s="94" t="s">
        <v>125</v>
      </c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6"/>
    </row>
    <row r="86" spans="1:14" ht="13" thickBot="1" x14ac:dyDescent="0.3">
      <c r="A86" s="98"/>
      <c r="B86" s="3">
        <v>10</v>
      </c>
      <c r="C86" s="94" t="s">
        <v>61</v>
      </c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6"/>
    </row>
    <row r="87" spans="1:14" ht="13" thickBot="1" x14ac:dyDescent="0.3">
      <c r="A87" s="98"/>
      <c r="B87" s="3">
        <v>11</v>
      </c>
      <c r="C87" s="94" t="s">
        <v>126</v>
      </c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6"/>
    </row>
    <row r="88" spans="1:14" ht="13.5" customHeight="1" thickBot="1" x14ac:dyDescent="0.3">
      <c r="A88" s="99"/>
      <c r="B88" s="10">
        <v>12</v>
      </c>
      <c r="C88" s="94" t="s">
        <v>58</v>
      </c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6"/>
    </row>
    <row r="90" spans="1:14" ht="13" thickBot="1" x14ac:dyDescent="0.3"/>
    <row r="91" spans="1:14" x14ac:dyDescent="0.25">
      <c r="A91" s="105"/>
      <c r="B91" s="30">
        <v>10</v>
      </c>
      <c r="C91" s="100" t="s">
        <v>129</v>
      </c>
      <c r="D91" s="100"/>
      <c r="E91" s="100"/>
      <c r="F91" s="100"/>
      <c r="G91" s="100"/>
      <c r="H91" s="100"/>
      <c r="I91" s="100"/>
      <c r="J91" s="100"/>
      <c r="K91" s="100"/>
      <c r="L91" s="100"/>
      <c r="M91" s="101"/>
    </row>
    <row r="92" spans="1:14" x14ac:dyDescent="0.25">
      <c r="A92" s="106"/>
      <c r="B92" s="3">
        <v>11</v>
      </c>
      <c r="C92" s="90" t="s">
        <v>132</v>
      </c>
      <c r="D92" s="90"/>
      <c r="E92" s="90"/>
      <c r="F92" s="90"/>
      <c r="G92" s="90"/>
      <c r="H92" s="90"/>
      <c r="I92" s="90"/>
      <c r="J92" s="90"/>
      <c r="K92" s="90"/>
      <c r="L92" s="90"/>
      <c r="M92" s="91"/>
    </row>
    <row r="93" spans="1:14" x14ac:dyDescent="0.25">
      <c r="A93" s="107"/>
      <c r="B93" s="25">
        <v>11</v>
      </c>
      <c r="C93" s="90" t="s">
        <v>460</v>
      </c>
      <c r="D93" s="90"/>
      <c r="E93" s="90"/>
      <c r="F93" s="90"/>
      <c r="G93" s="90"/>
      <c r="H93" s="90"/>
      <c r="I93" s="90"/>
      <c r="J93" s="90"/>
      <c r="K93" s="90"/>
      <c r="L93" s="90"/>
      <c r="M93" s="91"/>
    </row>
    <row r="94" spans="1:14" ht="13" thickBot="1" x14ac:dyDescent="0.3">
      <c r="A94" s="108"/>
      <c r="B94" s="10">
        <v>12</v>
      </c>
      <c r="C94" s="92" t="s">
        <v>133</v>
      </c>
      <c r="D94" s="92"/>
      <c r="E94" s="92"/>
      <c r="F94" s="92"/>
      <c r="G94" s="92"/>
      <c r="H94" s="92"/>
      <c r="I94" s="92"/>
      <c r="J94" s="92"/>
      <c r="K94" s="92"/>
      <c r="L94" s="92"/>
      <c r="M94" s="93"/>
    </row>
    <row r="99" spans="3:20" x14ac:dyDescent="0.25">
      <c r="C99" s="1" t="s">
        <v>457</v>
      </c>
    </row>
    <row r="100" spans="3:20" x14ac:dyDescent="0.25">
      <c r="C100" s="1" t="s">
        <v>458</v>
      </c>
    </row>
    <row r="104" spans="3:20" x14ac:dyDescent="0.25">
      <c r="C104" t="s">
        <v>134</v>
      </c>
      <c r="D104" t="s">
        <v>135</v>
      </c>
      <c r="E104" t="s">
        <v>136</v>
      </c>
      <c r="F104" t="s">
        <v>137</v>
      </c>
      <c r="G104" t="s">
        <v>138</v>
      </c>
      <c r="H104" t="s">
        <v>139</v>
      </c>
      <c r="I104" t="s">
        <v>140</v>
      </c>
      <c r="J104" t="s">
        <v>141</v>
      </c>
      <c r="K104" t="s">
        <v>142</v>
      </c>
      <c r="L104" t="s">
        <v>143</v>
      </c>
      <c r="M104" t="s">
        <v>144</v>
      </c>
      <c r="N104" t="s">
        <v>145</v>
      </c>
      <c r="O104" t="s">
        <v>146</v>
      </c>
      <c r="P104" t="s">
        <v>147</v>
      </c>
      <c r="Q104" t="s">
        <v>152</v>
      </c>
      <c r="R104" t="s">
        <v>153</v>
      </c>
      <c r="S104" t="s">
        <v>154</v>
      </c>
      <c r="T104" t="s">
        <v>155</v>
      </c>
    </row>
    <row r="105" spans="3:20" x14ac:dyDescent="0.25">
      <c r="C105" t="s">
        <v>156</v>
      </c>
      <c r="D105" t="s">
        <v>157</v>
      </c>
      <c r="E105" t="s">
        <v>158</v>
      </c>
      <c r="F105" t="s">
        <v>159</v>
      </c>
      <c r="G105" t="s">
        <v>160</v>
      </c>
      <c r="H105" t="s">
        <v>161</v>
      </c>
      <c r="I105" t="s">
        <v>162</v>
      </c>
      <c r="J105" t="s">
        <v>163</v>
      </c>
      <c r="K105" t="s">
        <v>164</v>
      </c>
      <c r="L105" t="s">
        <v>165</v>
      </c>
      <c r="M105" t="s">
        <v>166</v>
      </c>
      <c r="N105" t="s">
        <v>167</v>
      </c>
      <c r="O105" t="s">
        <v>168</v>
      </c>
      <c r="P105" t="s">
        <v>169</v>
      </c>
      <c r="Q105" t="s">
        <v>174</v>
      </c>
      <c r="R105" t="s">
        <v>175</v>
      </c>
      <c r="S105" t="s">
        <v>176</v>
      </c>
      <c r="T105" t="s">
        <v>177</v>
      </c>
    </row>
    <row r="106" spans="3:20" x14ac:dyDescent="0.25">
      <c r="C106" t="s">
        <v>178</v>
      </c>
      <c r="D106" t="s">
        <v>179</v>
      </c>
      <c r="E106" t="s">
        <v>180</v>
      </c>
      <c r="F106" t="s">
        <v>181</v>
      </c>
      <c r="G106" t="s">
        <v>182</v>
      </c>
      <c r="H106" t="s">
        <v>183</v>
      </c>
      <c r="I106" t="s">
        <v>184</v>
      </c>
      <c r="J106" t="s">
        <v>185</v>
      </c>
      <c r="K106" t="s">
        <v>186</v>
      </c>
      <c r="L106" t="s">
        <v>187</v>
      </c>
      <c r="M106" t="s">
        <v>188</v>
      </c>
      <c r="N106" t="s">
        <v>189</v>
      </c>
      <c r="O106" t="s">
        <v>190</v>
      </c>
      <c r="P106" t="s">
        <v>191</v>
      </c>
      <c r="Q106" t="s">
        <v>195</v>
      </c>
      <c r="R106" t="s">
        <v>196</v>
      </c>
      <c r="T106" t="s">
        <v>197</v>
      </c>
    </row>
    <row r="107" spans="3:20" x14ac:dyDescent="0.25">
      <c r="C107" t="s">
        <v>198</v>
      </c>
      <c r="D107" t="s">
        <v>199</v>
      </c>
      <c r="E107" t="s">
        <v>200</v>
      </c>
      <c r="F107" t="s">
        <v>201</v>
      </c>
      <c r="G107" t="s">
        <v>202</v>
      </c>
      <c r="H107" t="s">
        <v>203</v>
      </c>
      <c r="I107" t="s">
        <v>204</v>
      </c>
      <c r="J107" t="s">
        <v>205</v>
      </c>
      <c r="K107" t="s">
        <v>206</v>
      </c>
      <c r="L107" t="s">
        <v>207</v>
      </c>
      <c r="M107" t="s">
        <v>208</v>
      </c>
      <c r="N107" t="s">
        <v>209</v>
      </c>
      <c r="O107" t="s">
        <v>210</v>
      </c>
      <c r="P107" t="s">
        <v>211</v>
      </c>
      <c r="Q107" t="s">
        <v>215</v>
      </c>
      <c r="R107" t="s">
        <v>216</v>
      </c>
    </row>
    <row r="108" spans="3:20" x14ac:dyDescent="0.25">
      <c r="C108" t="s">
        <v>217</v>
      </c>
      <c r="D108" t="s">
        <v>218</v>
      </c>
      <c r="E108" t="s">
        <v>219</v>
      </c>
      <c r="F108" t="s">
        <v>220</v>
      </c>
      <c r="G108" t="s">
        <v>221</v>
      </c>
      <c r="H108" t="s">
        <v>222</v>
      </c>
      <c r="I108" t="s">
        <v>223</v>
      </c>
      <c r="J108" t="s">
        <v>224</v>
      </c>
      <c r="K108" t="s">
        <v>225</v>
      </c>
      <c r="L108" t="s">
        <v>226</v>
      </c>
      <c r="M108" t="s">
        <v>227</v>
      </c>
      <c r="N108" t="s">
        <v>228</v>
      </c>
      <c r="O108" t="s">
        <v>229</v>
      </c>
      <c r="P108" t="s">
        <v>230</v>
      </c>
      <c r="Q108" t="s">
        <v>234</v>
      </c>
    </row>
    <row r="109" spans="3:20" x14ac:dyDescent="0.25">
      <c r="C109" t="s">
        <v>235</v>
      </c>
      <c r="D109" t="s">
        <v>236</v>
      </c>
      <c r="E109" t="s">
        <v>237</v>
      </c>
      <c r="F109" t="s">
        <v>238</v>
      </c>
      <c r="G109" t="s">
        <v>239</v>
      </c>
      <c r="H109" t="s">
        <v>240</v>
      </c>
      <c r="I109" t="s">
        <v>241</v>
      </c>
      <c r="J109" t="s">
        <v>242</v>
      </c>
      <c r="K109" t="s">
        <v>243</v>
      </c>
      <c r="L109" t="s">
        <v>244</v>
      </c>
      <c r="M109" t="s">
        <v>245</v>
      </c>
      <c r="N109" t="s">
        <v>246</v>
      </c>
      <c r="O109" t="s">
        <v>247</v>
      </c>
      <c r="P109" t="s">
        <v>248</v>
      </c>
      <c r="Q109" t="s">
        <v>252</v>
      </c>
    </row>
    <row r="110" spans="3:20" x14ac:dyDescent="0.25">
      <c r="C110" t="s">
        <v>253</v>
      </c>
      <c r="D110" t="s">
        <v>254</v>
      </c>
      <c r="E110" t="s">
        <v>255</v>
      </c>
      <c r="F110" t="s">
        <v>256</v>
      </c>
      <c r="G110" t="s">
        <v>257</v>
      </c>
      <c r="H110" t="s">
        <v>258</v>
      </c>
      <c r="I110" t="s">
        <v>259</v>
      </c>
      <c r="J110" t="s">
        <v>260</v>
      </c>
      <c r="K110" t="s">
        <v>261</v>
      </c>
      <c r="L110" t="s">
        <v>262</v>
      </c>
      <c r="M110" t="s">
        <v>263</v>
      </c>
      <c r="N110" t="s">
        <v>264</v>
      </c>
      <c r="O110" t="s">
        <v>265</v>
      </c>
      <c r="P110" t="s">
        <v>266</v>
      </c>
      <c r="Q110" t="s">
        <v>270</v>
      </c>
    </row>
    <row r="111" spans="3:20" x14ac:dyDescent="0.25">
      <c r="C111" t="s">
        <v>271</v>
      </c>
      <c r="D111" t="s">
        <v>272</v>
      </c>
      <c r="E111" t="s">
        <v>273</v>
      </c>
      <c r="F111" t="s">
        <v>274</v>
      </c>
      <c r="G111" t="s">
        <v>275</v>
      </c>
      <c r="H111" t="s">
        <v>276</v>
      </c>
      <c r="I111" t="s">
        <v>277</v>
      </c>
      <c r="J111" t="s">
        <v>278</v>
      </c>
      <c r="K111" t="s">
        <v>279</v>
      </c>
      <c r="L111" t="s">
        <v>280</v>
      </c>
      <c r="M111" t="s">
        <v>281</v>
      </c>
      <c r="N111" t="s">
        <v>282</v>
      </c>
      <c r="O111" t="s">
        <v>283</v>
      </c>
      <c r="P111" t="s">
        <v>284</v>
      </c>
      <c r="Q111" t="s">
        <v>288</v>
      </c>
    </row>
    <row r="112" spans="3:20" x14ac:dyDescent="0.25">
      <c r="C112" t="s">
        <v>289</v>
      </c>
      <c r="D112" t="s">
        <v>290</v>
      </c>
      <c r="E112" t="s">
        <v>291</v>
      </c>
      <c r="F112" t="s">
        <v>292</v>
      </c>
      <c r="G112" t="s">
        <v>293</v>
      </c>
      <c r="H112" t="s">
        <v>294</v>
      </c>
      <c r="I112" t="s">
        <v>295</v>
      </c>
      <c r="J112" t="s">
        <v>296</v>
      </c>
      <c r="K112" t="s">
        <v>297</v>
      </c>
      <c r="L112" t="s">
        <v>298</v>
      </c>
      <c r="M112" t="s">
        <v>299</v>
      </c>
      <c r="N112" t="s">
        <v>300</v>
      </c>
      <c r="O112" t="s">
        <v>301</v>
      </c>
      <c r="P112" t="s">
        <v>302</v>
      </c>
      <c r="Q112" t="s">
        <v>306</v>
      </c>
    </row>
    <row r="113" spans="3:17" x14ac:dyDescent="0.25">
      <c r="C113" t="s">
        <v>307</v>
      </c>
      <c r="D113" t="s">
        <v>308</v>
      </c>
      <c r="E113" t="s">
        <v>309</v>
      </c>
      <c r="F113" t="s">
        <v>310</v>
      </c>
      <c r="G113" t="s">
        <v>311</v>
      </c>
      <c r="H113" t="s">
        <v>312</v>
      </c>
      <c r="I113" t="s">
        <v>313</v>
      </c>
      <c r="J113" t="s">
        <v>314</v>
      </c>
      <c r="K113" t="s">
        <v>315</v>
      </c>
      <c r="L113" t="s">
        <v>316</v>
      </c>
      <c r="M113" t="s">
        <v>317</v>
      </c>
      <c r="N113" t="s">
        <v>318</v>
      </c>
      <c r="O113" t="s">
        <v>319</v>
      </c>
      <c r="P113" t="s">
        <v>320</v>
      </c>
      <c r="Q113" t="s">
        <v>324</v>
      </c>
    </row>
    <row r="114" spans="3:17" x14ac:dyDescent="0.25">
      <c r="C114" t="s">
        <v>325</v>
      </c>
      <c r="D114" t="s">
        <v>326</v>
      </c>
      <c r="E114" t="s">
        <v>327</v>
      </c>
      <c r="F114" t="s">
        <v>328</v>
      </c>
      <c r="G114" t="s">
        <v>329</v>
      </c>
      <c r="H114" t="s">
        <v>330</v>
      </c>
      <c r="I114" t="s">
        <v>331</v>
      </c>
      <c r="J114" t="s">
        <v>332</v>
      </c>
      <c r="K114" t="s">
        <v>333</v>
      </c>
      <c r="L114" t="s">
        <v>334</v>
      </c>
      <c r="M114" t="s">
        <v>335</v>
      </c>
      <c r="O114" t="s">
        <v>336</v>
      </c>
      <c r="P114" t="s">
        <v>337</v>
      </c>
      <c r="Q114" t="s">
        <v>341</v>
      </c>
    </row>
    <row r="115" spans="3:17" x14ac:dyDescent="0.25">
      <c r="C115" t="s">
        <v>342</v>
      </c>
      <c r="D115" t="s">
        <v>343</v>
      </c>
      <c r="E115" t="s">
        <v>344</v>
      </c>
      <c r="F115" t="s">
        <v>345</v>
      </c>
      <c r="G115" t="s">
        <v>346</v>
      </c>
      <c r="H115" t="s">
        <v>347</v>
      </c>
      <c r="I115" t="s">
        <v>348</v>
      </c>
      <c r="J115" t="s">
        <v>349</v>
      </c>
      <c r="K115" t="s">
        <v>350</v>
      </c>
      <c r="L115" t="s">
        <v>351</v>
      </c>
      <c r="M115" t="s">
        <v>352</v>
      </c>
      <c r="O115" t="s">
        <v>353</v>
      </c>
      <c r="P115" t="s">
        <v>354</v>
      </c>
      <c r="Q115" t="s">
        <v>358</v>
      </c>
    </row>
    <row r="116" spans="3:17" x14ac:dyDescent="0.25">
      <c r="C116" t="s">
        <v>359</v>
      </c>
      <c r="D116"/>
      <c r="E116" t="s">
        <v>360</v>
      </c>
      <c r="F116" t="s">
        <v>361</v>
      </c>
      <c r="G116" t="s">
        <v>362</v>
      </c>
      <c r="I116" t="s">
        <v>363</v>
      </c>
      <c r="J116" t="s">
        <v>364</v>
      </c>
      <c r="K116" t="s">
        <v>365</v>
      </c>
      <c r="L116" t="s">
        <v>366</v>
      </c>
      <c r="M116" t="s">
        <v>367</v>
      </c>
      <c r="O116" t="s">
        <v>368</v>
      </c>
      <c r="P116" t="s">
        <v>369</v>
      </c>
      <c r="Q116" t="s">
        <v>372</v>
      </c>
    </row>
    <row r="117" spans="3:17" x14ac:dyDescent="0.25">
      <c r="C117" t="s">
        <v>373</v>
      </c>
      <c r="D117"/>
      <c r="E117" t="s">
        <v>374</v>
      </c>
      <c r="F117" t="s">
        <v>375</v>
      </c>
      <c r="I117" t="s">
        <v>376</v>
      </c>
      <c r="J117" t="s">
        <v>377</v>
      </c>
      <c r="K117" t="s">
        <v>378</v>
      </c>
      <c r="M117" t="s">
        <v>379</v>
      </c>
      <c r="O117" t="s">
        <v>380</v>
      </c>
      <c r="P117" t="s">
        <v>381</v>
      </c>
      <c r="Q117" t="s">
        <v>384</v>
      </c>
    </row>
    <row r="118" spans="3:17" x14ac:dyDescent="0.25">
      <c r="C118" t="s">
        <v>385</v>
      </c>
      <c r="D118"/>
      <c r="E118" t="s">
        <v>386</v>
      </c>
      <c r="F118" t="s">
        <v>387</v>
      </c>
      <c r="I118" t="s">
        <v>388</v>
      </c>
      <c r="J118" t="s">
        <v>389</v>
      </c>
      <c r="K118" t="s">
        <v>390</v>
      </c>
      <c r="M118" t="s">
        <v>358</v>
      </c>
      <c r="O118" t="s">
        <v>391</v>
      </c>
      <c r="P118" t="s">
        <v>392</v>
      </c>
    </row>
    <row r="119" spans="3:17" x14ac:dyDescent="0.25">
      <c r="C119" t="s">
        <v>395</v>
      </c>
      <c r="D119"/>
      <c r="E119" t="s">
        <v>396</v>
      </c>
      <c r="F119" t="s">
        <v>397</v>
      </c>
      <c r="J119" t="s">
        <v>398</v>
      </c>
      <c r="K119" t="s">
        <v>399</v>
      </c>
      <c r="M119" t="s">
        <v>167</v>
      </c>
      <c r="O119" t="s">
        <v>400</v>
      </c>
      <c r="P119" t="s">
        <v>401</v>
      </c>
    </row>
    <row r="120" spans="3:17" x14ac:dyDescent="0.25">
      <c r="C120" t="s">
        <v>404</v>
      </c>
      <c r="D120"/>
      <c r="E120" t="s">
        <v>405</v>
      </c>
      <c r="F120" t="s">
        <v>406</v>
      </c>
      <c r="K120" t="s">
        <v>407</v>
      </c>
      <c r="M120" t="s">
        <v>408</v>
      </c>
      <c r="O120" t="s">
        <v>409</v>
      </c>
    </row>
    <row r="121" spans="3:17" x14ac:dyDescent="0.25">
      <c r="C121" t="s">
        <v>411</v>
      </c>
      <c r="D121"/>
      <c r="E121" t="s">
        <v>412</v>
      </c>
      <c r="F121" t="s">
        <v>413</v>
      </c>
      <c r="K121" t="s">
        <v>414</v>
      </c>
      <c r="M121" t="s">
        <v>415</v>
      </c>
      <c r="O121" t="s">
        <v>416</v>
      </c>
    </row>
    <row r="122" spans="3:17" x14ac:dyDescent="0.25">
      <c r="C122" t="s">
        <v>418</v>
      </c>
      <c r="D122"/>
      <c r="E122" t="s">
        <v>419</v>
      </c>
      <c r="F122" t="s">
        <v>420</v>
      </c>
      <c r="K122" t="s">
        <v>421</v>
      </c>
      <c r="M122" t="s">
        <v>422</v>
      </c>
      <c r="O122" t="s">
        <v>423</v>
      </c>
    </row>
    <row r="123" spans="3:17" x14ac:dyDescent="0.25">
      <c r="C123"/>
      <c r="D123"/>
      <c r="E123" t="s">
        <v>425</v>
      </c>
      <c r="F123" t="s">
        <v>426</v>
      </c>
      <c r="K123" t="s">
        <v>427</v>
      </c>
      <c r="M123" t="s">
        <v>428</v>
      </c>
      <c r="O123" t="s">
        <v>429</v>
      </c>
    </row>
    <row r="124" spans="3:17" x14ac:dyDescent="0.25">
      <c r="C124"/>
      <c r="D124"/>
      <c r="E124" t="s">
        <v>430</v>
      </c>
      <c r="F124" t="s">
        <v>431</v>
      </c>
      <c r="K124" t="s">
        <v>432</v>
      </c>
      <c r="M124" t="s">
        <v>433</v>
      </c>
    </row>
    <row r="125" spans="3:17" x14ac:dyDescent="0.25">
      <c r="C125"/>
      <c r="D125"/>
      <c r="F125" t="s">
        <v>434</v>
      </c>
      <c r="K125" t="s">
        <v>435</v>
      </c>
      <c r="M125" t="s">
        <v>436</v>
      </c>
    </row>
    <row r="126" spans="3:17" x14ac:dyDescent="0.25">
      <c r="C126"/>
      <c r="D126"/>
      <c r="F126" t="s">
        <v>437</v>
      </c>
      <c r="K126" t="s">
        <v>438</v>
      </c>
      <c r="M126" t="s">
        <v>439</v>
      </c>
    </row>
    <row r="127" spans="3:17" x14ac:dyDescent="0.25">
      <c r="C127"/>
      <c r="D127"/>
      <c r="F127" t="s">
        <v>440</v>
      </c>
      <c r="K127" t="s">
        <v>441</v>
      </c>
      <c r="M127" t="s">
        <v>442</v>
      </c>
    </row>
    <row r="128" spans="3:17" x14ac:dyDescent="0.25">
      <c r="C128"/>
      <c r="D128"/>
      <c r="F128" t="s">
        <v>443</v>
      </c>
      <c r="K128" t="s">
        <v>444</v>
      </c>
      <c r="M128" t="s">
        <v>445</v>
      </c>
    </row>
    <row r="129" spans="3:13" x14ac:dyDescent="0.25">
      <c r="C129"/>
      <c r="D129"/>
      <c r="F129" t="s">
        <v>446</v>
      </c>
      <c r="K129" t="s">
        <v>447</v>
      </c>
      <c r="M129" t="s">
        <v>448</v>
      </c>
    </row>
    <row r="130" spans="3:13" x14ac:dyDescent="0.25">
      <c r="C130"/>
      <c r="D130"/>
      <c r="F130" t="s">
        <v>449</v>
      </c>
      <c r="K130" t="s">
        <v>450</v>
      </c>
      <c r="M130" t="s">
        <v>451</v>
      </c>
    </row>
    <row r="131" spans="3:13" x14ac:dyDescent="0.25">
      <c r="C131"/>
      <c r="D131"/>
      <c r="F131" t="s">
        <v>452</v>
      </c>
      <c r="K131" t="s">
        <v>453</v>
      </c>
      <c r="M131" t="s">
        <v>454</v>
      </c>
    </row>
    <row r="132" spans="3:13" x14ac:dyDescent="0.25">
      <c r="C132"/>
      <c r="D132"/>
    </row>
    <row r="133" spans="3:13" ht="13" thickBot="1" x14ac:dyDescent="0.3"/>
    <row r="134" spans="3:13" ht="13" x14ac:dyDescent="0.3">
      <c r="D134" s="39" t="s">
        <v>38</v>
      </c>
      <c r="E134" s="40" t="s">
        <v>5</v>
      </c>
      <c r="F134" s="40" t="s">
        <v>5</v>
      </c>
    </row>
    <row r="135" spans="3:13" x14ac:dyDescent="0.25">
      <c r="D135" s="3" t="s">
        <v>501</v>
      </c>
      <c r="E135" s="21">
        <v>35000</v>
      </c>
      <c r="F135">
        <v>28000</v>
      </c>
    </row>
    <row r="136" spans="3:13" x14ac:dyDescent="0.25">
      <c r="D136" s="3" t="s">
        <v>500</v>
      </c>
      <c r="E136" s="21">
        <v>32000</v>
      </c>
      <c r="F136">
        <v>30000</v>
      </c>
    </row>
    <row r="137" spans="3:13" x14ac:dyDescent="0.25">
      <c r="D137" s="6" t="s">
        <v>41</v>
      </c>
      <c r="E137" s="21">
        <v>20000</v>
      </c>
      <c r="F137">
        <v>25000</v>
      </c>
    </row>
    <row r="138" spans="3:13" x14ac:dyDescent="0.25">
      <c r="D138" s="6" t="s">
        <v>42</v>
      </c>
      <c r="E138" s="21">
        <v>8000</v>
      </c>
      <c r="F138">
        <v>9000</v>
      </c>
    </row>
    <row r="139" spans="3:13" x14ac:dyDescent="0.25">
      <c r="D139" s="6" t="s">
        <v>81</v>
      </c>
      <c r="E139" s="21">
        <v>15000</v>
      </c>
      <c r="F139">
        <v>18000</v>
      </c>
    </row>
    <row r="140" spans="3:13" x14ac:dyDescent="0.25">
      <c r="D140" s="6" t="s">
        <v>99</v>
      </c>
      <c r="E140" s="21">
        <v>18000</v>
      </c>
      <c r="F140">
        <v>19000</v>
      </c>
    </row>
    <row r="141" spans="3:13" x14ac:dyDescent="0.25">
      <c r="D141" s="6" t="s">
        <v>40</v>
      </c>
      <c r="E141" s="21">
        <v>12000</v>
      </c>
      <c r="F141">
        <v>15000</v>
      </c>
    </row>
    <row r="142" spans="3:13" ht="13" thickBot="1" x14ac:dyDescent="0.3">
      <c r="D142" s="7"/>
      <c r="E142" s="22"/>
    </row>
  </sheetData>
  <autoFilter ref="B3:P47" xr:uid="{00000000-0009-0000-0000-000021000000}">
    <sortState xmlns:xlrd2="http://schemas.microsoft.com/office/spreadsheetml/2017/richdata2" ref="B4:P47">
      <sortCondition ref="F3:F47"/>
    </sortState>
  </autoFilter>
  <mergeCells count="34">
    <mergeCell ref="A91:A94"/>
    <mergeCell ref="C91:M91"/>
    <mergeCell ref="C92:M92"/>
    <mergeCell ref="C93:M93"/>
    <mergeCell ref="C94:M94"/>
    <mergeCell ref="C76:M76"/>
    <mergeCell ref="C77:M77"/>
    <mergeCell ref="A79:A88"/>
    <mergeCell ref="C79:N79"/>
    <mergeCell ref="C80:N80"/>
    <mergeCell ref="C81:N81"/>
    <mergeCell ref="C82:N82"/>
    <mergeCell ref="C83:N83"/>
    <mergeCell ref="C84:N84"/>
    <mergeCell ref="C85:N85"/>
    <mergeCell ref="C86:N86"/>
    <mergeCell ref="C87:N87"/>
    <mergeCell ref="C88:N88"/>
    <mergeCell ref="C75:M75"/>
    <mergeCell ref="A53:A64"/>
    <mergeCell ref="C53:H53"/>
    <mergeCell ref="C54:H54"/>
    <mergeCell ref="C55:H55"/>
    <mergeCell ref="C56:H56"/>
    <mergeCell ref="A66:A77"/>
    <mergeCell ref="C66:M66"/>
    <mergeCell ref="C67:M67"/>
    <mergeCell ref="C68:M68"/>
    <mergeCell ref="C69:M69"/>
    <mergeCell ref="C70:M70"/>
    <mergeCell ref="C71:M71"/>
    <mergeCell ref="C72:M72"/>
    <mergeCell ref="C73:M73"/>
    <mergeCell ref="C74:M74"/>
  </mergeCells>
  <dataValidations count="3">
    <dataValidation type="list" allowBlank="1" showInputMessage="1" showErrorMessage="1" sqref="O4:O9 O47 O44 O38:O40 O30:O32 O26 O22 O14:O16 O18:O20 O24 O28 O34:O36 O42 O11:O12" xr:uid="{00000000-0002-0000-2100-000000000000}">
      <formula1>$C$104:$T$104</formula1>
    </dataValidation>
    <dataValidation type="list" allowBlank="1" showInputMessage="1" showErrorMessage="1" sqref="P4:P9 P11:P12 P14:P16 P18:P20 P22 P24 P26 P28 P30:P32 P34:P36 P38:P40 P42 P44 P47" xr:uid="{00000000-0002-0000-2100-000001000000}">
      <formula1>INDIRECT(O4)</formula1>
    </dataValidation>
    <dataValidation type="list" allowBlank="1" showInputMessage="1" showErrorMessage="1" sqref="L4:L9 L11:L12 L14:L16 L18:L20 L22 L24 L26 L28 L30:L32 L34:L36 L38:L40 L42 L44" xr:uid="{00000000-0002-0000-2100-000002000000}">
      <formula1>INDIRECT(D4)</formula1>
    </dataValidation>
  </dataValidations>
  <hyperlinks>
    <hyperlink ref="C114" r:id="rId1" tooltip="Бар (місто)" display="https://uk.wikipedia.org/wiki/%D0%91%D0%B0%D1%80_(%D0%BC%D1%96%D1%81%D1%82%D0%BE)" xr:uid="{00000000-0004-0000-2100-000000000000}"/>
    <hyperlink ref="C112" r:id="rId2" tooltip="Бершадь" display="https://uk.wikipedia.org/wiki/%D0%91%D0%B5%D1%80%D1%88%D0%B0%D0%B4%D1%8C" xr:uid="{00000000-0004-0000-2100-000001000000}"/>
    <hyperlink ref="C122" r:id="rId3" tooltip="Вінниця" display="https://uk.wikipedia.org/wiki/%D0%92%D1%96%D0%BD%D0%BD%D0%B8%D1%86%D1%8F" xr:uid="{00000000-0004-0000-2100-000002000000}"/>
    <hyperlink ref="C117" r:id="rId4" tooltip="Гайсин" display="https://uk.wikipedia.org/wiki/%D0%93%D0%B0%D0%B9%D1%81%D0%B8%D0%BD" xr:uid="{00000000-0004-0000-2100-000003000000}"/>
    <hyperlink ref="C111" r:id="rId5" tooltip="Гнівань" display="https://uk.wikipedia.org/wiki/%D0%93%D0%BD%D1%96%D0%B2%D0%B0%D0%BD%D1%8C" xr:uid="{00000000-0004-0000-2100-000004000000}"/>
    <hyperlink ref="C121" r:id="rId6" tooltip="Жмеринка" display="https://uk.wikipedia.org/wiki/%D0%96%D0%BC%D0%B5%D1%80%D0%B8%D0%BD%D0%BA%D0%B0" xr:uid="{00000000-0004-0000-2100-000005000000}"/>
    <hyperlink ref="C108" r:id="rId7" tooltip="Іллінці" display="https://uk.wikipedia.org/wiki/%D0%86%D0%BB%D0%BB%D1%96%D0%BD%D1%86%D1%96" xr:uid="{00000000-0004-0000-2100-000006000000}"/>
    <hyperlink ref="C115" r:id="rId8" tooltip="Калинівка (місто)" display="https://uk.wikipedia.org/wiki/%D0%9A%D0%B0%D0%BB%D0%B8%D0%BD%D1%96%D0%B2%D0%BA%D0%B0_(%D0%BC%D1%96%D1%81%D1%82%D0%BE)" xr:uid="{00000000-0004-0000-2100-000007000000}"/>
    <hyperlink ref="C118" r:id="rId9" tooltip="Козятин" display="https://uk.wikipedia.org/wiki/%D0%9A%D0%BE%D0%B7%D1%8F%D1%82%D0%B8%D0%BD" xr:uid="{00000000-0004-0000-2100-000008000000}"/>
    <hyperlink ref="C116" r:id="rId10" tooltip="Ладижин" display="https://uk.wikipedia.org/wiki/%D0%9B%D0%B0%D0%B4%D0%B8%D0%B6%D0%B8%D0%BD" xr:uid="{00000000-0004-0000-2100-000009000000}"/>
    <hyperlink ref="C106" r:id="rId11" tooltip="Липовець" display="https://uk.wikipedia.org/wiki/%D0%9B%D0%B8%D0%BF%D0%BE%D0%B2%D0%B5%D1%86%D1%8C" xr:uid="{00000000-0004-0000-2100-00000A000000}"/>
    <hyperlink ref="C120" r:id="rId12" tooltip="Могилів-Подільський" display="https://uk.wikipedia.org/wiki/%D0%9C%D0%BE%D0%B3%D0%B8%D0%BB%D1%96%D0%B2-%D0%9F%D0%BE%D0%B4%D1%96%D0%BB%D1%8C%D1%81%D1%8C%D0%BA%D0%B8%D0%B9" xr:uid="{00000000-0004-0000-2100-00000B000000}"/>
    <hyperlink ref="C110" r:id="rId13" tooltip="Немирів" display="https://uk.wikipedia.org/wiki/%D0%9D%D0%B5%D0%BC%D0%B8%D1%80%D1%96%D0%B2" xr:uid="{00000000-0004-0000-2100-00000C000000}"/>
    <hyperlink ref="C107" r:id="rId14" tooltip="Погребище" display="https://uk.wikipedia.org/wiki/%D0%9F%D0%BE%D0%B3%D1%80%D0%B5%D0%B1%D0%B8%D1%89%D0%B5" xr:uid="{00000000-0004-0000-2100-00000D000000}"/>
    <hyperlink ref="C113" r:id="rId15" tooltip="Тульчин" display="https://uk.wikipedia.org/wiki/%D0%A2%D1%83%D0%BB%D1%8C%D1%87%D0%B8%D0%BD" xr:uid="{00000000-0004-0000-2100-00000E000000}"/>
    <hyperlink ref="C119" r:id="rId16" tooltip="Хмільник" display="https://uk.wikipedia.org/wiki/%D0%A5%D0%BC%D1%96%D0%BB%D1%8C%D0%BD%D0%B8%D0%BA" xr:uid="{00000000-0004-0000-2100-00000F000000}"/>
    <hyperlink ref="C105" r:id="rId17" tooltip="Шаргород" display="https://uk.wikipedia.org/wiki/%D0%A8%D0%B0%D1%80%D0%B3%D0%BE%D1%80%D0%BE%D0%B4" xr:uid="{00000000-0004-0000-2100-000010000000}"/>
    <hyperlink ref="C109" r:id="rId18" tooltip="Ямпіль" display="https://uk.wikipedia.org/wiki/%D0%AF%D0%BC%D0%BF%D1%96%D0%BB%D1%8C" xr:uid="{00000000-0004-0000-21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T148"/>
  <sheetViews>
    <sheetView zoomScale="90" zoomScaleNormal="90" workbookViewId="0">
      <selection activeCell="G15" sqref="G15"/>
    </sheetView>
  </sheetViews>
  <sheetFormatPr defaultRowHeight="12.5" outlineLevelRow="3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outlineLevel="3" x14ac:dyDescent="0.25">
      <c r="B4" s="11">
        <v>14</v>
      </c>
      <c r="C4" s="14" t="s">
        <v>51</v>
      </c>
      <c r="D4" s="3" t="s">
        <v>501</v>
      </c>
      <c r="E4" s="12" t="s">
        <v>29</v>
      </c>
      <c r="F4" s="12" t="s">
        <v>30</v>
      </c>
      <c r="G4" s="12" t="s">
        <v>76</v>
      </c>
      <c r="H4" s="13">
        <v>34916</v>
      </c>
      <c r="I4" s="13">
        <v>26140</v>
      </c>
      <c r="J4" s="18">
        <v>25.634017405821922</v>
      </c>
      <c r="K4" s="14" t="s">
        <v>498</v>
      </c>
      <c r="L4" s="19">
        <v>28000</v>
      </c>
      <c r="M4" s="18">
        <v>49.67785302226028</v>
      </c>
      <c r="N4" s="12" t="s">
        <v>510</v>
      </c>
      <c r="O4" s="12" t="s">
        <v>152</v>
      </c>
      <c r="P4" s="23" t="s">
        <v>174</v>
      </c>
    </row>
    <row r="5" spans="2:16" outlineLevel="2" x14ac:dyDescent="0.25">
      <c r="B5" s="11"/>
      <c r="C5" s="14"/>
      <c r="D5" s="3"/>
      <c r="E5" s="12"/>
      <c r="F5" s="12"/>
      <c r="G5" s="12"/>
      <c r="H5" s="13"/>
      <c r="I5" s="13"/>
      <c r="J5" s="18"/>
      <c r="K5" s="76" t="s">
        <v>530</v>
      </c>
      <c r="L5" s="19">
        <f>SUBTOTAL(5,L4:L4)</f>
        <v>28000</v>
      </c>
      <c r="M5" s="18"/>
      <c r="N5" s="12"/>
      <c r="O5" s="12"/>
      <c r="P5" s="23"/>
    </row>
    <row r="6" spans="2:16" outlineLevel="3" x14ac:dyDescent="0.25">
      <c r="B6" s="80">
        <v>17</v>
      </c>
      <c r="C6" s="3" t="s">
        <v>46</v>
      </c>
      <c r="D6" s="3" t="s">
        <v>501</v>
      </c>
      <c r="E6" s="4" t="s">
        <v>35</v>
      </c>
      <c r="F6" s="4" t="s">
        <v>36</v>
      </c>
      <c r="G6" s="4" t="s">
        <v>79</v>
      </c>
      <c r="H6" s="5">
        <v>36774</v>
      </c>
      <c r="I6" s="5">
        <v>30444</v>
      </c>
      <c r="J6" s="18">
        <v>20.543606446917813</v>
      </c>
      <c r="K6" s="14" t="s">
        <v>499</v>
      </c>
      <c r="L6" s="19">
        <v>28000</v>
      </c>
      <c r="M6" s="18">
        <v>37.886072200342468</v>
      </c>
      <c r="N6" s="4" t="s">
        <v>502</v>
      </c>
      <c r="O6" s="4" t="s">
        <v>152</v>
      </c>
      <c r="P6" s="21" t="s">
        <v>215</v>
      </c>
    </row>
    <row r="7" spans="2:16" outlineLevel="2" x14ac:dyDescent="0.25">
      <c r="B7" s="11"/>
      <c r="C7" s="3"/>
      <c r="D7" s="3"/>
      <c r="E7" s="4"/>
      <c r="F7" s="4"/>
      <c r="G7" s="4"/>
      <c r="H7" s="5"/>
      <c r="I7" s="5"/>
      <c r="J7" s="18"/>
      <c r="K7" s="76" t="s">
        <v>531</v>
      </c>
      <c r="L7" s="19">
        <f>SUBTOTAL(5,L6:L6)</f>
        <v>28000</v>
      </c>
      <c r="M7" s="18"/>
      <c r="N7" s="4"/>
      <c r="O7" s="4"/>
      <c r="P7" s="21"/>
    </row>
    <row r="8" spans="2:16" ht="13" outlineLevel="1" x14ac:dyDescent="0.3">
      <c r="B8" s="11"/>
      <c r="C8" s="3"/>
      <c r="D8" s="77" t="s">
        <v>533</v>
      </c>
      <c r="E8" s="4"/>
      <c r="F8" s="4"/>
      <c r="G8" s="4"/>
      <c r="H8" s="5"/>
      <c r="I8" s="5"/>
      <c r="J8" s="18"/>
      <c r="K8" s="14"/>
      <c r="L8" s="19">
        <f>SUBTOTAL(9,L4:L6)</f>
        <v>56000</v>
      </c>
      <c r="M8" s="18"/>
      <c r="N8" s="4"/>
      <c r="O8" s="4"/>
      <c r="P8" s="21"/>
    </row>
    <row r="9" spans="2:16" outlineLevel="3" x14ac:dyDescent="0.25">
      <c r="B9" s="11">
        <v>5</v>
      </c>
      <c r="C9" s="3" t="s">
        <v>51</v>
      </c>
      <c r="D9" s="3" t="s">
        <v>500</v>
      </c>
      <c r="E9" s="4" t="s">
        <v>466</v>
      </c>
      <c r="F9" s="4" t="s">
        <v>467</v>
      </c>
      <c r="G9" s="4" t="s">
        <v>71</v>
      </c>
      <c r="H9" s="5">
        <v>27986</v>
      </c>
      <c r="I9" s="5">
        <v>19253</v>
      </c>
      <c r="J9" s="18">
        <v>44.620318775684936</v>
      </c>
      <c r="K9" s="14" t="s">
        <v>498</v>
      </c>
      <c r="L9" s="19">
        <v>32000</v>
      </c>
      <c r="M9" s="18">
        <v>68.546346172945206</v>
      </c>
      <c r="N9" s="4" t="s">
        <v>505</v>
      </c>
      <c r="O9" s="4" t="s">
        <v>152</v>
      </c>
      <c r="P9" s="21" t="s">
        <v>174</v>
      </c>
    </row>
    <row r="10" spans="2:16" outlineLevel="3" x14ac:dyDescent="0.25">
      <c r="B10" s="80">
        <v>29</v>
      </c>
      <c r="C10" s="3" t="s">
        <v>46</v>
      </c>
      <c r="D10" s="3" t="s">
        <v>500</v>
      </c>
      <c r="E10" s="4" t="s">
        <v>21</v>
      </c>
      <c r="F10" s="4" t="s">
        <v>59</v>
      </c>
      <c r="G10" s="4" t="s">
        <v>80</v>
      </c>
      <c r="H10" s="5">
        <v>32640</v>
      </c>
      <c r="I10" s="5">
        <v>24945</v>
      </c>
      <c r="J10" s="18">
        <v>31.869633844178086</v>
      </c>
      <c r="K10" s="14" t="s">
        <v>498</v>
      </c>
      <c r="L10" s="19">
        <v>32000</v>
      </c>
      <c r="M10" s="18">
        <v>52.951825625000005</v>
      </c>
      <c r="N10" s="4" t="s">
        <v>505</v>
      </c>
      <c r="O10" s="4" t="s">
        <v>152</v>
      </c>
      <c r="P10" s="21" t="s">
        <v>174</v>
      </c>
    </row>
    <row r="11" spans="2:16" outlineLevel="2" x14ac:dyDescent="0.25">
      <c r="B11" s="11"/>
      <c r="C11" s="3"/>
      <c r="D11" s="3"/>
      <c r="E11" s="4"/>
      <c r="F11" s="4"/>
      <c r="G11" s="4"/>
      <c r="H11" s="5"/>
      <c r="I11" s="5"/>
      <c r="J11" s="18"/>
      <c r="K11" s="76" t="s">
        <v>530</v>
      </c>
      <c r="L11" s="19">
        <f>SUBTOTAL(5,L9:L10)</f>
        <v>32000</v>
      </c>
      <c r="M11" s="18"/>
      <c r="N11" s="4"/>
      <c r="O11" s="4"/>
      <c r="P11" s="21"/>
    </row>
    <row r="12" spans="2:16" outlineLevel="3" x14ac:dyDescent="0.25">
      <c r="B12" s="11">
        <v>11</v>
      </c>
      <c r="C12" s="3" t="s">
        <v>46</v>
      </c>
      <c r="D12" s="3" t="s">
        <v>500</v>
      </c>
      <c r="E12" s="4" t="s">
        <v>23</v>
      </c>
      <c r="F12" s="4" t="s">
        <v>24</v>
      </c>
      <c r="G12" s="4" t="s">
        <v>73</v>
      </c>
      <c r="H12" s="5">
        <v>34552</v>
      </c>
      <c r="I12" s="5">
        <v>18530</v>
      </c>
      <c r="J12" s="18">
        <v>26.631277679794525</v>
      </c>
      <c r="K12" s="14" t="s">
        <v>499</v>
      </c>
      <c r="L12" s="19">
        <v>30000</v>
      </c>
      <c r="M12" s="18">
        <v>70.527168090753435</v>
      </c>
      <c r="N12" s="4" t="s">
        <v>508</v>
      </c>
      <c r="O12" s="4" t="s">
        <v>152</v>
      </c>
      <c r="P12" s="21" t="s">
        <v>174</v>
      </c>
    </row>
    <row r="13" spans="2:16" outlineLevel="3" x14ac:dyDescent="0.25">
      <c r="B13" s="6">
        <v>16</v>
      </c>
      <c r="C13" s="3" t="s">
        <v>51</v>
      </c>
      <c r="D13" s="3" t="s">
        <v>500</v>
      </c>
      <c r="E13" s="4" t="s">
        <v>33</v>
      </c>
      <c r="F13" s="4" t="s">
        <v>34</v>
      </c>
      <c r="G13" s="4" t="s">
        <v>78</v>
      </c>
      <c r="H13" s="5">
        <v>35967</v>
      </c>
      <c r="I13" s="5">
        <v>25279</v>
      </c>
      <c r="J13" s="18">
        <v>22.754565351027402</v>
      </c>
      <c r="K13" s="14" t="s">
        <v>499</v>
      </c>
      <c r="L13" s="19">
        <v>32000</v>
      </c>
      <c r="M13" s="18">
        <v>52.036757131849321</v>
      </c>
      <c r="N13" s="4" t="s">
        <v>511</v>
      </c>
      <c r="O13" s="4" t="s">
        <v>152</v>
      </c>
      <c r="P13" s="21" t="s">
        <v>195</v>
      </c>
    </row>
    <row r="14" spans="2:16" outlineLevel="2" x14ac:dyDescent="0.25">
      <c r="B14" s="11"/>
      <c r="C14" s="3"/>
      <c r="D14" s="3"/>
      <c r="E14" s="4"/>
      <c r="F14" s="4"/>
      <c r="G14" s="4"/>
      <c r="H14" s="5"/>
      <c r="I14" s="5"/>
      <c r="J14" s="18"/>
      <c r="K14" s="76" t="s">
        <v>531</v>
      </c>
      <c r="L14" s="19">
        <f>SUBTOTAL(5,L12:L13)</f>
        <v>30000</v>
      </c>
      <c r="M14" s="18"/>
      <c r="N14" s="4"/>
      <c r="O14" s="4"/>
      <c r="P14" s="21"/>
    </row>
    <row r="15" spans="2:16" ht="13" outlineLevel="1" x14ac:dyDescent="0.3">
      <c r="B15" s="11"/>
      <c r="C15" s="3"/>
      <c r="D15" s="77" t="s">
        <v>534</v>
      </c>
      <c r="E15" s="4"/>
      <c r="F15" s="4"/>
      <c r="G15" s="4"/>
      <c r="H15" s="5"/>
      <c r="I15" s="5"/>
      <c r="J15" s="18"/>
      <c r="K15" s="14"/>
      <c r="L15" s="19">
        <f>SUBTOTAL(9,L9:L13)</f>
        <v>126000</v>
      </c>
      <c r="M15" s="18"/>
      <c r="N15" s="4"/>
      <c r="O15" s="4"/>
      <c r="P15" s="21"/>
    </row>
    <row r="16" spans="2:16" outlineLevel="3" x14ac:dyDescent="0.25">
      <c r="B16" s="11">
        <v>2</v>
      </c>
      <c r="C16" s="3" t="s">
        <v>46</v>
      </c>
      <c r="D16" s="3" t="s">
        <v>41</v>
      </c>
      <c r="E16" s="4" t="s">
        <v>9</v>
      </c>
      <c r="F16" s="4" t="s">
        <v>10</v>
      </c>
      <c r="G16" s="4" t="s">
        <v>66</v>
      </c>
      <c r="H16" s="5">
        <v>29882</v>
      </c>
      <c r="I16" s="5">
        <v>18742</v>
      </c>
      <c r="J16" s="18">
        <v>39.425798227739733</v>
      </c>
      <c r="K16" s="14" t="s">
        <v>499</v>
      </c>
      <c r="L16" s="19">
        <v>20000</v>
      </c>
      <c r="M16" s="18">
        <v>69.946346172945212</v>
      </c>
      <c r="N16" s="4" t="s">
        <v>503</v>
      </c>
      <c r="O16" s="4" t="s">
        <v>152</v>
      </c>
      <c r="P16" s="21" t="s">
        <v>174</v>
      </c>
    </row>
    <row r="17" spans="2:16" outlineLevel="3" x14ac:dyDescent="0.25">
      <c r="B17" s="80">
        <v>7</v>
      </c>
      <c r="C17" s="3" t="s">
        <v>51</v>
      </c>
      <c r="D17" s="3" t="s">
        <v>41</v>
      </c>
      <c r="E17" s="4" t="s">
        <v>15</v>
      </c>
      <c r="F17" s="4" t="s">
        <v>16</v>
      </c>
      <c r="G17" s="4" t="s">
        <v>69</v>
      </c>
      <c r="H17" s="5">
        <v>33578</v>
      </c>
      <c r="I17" s="5">
        <v>17448</v>
      </c>
      <c r="J17" s="18">
        <v>29.299770830479456</v>
      </c>
      <c r="K17" s="14" t="s">
        <v>499</v>
      </c>
      <c r="L17" s="19">
        <v>25000</v>
      </c>
      <c r="M17" s="18">
        <v>73.491551652397263</v>
      </c>
      <c r="N17" s="4" t="s">
        <v>505</v>
      </c>
      <c r="O17" s="4" t="s">
        <v>152</v>
      </c>
      <c r="P17" s="21" t="s">
        <v>252</v>
      </c>
    </row>
    <row r="18" spans="2:16" outlineLevel="2" x14ac:dyDescent="0.25">
      <c r="B18" s="11"/>
      <c r="C18" s="3"/>
      <c r="D18" s="3"/>
      <c r="E18" s="4"/>
      <c r="F18" s="4"/>
      <c r="G18" s="4"/>
      <c r="H18" s="5"/>
      <c r="I18" s="5"/>
      <c r="J18" s="18"/>
      <c r="K18" s="76" t="s">
        <v>531</v>
      </c>
      <c r="L18" s="19">
        <f>SUBTOTAL(5,L16:L17)</f>
        <v>20000</v>
      </c>
      <c r="M18" s="18"/>
      <c r="N18" s="4"/>
      <c r="O18" s="4"/>
      <c r="P18" s="21"/>
    </row>
    <row r="19" spans="2:16" ht="13" outlineLevel="1" x14ac:dyDescent="0.3">
      <c r="B19" s="11"/>
      <c r="C19" s="3"/>
      <c r="D19" s="77" t="s">
        <v>535</v>
      </c>
      <c r="E19" s="4"/>
      <c r="F19" s="4"/>
      <c r="G19" s="4"/>
      <c r="H19" s="5"/>
      <c r="I19" s="5"/>
      <c r="J19" s="18"/>
      <c r="K19" s="14"/>
      <c r="L19" s="19">
        <f>SUBTOTAL(9,L16:L17)</f>
        <v>45000</v>
      </c>
      <c r="M19" s="18"/>
      <c r="N19" s="4"/>
      <c r="O19" s="4"/>
      <c r="P19" s="21"/>
    </row>
    <row r="20" spans="2:16" outlineLevel="3" x14ac:dyDescent="0.25">
      <c r="B20" s="11">
        <v>6</v>
      </c>
      <c r="C20" s="3" t="s">
        <v>51</v>
      </c>
      <c r="D20" s="3" t="s">
        <v>42</v>
      </c>
      <c r="E20" s="4" t="s">
        <v>13</v>
      </c>
      <c r="F20" s="4" t="s">
        <v>14</v>
      </c>
      <c r="G20" s="4" t="s">
        <v>68</v>
      </c>
      <c r="H20" s="5">
        <v>23963</v>
      </c>
      <c r="I20" s="5">
        <v>19253</v>
      </c>
      <c r="J20" s="18">
        <v>55.642236583904115</v>
      </c>
      <c r="K20" s="14" t="s">
        <v>499</v>
      </c>
      <c r="L20" s="19">
        <v>8000</v>
      </c>
      <c r="M20" s="18">
        <v>68.546346172945206</v>
      </c>
      <c r="N20" s="4" t="s">
        <v>506</v>
      </c>
      <c r="O20" s="4" t="s">
        <v>152</v>
      </c>
      <c r="P20" s="21" t="s">
        <v>270</v>
      </c>
    </row>
    <row r="21" spans="2:16" outlineLevel="3" x14ac:dyDescent="0.25">
      <c r="B21" s="80">
        <v>27</v>
      </c>
      <c r="C21" s="3" t="s">
        <v>51</v>
      </c>
      <c r="D21" s="3" t="s">
        <v>42</v>
      </c>
      <c r="E21" s="4" t="s">
        <v>33</v>
      </c>
      <c r="F21" s="4" t="s">
        <v>97</v>
      </c>
      <c r="G21" s="4" t="s">
        <v>98</v>
      </c>
      <c r="H21" s="5">
        <v>39487</v>
      </c>
      <c r="I21" s="5">
        <v>30771</v>
      </c>
      <c r="J21" s="18">
        <v>13.110729734589045</v>
      </c>
      <c r="K21" s="14" t="s">
        <v>499</v>
      </c>
      <c r="L21" s="19">
        <v>9000</v>
      </c>
      <c r="M21" s="18">
        <v>36.990181789383563</v>
      </c>
      <c r="N21" s="4" t="s">
        <v>506</v>
      </c>
      <c r="O21" s="4" t="s">
        <v>152</v>
      </c>
      <c r="P21" s="21" t="s">
        <v>288</v>
      </c>
    </row>
    <row r="22" spans="2:16" outlineLevel="2" x14ac:dyDescent="0.25">
      <c r="B22" s="11"/>
      <c r="C22" s="3"/>
      <c r="D22" s="3"/>
      <c r="E22" s="4"/>
      <c r="F22" s="4"/>
      <c r="G22" s="4"/>
      <c r="H22" s="5"/>
      <c r="I22" s="5"/>
      <c r="J22" s="18"/>
      <c r="K22" s="76" t="s">
        <v>531</v>
      </c>
      <c r="L22" s="19">
        <f>SUBTOTAL(5,L20:L21)</f>
        <v>8000</v>
      </c>
      <c r="M22" s="18"/>
      <c r="N22" s="4"/>
      <c r="O22" s="4"/>
      <c r="P22" s="21"/>
    </row>
    <row r="23" spans="2:16" ht="13" outlineLevel="1" x14ac:dyDescent="0.3">
      <c r="B23" s="11"/>
      <c r="C23" s="3"/>
      <c r="D23" s="77" t="s">
        <v>536</v>
      </c>
      <c r="E23" s="4"/>
      <c r="F23" s="4"/>
      <c r="G23" s="4"/>
      <c r="H23" s="5"/>
      <c r="I23" s="5"/>
      <c r="J23" s="18"/>
      <c r="K23" s="14"/>
      <c r="L23" s="19">
        <f>SUBTOTAL(9,L20:L21)</f>
        <v>17000</v>
      </c>
      <c r="M23" s="18"/>
      <c r="N23" s="4"/>
      <c r="O23" s="4"/>
      <c r="P23" s="21"/>
    </row>
    <row r="24" spans="2:16" outlineLevel="3" x14ac:dyDescent="0.25">
      <c r="B24" s="11">
        <v>18</v>
      </c>
      <c r="C24" s="3" t="s">
        <v>46</v>
      </c>
      <c r="D24" s="3" t="s">
        <v>81</v>
      </c>
      <c r="E24" s="4" t="s">
        <v>82</v>
      </c>
      <c r="F24" s="4" t="s">
        <v>83</v>
      </c>
      <c r="G24" s="4" t="s">
        <v>70</v>
      </c>
      <c r="H24" s="5">
        <v>40307</v>
      </c>
      <c r="I24" s="5">
        <v>29344</v>
      </c>
      <c r="J24" s="18">
        <v>10.864154392123291</v>
      </c>
      <c r="K24" s="14" t="s">
        <v>498</v>
      </c>
      <c r="L24" s="19">
        <v>15000</v>
      </c>
      <c r="M24" s="18">
        <v>40.899770830479454</v>
      </c>
      <c r="N24" s="4" t="s">
        <v>512</v>
      </c>
      <c r="O24" s="4" t="s">
        <v>152</v>
      </c>
      <c r="P24" s="21" t="s">
        <v>174</v>
      </c>
    </row>
    <row r="25" spans="2:16" outlineLevel="3" x14ac:dyDescent="0.25">
      <c r="B25" s="80">
        <v>19</v>
      </c>
      <c r="C25" s="3" t="s">
        <v>46</v>
      </c>
      <c r="D25" s="3" t="s">
        <v>81</v>
      </c>
      <c r="E25" s="4" t="s">
        <v>463</v>
      </c>
      <c r="F25" s="4" t="s">
        <v>464</v>
      </c>
      <c r="G25" s="4" t="s">
        <v>465</v>
      </c>
      <c r="H25" s="5">
        <v>42987</v>
      </c>
      <c r="I25" s="5">
        <v>29344</v>
      </c>
      <c r="J25" s="18">
        <v>3.5216886386986341</v>
      </c>
      <c r="K25" s="14" t="s">
        <v>498</v>
      </c>
      <c r="L25" s="19">
        <v>18000</v>
      </c>
      <c r="M25" s="18">
        <v>40.899770830479454</v>
      </c>
      <c r="N25" s="4" t="s">
        <v>504</v>
      </c>
      <c r="O25" s="4" t="s">
        <v>134</v>
      </c>
      <c r="P25" s="21" t="s">
        <v>178</v>
      </c>
    </row>
    <row r="26" spans="2:16" outlineLevel="2" x14ac:dyDescent="0.25">
      <c r="B26" s="11"/>
      <c r="C26" s="3"/>
      <c r="D26" s="3"/>
      <c r="E26" s="4"/>
      <c r="F26" s="4"/>
      <c r="G26" s="4"/>
      <c r="H26" s="5"/>
      <c r="I26" s="5"/>
      <c r="J26" s="18"/>
      <c r="K26" s="76" t="s">
        <v>530</v>
      </c>
      <c r="L26" s="19">
        <f>SUBTOTAL(5,L24:L25)</f>
        <v>15000</v>
      </c>
      <c r="M26" s="18"/>
      <c r="N26" s="4"/>
      <c r="O26" s="4"/>
      <c r="P26" s="21"/>
    </row>
    <row r="27" spans="2:16" ht="13" outlineLevel="1" x14ac:dyDescent="0.3">
      <c r="B27" s="11"/>
      <c r="C27" s="3"/>
      <c r="D27" s="77" t="s">
        <v>537</v>
      </c>
      <c r="E27" s="4"/>
      <c r="F27" s="4"/>
      <c r="G27" s="4"/>
      <c r="H27" s="5"/>
      <c r="I27" s="5"/>
      <c r="J27" s="18"/>
      <c r="K27" s="14"/>
      <c r="L27" s="19">
        <f>SUBTOTAL(9,L24:L25)</f>
        <v>33000</v>
      </c>
      <c r="M27" s="18"/>
      <c r="N27" s="4"/>
      <c r="O27" s="4"/>
      <c r="P27" s="21"/>
    </row>
    <row r="28" spans="2:16" outlineLevel="3" x14ac:dyDescent="0.25">
      <c r="B28" s="11">
        <v>28</v>
      </c>
      <c r="C28" s="3" t="s">
        <v>46</v>
      </c>
      <c r="D28" s="3" t="s">
        <v>456</v>
      </c>
      <c r="E28" s="4" t="s">
        <v>29</v>
      </c>
      <c r="F28" s="4" t="s">
        <v>100</v>
      </c>
      <c r="G28" s="4" t="s">
        <v>101</v>
      </c>
      <c r="H28" s="5">
        <v>40714</v>
      </c>
      <c r="I28" s="5">
        <v>31188</v>
      </c>
      <c r="J28" s="18">
        <v>9.7490858989726075</v>
      </c>
      <c r="K28" s="14" t="s">
        <v>498</v>
      </c>
      <c r="L28" s="19">
        <v>18000</v>
      </c>
      <c r="M28" s="18">
        <v>35.847716035958911</v>
      </c>
      <c r="N28" s="4" t="s">
        <v>503</v>
      </c>
      <c r="O28" s="4" t="s">
        <v>152</v>
      </c>
      <c r="P28" s="21" t="s">
        <v>215</v>
      </c>
    </row>
    <row r="29" spans="2:16" outlineLevel="2" x14ac:dyDescent="0.25">
      <c r="B29" s="11"/>
      <c r="C29" s="3"/>
      <c r="D29" s="3"/>
      <c r="E29" s="4"/>
      <c r="F29" s="4"/>
      <c r="G29" s="4"/>
      <c r="H29" s="5"/>
      <c r="I29" s="5"/>
      <c r="J29" s="18"/>
      <c r="K29" s="76" t="s">
        <v>530</v>
      </c>
      <c r="L29" s="19">
        <f>SUBTOTAL(5,L28:L28)</f>
        <v>18000</v>
      </c>
      <c r="M29" s="18"/>
      <c r="N29" s="4"/>
      <c r="O29" s="4"/>
      <c r="P29" s="21"/>
    </row>
    <row r="30" spans="2:16" outlineLevel="3" x14ac:dyDescent="0.25">
      <c r="B30" s="6">
        <v>4</v>
      </c>
      <c r="C30" s="3" t="s">
        <v>46</v>
      </c>
      <c r="D30" s="3" t="s">
        <v>456</v>
      </c>
      <c r="E30" s="4" t="s">
        <v>468</v>
      </c>
      <c r="F30" s="4" t="s">
        <v>469</v>
      </c>
      <c r="G30" s="4" t="s">
        <v>470</v>
      </c>
      <c r="H30" s="5">
        <v>25286</v>
      </c>
      <c r="I30" s="5">
        <v>19253</v>
      </c>
      <c r="J30" s="18">
        <v>52.017579049657542</v>
      </c>
      <c r="K30" s="14" t="s">
        <v>499</v>
      </c>
      <c r="L30" s="19">
        <v>18000</v>
      </c>
      <c r="M30" s="18">
        <v>68.546346172945206</v>
      </c>
      <c r="N30" s="4" t="s">
        <v>503</v>
      </c>
      <c r="O30" s="4" t="s">
        <v>152</v>
      </c>
      <c r="P30" s="21" t="s">
        <v>174</v>
      </c>
    </row>
    <row r="31" spans="2:16" outlineLevel="3" x14ac:dyDescent="0.25">
      <c r="B31" s="11">
        <v>13</v>
      </c>
      <c r="C31" s="3" t="s">
        <v>46</v>
      </c>
      <c r="D31" s="3" t="s">
        <v>456</v>
      </c>
      <c r="E31" s="4" t="s">
        <v>27</v>
      </c>
      <c r="F31" s="4" t="s">
        <v>28</v>
      </c>
      <c r="G31" s="4" t="s">
        <v>75</v>
      </c>
      <c r="H31" s="5">
        <v>34144</v>
      </c>
      <c r="I31" s="5">
        <v>27059</v>
      </c>
      <c r="J31" s="18">
        <v>27.749085898972606</v>
      </c>
      <c r="K31" s="14" t="s">
        <v>499</v>
      </c>
      <c r="L31" s="19">
        <v>19000</v>
      </c>
      <c r="M31" s="18">
        <v>47.160044803082194</v>
      </c>
      <c r="N31" s="4" t="s">
        <v>502</v>
      </c>
      <c r="O31" s="4" t="s">
        <v>152</v>
      </c>
      <c r="P31" s="21" t="s">
        <v>174</v>
      </c>
    </row>
    <row r="32" spans="2:16" outlineLevel="2" x14ac:dyDescent="0.25">
      <c r="B32" s="11"/>
      <c r="C32" s="3"/>
      <c r="D32" s="3"/>
      <c r="E32" s="4"/>
      <c r="F32" s="4"/>
      <c r="G32" s="4"/>
      <c r="H32" s="5"/>
      <c r="I32" s="5"/>
      <c r="J32" s="18"/>
      <c r="K32" s="76" t="s">
        <v>531</v>
      </c>
      <c r="L32" s="19">
        <f>SUBTOTAL(5,L30:L31)</f>
        <v>18000</v>
      </c>
      <c r="M32" s="18"/>
      <c r="N32" s="4"/>
      <c r="O32" s="4"/>
      <c r="P32" s="21"/>
    </row>
    <row r="33" spans="2:20" ht="13" outlineLevel="1" x14ac:dyDescent="0.3">
      <c r="B33" s="11"/>
      <c r="C33" s="3"/>
      <c r="D33" s="77" t="s">
        <v>538</v>
      </c>
      <c r="E33" s="4"/>
      <c r="F33" s="4"/>
      <c r="G33" s="4"/>
      <c r="H33" s="5"/>
      <c r="I33" s="5"/>
      <c r="J33" s="18"/>
      <c r="K33" s="14"/>
      <c r="L33" s="19">
        <f>SUBTOTAL(9,L28:L31)</f>
        <v>55000</v>
      </c>
      <c r="M33" s="18"/>
      <c r="N33" s="4"/>
      <c r="O33" s="4"/>
      <c r="P33" s="21"/>
    </row>
    <row r="34" spans="2:20" outlineLevel="3" x14ac:dyDescent="0.25">
      <c r="B34" s="80">
        <v>1</v>
      </c>
      <c r="C34" s="3" t="s">
        <v>51</v>
      </c>
      <c r="D34" s="3" t="s">
        <v>40</v>
      </c>
      <c r="E34" s="4" t="s">
        <v>7</v>
      </c>
      <c r="F34" s="4" t="s">
        <v>8</v>
      </c>
      <c r="G34" s="4" t="s">
        <v>65</v>
      </c>
      <c r="H34" s="5">
        <v>33985</v>
      </c>
      <c r="I34" s="5">
        <v>24399</v>
      </c>
      <c r="J34" s="18">
        <v>28.184702337328773</v>
      </c>
      <c r="K34" s="14" t="s">
        <v>498</v>
      </c>
      <c r="L34" s="19">
        <v>15000</v>
      </c>
      <c r="M34" s="18">
        <v>54.447716035958905</v>
      </c>
      <c r="N34" s="4" t="s">
        <v>502</v>
      </c>
      <c r="O34" s="4" t="s">
        <v>134</v>
      </c>
      <c r="P34" s="21" t="s">
        <v>156</v>
      </c>
    </row>
    <row r="35" spans="2:20" outlineLevel="3" x14ac:dyDescent="0.25">
      <c r="B35" s="11">
        <v>8</v>
      </c>
      <c r="C35" s="3" t="s">
        <v>46</v>
      </c>
      <c r="D35" s="3" t="s">
        <v>40</v>
      </c>
      <c r="E35" s="4" t="s">
        <v>17</v>
      </c>
      <c r="F35" s="4" t="s">
        <v>18</v>
      </c>
      <c r="G35" s="4" t="s">
        <v>70</v>
      </c>
      <c r="H35" s="5">
        <v>30299</v>
      </c>
      <c r="I35" s="5">
        <v>16428</v>
      </c>
      <c r="J35" s="18">
        <v>38.283332474315074</v>
      </c>
      <c r="K35" s="14" t="s">
        <v>498</v>
      </c>
      <c r="L35" s="19">
        <v>12000</v>
      </c>
      <c r="M35" s="18">
        <v>76.286072200342474</v>
      </c>
      <c r="N35" s="4" t="s">
        <v>503</v>
      </c>
      <c r="O35" s="4" t="s">
        <v>152</v>
      </c>
      <c r="P35" s="21" t="s">
        <v>234</v>
      </c>
    </row>
    <row r="36" spans="2:20" outlineLevel="3" x14ac:dyDescent="0.25">
      <c r="B36" s="80">
        <v>9</v>
      </c>
      <c r="C36" s="3" t="s">
        <v>46</v>
      </c>
      <c r="D36" s="3" t="s">
        <v>40</v>
      </c>
      <c r="E36" s="4" t="s">
        <v>19</v>
      </c>
      <c r="F36" s="4" t="s">
        <v>20</v>
      </c>
      <c r="G36" s="4" t="s">
        <v>71</v>
      </c>
      <c r="H36" s="5">
        <v>31194</v>
      </c>
      <c r="I36" s="5">
        <v>23467</v>
      </c>
      <c r="J36" s="18">
        <v>35.831277679794525</v>
      </c>
      <c r="K36" s="14" t="s">
        <v>498</v>
      </c>
      <c r="L36" s="19">
        <v>12000</v>
      </c>
      <c r="M36" s="18">
        <v>57.001140693493156</v>
      </c>
      <c r="N36" s="4" t="s">
        <v>506</v>
      </c>
      <c r="O36" s="4" t="s">
        <v>152</v>
      </c>
      <c r="P36" s="21" t="s">
        <v>195</v>
      </c>
      <c r="T36" t="s">
        <v>514</v>
      </c>
    </row>
    <row r="37" spans="2:20" outlineLevel="3" x14ac:dyDescent="0.25">
      <c r="B37" s="11">
        <v>10</v>
      </c>
      <c r="C37" s="3" t="s">
        <v>51</v>
      </c>
      <c r="D37" s="3" t="s">
        <v>40</v>
      </c>
      <c r="E37" s="4" t="s">
        <v>21</v>
      </c>
      <c r="F37" s="4" t="s">
        <v>22</v>
      </c>
      <c r="G37" s="4" t="s">
        <v>72</v>
      </c>
      <c r="H37" s="5">
        <v>33695</v>
      </c>
      <c r="I37" s="5">
        <v>18593</v>
      </c>
      <c r="J37" s="18">
        <v>28.979222885273977</v>
      </c>
      <c r="K37" s="14" t="s">
        <v>498</v>
      </c>
      <c r="L37" s="19">
        <v>15000</v>
      </c>
      <c r="M37" s="18">
        <v>70.354565351027404</v>
      </c>
      <c r="N37" s="4" t="s">
        <v>507</v>
      </c>
      <c r="O37" s="4" t="s">
        <v>152</v>
      </c>
      <c r="P37" s="21" t="s">
        <v>174</v>
      </c>
    </row>
    <row r="38" spans="2:20" outlineLevel="3" x14ac:dyDescent="0.25">
      <c r="B38" s="6">
        <v>12</v>
      </c>
      <c r="C38" s="3" t="s">
        <v>51</v>
      </c>
      <c r="D38" s="3" t="s">
        <v>40</v>
      </c>
      <c r="E38" s="4" t="s">
        <v>25</v>
      </c>
      <c r="F38" s="4" t="s">
        <v>26</v>
      </c>
      <c r="G38" s="4" t="s">
        <v>74</v>
      </c>
      <c r="H38" s="5">
        <v>36476</v>
      </c>
      <c r="I38" s="5">
        <v>29300</v>
      </c>
      <c r="J38" s="18">
        <v>21.360044803082197</v>
      </c>
      <c r="K38" s="14" t="s">
        <v>498</v>
      </c>
      <c r="L38" s="19">
        <v>12000</v>
      </c>
      <c r="M38" s="18">
        <v>41.020318775684935</v>
      </c>
      <c r="N38" s="4" t="s">
        <v>509</v>
      </c>
      <c r="O38" s="4" t="s">
        <v>152</v>
      </c>
      <c r="P38" s="21" t="s">
        <v>174</v>
      </c>
    </row>
    <row r="39" spans="2:20" outlineLevel="3" x14ac:dyDescent="0.25">
      <c r="B39" s="11">
        <v>15</v>
      </c>
      <c r="C39" s="3" t="s">
        <v>51</v>
      </c>
      <c r="D39" s="3" t="s">
        <v>40</v>
      </c>
      <c r="E39" s="4" t="s">
        <v>31</v>
      </c>
      <c r="F39" s="4" t="s">
        <v>32</v>
      </c>
      <c r="G39" s="4" t="s">
        <v>77</v>
      </c>
      <c r="H39" s="5">
        <v>35296</v>
      </c>
      <c r="I39" s="5">
        <v>26926</v>
      </c>
      <c r="J39" s="18">
        <v>24.592921515410964</v>
      </c>
      <c r="K39" s="14" t="s">
        <v>498</v>
      </c>
      <c r="L39" s="19">
        <v>12000</v>
      </c>
      <c r="M39" s="18">
        <v>47.524428364726035</v>
      </c>
      <c r="N39" s="4" t="s">
        <v>511</v>
      </c>
      <c r="O39" s="4" t="s">
        <v>152</v>
      </c>
      <c r="P39" s="21" t="s">
        <v>174</v>
      </c>
    </row>
    <row r="40" spans="2:20" outlineLevel="3" x14ac:dyDescent="0.25">
      <c r="B40" s="6">
        <v>20</v>
      </c>
      <c r="C40" s="3" t="s">
        <v>51</v>
      </c>
      <c r="D40" s="3" t="s">
        <v>40</v>
      </c>
      <c r="E40" s="4" t="s">
        <v>84</v>
      </c>
      <c r="F40" s="4" t="s">
        <v>85</v>
      </c>
      <c r="G40" s="4" t="s">
        <v>86</v>
      </c>
      <c r="H40" s="5">
        <v>42350</v>
      </c>
      <c r="I40" s="5">
        <v>33992</v>
      </c>
      <c r="J40" s="18">
        <v>5.266894118150689</v>
      </c>
      <c r="K40" s="14" t="s">
        <v>498</v>
      </c>
      <c r="L40" s="19">
        <v>12000</v>
      </c>
      <c r="M40" s="18">
        <v>28.16552425513699</v>
      </c>
      <c r="N40" s="4" t="s">
        <v>511</v>
      </c>
      <c r="O40" s="4" t="s">
        <v>134</v>
      </c>
      <c r="P40" s="21" t="s">
        <v>235</v>
      </c>
    </row>
    <row r="41" spans="2:20" outlineLevel="3" x14ac:dyDescent="0.25">
      <c r="B41" s="11">
        <v>22</v>
      </c>
      <c r="C41" s="3" t="s">
        <v>46</v>
      </c>
      <c r="D41" s="3" t="s">
        <v>40</v>
      </c>
      <c r="E41" s="4" t="s">
        <v>87</v>
      </c>
      <c r="F41" s="4" t="s">
        <v>88</v>
      </c>
      <c r="G41" s="4" t="s">
        <v>89</v>
      </c>
      <c r="H41" s="5">
        <v>43215</v>
      </c>
      <c r="I41" s="5">
        <v>36295</v>
      </c>
      <c r="J41" s="18">
        <v>2.8970311044520587</v>
      </c>
      <c r="K41" s="14" t="s">
        <v>498</v>
      </c>
      <c r="L41" s="19">
        <v>12000</v>
      </c>
      <c r="M41" s="18">
        <v>21.8559352140411</v>
      </c>
      <c r="N41" s="4" t="s">
        <v>505</v>
      </c>
      <c r="O41" s="4" t="s">
        <v>134</v>
      </c>
      <c r="P41" s="21" t="s">
        <v>156</v>
      </c>
    </row>
    <row r="42" spans="2:20" outlineLevel="3" x14ac:dyDescent="0.25">
      <c r="B42" s="80">
        <v>23</v>
      </c>
      <c r="C42" s="3" t="s">
        <v>51</v>
      </c>
      <c r="D42" s="3" t="s">
        <v>40</v>
      </c>
      <c r="E42" s="4" t="s">
        <v>82</v>
      </c>
      <c r="F42" s="4" t="s">
        <v>90</v>
      </c>
      <c r="G42" s="4" t="s">
        <v>91</v>
      </c>
      <c r="H42" s="5">
        <v>42782</v>
      </c>
      <c r="I42" s="5">
        <v>35244</v>
      </c>
      <c r="J42" s="18">
        <v>4.083332474315073</v>
      </c>
      <c r="K42" s="14" t="s">
        <v>498</v>
      </c>
      <c r="L42" s="19">
        <v>12000</v>
      </c>
      <c r="M42" s="18">
        <v>24.73538726883562</v>
      </c>
      <c r="N42" s="4" t="s">
        <v>506</v>
      </c>
      <c r="O42" s="4" t="s">
        <v>154</v>
      </c>
      <c r="P42" s="21" t="s">
        <v>176</v>
      </c>
    </row>
    <row r="43" spans="2:20" outlineLevel="3" x14ac:dyDescent="0.25">
      <c r="B43" s="11">
        <v>24</v>
      </c>
      <c r="C43" s="3" t="s">
        <v>46</v>
      </c>
      <c r="D43" s="3" t="s">
        <v>40</v>
      </c>
      <c r="E43" s="4" t="s">
        <v>31</v>
      </c>
      <c r="F43" s="4" t="s">
        <v>32</v>
      </c>
      <c r="G43" s="4" t="s">
        <v>86</v>
      </c>
      <c r="H43" s="5">
        <v>43638</v>
      </c>
      <c r="I43" s="5">
        <v>35827</v>
      </c>
      <c r="J43" s="18">
        <v>1.7381269948630178</v>
      </c>
      <c r="K43" s="14" t="s">
        <v>498</v>
      </c>
      <c r="L43" s="19">
        <v>12000</v>
      </c>
      <c r="M43" s="18">
        <v>23.138126994863018</v>
      </c>
      <c r="N43" s="4" t="s">
        <v>506</v>
      </c>
      <c r="O43" s="4" t="s">
        <v>154</v>
      </c>
      <c r="P43" s="21" t="s">
        <v>176</v>
      </c>
    </row>
    <row r="44" spans="2:20" outlineLevel="3" x14ac:dyDescent="0.25">
      <c r="B44" s="80">
        <v>25</v>
      </c>
      <c r="C44" s="3" t="s">
        <v>51</v>
      </c>
      <c r="D44" s="3" t="s">
        <v>40</v>
      </c>
      <c r="E44" s="4" t="s">
        <v>92</v>
      </c>
      <c r="F44" s="4" t="s">
        <v>8</v>
      </c>
      <c r="G44" s="4" t="s">
        <v>93</v>
      </c>
      <c r="H44" s="5">
        <v>43176</v>
      </c>
      <c r="I44" s="5">
        <v>36102</v>
      </c>
      <c r="J44" s="18">
        <v>3.0038804195205522</v>
      </c>
      <c r="K44" s="14" t="s">
        <v>498</v>
      </c>
      <c r="L44" s="19">
        <v>12000</v>
      </c>
      <c r="M44" s="18">
        <v>22.384702337328772</v>
      </c>
      <c r="N44" s="4" t="s">
        <v>511</v>
      </c>
      <c r="O44" s="4" t="s">
        <v>154</v>
      </c>
      <c r="P44" s="21" t="s">
        <v>176</v>
      </c>
    </row>
    <row r="45" spans="2:20" outlineLevel="3" x14ac:dyDescent="0.25">
      <c r="B45" s="11">
        <v>26</v>
      </c>
      <c r="C45" s="3" t="s">
        <v>46</v>
      </c>
      <c r="D45" s="3" t="s">
        <v>40</v>
      </c>
      <c r="E45" s="4" t="s">
        <v>94</v>
      </c>
      <c r="F45" s="4" t="s">
        <v>95</v>
      </c>
      <c r="G45" s="4" t="s">
        <v>96</v>
      </c>
      <c r="H45" s="5">
        <v>36411</v>
      </c>
      <c r="I45" s="5">
        <v>29630</v>
      </c>
      <c r="J45" s="18">
        <v>21.538126994863017</v>
      </c>
      <c r="K45" s="14" t="s">
        <v>498</v>
      </c>
      <c r="L45" s="19">
        <v>15000</v>
      </c>
      <c r="M45" s="18">
        <v>40.116209186643843</v>
      </c>
      <c r="N45" s="4" t="s">
        <v>508</v>
      </c>
      <c r="O45" s="4" t="s">
        <v>154</v>
      </c>
      <c r="P45" s="21" t="s">
        <v>176</v>
      </c>
    </row>
    <row r="46" spans="2:20" outlineLevel="2" x14ac:dyDescent="0.25">
      <c r="B46" s="11"/>
      <c r="C46" s="3"/>
      <c r="D46" s="3"/>
      <c r="E46" s="4"/>
      <c r="F46" s="4"/>
      <c r="G46" s="4"/>
      <c r="H46" s="5"/>
      <c r="I46" s="5"/>
      <c r="J46" s="18"/>
      <c r="K46" s="76" t="s">
        <v>530</v>
      </c>
      <c r="L46" s="19">
        <f>SUBTOTAL(5,L34:L45)</f>
        <v>12000</v>
      </c>
      <c r="M46" s="18"/>
      <c r="N46" s="4"/>
      <c r="O46" s="4"/>
      <c r="P46" s="21"/>
    </row>
    <row r="47" spans="2:20" outlineLevel="3" x14ac:dyDescent="0.25">
      <c r="B47" s="80">
        <v>3</v>
      </c>
      <c r="C47" s="3" t="s">
        <v>46</v>
      </c>
      <c r="D47" s="3" t="s">
        <v>40</v>
      </c>
      <c r="E47" s="4" t="s">
        <v>11</v>
      </c>
      <c r="F47" s="4" t="s">
        <v>12</v>
      </c>
      <c r="G47" s="4" t="s">
        <v>67</v>
      </c>
      <c r="H47" s="5">
        <v>31286</v>
      </c>
      <c r="I47" s="5">
        <v>22145</v>
      </c>
      <c r="J47" s="18">
        <v>35.579222885273978</v>
      </c>
      <c r="K47" s="14" t="s">
        <v>499</v>
      </c>
      <c r="L47" s="19">
        <v>12000</v>
      </c>
      <c r="M47" s="18">
        <v>60.623058501712336</v>
      </c>
      <c r="N47" s="4" t="s">
        <v>504</v>
      </c>
      <c r="O47" s="4" t="s">
        <v>152</v>
      </c>
      <c r="P47" s="21" t="s">
        <v>174</v>
      </c>
    </row>
    <row r="48" spans="2:20" outlineLevel="3" x14ac:dyDescent="0.25">
      <c r="B48" s="11">
        <v>21</v>
      </c>
      <c r="C48" s="3" t="s">
        <v>51</v>
      </c>
      <c r="D48" s="3" t="s">
        <v>40</v>
      </c>
      <c r="E48" s="4" t="s">
        <v>87</v>
      </c>
      <c r="F48" s="4" t="s">
        <v>36</v>
      </c>
      <c r="G48" s="4" t="s">
        <v>459</v>
      </c>
      <c r="H48" s="5">
        <v>41682</v>
      </c>
      <c r="I48" s="5">
        <v>33992</v>
      </c>
      <c r="J48" s="18">
        <v>7.0970311044520589</v>
      </c>
      <c r="K48" s="14" t="s">
        <v>499</v>
      </c>
      <c r="L48" s="19">
        <v>15000</v>
      </c>
      <c r="M48" s="18">
        <v>28.16552425513699</v>
      </c>
      <c r="N48" s="4" t="s">
        <v>503</v>
      </c>
      <c r="O48" s="4" t="s">
        <v>134</v>
      </c>
      <c r="P48" s="21" t="s">
        <v>235</v>
      </c>
    </row>
    <row r="49" spans="1:16" outlineLevel="2" x14ac:dyDescent="0.25">
      <c r="B49" s="69"/>
      <c r="C49" s="25"/>
      <c r="D49" s="25"/>
      <c r="E49" s="70"/>
      <c r="F49" s="70"/>
      <c r="G49" s="70"/>
      <c r="H49" s="71"/>
      <c r="I49" s="71"/>
      <c r="J49" s="18"/>
      <c r="K49" s="76" t="s">
        <v>531</v>
      </c>
      <c r="L49" s="19">
        <f>SUBTOTAL(5,L47:L48)</f>
        <v>12000</v>
      </c>
      <c r="M49" s="18"/>
      <c r="N49" s="70"/>
      <c r="O49" s="70"/>
      <c r="P49" s="72"/>
    </row>
    <row r="50" spans="1:16" ht="13" outlineLevel="1" x14ac:dyDescent="0.3">
      <c r="B50" s="69"/>
      <c r="C50" s="25"/>
      <c r="D50" s="78" t="s">
        <v>539</v>
      </c>
      <c r="E50" s="70"/>
      <c r="F50" s="70"/>
      <c r="G50" s="70"/>
      <c r="H50" s="71"/>
      <c r="I50" s="71"/>
      <c r="J50" s="18"/>
      <c r="K50" s="14"/>
      <c r="L50" s="19">
        <f>SUBTOTAL(9,L34:L48)</f>
        <v>180000</v>
      </c>
      <c r="M50" s="18"/>
      <c r="N50" s="70"/>
      <c r="O50" s="70"/>
      <c r="P50" s="72"/>
    </row>
    <row r="51" spans="1:16" ht="13" x14ac:dyDescent="0.3">
      <c r="B51" s="69"/>
      <c r="C51" s="25"/>
      <c r="D51" s="78"/>
      <c r="E51" s="70"/>
      <c r="F51" s="70"/>
      <c r="G51" s="70"/>
      <c r="H51" s="71"/>
      <c r="I51" s="71"/>
      <c r="J51" s="18"/>
      <c r="K51" s="76" t="s">
        <v>532</v>
      </c>
      <c r="L51" s="19">
        <f>SUBTOTAL(5,L4:L48)</f>
        <v>8000</v>
      </c>
      <c r="M51" s="18"/>
      <c r="N51" s="70"/>
      <c r="O51" s="70"/>
      <c r="P51" s="72"/>
    </row>
    <row r="52" spans="1:16" ht="13" x14ac:dyDescent="0.3">
      <c r="B52" s="69"/>
      <c r="C52" s="25"/>
      <c r="D52" s="78" t="s">
        <v>540</v>
      </c>
      <c r="E52" s="70"/>
      <c r="F52" s="70"/>
      <c r="G52" s="70"/>
      <c r="H52" s="71"/>
      <c r="I52" s="71"/>
      <c r="J52" s="18"/>
      <c r="K52" s="14"/>
      <c r="L52" s="19">
        <f>SUBTOTAL(9,L4:L48)</f>
        <v>512000</v>
      </c>
      <c r="M52" s="18"/>
      <c r="N52" s="70"/>
      <c r="O52" s="70"/>
      <c r="P52" s="72"/>
    </row>
    <row r="53" spans="1:16" ht="13" thickBot="1" x14ac:dyDescent="0.3">
      <c r="B53" s="7"/>
      <c r="C53" s="10"/>
      <c r="D53" s="10"/>
      <c r="E53" s="8"/>
      <c r="F53" s="8"/>
      <c r="G53" s="8"/>
      <c r="H53" s="9"/>
      <c r="I53" s="9"/>
      <c r="J53" s="18"/>
      <c r="K53" s="14"/>
      <c r="L53" s="19"/>
      <c r="M53" s="18"/>
      <c r="N53" s="8"/>
      <c r="O53" s="8"/>
      <c r="P53" s="22"/>
    </row>
    <row r="54" spans="1:16" hidden="1" outlineLevel="1" x14ac:dyDescent="0.25">
      <c r="H54" s="42"/>
      <c r="I54" s="42"/>
      <c r="J54" s="43"/>
      <c r="K54" s="1"/>
      <c r="L54" s="44"/>
      <c r="M54" s="18"/>
    </row>
    <row r="55" spans="1:16" collapsed="1" x14ac:dyDescent="0.25">
      <c r="H55" s="42"/>
      <c r="I55" s="42"/>
      <c r="J55" s="43"/>
      <c r="K55" s="1"/>
      <c r="L55" s="44"/>
      <c r="M55" s="43"/>
    </row>
    <row r="58" spans="1:16" ht="13" thickBot="1" x14ac:dyDescent="0.3"/>
    <row r="59" spans="1:16" ht="13" x14ac:dyDescent="0.3">
      <c r="A59" s="97" t="s">
        <v>115</v>
      </c>
      <c r="B59" s="30">
        <v>1</v>
      </c>
      <c r="C59" s="100" t="s">
        <v>108</v>
      </c>
      <c r="D59" s="100"/>
      <c r="E59" s="100"/>
      <c r="F59" s="100"/>
      <c r="G59" s="100"/>
      <c r="H59" s="101"/>
    </row>
    <row r="60" spans="1:16" ht="13" x14ac:dyDescent="0.3">
      <c r="A60" s="98"/>
      <c r="B60" s="3">
        <v>2</v>
      </c>
      <c r="C60" s="90" t="s">
        <v>111</v>
      </c>
      <c r="D60" s="90"/>
      <c r="E60" s="90"/>
      <c r="F60" s="90"/>
      <c r="G60" s="90"/>
      <c r="H60" s="91"/>
    </row>
    <row r="61" spans="1:16" ht="13" x14ac:dyDescent="0.3">
      <c r="A61" s="98"/>
      <c r="B61" s="3">
        <v>3</v>
      </c>
      <c r="C61" s="90" t="s">
        <v>48</v>
      </c>
      <c r="D61" s="90"/>
      <c r="E61" s="90"/>
      <c r="F61" s="90"/>
      <c r="G61" s="90"/>
      <c r="H61" s="91"/>
    </row>
    <row r="62" spans="1:16" x14ac:dyDescent="0.25">
      <c r="A62" s="98"/>
      <c r="B62" s="3">
        <v>4</v>
      </c>
      <c r="C62" s="90" t="s">
        <v>103</v>
      </c>
      <c r="D62" s="90"/>
      <c r="E62" s="90"/>
      <c r="F62" s="90"/>
      <c r="G62" s="90"/>
      <c r="H62" s="91"/>
    </row>
    <row r="63" spans="1:16" ht="13" x14ac:dyDescent="0.3">
      <c r="A63" s="98"/>
      <c r="B63" s="3">
        <v>5</v>
      </c>
      <c r="C63" s="32" t="s">
        <v>109</v>
      </c>
      <c r="D63" s="33"/>
      <c r="E63" s="33"/>
      <c r="F63" s="33"/>
      <c r="G63" s="33"/>
      <c r="H63" s="34"/>
    </row>
    <row r="64" spans="1:16" ht="13" x14ac:dyDescent="0.3">
      <c r="A64" s="98"/>
      <c r="B64" s="3">
        <v>6</v>
      </c>
      <c r="C64" s="29" t="s">
        <v>110</v>
      </c>
      <c r="D64" s="32"/>
      <c r="E64" s="33"/>
      <c r="F64" s="33"/>
      <c r="G64" s="33"/>
      <c r="H64" s="34"/>
    </row>
    <row r="65" spans="1:13" ht="13" x14ac:dyDescent="0.3">
      <c r="A65" s="98"/>
      <c r="B65" s="3">
        <v>7</v>
      </c>
      <c r="C65" s="29" t="s">
        <v>50</v>
      </c>
      <c r="D65" s="32"/>
      <c r="E65" s="33"/>
      <c r="F65" s="33"/>
      <c r="G65" s="33"/>
      <c r="H65" s="34"/>
    </row>
    <row r="66" spans="1:13" ht="13" x14ac:dyDescent="0.3">
      <c r="A66" s="98"/>
      <c r="B66" s="3">
        <v>8</v>
      </c>
      <c r="C66" s="29" t="s">
        <v>102</v>
      </c>
      <c r="D66" s="32"/>
      <c r="E66" s="33"/>
      <c r="F66" s="33"/>
      <c r="G66" s="33"/>
      <c r="H66" s="34"/>
    </row>
    <row r="67" spans="1:13" ht="13" x14ac:dyDescent="0.3">
      <c r="A67" s="98"/>
      <c r="B67" s="3">
        <v>9</v>
      </c>
      <c r="C67" s="29" t="s">
        <v>49</v>
      </c>
      <c r="D67" s="32"/>
      <c r="E67" s="33"/>
      <c r="F67" s="33"/>
      <c r="G67" s="33"/>
      <c r="H67" s="34"/>
    </row>
    <row r="68" spans="1:13" ht="13" x14ac:dyDescent="0.3">
      <c r="A68" s="98"/>
      <c r="B68" s="3">
        <v>10</v>
      </c>
      <c r="C68" s="29" t="s">
        <v>113</v>
      </c>
      <c r="D68" s="32"/>
      <c r="E68" s="33"/>
      <c r="F68" s="33"/>
      <c r="G68" s="33"/>
      <c r="H68" s="34"/>
    </row>
    <row r="69" spans="1:13" ht="13" x14ac:dyDescent="0.3">
      <c r="A69" s="98"/>
      <c r="B69" s="3">
        <v>11</v>
      </c>
      <c r="C69" s="29" t="s">
        <v>114</v>
      </c>
      <c r="D69" s="32"/>
      <c r="E69" s="33"/>
      <c r="F69" s="33"/>
      <c r="G69" s="33"/>
      <c r="H69" s="34"/>
    </row>
    <row r="70" spans="1:13" ht="13.5" thickBot="1" x14ac:dyDescent="0.35">
      <c r="A70" s="99"/>
      <c r="B70" s="10">
        <v>12</v>
      </c>
      <c r="C70" s="31" t="s">
        <v>112</v>
      </c>
      <c r="D70" s="35"/>
      <c r="E70" s="36"/>
      <c r="F70" s="36"/>
      <c r="G70" s="36"/>
      <c r="H70" s="37"/>
    </row>
    <row r="71" spans="1:13" ht="13" thickBot="1" x14ac:dyDescent="0.3">
      <c r="C71" s="20"/>
    </row>
    <row r="72" spans="1:13" ht="13" x14ac:dyDescent="0.3">
      <c r="A72" s="102" t="s">
        <v>124</v>
      </c>
      <c r="B72" s="30">
        <v>1</v>
      </c>
      <c r="C72" s="100" t="s">
        <v>52</v>
      </c>
      <c r="D72" s="100"/>
      <c r="E72" s="100"/>
      <c r="F72" s="100"/>
      <c r="G72" s="100"/>
      <c r="H72" s="100"/>
      <c r="I72" s="100"/>
      <c r="J72" s="100"/>
      <c r="K72" s="100"/>
      <c r="L72" s="100"/>
      <c r="M72" s="101"/>
    </row>
    <row r="73" spans="1:13" ht="13" x14ac:dyDescent="0.3">
      <c r="A73" s="103"/>
      <c r="B73" s="3">
        <v>2</v>
      </c>
      <c r="C73" s="90" t="s">
        <v>116</v>
      </c>
      <c r="D73" s="90"/>
      <c r="E73" s="90"/>
      <c r="F73" s="90"/>
      <c r="G73" s="90"/>
      <c r="H73" s="90"/>
      <c r="I73" s="90"/>
      <c r="J73" s="90"/>
      <c r="K73" s="90"/>
      <c r="L73" s="90"/>
      <c r="M73" s="91"/>
    </row>
    <row r="74" spans="1:13" ht="13" x14ac:dyDescent="0.3">
      <c r="A74" s="103"/>
      <c r="B74" s="3">
        <v>3</v>
      </c>
      <c r="C74" s="90" t="s">
        <v>117</v>
      </c>
      <c r="D74" s="90"/>
      <c r="E74" s="90"/>
      <c r="F74" s="90"/>
      <c r="G74" s="90"/>
      <c r="H74" s="90"/>
      <c r="I74" s="90"/>
      <c r="J74" s="90"/>
      <c r="K74" s="90"/>
      <c r="L74" s="90"/>
      <c r="M74" s="91"/>
    </row>
    <row r="75" spans="1:13" ht="13" x14ac:dyDescent="0.3">
      <c r="A75" s="103"/>
      <c r="B75" s="3">
        <v>4</v>
      </c>
      <c r="C75" s="90" t="s">
        <v>118</v>
      </c>
      <c r="D75" s="90"/>
      <c r="E75" s="90"/>
      <c r="F75" s="90"/>
      <c r="G75" s="90"/>
      <c r="H75" s="90"/>
      <c r="I75" s="90"/>
      <c r="J75" s="90"/>
      <c r="K75" s="90"/>
      <c r="L75" s="90"/>
      <c r="M75" s="91"/>
    </row>
    <row r="76" spans="1:13" ht="13" x14ac:dyDescent="0.3">
      <c r="A76" s="103"/>
      <c r="B76" s="3">
        <v>5</v>
      </c>
      <c r="C76" s="90" t="s">
        <v>119</v>
      </c>
      <c r="D76" s="90"/>
      <c r="E76" s="90"/>
      <c r="F76" s="90"/>
      <c r="G76" s="90"/>
      <c r="H76" s="90"/>
      <c r="I76" s="90"/>
      <c r="J76" s="90"/>
      <c r="K76" s="90"/>
      <c r="L76" s="90"/>
      <c r="M76" s="91"/>
    </row>
    <row r="77" spans="1:13" ht="13" x14ac:dyDescent="0.3">
      <c r="A77" s="103"/>
      <c r="B77" s="3">
        <v>6</v>
      </c>
      <c r="C77" s="90" t="s">
        <v>120</v>
      </c>
      <c r="D77" s="90"/>
      <c r="E77" s="90"/>
      <c r="F77" s="90"/>
      <c r="G77" s="90"/>
      <c r="H77" s="90"/>
      <c r="I77" s="90"/>
      <c r="J77" s="90"/>
      <c r="K77" s="90"/>
      <c r="L77" s="90"/>
      <c r="M77" s="91"/>
    </row>
    <row r="78" spans="1:13" ht="13" x14ac:dyDescent="0.3">
      <c r="A78" s="103"/>
      <c r="B78" s="3">
        <v>7</v>
      </c>
      <c r="C78" s="90" t="s">
        <v>60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3" ht="13" x14ac:dyDescent="0.3">
      <c r="A79" s="103"/>
      <c r="B79" s="3">
        <v>8</v>
      </c>
      <c r="C79" s="90" t="s">
        <v>53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3" ht="13" x14ac:dyDescent="0.3">
      <c r="A80" s="103"/>
      <c r="B80" s="3">
        <v>9</v>
      </c>
      <c r="C80" s="90" t="s">
        <v>121</v>
      </c>
      <c r="D80" s="90"/>
      <c r="E80" s="90"/>
      <c r="F80" s="90"/>
      <c r="G80" s="90"/>
      <c r="H80" s="90"/>
      <c r="I80" s="90"/>
      <c r="J80" s="90"/>
      <c r="K80" s="90"/>
      <c r="L80" s="90"/>
      <c r="M80" s="91"/>
    </row>
    <row r="81" spans="1:14" ht="13" x14ac:dyDescent="0.3">
      <c r="A81" s="103"/>
      <c r="B81" s="3">
        <v>10</v>
      </c>
      <c r="C81" s="90" t="s">
        <v>54</v>
      </c>
      <c r="D81" s="90"/>
      <c r="E81" s="90"/>
      <c r="F81" s="90"/>
      <c r="G81" s="90"/>
      <c r="H81" s="90"/>
      <c r="I81" s="90"/>
      <c r="J81" s="90"/>
      <c r="K81" s="90"/>
      <c r="L81" s="90"/>
      <c r="M81" s="91"/>
    </row>
    <row r="82" spans="1:14" ht="13" x14ac:dyDescent="0.3">
      <c r="A82" s="103"/>
      <c r="B82" s="3">
        <v>11</v>
      </c>
      <c r="C82" s="90" t="s">
        <v>123</v>
      </c>
      <c r="D82" s="90"/>
      <c r="E82" s="90"/>
      <c r="F82" s="90"/>
      <c r="G82" s="90"/>
      <c r="H82" s="90"/>
      <c r="I82" s="90"/>
      <c r="J82" s="90"/>
      <c r="K82" s="90"/>
      <c r="L82" s="90"/>
      <c r="M82" s="91"/>
    </row>
    <row r="83" spans="1:14" ht="13.5" thickBot="1" x14ac:dyDescent="0.35">
      <c r="A83" s="104"/>
      <c r="B83" s="10">
        <v>12</v>
      </c>
      <c r="C83" s="92" t="s">
        <v>122</v>
      </c>
      <c r="D83" s="92"/>
      <c r="E83" s="92"/>
      <c r="F83" s="92"/>
      <c r="G83" s="92"/>
      <c r="H83" s="92"/>
      <c r="I83" s="92"/>
      <c r="J83" s="92"/>
      <c r="K83" s="92"/>
      <c r="L83" s="92"/>
      <c r="M83" s="93"/>
    </row>
    <row r="84" spans="1:14" ht="13" thickBot="1" x14ac:dyDescent="0.3">
      <c r="C84" s="20"/>
    </row>
    <row r="85" spans="1:14" ht="13" thickBot="1" x14ac:dyDescent="0.3">
      <c r="A85" s="97" t="s">
        <v>131</v>
      </c>
      <c r="B85" s="30">
        <v>3</v>
      </c>
      <c r="C85" s="94" t="s">
        <v>55</v>
      </c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6"/>
    </row>
    <row r="86" spans="1:14" ht="13" thickBot="1" x14ac:dyDescent="0.3">
      <c r="A86" s="98"/>
      <c r="B86" s="3">
        <v>4</v>
      </c>
      <c r="C86" s="94" t="s">
        <v>127</v>
      </c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6"/>
    </row>
    <row r="87" spans="1:14" ht="13" thickBot="1" x14ac:dyDescent="0.3">
      <c r="A87" s="98"/>
      <c r="B87" s="3">
        <v>5</v>
      </c>
      <c r="C87" s="94" t="s">
        <v>56</v>
      </c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6"/>
    </row>
    <row r="88" spans="1:14" ht="13" thickBot="1" x14ac:dyDescent="0.3">
      <c r="A88" s="98"/>
      <c r="B88" s="3">
        <v>6</v>
      </c>
      <c r="C88" s="94" t="s">
        <v>130</v>
      </c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6"/>
    </row>
    <row r="89" spans="1:14" ht="13" thickBot="1" x14ac:dyDescent="0.3">
      <c r="A89" s="98"/>
      <c r="B89" s="3">
        <v>7</v>
      </c>
      <c r="C89" s="94" t="s">
        <v>57</v>
      </c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6"/>
    </row>
    <row r="90" spans="1:14" ht="13" thickBot="1" x14ac:dyDescent="0.3">
      <c r="A90" s="98"/>
      <c r="B90" s="3">
        <v>8</v>
      </c>
      <c r="C90" s="94" t="s">
        <v>128</v>
      </c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6"/>
    </row>
    <row r="91" spans="1:14" ht="13" thickBot="1" x14ac:dyDescent="0.3">
      <c r="A91" s="98"/>
      <c r="B91" s="3">
        <v>9</v>
      </c>
      <c r="C91" s="94" t="s">
        <v>125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6"/>
    </row>
    <row r="92" spans="1:14" ht="13" thickBot="1" x14ac:dyDescent="0.3">
      <c r="A92" s="98"/>
      <c r="B92" s="3">
        <v>10</v>
      </c>
      <c r="C92" s="94" t="s">
        <v>61</v>
      </c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6"/>
    </row>
    <row r="93" spans="1:14" ht="13" thickBot="1" x14ac:dyDescent="0.3">
      <c r="A93" s="98"/>
      <c r="B93" s="3">
        <v>11</v>
      </c>
      <c r="C93" s="94" t="s">
        <v>126</v>
      </c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6"/>
    </row>
    <row r="94" spans="1:14" ht="13.5" customHeight="1" thickBot="1" x14ac:dyDescent="0.3">
      <c r="A94" s="99"/>
      <c r="B94" s="10">
        <v>12</v>
      </c>
      <c r="C94" s="94" t="s">
        <v>58</v>
      </c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6"/>
    </row>
    <row r="96" spans="1:14" ht="13" thickBot="1" x14ac:dyDescent="0.3"/>
    <row r="97" spans="1:20" x14ac:dyDescent="0.25">
      <c r="A97" s="105"/>
      <c r="B97" s="30">
        <v>10</v>
      </c>
      <c r="C97" s="100" t="s">
        <v>129</v>
      </c>
      <c r="D97" s="100"/>
      <c r="E97" s="100"/>
      <c r="F97" s="100"/>
      <c r="G97" s="100"/>
      <c r="H97" s="100"/>
      <c r="I97" s="100"/>
      <c r="J97" s="100"/>
      <c r="K97" s="100"/>
      <c r="L97" s="100"/>
      <c r="M97" s="101"/>
    </row>
    <row r="98" spans="1:20" x14ac:dyDescent="0.25">
      <c r="A98" s="106"/>
      <c r="B98" s="3">
        <v>11</v>
      </c>
      <c r="C98" s="90" t="s">
        <v>132</v>
      </c>
      <c r="D98" s="90"/>
      <c r="E98" s="90"/>
      <c r="F98" s="90"/>
      <c r="G98" s="90"/>
      <c r="H98" s="90"/>
      <c r="I98" s="90"/>
      <c r="J98" s="90"/>
      <c r="K98" s="90"/>
      <c r="L98" s="90"/>
      <c r="M98" s="91"/>
    </row>
    <row r="99" spans="1:20" x14ac:dyDescent="0.25">
      <c r="A99" s="107"/>
      <c r="B99" s="25">
        <v>11</v>
      </c>
      <c r="C99" s="90" t="s">
        <v>460</v>
      </c>
      <c r="D99" s="90"/>
      <c r="E99" s="90"/>
      <c r="F99" s="90"/>
      <c r="G99" s="90"/>
      <c r="H99" s="90"/>
      <c r="I99" s="90"/>
      <c r="J99" s="90"/>
      <c r="K99" s="90"/>
      <c r="L99" s="90"/>
      <c r="M99" s="91"/>
    </row>
    <row r="100" spans="1:20" ht="13" thickBot="1" x14ac:dyDescent="0.3">
      <c r="A100" s="108"/>
      <c r="B100" s="10">
        <v>12</v>
      </c>
      <c r="C100" s="92" t="s">
        <v>133</v>
      </c>
      <c r="D100" s="92"/>
      <c r="E100" s="92"/>
      <c r="F100" s="92"/>
      <c r="G100" s="92"/>
      <c r="H100" s="92"/>
      <c r="I100" s="92"/>
      <c r="J100" s="92"/>
      <c r="K100" s="92"/>
      <c r="L100" s="92"/>
      <c r="M100" s="93"/>
    </row>
    <row r="105" spans="1:20" x14ac:dyDescent="0.25">
      <c r="C105" s="1" t="s">
        <v>457</v>
      </c>
    </row>
    <row r="106" spans="1:20" x14ac:dyDescent="0.25">
      <c r="C106" s="1" t="s">
        <v>458</v>
      </c>
    </row>
    <row r="110" spans="1:20" x14ac:dyDescent="0.25">
      <c r="C110" t="s">
        <v>134</v>
      </c>
      <c r="D110" t="s">
        <v>135</v>
      </c>
      <c r="E110" t="s">
        <v>136</v>
      </c>
      <c r="F110" t="s">
        <v>137</v>
      </c>
      <c r="G110" t="s">
        <v>138</v>
      </c>
      <c r="H110" t="s">
        <v>139</v>
      </c>
      <c r="I110" t="s">
        <v>140</v>
      </c>
      <c r="J110" t="s">
        <v>141</v>
      </c>
      <c r="K110" t="s">
        <v>142</v>
      </c>
      <c r="L110" t="s">
        <v>143</v>
      </c>
      <c r="M110" t="s">
        <v>144</v>
      </c>
      <c r="N110" t="s">
        <v>145</v>
      </c>
      <c r="O110" t="s">
        <v>146</v>
      </c>
      <c r="P110" t="s">
        <v>147</v>
      </c>
      <c r="Q110" t="s">
        <v>152</v>
      </c>
      <c r="R110" t="s">
        <v>153</v>
      </c>
      <c r="S110" t="s">
        <v>154</v>
      </c>
      <c r="T110" t="s">
        <v>155</v>
      </c>
    </row>
    <row r="111" spans="1:20" x14ac:dyDescent="0.25">
      <c r="C111" t="s">
        <v>156</v>
      </c>
      <c r="D111" t="s">
        <v>157</v>
      </c>
      <c r="E111" t="s">
        <v>158</v>
      </c>
      <c r="F111" t="s">
        <v>159</v>
      </c>
      <c r="G111" t="s">
        <v>160</v>
      </c>
      <c r="H111" t="s">
        <v>161</v>
      </c>
      <c r="I111" t="s">
        <v>162</v>
      </c>
      <c r="J111" t="s">
        <v>163</v>
      </c>
      <c r="K111" t="s">
        <v>164</v>
      </c>
      <c r="L111" t="s">
        <v>165</v>
      </c>
      <c r="M111" t="s">
        <v>166</v>
      </c>
      <c r="N111" t="s">
        <v>167</v>
      </c>
      <c r="O111" t="s">
        <v>168</v>
      </c>
      <c r="P111" t="s">
        <v>169</v>
      </c>
      <c r="Q111" t="s">
        <v>174</v>
      </c>
      <c r="R111" t="s">
        <v>175</v>
      </c>
      <c r="S111" t="s">
        <v>176</v>
      </c>
      <c r="T111" t="s">
        <v>177</v>
      </c>
    </row>
    <row r="112" spans="1:20" x14ac:dyDescent="0.25">
      <c r="C112" t="s">
        <v>178</v>
      </c>
      <c r="D112" t="s">
        <v>179</v>
      </c>
      <c r="E112" t="s">
        <v>180</v>
      </c>
      <c r="F112" t="s">
        <v>181</v>
      </c>
      <c r="G112" t="s">
        <v>182</v>
      </c>
      <c r="H112" t="s">
        <v>183</v>
      </c>
      <c r="I112" t="s">
        <v>184</v>
      </c>
      <c r="J112" t="s">
        <v>185</v>
      </c>
      <c r="K112" t="s">
        <v>186</v>
      </c>
      <c r="L112" t="s">
        <v>187</v>
      </c>
      <c r="M112" t="s">
        <v>188</v>
      </c>
      <c r="N112" t="s">
        <v>189</v>
      </c>
      <c r="O112" t="s">
        <v>190</v>
      </c>
      <c r="P112" t="s">
        <v>191</v>
      </c>
      <c r="Q112" t="s">
        <v>195</v>
      </c>
      <c r="R112" t="s">
        <v>196</v>
      </c>
      <c r="T112" t="s">
        <v>197</v>
      </c>
    </row>
    <row r="113" spans="3:18" x14ac:dyDescent="0.25">
      <c r="C113" t="s">
        <v>198</v>
      </c>
      <c r="D113" t="s">
        <v>199</v>
      </c>
      <c r="E113" t="s">
        <v>200</v>
      </c>
      <c r="F113" t="s">
        <v>201</v>
      </c>
      <c r="G113" t="s">
        <v>202</v>
      </c>
      <c r="H113" t="s">
        <v>203</v>
      </c>
      <c r="I113" t="s">
        <v>204</v>
      </c>
      <c r="J113" t="s">
        <v>205</v>
      </c>
      <c r="K113" t="s">
        <v>206</v>
      </c>
      <c r="L113" t="s">
        <v>207</v>
      </c>
      <c r="M113" t="s">
        <v>208</v>
      </c>
      <c r="N113" t="s">
        <v>209</v>
      </c>
      <c r="O113" t="s">
        <v>210</v>
      </c>
      <c r="P113" t="s">
        <v>211</v>
      </c>
      <c r="Q113" t="s">
        <v>215</v>
      </c>
      <c r="R113" t="s">
        <v>216</v>
      </c>
    </row>
    <row r="114" spans="3:18" x14ac:dyDescent="0.25">
      <c r="C114" t="s">
        <v>217</v>
      </c>
      <c r="D114" t="s">
        <v>218</v>
      </c>
      <c r="E114" t="s">
        <v>219</v>
      </c>
      <c r="F114" t="s">
        <v>220</v>
      </c>
      <c r="G114" t="s">
        <v>221</v>
      </c>
      <c r="H114" t="s">
        <v>222</v>
      </c>
      <c r="I114" t="s">
        <v>223</v>
      </c>
      <c r="J114" t="s">
        <v>224</v>
      </c>
      <c r="K114" t="s">
        <v>225</v>
      </c>
      <c r="L114" t="s">
        <v>226</v>
      </c>
      <c r="M114" t="s">
        <v>227</v>
      </c>
      <c r="N114" t="s">
        <v>228</v>
      </c>
      <c r="O114" t="s">
        <v>229</v>
      </c>
      <c r="P114" t="s">
        <v>230</v>
      </c>
      <c r="Q114" t="s">
        <v>234</v>
      </c>
    </row>
    <row r="115" spans="3:18" x14ac:dyDescent="0.25">
      <c r="C115" t="s">
        <v>235</v>
      </c>
      <c r="D115" t="s">
        <v>236</v>
      </c>
      <c r="E115" t="s">
        <v>237</v>
      </c>
      <c r="F115" t="s">
        <v>238</v>
      </c>
      <c r="G115" t="s">
        <v>239</v>
      </c>
      <c r="H115" t="s">
        <v>240</v>
      </c>
      <c r="I115" t="s">
        <v>241</v>
      </c>
      <c r="J115" t="s">
        <v>242</v>
      </c>
      <c r="K115" t="s">
        <v>243</v>
      </c>
      <c r="L115" t="s">
        <v>244</v>
      </c>
      <c r="M115" t="s">
        <v>245</v>
      </c>
      <c r="N115" t="s">
        <v>246</v>
      </c>
      <c r="O115" t="s">
        <v>247</v>
      </c>
      <c r="P115" t="s">
        <v>248</v>
      </c>
      <c r="Q115" t="s">
        <v>252</v>
      </c>
    </row>
    <row r="116" spans="3:18" x14ac:dyDescent="0.25">
      <c r="C116" t="s">
        <v>253</v>
      </c>
      <c r="D116" t="s">
        <v>254</v>
      </c>
      <c r="E116" t="s">
        <v>255</v>
      </c>
      <c r="F116" t="s">
        <v>256</v>
      </c>
      <c r="G116" t="s">
        <v>257</v>
      </c>
      <c r="H116" t="s">
        <v>258</v>
      </c>
      <c r="I116" t="s">
        <v>259</v>
      </c>
      <c r="J116" t="s">
        <v>260</v>
      </c>
      <c r="K116" t="s">
        <v>261</v>
      </c>
      <c r="L116" t="s">
        <v>262</v>
      </c>
      <c r="M116" t="s">
        <v>263</v>
      </c>
      <c r="N116" t="s">
        <v>264</v>
      </c>
      <c r="O116" t="s">
        <v>265</v>
      </c>
      <c r="P116" t="s">
        <v>266</v>
      </c>
      <c r="Q116" t="s">
        <v>270</v>
      </c>
    </row>
    <row r="117" spans="3:18" x14ac:dyDescent="0.25">
      <c r="C117" t="s">
        <v>271</v>
      </c>
      <c r="D117" t="s">
        <v>272</v>
      </c>
      <c r="E117" t="s">
        <v>273</v>
      </c>
      <c r="F117" t="s">
        <v>274</v>
      </c>
      <c r="G117" t="s">
        <v>275</v>
      </c>
      <c r="H117" t="s">
        <v>276</v>
      </c>
      <c r="I117" t="s">
        <v>277</v>
      </c>
      <c r="J117" t="s">
        <v>278</v>
      </c>
      <c r="K117" t="s">
        <v>279</v>
      </c>
      <c r="L117" t="s">
        <v>280</v>
      </c>
      <c r="M117" t="s">
        <v>281</v>
      </c>
      <c r="N117" t="s">
        <v>282</v>
      </c>
      <c r="O117" t="s">
        <v>283</v>
      </c>
      <c r="P117" t="s">
        <v>284</v>
      </c>
      <c r="Q117" t="s">
        <v>288</v>
      </c>
    </row>
    <row r="118" spans="3:18" x14ac:dyDescent="0.25">
      <c r="C118" t="s">
        <v>289</v>
      </c>
      <c r="D118" t="s">
        <v>290</v>
      </c>
      <c r="E118" t="s">
        <v>291</v>
      </c>
      <c r="F118" t="s">
        <v>292</v>
      </c>
      <c r="G118" t="s">
        <v>293</v>
      </c>
      <c r="H118" t="s">
        <v>294</v>
      </c>
      <c r="I118" t="s">
        <v>295</v>
      </c>
      <c r="J118" t="s">
        <v>296</v>
      </c>
      <c r="K118" t="s">
        <v>297</v>
      </c>
      <c r="L118" t="s">
        <v>298</v>
      </c>
      <c r="M118" t="s">
        <v>299</v>
      </c>
      <c r="N118" t="s">
        <v>300</v>
      </c>
      <c r="O118" t="s">
        <v>301</v>
      </c>
      <c r="P118" t="s">
        <v>302</v>
      </c>
      <c r="Q118" t="s">
        <v>306</v>
      </c>
    </row>
    <row r="119" spans="3:18" x14ac:dyDescent="0.25">
      <c r="C119" t="s">
        <v>307</v>
      </c>
      <c r="D119" t="s">
        <v>308</v>
      </c>
      <c r="E119" t="s">
        <v>309</v>
      </c>
      <c r="F119" t="s">
        <v>310</v>
      </c>
      <c r="G119" t="s">
        <v>311</v>
      </c>
      <c r="H119" t="s">
        <v>312</v>
      </c>
      <c r="I119" t="s">
        <v>313</v>
      </c>
      <c r="J119" t="s">
        <v>314</v>
      </c>
      <c r="K119" t="s">
        <v>315</v>
      </c>
      <c r="L119" t="s">
        <v>316</v>
      </c>
      <c r="M119" t="s">
        <v>317</v>
      </c>
      <c r="N119" t="s">
        <v>318</v>
      </c>
      <c r="O119" t="s">
        <v>319</v>
      </c>
      <c r="P119" t="s">
        <v>320</v>
      </c>
      <c r="Q119" t="s">
        <v>324</v>
      </c>
    </row>
    <row r="120" spans="3:18" x14ac:dyDescent="0.25">
      <c r="C120" t="s">
        <v>325</v>
      </c>
      <c r="D120" t="s">
        <v>326</v>
      </c>
      <c r="E120" t="s">
        <v>327</v>
      </c>
      <c r="F120" t="s">
        <v>328</v>
      </c>
      <c r="G120" t="s">
        <v>329</v>
      </c>
      <c r="H120" t="s">
        <v>330</v>
      </c>
      <c r="I120" t="s">
        <v>331</v>
      </c>
      <c r="J120" t="s">
        <v>332</v>
      </c>
      <c r="K120" t="s">
        <v>333</v>
      </c>
      <c r="L120" t="s">
        <v>334</v>
      </c>
      <c r="M120" t="s">
        <v>335</v>
      </c>
      <c r="O120" t="s">
        <v>336</v>
      </c>
      <c r="P120" t="s">
        <v>337</v>
      </c>
      <c r="Q120" t="s">
        <v>341</v>
      </c>
    </row>
    <row r="121" spans="3:18" x14ac:dyDescent="0.25">
      <c r="C121" t="s">
        <v>342</v>
      </c>
      <c r="D121" t="s">
        <v>343</v>
      </c>
      <c r="E121" t="s">
        <v>344</v>
      </c>
      <c r="F121" t="s">
        <v>345</v>
      </c>
      <c r="G121" t="s">
        <v>346</v>
      </c>
      <c r="H121" t="s">
        <v>347</v>
      </c>
      <c r="I121" t="s">
        <v>348</v>
      </c>
      <c r="J121" t="s">
        <v>349</v>
      </c>
      <c r="K121" t="s">
        <v>350</v>
      </c>
      <c r="L121" t="s">
        <v>351</v>
      </c>
      <c r="M121" t="s">
        <v>352</v>
      </c>
      <c r="O121" t="s">
        <v>353</v>
      </c>
      <c r="P121" t="s">
        <v>354</v>
      </c>
      <c r="Q121" t="s">
        <v>358</v>
      </c>
    </row>
    <row r="122" spans="3:18" x14ac:dyDescent="0.25">
      <c r="C122" t="s">
        <v>359</v>
      </c>
      <c r="D122"/>
      <c r="E122" t="s">
        <v>360</v>
      </c>
      <c r="F122" t="s">
        <v>361</v>
      </c>
      <c r="G122" t="s">
        <v>362</v>
      </c>
      <c r="I122" t="s">
        <v>363</v>
      </c>
      <c r="J122" t="s">
        <v>364</v>
      </c>
      <c r="K122" t="s">
        <v>365</v>
      </c>
      <c r="L122" t="s">
        <v>366</v>
      </c>
      <c r="M122" t="s">
        <v>367</v>
      </c>
      <c r="O122" t="s">
        <v>368</v>
      </c>
      <c r="P122" t="s">
        <v>369</v>
      </c>
      <c r="Q122" t="s">
        <v>372</v>
      </c>
    </row>
    <row r="123" spans="3:18" x14ac:dyDescent="0.25">
      <c r="C123" t="s">
        <v>373</v>
      </c>
      <c r="D123"/>
      <c r="E123" t="s">
        <v>374</v>
      </c>
      <c r="F123" t="s">
        <v>375</v>
      </c>
      <c r="I123" t="s">
        <v>376</v>
      </c>
      <c r="J123" t="s">
        <v>377</v>
      </c>
      <c r="K123" t="s">
        <v>378</v>
      </c>
      <c r="M123" t="s">
        <v>379</v>
      </c>
      <c r="O123" t="s">
        <v>380</v>
      </c>
      <c r="P123" t="s">
        <v>381</v>
      </c>
      <c r="Q123" t="s">
        <v>384</v>
      </c>
    </row>
    <row r="124" spans="3:18" x14ac:dyDescent="0.25">
      <c r="C124" t="s">
        <v>385</v>
      </c>
      <c r="D124"/>
      <c r="E124" t="s">
        <v>386</v>
      </c>
      <c r="F124" t="s">
        <v>387</v>
      </c>
      <c r="I124" t="s">
        <v>388</v>
      </c>
      <c r="J124" t="s">
        <v>389</v>
      </c>
      <c r="K124" t="s">
        <v>390</v>
      </c>
      <c r="M124" t="s">
        <v>358</v>
      </c>
      <c r="O124" t="s">
        <v>391</v>
      </c>
      <c r="P124" t="s">
        <v>392</v>
      </c>
    </row>
    <row r="125" spans="3:18" x14ac:dyDescent="0.25">
      <c r="C125" t="s">
        <v>395</v>
      </c>
      <c r="D125"/>
      <c r="E125" t="s">
        <v>396</v>
      </c>
      <c r="F125" t="s">
        <v>397</v>
      </c>
      <c r="J125" t="s">
        <v>398</v>
      </c>
      <c r="K125" t="s">
        <v>399</v>
      </c>
      <c r="M125" t="s">
        <v>167</v>
      </c>
      <c r="O125" t="s">
        <v>400</v>
      </c>
      <c r="P125" t="s">
        <v>401</v>
      </c>
    </row>
    <row r="126" spans="3:18" x14ac:dyDescent="0.25">
      <c r="C126" t="s">
        <v>404</v>
      </c>
      <c r="D126"/>
      <c r="E126" t="s">
        <v>405</v>
      </c>
      <c r="F126" t="s">
        <v>406</v>
      </c>
      <c r="K126" t="s">
        <v>407</v>
      </c>
      <c r="M126" t="s">
        <v>408</v>
      </c>
      <c r="O126" t="s">
        <v>409</v>
      </c>
    </row>
    <row r="127" spans="3:18" x14ac:dyDescent="0.25">
      <c r="C127" t="s">
        <v>411</v>
      </c>
      <c r="D127"/>
      <c r="E127" t="s">
        <v>412</v>
      </c>
      <c r="F127" t="s">
        <v>413</v>
      </c>
      <c r="K127" t="s">
        <v>414</v>
      </c>
      <c r="M127" t="s">
        <v>415</v>
      </c>
      <c r="O127" t="s">
        <v>416</v>
      </c>
    </row>
    <row r="128" spans="3:18" x14ac:dyDescent="0.25">
      <c r="C128" t="s">
        <v>418</v>
      </c>
      <c r="D128"/>
      <c r="E128" t="s">
        <v>419</v>
      </c>
      <c r="F128" t="s">
        <v>420</v>
      </c>
      <c r="K128" t="s">
        <v>421</v>
      </c>
      <c r="M128" t="s">
        <v>422</v>
      </c>
      <c r="O128" t="s">
        <v>423</v>
      </c>
    </row>
    <row r="129" spans="3:15" x14ac:dyDescent="0.25">
      <c r="C129"/>
      <c r="D129"/>
      <c r="E129" t="s">
        <v>425</v>
      </c>
      <c r="F129" t="s">
        <v>426</v>
      </c>
      <c r="K129" t="s">
        <v>427</v>
      </c>
      <c r="M129" t="s">
        <v>428</v>
      </c>
      <c r="O129" t="s">
        <v>429</v>
      </c>
    </row>
    <row r="130" spans="3:15" x14ac:dyDescent="0.25">
      <c r="C130"/>
      <c r="D130"/>
      <c r="E130" t="s">
        <v>430</v>
      </c>
      <c r="F130" t="s">
        <v>431</v>
      </c>
      <c r="K130" t="s">
        <v>432</v>
      </c>
      <c r="M130" t="s">
        <v>433</v>
      </c>
    </row>
    <row r="131" spans="3:15" x14ac:dyDescent="0.25">
      <c r="C131"/>
      <c r="D131"/>
      <c r="F131" t="s">
        <v>434</v>
      </c>
      <c r="K131" t="s">
        <v>435</v>
      </c>
      <c r="M131" t="s">
        <v>436</v>
      </c>
    </row>
    <row r="132" spans="3:15" x14ac:dyDescent="0.25">
      <c r="C132"/>
      <c r="D132"/>
      <c r="F132" t="s">
        <v>437</v>
      </c>
      <c r="K132" t="s">
        <v>438</v>
      </c>
      <c r="M132" t="s">
        <v>439</v>
      </c>
    </row>
    <row r="133" spans="3:15" x14ac:dyDescent="0.25">
      <c r="C133"/>
      <c r="D133"/>
      <c r="F133" t="s">
        <v>440</v>
      </c>
      <c r="K133" t="s">
        <v>441</v>
      </c>
      <c r="M133" t="s">
        <v>442</v>
      </c>
    </row>
    <row r="134" spans="3:15" x14ac:dyDescent="0.25">
      <c r="C134"/>
      <c r="D134"/>
      <c r="F134" t="s">
        <v>443</v>
      </c>
      <c r="K134" t="s">
        <v>444</v>
      </c>
      <c r="M134" t="s">
        <v>445</v>
      </c>
    </row>
    <row r="135" spans="3:15" x14ac:dyDescent="0.25">
      <c r="C135"/>
      <c r="D135"/>
      <c r="F135" t="s">
        <v>446</v>
      </c>
      <c r="K135" t="s">
        <v>447</v>
      </c>
      <c r="M135" t="s">
        <v>448</v>
      </c>
    </row>
    <row r="136" spans="3:15" x14ac:dyDescent="0.25">
      <c r="C136"/>
      <c r="D136"/>
      <c r="F136" t="s">
        <v>449</v>
      </c>
      <c r="K136" t="s">
        <v>450</v>
      </c>
      <c r="M136" t="s">
        <v>451</v>
      </c>
    </row>
    <row r="137" spans="3:15" x14ac:dyDescent="0.25">
      <c r="C137"/>
      <c r="D137"/>
      <c r="F137" t="s">
        <v>452</v>
      </c>
      <c r="K137" t="s">
        <v>453</v>
      </c>
      <c r="M137" t="s">
        <v>454</v>
      </c>
    </row>
    <row r="138" spans="3:15" x14ac:dyDescent="0.25">
      <c r="C138"/>
      <c r="D138"/>
    </row>
    <row r="139" spans="3:15" ht="13" thickBot="1" x14ac:dyDescent="0.3"/>
    <row r="140" spans="3:15" ht="13" x14ac:dyDescent="0.3">
      <c r="D140" s="39" t="s">
        <v>38</v>
      </c>
      <c r="E140" s="40" t="s">
        <v>5</v>
      </c>
      <c r="F140" s="40" t="s">
        <v>5</v>
      </c>
    </row>
    <row r="141" spans="3:15" x14ac:dyDescent="0.25">
      <c r="D141" s="3" t="s">
        <v>501</v>
      </c>
      <c r="E141" s="21">
        <v>35000</v>
      </c>
      <c r="F141">
        <v>28000</v>
      </c>
    </row>
    <row r="142" spans="3:15" x14ac:dyDescent="0.25">
      <c r="D142" s="3" t="s">
        <v>500</v>
      </c>
      <c r="E142" s="21">
        <v>32000</v>
      </c>
      <c r="F142">
        <v>30000</v>
      </c>
    </row>
    <row r="143" spans="3:15" x14ac:dyDescent="0.25">
      <c r="D143" s="6" t="s">
        <v>41</v>
      </c>
      <c r="E143" s="21">
        <v>20000</v>
      </c>
      <c r="F143">
        <v>25000</v>
      </c>
    </row>
    <row r="144" spans="3:15" x14ac:dyDescent="0.25">
      <c r="D144" s="6" t="s">
        <v>42</v>
      </c>
      <c r="E144" s="21">
        <v>8000</v>
      </c>
      <c r="F144">
        <v>9000</v>
      </c>
    </row>
    <row r="145" spans="4:6" x14ac:dyDescent="0.25">
      <c r="D145" s="6" t="s">
        <v>81</v>
      </c>
      <c r="E145" s="21">
        <v>15000</v>
      </c>
      <c r="F145">
        <v>18000</v>
      </c>
    </row>
    <row r="146" spans="4:6" x14ac:dyDescent="0.25">
      <c r="D146" s="6" t="s">
        <v>99</v>
      </c>
      <c r="E146" s="21">
        <v>18000</v>
      </c>
      <c r="F146">
        <v>19000</v>
      </c>
    </row>
    <row r="147" spans="4:6" x14ac:dyDescent="0.25">
      <c r="D147" s="6" t="s">
        <v>40</v>
      </c>
      <c r="E147" s="21">
        <v>12000</v>
      </c>
      <c r="F147">
        <v>15000</v>
      </c>
    </row>
    <row r="148" spans="4:6" ht="13" thickBot="1" x14ac:dyDescent="0.3">
      <c r="D148" s="7"/>
      <c r="E148" s="22"/>
    </row>
  </sheetData>
  <autoFilter ref="B3:P53" xr:uid="{00000000-0009-0000-0000-000022000000}"/>
  <sortState xmlns:xlrd2="http://schemas.microsoft.com/office/spreadsheetml/2017/richdata2" ref="B4:P48">
    <sortCondition ref="D4:D48"/>
    <sortCondition ref="K4:K48"/>
  </sortState>
  <mergeCells count="34">
    <mergeCell ref="A97:A100"/>
    <mergeCell ref="C97:M97"/>
    <mergeCell ref="C98:M98"/>
    <mergeCell ref="C99:M99"/>
    <mergeCell ref="C100:M100"/>
    <mergeCell ref="C82:M82"/>
    <mergeCell ref="C83:M83"/>
    <mergeCell ref="A85:A94"/>
    <mergeCell ref="C85:N85"/>
    <mergeCell ref="C86:N86"/>
    <mergeCell ref="C87:N87"/>
    <mergeCell ref="C88:N88"/>
    <mergeCell ref="C89:N89"/>
    <mergeCell ref="C90:N90"/>
    <mergeCell ref="C91:N91"/>
    <mergeCell ref="C92:N92"/>
    <mergeCell ref="C93:N93"/>
    <mergeCell ref="C94:N94"/>
    <mergeCell ref="C81:M81"/>
    <mergeCell ref="A59:A70"/>
    <mergeCell ref="C59:H59"/>
    <mergeCell ref="C60:H60"/>
    <mergeCell ref="C61:H61"/>
    <mergeCell ref="C62:H62"/>
    <mergeCell ref="A72:A83"/>
    <mergeCell ref="C72:M72"/>
    <mergeCell ref="C73:M73"/>
    <mergeCell ref="C74:M74"/>
    <mergeCell ref="C75:M75"/>
    <mergeCell ref="C76:M76"/>
    <mergeCell ref="C77:M77"/>
    <mergeCell ref="C78:M78"/>
    <mergeCell ref="C79:M79"/>
    <mergeCell ref="C80:M80"/>
  </mergeCells>
  <dataValidations count="3">
    <dataValidation type="list" allowBlank="1" showInputMessage="1" showErrorMessage="1" sqref="O53 O47:O48 O9:O10 O4 O24:O25 O16:O17 O6 O12:O13 O20:O21 O28 O34:O45 O30:O31" xr:uid="{00000000-0002-0000-2200-000000000000}">
      <formula1>$C$110:$T$110</formula1>
    </dataValidation>
    <dataValidation type="list" allowBlank="1" showInputMessage="1" showErrorMessage="1" sqref="P53 P6 P12:P13 P16:P17 P20:P21 P24:P25 P30:P31 P4 P9:P10 P28 P34:P45 P47:P48" xr:uid="{00000000-0002-0000-2200-000001000000}">
      <formula1>INDIRECT(O4)</formula1>
    </dataValidation>
    <dataValidation type="list" allowBlank="1" showInputMessage="1" showErrorMessage="1" sqref="L30:L31 L6 L12:L13 L16:L17 L20:L21 L24:L25 L4 L9:L10 L28 L34:L45 L47:L48" xr:uid="{00000000-0002-0000-2200-000002000000}">
      <formula1>INDIRECT(D4)</formula1>
    </dataValidation>
  </dataValidations>
  <hyperlinks>
    <hyperlink ref="C120" r:id="rId1" tooltip="Бар (місто)" display="https://uk.wikipedia.org/wiki/%D0%91%D0%B0%D1%80_(%D0%BC%D1%96%D1%81%D1%82%D0%BE)" xr:uid="{00000000-0004-0000-2200-000000000000}"/>
    <hyperlink ref="C118" r:id="rId2" tooltip="Бершадь" display="https://uk.wikipedia.org/wiki/%D0%91%D0%B5%D1%80%D1%88%D0%B0%D0%B4%D1%8C" xr:uid="{00000000-0004-0000-2200-000001000000}"/>
    <hyperlink ref="C128" r:id="rId3" tooltip="Вінниця" display="https://uk.wikipedia.org/wiki/%D0%92%D1%96%D0%BD%D0%BD%D0%B8%D1%86%D1%8F" xr:uid="{00000000-0004-0000-2200-000002000000}"/>
    <hyperlink ref="C123" r:id="rId4" tooltip="Гайсин" display="https://uk.wikipedia.org/wiki/%D0%93%D0%B0%D0%B9%D1%81%D0%B8%D0%BD" xr:uid="{00000000-0004-0000-2200-000003000000}"/>
    <hyperlink ref="C117" r:id="rId5" tooltip="Гнівань" display="https://uk.wikipedia.org/wiki/%D0%93%D0%BD%D1%96%D0%B2%D0%B0%D0%BD%D1%8C" xr:uid="{00000000-0004-0000-2200-000004000000}"/>
    <hyperlink ref="C127" r:id="rId6" tooltip="Жмеринка" display="https://uk.wikipedia.org/wiki/%D0%96%D0%BC%D0%B5%D1%80%D0%B8%D0%BD%D0%BA%D0%B0" xr:uid="{00000000-0004-0000-2200-000005000000}"/>
    <hyperlink ref="C114" r:id="rId7" tooltip="Іллінці" display="https://uk.wikipedia.org/wiki/%D0%86%D0%BB%D0%BB%D1%96%D0%BD%D1%86%D1%96" xr:uid="{00000000-0004-0000-2200-000006000000}"/>
    <hyperlink ref="C121" r:id="rId8" tooltip="Калинівка (місто)" display="https://uk.wikipedia.org/wiki/%D0%9A%D0%B0%D0%BB%D0%B8%D0%BD%D1%96%D0%B2%D0%BA%D0%B0_(%D0%BC%D1%96%D1%81%D1%82%D0%BE)" xr:uid="{00000000-0004-0000-2200-000007000000}"/>
    <hyperlink ref="C124" r:id="rId9" tooltip="Козятин" display="https://uk.wikipedia.org/wiki/%D0%9A%D0%BE%D0%B7%D1%8F%D1%82%D0%B8%D0%BD" xr:uid="{00000000-0004-0000-2200-000008000000}"/>
    <hyperlink ref="C122" r:id="rId10" tooltip="Ладижин" display="https://uk.wikipedia.org/wiki/%D0%9B%D0%B0%D0%B4%D0%B8%D0%B6%D0%B8%D0%BD" xr:uid="{00000000-0004-0000-2200-000009000000}"/>
    <hyperlink ref="C112" r:id="rId11" tooltip="Липовець" display="https://uk.wikipedia.org/wiki/%D0%9B%D0%B8%D0%BF%D0%BE%D0%B2%D0%B5%D1%86%D1%8C" xr:uid="{00000000-0004-0000-2200-00000A000000}"/>
    <hyperlink ref="C126" r:id="rId12" tooltip="Могилів-Подільський" display="https://uk.wikipedia.org/wiki/%D0%9C%D0%BE%D0%B3%D0%B8%D0%BB%D1%96%D0%B2-%D0%9F%D0%BE%D0%B4%D1%96%D0%BB%D1%8C%D1%81%D1%8C%D0%BA%D0%B8%D0%B9" xr:uid="{00000000-0004-0000-2200-00000B000000}"/>
    <hyperlink ref="C116" r:id="rId13" tooltip="Немирів" display="https://uk.wikipedia.org/wiki/%D0%9D%D0%B5%D0%BC%D0%B8%D1%80%D1%96%D0%B2" xr:uid="{00000000-0004-0000-2200-00000C000000}"/>
    <hyperlink ref="C113" r:id="rId14" tooltip="Погребище" display="https://uk.wikipedia.org/wiki/%D0%9F%D0%BE%D0%B3%D1%80%D0%B5%D0%B1%D0%B8%D1%89%D0%B5" xr:uid="{00000000-0004-0000-2200-00000D000000}"/>
    <hyperlink ref="C119" r:id="rId15" tooltip="Тульчин" display="https://uk.wikipedia.org/wiki/%D0%A2%D1%83%D0%BB%D1%8C%D1%87%D0%B8%D0%BD" xr:uid="{00000000-0004-0000-2200-00000E000000}"/>
    <hyperlink ref="C125" r:id="rId16" tooltip="Хмільник" display="https://uk.wikipedia.org/wiki/%D0%A5%D0%BC%D1%96%D0%BB%D1%8C%D0%BD%D0%B8%D0%BA" xr:uid="{00000000-0004-0000-2200-00000F000000}"/>
    <hyperlink ref="C111" r:id="rId17" tooltip="Шаргород" display="https://uk.wikipedia.org/wiki/%D0%A8%D0%B0%D1%80%D0%B3%D0%BE%D1%80%D0%BE%D0%B4" xr:uid="{00000000-0004-0000-2200-000010000000}"/>
    <hyperlink ref="C115" r:id="rId18" tooltip="Ямпіль" display="https://uk.wikipedia.org/wiki/%D0%AF%D0%BC%D0%BF%D1%96%D0%BB%D1%8C" xr:uid="{00000000-0004-0000-22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T143"/>
  <sheetViews>
    <sheetView zoomScale="90" zoomScaleNormal="90" workbookViewId="0">
      <selection activeCell="B3" sqref="B3:P47"/>
    </sheetView>
  </sheetViews>
  <sheetFormatPr defaultRowHeight="12.5" outlineLevelRow="3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outlineLevel="3" x14ac:dyDescent="0.25">
      <c r="B4" s="11">
        <v>14</v>
      </c>
      <c r="C4" s="14" t="s">
        <v>51</v>
      </c>
      <c r="D4" s="3" t="s">
        <v>501</v>
      </c>
      <c r="E4" s="12" t="s">
        <v>29</v>
      </c>
      <c r="F4" s="12" t="s">
        <v>30</v>
      </c>
      <c r="G4" s="12" t="s">
        <v>76</v>
      </c>
      <c r="H4" s="13">
        <v>34916</v>
      </c>
      <c r="I4" s="13">
        <v>26140</v>
      </c>
      <c r="J4" s="18">
        <v>25.634017405821922</v>
      </c>
      <c r="K4" s="14" t="s">
        <v>498</v>
      </c>
      <c r="L4" s="19">
        <v>28000</v>
      </c>
      <c r="M4" s="18">
        <v>49.67785302226028</v>
      </c>
      <c r="N4" s="12" t="s">
        <v>510</v>
      </c>
      <c r="O4" s="12" t="s">
        <v>152</v>
      </c>
      <c r="P4" s="23" t="s">
        <v>174</v>
      </c>
    </row>
    <row r="5" spans="2:16" outlineLevel="2" x14ac:dyDescent="0.25">
      <c r="B5" s="11"/>
      <c r="C5" s="14"/>
      <c r="D5" s="77" t="s">
        <v>588</v>
      </c>
      <c r="E5" s="12"/>
      <c r="F5" s="12"/>
      <c r="G5" s="12"/>
      <c r="H5" s="13"/>
      <c r="I5" s="13"/>
      <c r="J5" s="18"/>
      <c r="K5" s="14"/>
      <c r="L5" s="19">
        <f>SUBTOTAL(4,L4:L4)</f>
        <v>28000</v>
      </c>
      <c r="M5" s="18"/>
      <c r="N5" s="12"/>
      <c r="O5" s="12"/>
      <c r="P5" s="23"/>
    </row>
    <row r="6" spans="2:16" outlineLevel="3" x14ac:dyDescent="0.25">
      <c r="B6" s="80">
        <v>5</v>
      </c>
      <c r="C6" s="3" t="s">
        <v>51</v>
      </c>
      <c r="D6" s="3" t="s">
        <v>500</v>
      </c>
      <c r="E6" s="4" t="s">
        <v>466</v>
      </c>
      <c r="F6" s="4" t="s">
        <v>467</v>
      </c>
      <c r="G6" s="4" t="s">
        <v>71</v>
      </c>
      <c r="H6" s="5">
        <v>27986</v>
      </c>
      <c r="I6" s="5">
        <v>19253</v>
      </c>
      <c r="J6" s="18">
        <v>44.620318775684936</v>
      </c>
      <c r="K6" s="14" t="s">
        <v>498</v>
      </c>
      <c r="L6" s="19">
        <v>32000</v>
      </c>
      <c r="M6" s="18">
        <v>68.546346172945206</v>
      </c>
      <c r="N6" s="4" t="s">
        <v>505</v>
      </c>
      <c r="O6" s="4" t="s">
        <v>152</v>
      </c>
      <c r="P6" s="21" t="s">
        <v>174</v>
      </c>
    </row>
    <row r="7" spans="2:16" outlineLevel="3" x14ac:dyDescent="0.25">
      <c r="B7" s="11">
        <v>16</v>
      </c>
      <c r="C7" s="3" t="s">
        <v>51</v>
      </c>
      <c r="D7" s="3" t="s">
        <v>500</v>
      </c>
      <c r="E7" s="4" t="s">
        <v>33</v>
      </c>
      <c r="F7" s="4" t="s">
        <v>34</v>
      </c>
      <c r="G7" s="4" t="s">
        <v>78</v>
      </c>
      <c r="H7" s="5">
        <v>35967</v>
      </c>
      <c r="I7" s="5">
        <v>25279</v>
      </c>
      <c r="J7" s="18">
        <v>22.754565351027402</v>
      </c>
      <c r="K7" s="14" t="s">
        <v>499</v>
      </c>
      <c r="L7" s="19">
        <v>32000</v>
      </c>
      <c r="M7" s="18">
        <v>52.036757131849321</v>
      </c>
      <c r="N7" s="4" t="s">
        <v>511</v>
      </c>
      <c r="O7" s="4" t="s">
        <v>152</v>
      </c>
      <c r="P7" s="21" t="s">
        <v>195</v>
      </c>
    </row>
    <row r="8" spans="2:16" outlineLevel="2" x14ac:dyDescent="0.25">
      <c r="B8" s="11"/>
      <c r="C8" s="3"/>
      <c r="D8" s="77" t="s">
        <v>589</v>
      </c>
      <c r="E8" s="4"/>
      <c r="F8" s="4"/>
      <c r="G8" s="4"/>
      <c r="H8" s="5"/>
      <c r="I8" s="5"/>
      <c r="J8" s="18"/>
      <c r="K8" s="14"/>
      <c r="L8" s="19">
        <f>SUBTOTAL(4,L6:L7)</f>
        <v>32000</v>
      </c>
      <c r="M8" s="18"/>
      <c r="N8" s="4"/>
      <c r="O8" s="4"/>
      <c r="P8" s="21"/>
    </row>
    <row r="9" spans="2:16" outlineLevel="3" x14ac:dyDescent="0.25">
      <c r="B9" s="80">
        <v>7</v>
      </c>
      <c r="C9" s="3" t="s">
        <v>51</v>
      </c>
      <c r="D9" s="3" t="s">
        <v>41</v>
      </c>
      <c r="E9" s="4" t="s">
        <v>15</v>
      </c>
      <c r="F9" s="4" t="s">
        <v>16</v>
      </c>
      <c r="G9" s="4" t="s">
        <v>69</v>
      </c>
      <c r="H9" s="5">
        <v>33578</v>
      </c>
      <c r="I9" s="5">
        <v>17448</v>
      </c>
      <c r="J9" s="18">
        <v>29.299770830479456</v>
      </c>
      <c r="K9" s="14" t="s">
        <v>499</v>
      </c>
      <c r="L9" s="19">
        <v>25000</v>
      </c>
      <c r="M9" s="18">
        <v>73.491551652397263</v>
      </c>
      <c r="N9" s="4" t="s">
        <v>505</v>
      </c>
      <c r="O9" s="4" t="s">
        <v>152</v>
      </c>
      <c r="P9" s="21" t="s">
        <v>252</v>
      </c>
    </row>
    <row r="10" spans="2:16" outlineLevel="2" x14ac:dyDescent="0.25">
      <c r="B10" s="11"/>
      <c r="C10" s="3"/>
      <c r="D10" s="77" t="s">
        <v>590</v>
      </c>
      <c r="E10" s="4"/>
      <c r="F10" s="4"/>
      <c r="G10" s="4"/>
      <c r="H10" s="5"/>
      <c r="I10" s="5"/>
      <c r="J10" s="18"/>
      <c r="K10" s="14"/>
      <c r="L10" s="19">
        <f>SUBTOTAL(4,L9:L9)</f>
        <v>25000</v>
      </c>
      <c r="M10" s="18"/>
      <c r="N10" s="4"/>
      <c r="O10" s="4"/>
      <c r="P10" s="21"/>
    </row>
    <row r="11" spans="2:16" outlineLevel="3" x14ac:dyDescent="0.25">
      <c r="B11" s="11">
        <v>6</v>
      </c>
      <c r="C11" s="3" t="s">
        <v>51</v>
      </c>
      <c r="D11" s="3" t="s">
        <v>42</v>
      </c>
      <c r="E11" s="4" t="s">
        <v>13</v>
      </c>
      <c r="F11" s="4" t="s">
        <v>14</v>
      </c>
      <c r="G11" s="4" t="s">
        <v>68</v>
      </c>
      <c r="H11" s="5">
        <v>23963</v>
      </c>
      <c r="I11" s="5">
        <v>19253</v>
      </c>
      <c r="J11" s="18">
        <v>55.642236583904115</v>
      </c>
      <c r="K11" s="14" t="s">
        <v>499</v>
      </c>
      <c r="L11" s="19">
        <v>8000</v>
      </c>
      <c r="M11" s="18">
        <v>68.546346172945206</v>
      </c>
      <c r="N11" s="4" t="s">
        <v>506</v>
      </c>
      <c r="O11" s="4" t="s">
        <v>152</v>
      </c>
      <c r="P11" s="21" t="s">
        <v>270</v>
      </c>
    </row>
    <row r="12" spans="2:16" outlineLevel="3" x14ac:dyDescent="0.25">
      <c r="B12" s="80">
        <v>27</v>
      </c>
      <c r="C12" s="3" t="s">
        <v>51</v>
      </c>
      <c r="D12" s="3" t="s">
        <v>42</v>
      </c>
      <c r="E12" s="4" t="s">
        <v>33</v>
      </c>
      <c r="F12" s="4" t="s">
        <v>97</v>
      </c>
      <c r="G12" s="4" t="s">
        <v>98</v>
      </c>
      <c r="H12" s="5">
        <v>39487</v>
      </c>
      <c r="I12" s="5">
        <v>30771</v>
      </c>
      <c r="J12" s="18">
        <v>13.110729734589045</v>
      </c>
      <c r="K12" s="14" t="s">
        <v>499</v>
      </c>
      <c r="L12" s="19">
        <v>9000</v>
      </c>
      <c r="M12" s="18">
        <v>36.990181789383563</v>
      </c>
      <c r="N12" s="4" t="s">
        <v>506</v>
      </c>
      <c r="O12" s="4" t="s">
        <v>152</v>
      </c>
      <c r="P12" s="21" t="s">
        <v>288</v>
      </c>
    </row>
    <row r="13" spans="2:16" outlineLevel="2" x14ac:dyDescent="0.25">
      <c r="B13" s="11"/>
      <c r="C13" s="3"/>
      <c r="D13" s="77" t="s">
        <v>591</v>
      </c>
      <c r="E13" s="4"/>
      <c r="F13" s="4"/>
      <c r="G13" s="4"/>
      <c r="H13" s="5"/>
      <c r="I13" s="5"/>
      <c r="J13" s="18"/>
      <c r="K13" s="14"/>
      <c r="L13" s="19">
        <f>SUBTOTAL(4,L11:L12)</f>
        <v>9000</v>
      </c>
      <c r="M13" s="18"/>
      <c r="N13" s="4"/>
      <c r="O13" s="4"/>
      <c r="P13" s="21"/>
    </row>
    <row r="14" spans="2:16" outlineLevel="3" x14ac:dyDescent="0.25">
      <c r="B14" s="11">
        <v>1</v>
      </c>
      <c r="C14" s="3" t="s">
        <v>51</v>
      </c>
      <c r="D14" s="3" t="s">
        <v>40</v>
      </c>
      <c r="E14" s="4" t="s">
        <v>7</v>
      </c>
      <c r="F14" s="4" t="s">
        <v>8</v>
      </c>
      <c r="G14" s="4" t="s">
        <v>65</v>
      </c>
      <c r="H14" s="5">
        <v>33985</v>
      </c>
      <c r="I14" s="5">
        <v>24399</v>
      </c>
      <c r="J14" s="18">
        <v>28.184702337328773</v>
      </c>
      <c r="K14" s="14" t="s">
        <v>498</v>
      </c>
      <c r="L14" s="19">
        <v>15000</v>
      </c>
      <c r="M14" s="18">
        <v>54.447716035958905</v>
      </c>
      <c r="N14" s="4" t="s">
        <v>502</v>
      </c>
      <c r="O14" s="4" t="s">
        <v>134</v>
      </c>
      <c r="P14" s="21" t="s">
        <v>156</v>
      </c>
    </row>
    <row r="15" spans="2:16" outlineLevel="3" x14ac:dyDescent="0.25">
      <c r="B15" s="6">
        <v>10</v>
      </c>
      <c r="C15" s="3" t="s">
        <v>51</v>
      </c>
      <c r="D15" s="3" t="s">
        <v>40</v>
      </c>
      <c r="E15" s="4" t="s">
        <v>21</v>
      </c>
      <c r="F15" s="4" t="s">
        <v>22</v>
      </c>
      <c r="G15" s="4" t="s">
        <v>72</v>
      </c>
      <c r="H15" s="5">
        <v>33695</v>
      </c>
      <c r="I15" s="5">
        <v>18593</v>
      </c>
      <c r="J15" s="18">
        <v>28.979222885273977</v>
      </c>
      <c r="K15" s="14" t="s">
        <v>498</v>
      </c>
      <c r="L15" s="19">
        <v>15000</v>
      </c>
      <c r="M15" s="18">
        <v>70.354565351027404</v>
      </c>
      <c r="N15" s="4" t="s">
        <v>507</v>
      </c>
      <c r="O15" s="4" t="s">
        <v>152</v>
      </c>
      <c r="P15" s="21" t="s">
        <v>174</v>
      </c>
    </row>
    <row r="16" spans="2:16" outlineLevel="3" x14ac:dyDescent="0.25">
      <c r="B16" s="11">
        <v>12</v>
      </c>
      <c r="C16" s="3" t="s">
        <v>51</v>
      </c>
      <c r="D16" s="3" t="s">
        <v>40</v>
      </c>
      <c r="E16" s="4" t="s">
        <v>25</v>
      </c>
      <c r="F16" s="4" t="s">
        <v>26</v>
      </c>
      <c r="G16" s="4" t="s">
        <v>74</v>
      </c>
      <c r="H16" s="5">
        <v>36476</v>
      </c>
      <c r="I16" s="5">
        <v>29300</v>
      </c>
      <c r="J16" s="18">
        <v>21.360044803082197</v>
      </c>
      <c r="K16" s="14" t="s">
        <v>498</v>
      </c>
      <c r="L16" s="19">
        <v>12000</v>
      </c>
      <c r="M16" s="18">
        <v>41.020318775684935</v>
      </c>
      <c r="N16" s="4" t="s">
        <v>509</v>
      </c>
      <c r="O16" s="4" t="s">
        <v>152</v>
      </c>
      <c r="P16" s="21" t="s">
        <v>174</v>
      </c>
    </row>
    <row r="17" spans="2:20" outlineLevel="3" x14ac:dyDescent="0.25">
      <c r="B17" s="80">
        <v>15</v>
      </c>
      <c r="C17" s="3" t="s">
        <v>51</v>
      </c>
      <c r="D17" s="3" t="s">
        <v>40</v>
      </c>
      <c r="E17" s="4" t="s">
        <v>31</v>
      </c>
      <c r="F17" s="4" t="s">
        <v>32</v>
      </c>
      <c r="G17" s="4" t="s">
        <v>77</v>
      </c>
      <c r="H17" s="5">
        <v>35296</v>
      </c>
      <c r="I17" s="5">
        <v>26926</v>
      </c>
      <c r="J17" s="18">
        <v>24.592921515410964</v>
      </c>
      <c r="K17" s="14" t="s">
        <v>498</v>
      </c>
      <c r="L17" s="19">
        <v>12000</v>
      </c>
      <c r="M17" s="18">
        <v>47.524428364726035</v>
      </c>
      <c r="N17" s="4" t="s">
        <v>511</v>
      </c>
      <c r="O17" s="4" t="s">
        <v>152</v>
      </c>
      <c r="P17" s="21" t="s">
        <v>174</v>
      </c>
    </row>
    <row r="18" spans="2:20" outlineLevel="3" x14ac:dyDescent="0.25">
      <c r="B18" s="11">
        <v>20</v>
      </c>
      <c r="C18" s="3" t="s">
        <v>51</v>
      </c>
      <c r="D18" s="3" t="s">
        <v>40</v>
      </c>
      <c r="E18" s="4" t="s">
        <v>84</v>
      </c>
      <c r="F18" s="4" t="s">
        <v>85</v>
      </c>
      <c r="G18" s="4" t="s">
        <v>86</v>
      </c>
      <c r="H18" s="5">
        <v>42350</v>
      </c>
      <c r="I18" s="5">
        <v>33992</v>
      </c>
      <c r="J18" s="18">
        <v>5.266894118150689</v>
      </c>
      <c r="K18" s="14" t="s">
        <v>498</v>
      </c>
      <c r="L18" s="19">
        <v>12000</v>
      </c>
      <c r="M18" s="18">
        <v>28.16552425513699</v>
      </c>
      <c r="N18" s="4" t="s">
        <v>511</v>
      </c>
      <c r="O18" s="4" t="s">
        <v>134</v>
      </c>
      <c r="P18" s="21" t="s">
        <v>235</v>
      </c>
    </row>
    <row r="19" spans="2:20" outlineLevel="3" x14ac:dyDescent="0.25">
      <c r="B19" s="80">
        <v>21</v>
      </c>
      <c r="C19" s="3" t="s">
        <v>51</v>
      </c>
      <c r="D19" s="3" t="s">
        <v>40</v>
      </c>
      <c r="E19" s="4" t="s">
        <v>87</v>
      </c>
      <c r="F19" s="4" t="s">
        <v>36</v>
      </c>
      <c r="G19" s="4" t="s">
        <v>459</v>
      </c>
      <c r="H19" s="5">
        <v>41682</v>
      </c>
      <c r="I19" s="5">
        <v>33992</v>
      </c>
      <c r="J19" s="18">
        <v>7.0970311044520589</v>
      </c>
      <c r="K19" s="14" t="s">
        <v>499</v>
      </c>
      <c r="L19" s="19">
        <v>15000</v>
      </c>
      <c r="M19" s="18">
        <v>28.16552425513699</v>
      </c>
      <c r="N19" s="4" t="s">
        <v>503</v>
      </c>
      <c r="O19" s="4" t="s">
        <v>134</v>
      </c>
      <c r="P19" s="21" t="s">
        <v>235</v>
      </c>
    </row>
    <row r="20" spans="2:20" outlineLevel="3" x14ac:dyDescent="0.25">
      <c r="B20" s="11">
        <v>23</v>
      </c>
      <c r="C20" s="3" t="s">
        <v>51</v>
      </c>
      <c r="D20" s="3" t="s">
        <v>40</v>
      </c>
      <c r="E20" s="4" t="s">
        <v>82</v>
      </c>
      <c r="F20" s="4" t="s">
        <v>90</v>
      </c>
      <c r="G20" s="4" t="s">
        <v>91</v>
      </c>
      <c r="H20" s="5">
        <v>42782</v>
      </c>
      <c r="I20" s="5">
        <v>35244</v>
      </c>
      <c r="J20" s="18">
        <v>4.083332474315073</v>
      </c>
      <c r="K20" s="14" t="s">
        <v>498</v>
      </c>
      <c r="L20" s="19">
        <v>12000</v>
      </c>
      <c r="M20" s="18">
        <v>24.73538726883562</v>
      </c>
      <c r="N20" s="4" t="s">
        <v>506</v>
      </c>
      <c r="O20" s="4" t="s">
        <v>154</v>
      </c>
      <c r="P20" s="21" t="s">
        <v>176</v>
      </c>
    </row>
    <row r="21" spans="2:20" outlineLevel="3" x14ac:dyDescent="0.25">
      <c r="B21" s="80">
        <v>25</v>
      </c>
      <c r="C21" s="3" t="s">
        <v>51</v>
      </c>
      <c r="D21" s="3" t="s">
        <v>40</v>
      </c>
      <c r="E21" s="4" t="s">
        <v>92</v>
      </c>
      <c r="F21" s="4" t="s">
        <v>8</v>
      </c>
      <c r="G21" s="4" t="s">
        <v>93</v>
      </c>
      <c r="H21" s="5">
        <v>43176</v>
      </c>
      <c r="I21" s="5">
        <v>36102</v>
      </c>
      <c r="J21" s="18">
        <v>3.0038804195205522</v>
      </c>
      <c r="K21" s="14" t="s">
        <v>498</v>
      </c>
      <c r="L21" s="19">
        <v>12000</v>
      </c>
      <c r="M21" s="18">
        <v>22.384702337328772</v>
      </c>
      <c r="N21" s="4" t="s">
        <v>511</v>
      </c>
      <c r="O21" s="4" t="s">
        <v>154</v>
      </c>
      <c r="P21" s="21" t="s">
        <v>176</v>
      </c>
    </row>
    <row r="22" spans="2:20" outlineLevel="2" x14ac:dyDescent="0.25">
      <c r="B22" s="11"/>
      <c r="C22" s="3"/>
      <c r="D22" s="77" t="s">
        <v>592</v>
      </c>
      <c r="E22" s="4"/>
      <c r="F22" s="4"/>
      <c r="G22" s="4"/>
      <c r="H22" s="5"/>
      <c r="I22" s="5"/>
      <c r="J22" s="18"/>
      <c r="K22" s="14"/>
      <c r="L22" s="19">
        <f>SUBTOTAL(4,L14:L21)</f>
        <v>15000</v>
      </c>
      <c r="M22" s="18"/>
      <c r="N22" s="4"/>
      <c r="O22" s="4"/>
      <c r="P22" s="21"/>
    </row>
    <row r="23" spans="2:20" ht="13" outlineLevel="1" x14ac:dyDescent="0.3">
      <c r="B23" s="11"/>
      <c r="C23" s="77" t="s">
        <v>586</v>
      </c>
      <c r="D23" s="3"/>
      <c r="E23" s="4"/>
      <c r="F23" s="4"/>
      <c r="G23" s="4"/>
      <c r="H23" s="5"/>
      <c r="I23" s="5"/>
      <c r="J23" s="18"/>
      <c r="K23" s="14"/>
      <c r="L23" s="19">
        <f>SUBTOTAL(9,L4:L21)</f>
        <v>239000</v>
      </c>
      <c r="M23" s="18"/>
      <c r="N23" s="4"/>
      <c r="O23" s="4"/>
      <c r="P23" s="21"/>
    </row>
    <row r="24" spans="2:20" outlineLevel="3" x14ac:dyDescent="0.25">
      <c r="B24" s="11">
        <v>17</v>
      </c>
      <c r="C24" s="3" t="s">
        <v>46</v>
      </c>
      <c r="D24" s="3" t="s">
        <v>501</v>
      </c>
      <c r="E24" s="4" t="s">
        <v>35</v>
      </c>
      <c r="F24" s="4" t="s">
        <v>36</v>
      </c>
      <c r="G24" s="4" t="s">
        <v>79</v>
      </c>
      <c r="H24" s="5">
        <v>36774</v>
      </c>
      <c r="I24" s="5">
        <v>30444</v>
      </c>
      <c r="J24" s="18">
        <v>20.543606446917813</v>
      </c>
      <c r="K24" s="14" t="s">
        <v>499</v>
      </c>
      <c r="L24" s="19">
        <v>28000</v>
      </c>
      <c r="M24" s="18">
        <v>37.886072200342468</v>
      </c>
      <c r="N24" s="4" t="s">
        <v>502</v>
      </c>
      <c r="O24" s="4" t="s">
        <v>152</v>
      </c>
      <c r="P24" s="21" t="s">
        <v>215</v>
      </c>
    </row>
    <row r="25" spans="2:20" outlineLevel="2" x14ac:dyDescent="0.25">
      <c r="B25" s="11"/>
      <c r="C25" s="3"/>
      <c r="D25" s="77" t="s">
        <v>588</v>
      </c>
      <c r="E25" s="4"/>
      <c r="F25" s="4"/>
      <c r="G25" s="4"/>
      <c r="H25" s="5"/>
      <c r="I25" s="5"/>
      <c r="J25" s="18"/>
      <c r="K25" s="14"/>
      <c r="L25" s="19">
        <f>SUBTOTAL(4,L24:L24)</f>
        <v>28000</v>
      </c>
      <c r="M25" s="18"/>
      <c r="N25" s="4"/>
      <c r="O25" s="4"/>
      <c r="P25" s="21"/>
    </row>
    <row r="26" spans="2:20" outlineLevel="3" x14ac:dyDescent="0.25">
      <c r="B26" s="80">
        <v>11</v>
      </c>
      <c r="C26" s="3" t="s">
        <v>46</v>
      </c>
      <c r="D26" s="3" t="s">
        <v>500</v>
      </c>
      <c r="E26" s="4" t="s">
        <v>23</v>
      </c>
      <c r="F26" s="4" t="s">
        <v>24</v>
      </c>
      <c r="G26" s="4" t="s">
        <v>73</v>
      </c>
      <c r="H26" s="5">
        <v>34552</v>
      </c>
      <c r="I26" s="5">
        <v>18530</v>
      </c>
      <c r="J26" s="18">
        <v>26.631277679794525</v>
      </c>
      <c r="K26" s="14" t="s">
        <v>499</v>
      </c>
      <c r="L26" s="19">
        <v>30000</v>
      </c>
      <c r="M26" s="18">
        <v>70.527168090753435</v>
      </c>
      <c r="N26" s="4" t="s">
        <v>508</v>
      </c>
      <c r="O26" s="4" t="s">
        <v>152</v>
      </c>
      <c r="P26" s="21" t="s">
        <v>174</v>
      </c>
    </row>
    <row r="27" spans="2:20" outlineLevel="3" x14ac:dyDescent="0.25">
      <c r="B27" s="11">
        <v>29</v>
      </c>
      <c r="C27" s="3" t="s">
        <v>46</v>
      </c>
      <c r="D27" s="3" t="s">
        <v>500</v>
      </c>
      <c r="E27" s="4" t="s">
        <v>21</v>
      </c>
      <c r="F27" s="4" t="s">
        <v>59</v>
      </c>
      <c r="G27" s="4" t="s">
        <v>80</v>
      </c>
      <c r="H27" s="5">
        <v>32640</v>
      </c>
      <c r="I27" s="5">
        <v>24945</v>
      </c>
      <c r="J27" s="18">
        <v>31.869633844178086</v>
      </c>
      <c r="K27" s="14" t="s">
        <v>498</v>
      </c>
      <c r="L27" s="19">
        <v>32000</v>
      </c>
      <c r="M27" s="18">
        <v>52.951825625000005</v>
      </c>
      <c r="N27" s="4" t="s">
        <v>505</v>
      </c>
      <c r="O27" s="4" t="s">
        <v>152</v>
      </c>
      <c r="P27" s="21" t="s">
        <v>174</v>
      </c>
    </row>
    <row r="28" spans="2:20" outlineLevel="2" x14ac:dyDescent="0.25">
      <c r="B28" s="11"/>
      <c r="C28" s="3"/>
      <c r="D28" s="77" t="s">
        <v>589</v>
      </c>
      <c r="E28" s="4"/>
      <c r="F28" s="4"/>
      <c r="G28" s="4"/>
      <c r="H28" s="5"/>
      <c r="I28" s="5"/>
      <c r="J28" s="18"/>
      <c r="K28" s="14"/>
      <c r="L28" s="19">
        <f>SUBTOTAL(4,L26:L27)</f>
        <v>32000</v>
      </c>
      <c r="M28" s="18"/>
      <c r="N28" s="4"/>
      <c r="O28" s="4"/>
      <c r="P28" s="21"/>
    </row>
    <row r="29" spans="2:20" outlineLevel="3" x14ac:dyDescent="0.25">
      <c r="B29" s="6">
        <v>2</v>
      </c>
      <c r="C29" s="3" t="s">
        <v>46</v>
      </c>
      <c r="D29" s="3" t="s">
        <v>41</v>
      </c>
      <c r="E29" s="4" t="s">
        <v>9</v>
      </c>
      <c r="F29" s="4" t="s">
        <v>10</v>
      </c>
      <c r="G29" s="4" t="s">
        <v>66</v>
      </c>
      <c r="H29" s="5">
        <v>29882</v>
      </c>
      <c r="I29" s="5">
        <v>18742</v>
      </c>
      <c r="J29" s="18">
        <v>39.425798227739733</v>
      </c>
      <c r="K29" s="14" t="s">
        <v>499</v>
      </c>
      <c r="L29" s="19">
        <v>20000</v>
      </c>
      <c r="M29" s="18">
        <v>69.946346172945212</v>
      </c>
      <c r="N29" s="4" t="s">
        <v>503</v>
      </c>
      <c r="O29" s="4" t="s">
        <v>152</v>
      </c>
      <c r="P29" s="21" t="s">
        <v>174</v>
      </c>
      <c r="T29" t="s">
        <v>515</v>
      </c>
    </row>
    <row r="30" spans="2:20" outlineLevel="2" x14ac:dyDescent="0.25">
      <c r="B30" s="11"/>
      <c r="C30" s="3"/>
      <c r="D30" s="77" t="s">
        <v>590</v>
      </c>
      <c r="E30" s="4"/>
      <c r="F30" s="4"/>
      <c r="G30" s="4"/>
      <c r="H30" s="5"/>
      <c r="I30" s="5"/>
      <c r="J30" s="18"/>
      <c r="K30" s="14"/>
      <c r="L30" s="19">
        <f>SUBTOTAL(4,L29:L29)</f>
        <v>20000</v>
      </c>
      <c r="M30" s="18"/>
      <c r="N30" s="4"/>
      <c r="O30" s="4"/>
      <c r="P30" s="21"/>
    </row>
    <row r="31" spans="2:20" outlineLevel="3" x14ac:dyDescent="0.25">
      <c r="B31" s="11">
        <v>18</v>
      </c>
      <c r="C31" s="3" t="s">
        <v>46</v>
      </c>
      <c r="D31" s="3" t="s">
        <v>81</v>
      </c>
      <c r="E31" s="4" t="s">
        <v>82</v>
      </c>
      <c r="F31" s="4" t="s">
        <v>83</v>
      </c>
      <c r="G31" s="4" t="s">
        <v>70</v>
      </c>
      <c r="H31" s="5">
        <v>40307</v>
      </c>
      <c r="I31" s="5">
        <v>29344</v>
      </c>
      <c r="J31" s="18">
        <v>10.864154392123291</v>
      </c>
      <c r="K31" s="14" t="s">
        <v>498</v>
      </c>
      <c r="L31" s="19">
        <v>15000</v>
      </c>
      <c r="M31" s="18">
        <v>40.899770830479454</v>
      </c>
      <c r="N31" s="4" t="s">
        <v>512</v>
      </c>
      <c r="O31" s="4" t="s">
        <v>152</v>
      </c>
      <c r="P31" s="21" t="s">
        <v>174</v>
      </c>
    </row>
    <row r="32" spans="2:20" outlineLevel="3" x14ac:dyDescent="0.25">
      <c r="B32" s="80">
        <v>19</v>
      </c>
      <c r="C32" s="3" t="s">
        <v>46</v>
      </c>
      <c r="D32" s="3" t="s">
        <v>81</v>
      </c>
      <c r="E32" s="4" t="s">
        <v>463</v>
      </c>
      <c r="F32" s="4" t="s">
        <v>464</v>
      </c>
      <c r="G32" s="4" t="s">
        <v>465</v>
      </c>
      <c r="H32" s="5">
        <v>42987</v>
      </c>
      <c r="I32" s="5">
        <v>29344</v>
      </c>
      <c r="J32" s="18">
        <v>3.5216886386986341</v>
      </c>
      <c r="K32" s="14" t="s">
        <v>498</v>
      </c>
      <c r="L32" s="19">
        <v>18000</v>
      </c>
      <c r="M32" s="18">
        <v>40.899770830479454</v>
      </c>
      <c r="N32" s="4" t="s">
        <v>504</v>
      </c>
      <c r="O32" s="4" t="s">
        <v>134</v>
      </c>
      <c r="P32" s="21" t="s">
        <v>178</v>
      </c>
    </row>
    <row r="33" spans="2:16" outlineLevel="2" x14ac:dyDescent="0.25">
      <c r="B33" s="11"/>
      <c r="C33" s="3"/>
      <c r="D33" s="77" t="s">
        <v>593</v>
      </c>
      <c r="E33" s="4"/>
      <c r="F33" s="4"/>
      <c r="G33" s="4"/>
      <c r="H33" s="5"/>
      <c r="I33" s="5"/>
      <c r="J33" s="18"/>
      <c r="K33" s="14"/>
      <c r="L33" s="19">
        <f>SUBTOTAL(4,L31:L32)</f>
        <v>18000</v>
      </c>
      <c r="M33" s="18"/>
      <c r="N33" s="4"/>
      <c r="O33" s="4"/>
      <c r="P33" s="21"/>
    </row>
    <row r="34" spans="2:16" outlineLevel="3" x14ac:dyDescent="0.25">
      <c r="B34" s="11">
        <v>4</v>
      </c>
      <c r="C34" s="3" t="s">
        <v>46</v>
      </c>
      <c r="D34" s="3" t="s">
        <v>456</v>
      </c>
      <c r="E34" s="4" t="s">
        <v>468</v>
      </c>
      <c r="F34" s="4" t="s">
        <v>469</v>
      </c>
      <c r="G34" s="4" t="s">
        <v>470</v>
      </c>
      <c r="H34" s="5">
        <v>25286</v>
      </c>
      <c r="I34" s="5">
        <v>19253</v>
      </c>
      <c r="J34" s="18">
        <v>52.017579049657542</v>
      </c>
      <c r="K34" s="14" t="s">
        <v>499</v>
      </c>
      <c r="L34" s="19">
        <v>18000</v>
      </c>
      <c r="M34" s="18">
        <v>68.546346172945206</v>
      </c>
      <c r="N34" s="4" t="s">
        <v>503</v>
      </c>
      <c r="O34" s="4" t="s">
        <v>152</v>
      </c>
      <c r="P34" s="21" t="s">
        <v>174</v>
      </c>
    </row>
    <row r="35" spans="2:16" outlineLevel="3" x14ac:dyDescent="0.25">
      <c r="B35" s="80">
        <v>13</v>
      </c>
      <c r="C35" s="3" t="s">
        <v>46</v>
      </c>
      <c r="D35" s="3" t="s">
        <v>456</v>
      </c>
      <c r="E35" s="4" t="s">
        <v>27</v>
      </c>
      <c r="F35" s="4" t="s">
        <v>28</v>
      </c>
      <c r="G35" s="4" t="s">
        <v>75</v>
      </c>
      <c r="H35" s="5">
        <v>34144</v>
      </c>
      <c r="I35" s="5">
        <v>27059</v>
      </c>
      <c r="J35" s="18">
        <v>27.749085898972606</v>
      </c>
      <c r="K35" s="14" t="s">
        <v>499</v>
      </c>
      <c r="L35" s="19">
        <v>19000</v>
      </c>
      <c r="M35" s="18">
        <v>47.160044803082194</v>
      </c>
      <c r="N35" s="4" t="s">
        <v>502</v>
      </c>
      <c r="O35" s="4" t="s">
        <v>152</v>
      </c>
      <c r="P35" s="21" t="s">
        <v>174</v>
      </c>
    </row>
    <row r="36" spans="2:16" outlineLevel="3" x14ac:dyDescent="0.25">
      <c r="B36" s="11">
        <v>28</v>
      </c>
      <c r="C36" s="3" t="s">
        <v>46</v>
      </c>
      <c r="D36" s="3" t="s">
        <v>456</v>
      </c>
      <c r="E36" s="4" t="s">
        <v>29</v>
      </c>
      <c r="F36" s="4" t="s">
        <v>100</v>
      </c>
      <c r="G36" s="4" t="s">
        <v>101</v>
      </c>
      <c r="H36" s="5">
        <v>40714</v>
      </c>
      <c r="I36" s="5">
        <v>31188</v>
      </c>
      <c r="J36" s="18">
        <v>9.7490858989726075</v>
      </c>
      <c r="K36" s="14" t="s">
        <v>498</v>
      </c>
      <c r="L36" s="19">
        <v>18000</v>
      </c>
      <c r="M36" s="18">
        <v>35.847716035958911</v>
      </c>
      <c r="N36" s="4" t="s">
        <v>503</v>
      </c>
      <c r="O36" s="4" t="s">
        <v>152</v>
      </c>
      <c r="P36" s="21" t="s">
        <v>215</v>
      </c>
    </row>
    <row r="37" spans="2:16" outlineLevel="2" x14ac:dyDescent="0.25">
      <c r="B37" s="11"/>
      <c r="C37" s="3"/>
      <c r="D37" s="77" t="s">
        <v>594</v>
      </c>
      <c r="E37" s="4"/>
      <c r="F37" s="4"/>
      <c r="G37" s="4"/>
      <c r="H37" s="5"/>
      <c r="I37" s="5"/>
      <c r="J37" s="18"/>
      <c r="K37" s="14"/>
      <c r="L37" s="19">
        <f>SUBTOTAL(4,L34:L36)</f>
        <v>19000</v>
      </c>
      <c r="M37" s="18"/>
      <c r="N37" s="4"/>
      <c r="O37" s="4"/>
      <c r="P37" s="21"/>
    </row>
    <row r="38" spans="2:16" outlineLevel="3" x14ac:dyDescent="0.25">
      <c r="B38" s="80">
        <v>3</v>
      </c>
      <c r="C38" s="3" t="s">
        <v>46</v>
      </c>
      <c r="D38" s="3" t="s">
        <v>40</v>
      </c>
      <c r="E38" s="4" t="s">
        <v>11</v>
      </c>
      <c r="F38" s="4" t="s">
        <v>12</v>
      </c>
      <c r="G38" s="4" t="s">
        <v>67</v>
      </c>
      <c r="H38" s="5">
        <v>31286</v>
      </c>
      <c r="I38" s="5">
        <v>22145</v>
      </c>
      <c r="J38" s="18">
        <v>35.579222885273978</v>
      </c>
      <c r="K38" s="14" t="s">
        <v>499</v>
      </c>
      <c r="L38" s="19">
        <v>12000</v>
      </c>
      <c r="M38" s="18">
        <v>60.623058501712336</v>
      </c>
      <c r="N38" s="4" t="s">
        <v>504</v>
      </c>
      <c r="O38" s="4" t="s">
        <v>152</v>
      </c>
      <c r="P38" s="21" t="s">
        <v>174</v>
      </c>
    </row>
    <row r="39" spans="2:16" outlineLevel="3" x14ac:dyDescent="0.25">
      <c r="B39" s="11">
        <v>8</v>
      </c>
      <c r="C39" s="3" t="s">
        <v>46</v>
      </c>
      <c r="D39" s="3" t="s">
        <v>40</v>
      </c>
      <c r="E39" s="4" t="s">
        <v>17</v>
      </c>
      <c r="F39" s="4" t="s">
        <v>18</v>
      </c>
      <c r="G39" s="4" t="s">
        <v>70</v>
      </c>
      <c r="H39" s="5">
        <v>30299</v>
      </c>
      <c r="I39" s="5">
        <v>16428</v>
      </c>
      <c r="J39" s="18">
        <v>38.283332474315074</v>
      </c>
      <c r="K39" s="14" t="s">
        <v>498</v>
      </c>
      <c r="L39" s="19">
        <v>12000</v>
      </c>
      <c r="M39" s="18">
        <v>76.286072200342474</v>
      </c>
      <c r="N39" s="4" t="s">
        <v>503</v>
      </c>
      <c r="O39" s="4" t="s">
        <v>152</v>
      </c>
      <c r="P39" s="21" t="s">
        <v>234</v>
      </c>
    </row>
    <row r="40" spans="2:16" outlineLevel="3" x14ac:dyDescent="0.25">
      <c r="B40" s="80">
        <v>9</v>
      </c>
      <c r="C40" s="3" t="s">
        <v>46</v>
      </c>
      <c r="D40" s="3" t="s">
        <v>40</v>
      </c>
      <c r="E40" s="4" t="s">
        <v>19</v>
      </c>
      <c r="F40" s="4" t="s">
        <v>20</v>
      </c>
      <c r="G40" s="4" t="s">
        <v>71</v>
      </c>
      <c r="H40" s="5">
        <v>31194</v>
      </c>
      <c r="I40" s="5">
        <v>23467</v>
      </c>
      <c r="J40" s="18">
        <v>35.831277679794525</v>
      </c>
      <c r="K40" s="14" t="s">
        <v>498</v>
      </c>
      <c r="L40" s="19">
        <v>12000</v>
      </c>
      <c r="M40" s="18">
        <v>57.001140693493156</v>
      </c>
      <c r="N40" s="4" t="s">
        <v>506</v>
      </c>
      <c r="O40" s="4" t="s">
        <v>152</v>
      </c>
      <c r="P40" s="21" t="s">
        <v>195</v>
      </c>
    </row>
    <row r="41" spans="2:16" outlineLevel="3" x14ac:dyDescent="0.25">
      <c r="B41" s="11">
        <v>22</v>
      </c>
      <c r="C41" s="3" t="s">
        <v>46</v>
      </c>
      <c r="D41" s="3" t="s">
        <v>40</v>
      </c>
      <c r="E41" s="4" t="s">
        <v>87</v>
      </c>
      <c r="F41" s="4" t="s">
        <v>88</v>
      </c>
      <c r="G41" s="4" t="s">
        <v>89</v>
      </c>
      <c r="H41" s="5">
        <v>43215</v>
      </c>
      <c r="I41" s="5">
        <v>36295</v>
      </c>
      <c r="J41" s="18">
        <v>2.8970311044520587</v>
      </c>
      <c r="K41" s="14" t="s">
        <v>498</v>
      </c>
      <c r="L41" s="19">
        <v>12000</v>
      </c>
      <c r="M41" s="18">
        <v>21.8559352140411</v>
      </c>
      <c r="N41" s="4" t="s">
        <v>505</v>
      </c>
      <c r="O41" s="4" t="s">
        <v>134</v>
      </c>
      <c r="P41" s="21" t="s">
        <v>156</v>
      </c>
    </row>
    <row r="42" spans="2:16" outlineLevel="3" x14ac:dyDescent="0.25">
      <c r="B42" s="6">
        <v>24</v>
      </c>
      <c r="C42" s="3" t="s">
        <v>46</v>
      </c>
      <c r="D42" s="3" t="s">
        <v>40</v>
      </c>
      <c r="E42" s="4" t="s">
        <v>31</v>
      </c>
      <c r="F42" s="4" t="s">
        <v>32</v>
      </c>
      <c r="G42" s="4" t="s">
        <v>86</v>
      </c>
      <c r="H42" s="5">
        <v>43638</v>
      </c>
      <c r="I42" s="5">
        <v>35827</v>
      </c>
      <c r="J42" s="18">
        <v>1.7381269948630178</v>
      </c>
      <c r="K42" s="14" t="s">
        <v>498</v>
      </c>
      <c r="L42" s="19">
        <v>12000</v>
      </c>
      <c r="M42" s="18">
        <v>23.138126994863018</v>
      </c>
      <c r="N42" s="4" t="s">
        <v>506</v>
      </c>
      <c r="O42" s="4" t="s">
        <v>154</v>
      </c>
      <c r="P42" s="21" t="s">
        <v>176</v>
      </c>
    </row>
    <row r="43" spans="2:16" outlineLevel="3" x14ac:dyDescent="0.25">
      <c r="B43" s="11">
        <v>26</v>
      </c>
      <c r="C43" s="3" t="s">
        <v>46</v>
      </c>
      <c r="D43" s="3" t="s">
        <v>40</v>
      </c>
      <c r="E43" s="4" t="s">
        <v>94</v>
      </c>
      <c r="F43" s="4" t="s">
        <v>95</v>
      </c>
      <c r="G43" s="4" t="s">
        <v>96</v>
      </c>
      <c r="H43" s="5">
        <v>36411</v>
      </c>
      <c r="I43" s="5">
        <v>29630</v>
      </c>
      <c r="J43" s="18">
        <v>21.538126994863017</v>
      </c>
      <c r="K43" s="14" t="s">
        <v>498</v>
      </c>
      <c r="L43" s="19">
        <v>15000</v>
      </c>
      <c r="M43" s="18">
        <v>40.116209186643843</v>
      </c>
      <c r="N43" s="4" t="s">
        <v>508</v>
      </c>
      <c r="O43" s="4" t="s">
        <v>154</v>
      </c>
      <c r="P43" s="21" t="s">
        <v>176</v>
      </c>
    </row>
    <row r="44" spans="2:16" outlineLevel="2" x14ac:dyDescent="0.25">
      <c r="B44" s="69"/>
      <c r="C44" s="25"/>
      <c r="D44" s="78" t="s">
        <v>592</v>
      </c>
      <c r="E44" s="70"/>
      <c r="F44" s="70"/>
      <c r="G44" s="70"/>
      <c r="H44" s="71"/>
      <c r="I44" s="71"/>
      <c r="J44" s="18"/>
      <c r="K44" s="14"/>
      <c r="L44" s="19">
        <f>SUBTOTAL(4,L38:L43)</f>
        <v>15000</v>
      </c>
      <c r="M44" s="18"/>
      <c r="N44" s="70"/>
      <c r="O44" s="70"/>
      <c r="P44" s="72"/>
    </row>
    <row r="45" spans="2:16" ht="13" outlineLevel="1" x14ac:dyDescent="0.3">
      <c r="B45" s="69"/>
      <c r="C45" s="78" t="s">
        <v>587</v>
      </c>
      <c r="D45" s="25"/>
      <c r="E45" s="70"/>
      <c r="F45" s="70"/>
      <c r="G45" s="70"/>
      <c r="H45" s="71"/>
      <c r="I45" s="71"/>
      <c r="J45" s="18"/>
      <c r="K45" s="14"/>
      <c r="L45" s="19">
        <f>SUBTOTAL(9,L24:L43)</f>
        <v>273000</v>
      </c>
      <c r="M45" s="18"/>
      <c r="N45" s="70"/>
      <c r="O45" s="70"/>
      <c r="P45" s="72"/>
    </row>
    <row r="46" spans="2:16" ht="13" x14ac:dyDescent="0.3">
      <c r="B46" s="69"/>
      <c r="C46" s="78"/>
      <c r="D46" s="78" t="s">
        <v>595</v>
      </c>
      <c r="E46" s="70"/>
      <c r="F46" s="70"/>
      <c r="G46" s="70"/>
      <c r="H46" s="71"/>
      <c r="I46" s="71"/>
      <c r="J46" s="18"/>
      <c r="K46" s="14"/>
      <c r="L46" s="19">
        <f>SUBTOTAL(4,L4:L43)</f>
        <v>32000</v>
      </c>
      <c r="M46" s="18"/>
      <c r="N46" s="70"/>
      <c r="O46" s="70"/>
      <c r="P46" s="72"/>
    </row>
    <row r="47" spans="2:16" ht="13" x14ac:dyDescent="0.3">
      <c r="B47" s="69"/>
      <c r="C47" s="78" t="s">
        <v>540</v>
      </c>
      <c r="D47" s="25"/>
      <c r="E47" s="70"/>
      <c r="F47" s="70"/>
      <c r="G47" s="70"/>
      <c r="H47" s="71"/>
      <c r="I47" s="71"/>
      <c r="J47" s="18"/>
      <c r="K47" s="14"/>
      <c r="L47" s="19">
        <f>SUBTOTAL(9,L4:L43)</f>
        <v>512000</v>
      </c>
      <c r="M47" s="18"/>
      <c r="N47" s="70"/>
      <c r="O47" s="70"/>
      <c r="P47" s="72"/>
    </row>
    <row r="48" spans="2:16" ht="13" thickBot="1" x14ac:dyDescent="0.3">
      <c r="B48" s="7"/>
      <c r="C48" s="10"/>
      <c r="D48" s="10"/>
      <c r="E48" s="8"/>
      <c r="F48" s="8"/>
      <c r="G48" s="8"/>
      <c r="H48" s="9"/>
      <c r="I48" s="9"/>
      <c r="J48" s="18"/>
      <c r="K48" s="14"/>
      <c r="L48" s="19"/>
      <c r="M48" s="18"/>
      <c r="N48" s="8"/>
      <c r="O48" s="8"/>
      <c r="P48" s="22"/>
    </row>
    <row r="49" spans="1:13" hidden="1" outlineLevel="1" x14ac:dyDescent="0.25">
      <c r="H49" s="42"/>
      <c r="I49" s="42"/>
      <c r="J49" s="43"/>
      <c r="K49" s="1"/>
      <c r="L49" s="44"/>
      <c r="M49" s="18"/>
    </row>
    <row r="50" spans="1:13" collapsed="1" x14ac:dyDescent="0.25">
      <c r="H50" s="42"/>
      <c r="I50" s="42"/>
      <c r="J50" s="43"/>
      <c r="K50" s="1"/>
      <c r="L50" s="44"/>
      <c r="M50" s="43"/>
    </row>
    <row r="53" spans="1:13" ht="13" thickBot="1" x14ac:dyDescent="0.3"/>
    <row r="54" spans="1:13" ht="13" x14ac:dyDescent="0.3">
      <c r="A54" s="97" t="s">
        <v>115</v>
      </c>
      <c r="B54" s="30">
        <v>1</v>
      </c>
      <c r="C54" s="100" t="s">
        <v>108</v>
      </c>
      <c r="D54" s="100"/>
      <c r="E54" s="100"/>
      <c r="F54" s="100"/>
      <c r="G54" s="100"/>
      <c r="H54" s="101"/>
    </row>
    <row r="55" spans="1:13" ht="13" x14ac:dyDescent="0.3">
      <c r="A55" s="98"/>
      <c r="B55" s="3">
        <v>2</v>
      </c>
      <c r="C55" s="90" t="s">
        <v>111</v>
      </c>
      <c r="D55" s="90"/>
      <c r="E55" s="90"/>
      <c r="F55" s="90"/>
      <c r="G55" s="90"/>
      <c r="H55" s="91"/>
    </row>
    <row r="56" spans="1:13" ht="13" x14ac:dyDescent="0.3">
      <c r="A56" s="98"/>
      <c r="B56" s="3">
        <v>3</v>
      </c>
      <c r="C56" s="90" t="s">
        <v>48</v>
      </c>
      <c r="D56" s="90"/>
      <c r="E56" s="90"/>
      <c r="F56" s="90"/>
      <c r="G56" s="90"/>
      <c r="H56" s="91"/>
    </row>
    <row r="57" spans="1:13" x14ac:dyDescent="0.25">
      <c r="A57" s="98"/>
      <c r="B57" s="3">
        <v>4</v>
      </c>
      <c r="C57" s="90" t="s">
        <v>103</v>
      </c>
      <c r="D57" s="90"/>
      <c r="E57" s="90"/>
      <c r="F57" s="90"/>
      <c r="G57" s="90"/>
      <c r="H57" s="91"/>
    </row>
    <row r="58" spans="1:13" ht="13" x14ac:dyDescent="0.3">
      <c r="A58" s="98"/>
      <c r="B58" s="3">
        <v>5</v>
      </c>
      <c r="C58" s="32" t="s">
        <v>109</v>
      </c>
      <c r="D58" s="33"/>
      <c r="E58" s="33"/>
      <c r="F58" s="33"/>
      <c r="G58" s="33"/>
      <c r="H58" s="34"/>
    </row>
    <row r="59" spans="1:13" ht="13" x14ac:dyDescent="0.3">
      <c r="A59" s="98"/>
      <c r="B59" s="3">
        <v>6</v>
      </c>
      <c r="C59" s="29" t="s">
        <v>110</v>
      </c>
      <c r="D59" s="32"/>
      <c r="E59" s="33"/>
      <c r="F59" s="33"/>
      <c r="G59" s="33"/>
      <c r="H59" s="34"/>
    </row>
    <row r="60" spans="1:13" ht="13" x14ac:dyDescent="0.3">
      <c r="A60" s="98"/>
      <c r="B60" s="3">
        <v>7</v>
      </c>
      <c r="C60" s="29" t="s">
        <v>50</v>
      </c>
      <c r="D60" s="32"/>
      <c r="E60" s="33"/>
      <c r="F60" s="33"/>
      <c r="G60" s="33"/>
      <c r="H60" s="34"/>
    </row>
    <row r="61" spans="1:13" ht="13" x14ac:dyDescent="0.3">
      <c r="A61" s="98"/>
      <c r="B61" s="3">
        <v>8</v>
      </c>
      <c r="C61" s="29" t="s">
        <v>102</v>
      </c>
      <c r="D61" s="32"/>
      <c r="E61" s="33"/>
      <c r="F61" s="33"/>
      <c r="G61" s="33"/>
      <c r="H61" s="34"/>
    </row>
    <row r="62" spans="1:13" ht="13" x14ac:dyDescent="0.3">
      <c r="A62" s="98"/>
      <c r="B62" s="3">
        <v>9</v>
      </c>
      <c r="C62" s="29" t="s">
        <v>49</v>
      </c>
      <c r="D62" s="32"/>
      <c r="E62" s="33"/>
      <c r="F62" s="33"/>
      <c r="G62" s="33"/>
      <c r="H62" s="34"/>
    </row>
    <row r="63" spans="1:13" ht="13" x14ac:dyDescent="0.3">
      <c r="A63" s="98"/>
      <c r="B63" s="3">
        <v>10</v>
      </c>
      <c r="C63" s="29" t="s">
        <v>113</v>
      </c>
      <c r="D63" s="32"/>
      <c r="E63" s="33"/>
      <c r="F63" s="33"/>
      <c r="G63" s="33"/>
      <c r="H63" s="34"/>
    </row>
    <row r="64" spans="1:13" ht="13" x14ac:dyDescent="0.3">
      <c r="A64" s="98"/>
      <c r="B64" s="3">
        <v>11</v>
      </c>
      <c r="C64" s="29" t="s">
        <v>114</v>
      </c>
      <c r="D64" s="32"/>
      <c r="E64" s="33"/>
      <c r="F64" s="33"/>
      <c r="G64" s="33"/>
      <c r="H64" s="34"/>
    </row>
    <row r="65" spans="1:14" ht="13.5" thickBot="1" x14ac:dyDescent="0.35">
      <c r="A65" s="99"/>
      <c r="B65" s="10">
        <v>12</v>
      </c>
      <c r="C65" s="31" t="s">
        <v>112</v>
      </c>
      <c r="D65" s="35"/>
      <c r="E65" s="36"/>
      <c r="F65" s="36"/>
      <c r="G65" s="36"/>
      <c r="H65" s="37"/>
    </row>
    <row r="66" spans="1:14" ht="13" thickBot="1" x14ac:dyDescent="0.3">
      <c r="C66" s="20"/>
    </row>
    <row r="67" spans="1:14" ht="13" x14ac:dyDescent="0.3">
      <c r="A67" s="102" t="s">
        <v>124</v>
      </c>
      <c r="B67" s="30">
        <v>1</v>
      </c>
      <c r="C67" s="100" t="s">
        <v>52</v>
      </c>
      <c r="D67" s="100"/>
      <c r="E67" s="100"/>
      <c r="F67" s="100"/>
      <c r="G67" s="100"/>
      <c r="H67" s="100"/>
      <c r="I67" s="100"/>
      <c r="J67" s="100"/>
      <c r="K67" s="100"/>
      <c r="L67" s="100"/>
      <c r="M67" s="101"/>
    </row>
    <row r="68" spans="1:14" ht="13" x14ac:dyDescent="0.3">
      <c r="A68" s="103"/>
      <c r="B68" s="3">
        <v>2</v>
      </c>
      <c r="C68" s="90" t="s">
        <v>116</v>
      </c>
      <c r="D68" s="90"/>
      <c r="E68" s="90"/>
      <c r="F68" s="90"/>
      <c r="G68" s="90"/>
      <c r="H68" s="90"/>
      <c r="I68" s="90"/>
      <c r="J68" s="90"/>
      <c r="K68" s="90"/>
      <c r="L68" s="90"/>
      <c r="M68" s="91"/>
    </row>
    <row r="69" spans="1:14" ht="13" x14ac:dyDescent="0.3">
      <c r="A69" s="103"/>
      <c r="B69" s="3">
        <v>3</v>
      </c>
      <c r="C69" s="90" t="s">
        <v>117</v>
      </c>
      <c r="D69" s="90"/>
      <c r="E69" s="90"/>
      <c r="F69" s="90"/>
      <c r="G69" s="90"/>
      <c r="H69" s="90"/>
      <c r="I69" s="90"/>
      <c r="J69" s="90"/>
      <c r="K69" s="90"/>
      <c r="L69" s="90"/>
      <c r="M69" s="91"/>
    </row>
    <row r="70" spans="1:14" ht="13" x14ac:dyDescent="0.3">
      <c r="A70" s="103"/>
      <c r="B70" s="3">
        <v>4</v>
      </c>
      <c r="C70" s="90" t="s">
        <v>118</v>
      </c>
      <c r="D70" s="90"/>
      <c r="E70" s="90"/>
      <c r="F70" s="90"/>
      <c r="G70" s="90"/>
      <c r="H70" s="90"/>
      <c r="I70" s="90"/>
      <c r="J70" s="90"/>
      <c r="K70" s="90"/>
      <c r="L70" s="90"/>
      <c r="M70" s="91"/>
    </row>
    <row r="71" spans="1:14" ht="13" x14ac:dyDescent="0.3">
      <c r="A71" s="103"/>
      <c r="B71" s="3">
        <v>5</v>
      </c>
      <c r="C71" s="90" t="s">
        <v>119</v>
      </c>
      <c r="D71" s="90"/>
      <c r="E71" s="90"/>
      <c r="F71" s="90"/>
      <c r="G71" s="90"/>
      <c r="H71" s="90"/>
      <c r="I71" s="90"/>
      <c r="J71" s="90"/>
      <c r="K71" s="90"/>
      <c r="L71" s="90"/>
      <c r="M71" s="91"/>
    </row>
    <row r="72" spans="1:14" ht="13" x14ac:dyDescent="0.3">
      <c r="A72" s="103"/>
      <c r="B72" s="3">
        <v>6</v>
      </c>
      <c r="C72" s="90" t="s">
        <v>120</v>
      </c>
      <c r="D72" s="90"/>
      <c r="E72" s="90"/>
      <c r="F72" s="90"/>
      <c r="G72" s="90"/>
      <c r="H72" s="90"/>
      <c r="I72" s="90"/>
      <c r="J72" s="90"/>
      <c r="K72" s="90"/>
      <c r="L72" s="90"/>
      <c r="M72" s="91"/>
    </row>
    <row r="73" spans="1:14" ht="13" x14ac:dyDescent="0.3">
      <c r="A73" s="103"/>
      <c r="B73" s="3">
        <v>7</v>
      </c>
      <c r="C73" s="90" t="s">
        <v>60</v>
      </c>
      <c r="D73" s="90"/>
      <c r="E73" s="90"/>
      <c r="F73" s="90"/>
      <c r="G73" s="90"/>
      <c r="H73" s="90"/>
      <c r="I73" s="90"/>
      <c r="J73" s="90"/>
      <c r="K73" s="90"/>
      <c r="L73" s="90"/>
      <c r="M73" s="91"/>
    </row>
    <row r="74" spans="1:14" ht="13" x14ac:dyDescent="0.3">
      <c r="A74" s="103"/>
      <c r="B74" s="3">
        <v>8</v>
      </c>
      <c r="C74" s="90" t="s">
        <v>53</v>
      </c>
      <c r="D74" s="90"/>
      <c r="E74" s="90"/>
      <c r="F74" s="90"/>
      <c r="G74" s="90"/>
      <c r="H74" s="90"/>
      <c r="I74" s="90"/>
      <c r="J74" s="90"/>
      <c r="K74" s="90"/>
      <c r="L74" s="90"/>
      <c r="M74" s="91"/>
    </row>
    <row r="75" spans="1:14" ht="13" x14ac:dyDescent="0.3">
      <c r="A75" s="103"/>
      <c r="B75" s="3">
        <v>9</v>
      </c>
      <c r="C75" s="90" t="s">
        <v>121</v>
      </c>
      <c r="D75" s="90"/>
      <c r="E75" s="90"/>
      <c r="F75" s="90"/>
      <c r="G75" s="90"/>
      <c r="H75" s="90"/>
      <c r="I75" s="90"/>
      <c r="J75" s="90"/>
      <c r="K75" s="90"/>
      <c r="L75" s="90"/>
      <c r="M75" s="91"/>
    </row>
    <row r="76" spans="1:14" ht="13" x14ac:dyDescent="0.3">
      <c r="A76" s="103"/>
      <c r="B76" s="3">
        <v>10</v>
      </c>
      <c r="C76" s="90" t="s">
        <v>54</v>
      </c>
      <c r="D76" s="90"/>
      <c r="E76" s="90"/>
      <c r="F76" s="90"/>
      <c r="G76" s="90"/>
      <c r="H76" s="90"/>
      <c r="I76" s="90"/>
      <c r="J76" s="90"/>
      <c r="K76" s="90"/>
      <c r="L76" s="90"/>
      <c r="M76" s="91"/>
    </row>
    <row r="77" spans="1:14" ht="13" x14ac:dyDescent="0.3">
      <c r="A77" s="103"/>
      <c r="B77" s="3">
        <v>11</v>
      </c>
      <c r="C77" s="90" t="s">
        <v>123</v>
      </c>
      <c r="D77" s="90"/>
      <c r="E77" s="90"/>
      <c r="F77" s="90"/>
      <c r="G77" s="90"/>
      <c r="H77" s="90"/>
      <c r="I77" s="90"/>
      <c r="J77" s="90"/>
      <c r="K77" s="90"/>
      <c r="L77" s="90"/>
      <c r="M77" s="91"/>
    </row>
    <row r="78" spans="1:14" ht="13.5" thickBot="1" x14ac:dyDescent="0.35">
      <c r="A78" s="104"/>
      <c r="B78" s="10">
        <v>12</v>
      </c>
      <c r="C78" s="92" t="s">
        <v>122</v>
      </c>
      <c r="D78" s="92"/>
      <c r="E78" s="92"/>
      <c r="F78" s="92"/>
      <c r="G78" s="92"/>
      <c r="H78" s="92"/>
      <c r="I78" s="92"/>
      <c r="J78" s="92"/>
      <c r="K78" s="92"/>
      <c r="L78" s="92"/>
      <c r="M78" s="93"/>
    </row>
    <row r="79" spans="1:14" ht="13" thickBot="1" x14ac:dyDescent="0.3">
      <c r="C79" s="20"/>
    </row>
    <row r="80" spans="1:14" ht="13" thickBot="1" x14ac:dyDescent="0.3">
      <c r="A80" s="97" t="s">
        <v>131</v>
      </c>
      <c r="B80" s="30">
        <v>3</v>
      </c>
      <c r="C80" s="94" t="s">
        <v>55</v>
      </c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6"/>
    </row>
    <row r="81" spans="1:14" ht="13" thickBot="1" x14ac:dyDescent="0.3">
      <c r="A81" s="98"/>
      <c r="B81" s="3">
        <v>4</v>
      </c>
      <c r="C81" s="94" t="s">
        <v>127</v>
      </c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6"/>
    </row>
    <row r="82" spans="1:14" ht="13" thickBot="1" x14ac:dyDescent="0.3">
      <c r="A82" s="98"/>
      <c r="B82" s="3">
        <v>5</v>
      </c>
      <c r="C82" s="94" t="s">
        <v>56</v>
      </c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6"/>
    </row>
    <row r="83" spans="1:14" ht="13" thickBot="1" x14ac:dyDescent="0.3">
      <c r="A83" s="98"/>
      <c r="B83" s="3">
        <v>6</v>
      </c>
      <c r="C83" s="94" t="s">
        <v>130</v>
      </c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6"/>
    </row>
    <row r="84" spans="1:14" ht="13" thickBot="1" x14ac:dyDescent="0.3">
      <c r="A84" s="98"/>
      <c r="B84" s="3">
        <v>7</v>
      </c>
      <c r="C84" s="94" t="s">
        <v>57</v>
      </c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6"/>
    </row>
    <row r="85" spans="1:14" ht="13" thickBot="1" x14ac:dyDescent="0.3">
      <c r="A85" s="98"/>
      <c r="B85" s="3">
        <v>8</v>
      </c>
      <c r="C85" s="94" t="s">
        <v>128</v>
      </c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6"/>
    </row>
    <row r="86" spans="1:14" ht="13" thickBot="1" x14ac:dyDescent="0.3">
      <c r="A86" s="98"/>
      <c r="B86" s="3">
        <v>9</v>
      </c>
      <c r="C86" s="94" t="s">
        <v>125</v>
      </c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6"/>
    </row>
    <row r="87" spans="1:14" ht="13" thickBot="1" x14ac:dyDescent="0.3">
      <c r="A87" s="98"/>
      <c r="B87" s="3">
        <v>10</v>
      </c>
      <c r="C87" s="94" t="s">
        <v>61</v>
      </c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6"/>
    </row>
    <row r="88" spans="1:14" ht="13" thickBot="1" x14ac:dyDescent="0.3">
      <c r="A88" s="98"/>
      <c r="B88" s="3">
        <v>11</v>
      </c>
      <c r="C88" s="94" t="s">
        <v>126</v>
      </c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6"/>
    </row>
    <row r="89" spans="1:14" ht="13.5" customHeight="1" thickBot="1" x14ac:dyDescent="0.3">
      <c r="A89" s="99"/>
      <c r="B89" s="10">
        <v>12</v>
      </c>
      <c r="C89" s="94" t="s">
        <v>58</v>
      </c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6"/>
    </row>
    <row r="91" spans="1:14" ht="13" thickBot="1" x14ac:dyDescent="0.3"/>
    <row r="92" spans="1:14" x14ac:dyDescent="0.25">
      <c r="A92" s="105"/>
      <c r="B92" s="30">
        <v>10</v>
      </c>
      <c r="C92" s="100" t="s">
        <v>129</v>
      </c>
      <c r="D92" s="100"/>
      <c r="E92" s="100"/>
      <c r="F92" s="100"/>
      <c r="G92" s="100"/>
      <c r="H92" s="100"/>
      <c r="I92" s="100"/>
      <c r="J92" s="100"/>
      <c r="K92" s="100"/>
      <c r="L92" s="100"/>
      <c r="M92" s="101"/>
    </row>
    <row r="93" spans="1:14" x14ac:dyDescent="0.25">
      <c r="A93" s="106"/>
      <c r="B93" s="3">
        <v>11</v>
      </c>
      <c r="C93" s="90" t="s">
        <v>132</v>
      </c>
      <c r="D93" s="90"/>
      <c r="E93" s="90"/>
      <c r="F93" s="90"/>
      <c r="G93" s="90"/>
      <c r="H93" s="90"/>
      <c r="I93" s="90"/>
      <c r="J93" s="90"/>
      <c r="K93" s="90"/>
      <c r="L93" s="90"/>
      <c r="M93" s="91"/>
    </row>
    <row r="94" spans="1:14" x14ac:dyDescent="0.25">
      <c r="A94" s="107"/>
      <c r="B94" s="25">
        <v>11</v>
      </c>
      <c r="C94" s="90" t="s">
        <v>460</v>
      </c>
      <c r="D94" s="90"/>
      <c r="E94" s="90"/>
      <c r="F94" s="90"/>
      <c r="G94" s="90"/>
      <c r="H94" s="90"/>
      <c r="I94" s="90"/>
      <c r="J94" s="90"/>
      <c r="K94" s="90"/>
      <c r="L94" s="90"/>
      <c r="M94" s="91"/>
    </row>
    <row r="95" spans="1:14" ht="13" thickBot="1" x14ac:dyDescent="0.3">
      <c r="A95" s="108"/>
      <c r="B95" s="10">
        <v>12</v>
      </c>
      <c r="C95" s="92" t="s">
        <v>133</v>
      </c>
      <c r="D95" s="92"/>
      <c r="E95" s="92"/>
      <c r="F95" s="92"/>
      <c r="G95" s="92"/>
      <c r="H95" s="92"/>
      <c r="I95" s="92"/>
      <c r="J95" s="92"/>
      <c r="K95" s="92"/>
      <c r="L95" s="92"/>
      <c r="M95" s="93"/>
    </row>
    <row r="100" spans="3:20" x14ac:dyDescent="0.25">
      <c r="C100" s="1" t="s">
        <v>457</v>
      </c>
    </row>
    <row r="101" spans="3:20" x14ac:dyDescent="0.25">
      <c r="C101" s="1" t="s">
        <v>458</v>
      </c>
    </row>
    <row r="105" spans="3:20" x14ac:dyDescent="0.25">
      <c r="C105" t="s">
        <v>134</v>
      </c>
      <c r="D105" t="s">
        <v>135</v>
      </c>
      <c r="E105" t="s">
        <v>136</v>
      </c>
      <c r="F105" t="s">
        <v>137</v>
      </c>
      <c r="G105" t="s">
        <v>138</v>
      </c>
      <c r="H105" t="s">
        <v>139</v>
      </c>
      <c r="I105" t="s">
        <v>140</v>
      </c>
      <c r="J105" t="s">
        <v>141</v>
      </c>
      <c r="K105" t="s">
        <v>142</v>
      </c>
      <c r="L105" t="s">
        <v>143</v>
      </c>
      <c r="M105" t="s">
        <v>144</v>
      </c>
      <c r="N105" t="s">
        <v>145</v>
      </c>
      <c r="O105" t="s">
        <v>146</v>
      </c>
      <c r="P105" t="s">
        <v>147</v>
      </c>
      <c r="Q105" t="s">
        <v>152</v>
      </c>
      <c r="R105" t="s">
        <v>153</v>
      </c>
      <c r="S105" t="s">
        <v>154</v>
      </c>
      <c r="T105" t="s">
        <v>155</v>
      </c>
    </row>
    <row r="106" spans="3:20" x14ac:dyDescent="0.25">
      <c r="C106" t="s">
        <v>156</v>
      </c>
      <c r="D106" t="s">
        <v>157</v>
      </c>
      <c r="E106" t="s">
        <v>158</v>
      </c>
      <c r="F106" t="s">
        <v>159</v>
      </c>
      <c r="G106" t="s">
        <v>160</v>
      </c>
      <c r="H106" t="s">
        <v>161</v>
      </c>
      <c r="I106" t="s">
        <v>162</v>
      </c>
      <c r="J106" t="s">
        <v>163</v>
      </c>
      <c r="K106" t="s">
        <v>164</v>
      </c>
      <c r="L106" t="s">
        <v>165</v>
      </c>
      <c r="M106" t="s">
        <v>166</v>
      </c>
      <c r="N106" t="s">
        <v>167</v>
      </c>
      <c r="O106" t="s">
        <v>168</v>
      </c>
      <c r="P106" t="s">
        <v>169</v>
      </c>
      <c r="Q106" t="s">
        <v>174</v>
      </c>
      <c r="R106" t="s">
        <v>175</v>
      </c>
      <c r="S106" t="s">
        <v>176</v>
      </c>
      <c r="T106" t="s">
        <v>177</v>
      </c>
    </row>
    <row r="107" spans="3:20" x14ac:dyDescent="0.25">
      <c r="C107" t="s">
        <v>178</v>
      </c>
      <c r="D107" t="s">
        <v>179</v>
      </c>
      <c r="E107" t="s">
        <v>180</v>
      </c>
      <c r="F107" t="s">
        <v>181</v>
      </c>
      <c r="G107" t="s">
        <v>182</v>
      </c>
      <c r="H107" t="s">
        <v>183</v>
      </c>
      <c r="I107" t="s">
        <v>184</v>
      </c>
      <c r="J107" t="s">
        <v>185</v>
      </c>
      <c r="K107" t="s">
        <v>186</v>
      </c>
      <c r="L107" t="s">
        <v>187</v>
      </c>
      <c r="M107" t="s">
        <v>188</v>
      </c>
      <c r="N107" t="s">
        <v>189</v>
      </c>
      <c r="O107" t="s">
        <v>190</v>
      </c>
      <c r="P107" t="s">
        <v>191</v>
      </c>
      <c r="Q107" t="s">
        <v>195</v>
      </c>
      <c r="R107" t="s">
        <v>196</v>
      </c>
      <c r="T107" t="s">
        <v>197</v>
      </c>
    </row>
    <row r="108" spans="3:20" x14ac:dyDescent="0.25">
      <c r="C108" t="s">
        <v>198</v>
      </c>
      <c r="D108" t="s">
        <v>199</v>
      </c>
      <c r="E108" t="s">
        <v>200</v>
      </c>
      <c r="F108" t="s">
        <v>201</v>
      </c>
      <c r="G108" t="s">
        <v>202</v>
      </c>
      <c r="H108" t="s">
        <v>203</v>
      </c>
      <c r="I108" t="s">
        <v>204</v>
      </c>
      <c r="J108" t="s">
        <v>205</v>
      </c>
      <c r="K108" t="s">
        <v>206</v>
      </c>
      <c r="L108" t="s">
        <v>207</v>
      </c>
      <c r="M108" t="s">
        <v>208</v>
      </c>
      <c r="N108" t="s">
        <v>209</v>
      </c>
      <c r="O108" t="s">
        <v>210</v>
      </c>
      <c r="P108" t="s">
        <v>211</v>
      </c>
      <c r="Q108" t="s">
        <v>215</v>
      </c>
      <c r="R108" t="s">
        <v>216</v>
      </c>
    </row>
    <row r="109" spans="3:20" x14ac:dyDescent="0.25">
      <c r="C109" t="s">
        <v>217</v>
      </c>
      <c r="D109" t="s">
        <v>218</v>
      </c>
      <c r="E109" t="s">
        <v>219</v>
      </c>
      <c r="F109" t="s">
        <v>220</v>
      </c>
      <c r="G109" t="s">
        <v>221</v>
      </c>
      <c r="H109" t="s">
        <v>222</v>
      </c>
      <c r="I109" t="s">
        <v>223</v>
      </c>
      <c r="J109" t="s">
        <v>224</v>
      </c>
      <c r="K109" t="s">
        <v>225</v>
      </c>
      <c r="L109" t="s">
        <v>226</v>
      </c>
      <c r="M109" t="s">
        <v>227</v>
      </c>
      <c r="N109" t="s">
        <v>228</v>
      </c>
      <c r="O109" t="s">
        <v>229</v>
      </c>
      <c r="P109" t="s">
        <v>230</v>
      </c>
      <c r="Q109" t="s">
        <v>234</v>
      </c>
    </row>
    <row r="110" spans="3:20" x14ac:dyDescent="0.25">
      <c r="C110" t="s">
        <v>235</v>
      </c>
      <c r="D110" t="s">
        <v>236</v>
      </c>
      <c r="E110" t="s">
        <v>237</v>
      </c>
      <c r="F110" t="s">
        <v>238</v>
      </c>
      <c r="G110" t="s">
        <v>239</v>
      </c>
      <c r="H110" t="s">
        <v>240</v>
      </c>
      <c r="I110" t="s">
        <v>241</v>
      </c>
      <c r="J110" t="s">
        <v>242</v>
      </c>
      <c r="K110" t="s">
        <v>243</v>
      </c>
      <c r="L110" t="s">
        <v>244</v>
      </c>
      <c r="M110" t="s">
        <v>245</v>
      </c>
      <c r="N110" t="s">
        <v>246</v>
      </c>
      <c r="O110" t="s">
        <v>247</v>
      </c>
      <c r="P110" t="s">
        <v>248</v>
      </c>
      <c r="Q110" t="s">
        <v>252</v>
      </c>
    </row>
    <row r="111" spans="3:20" x14ac:dyDescent="0.25">
      <c r="C111" t="s">
        <v>253</v>
      </c>
      <c r="D111" t="s">
        <v>254</v>
      </c>
      <c r="E111" t="s">
        <v>255</v>
      </c>
      <c r="F111" t="s">
        <v>256</v>
      </c>
      <c r="G111" t="s">
        <v>257</v>
      </c>
      <c r="H111" t="s">
        <v>258</v>
      </c>
      <c r="I111" t="s">
        <v>259</v>
      </c>
      <c r="J111" t="s">
        <v>260</v>
      </c>
      <c r="K111" t="s">
        <v>261</v>
      </c>
      <c r="L111" t="s">
        <v>262</v>
      </c>
      <c r="M111" t="s">
        <v>263</v>
      </c>
      <c r="N111" t="s">
        <v>264</v>
      </c>
      <c r="O111" t="s">
        <v>265</v>
      </c>
      <c r="P111" t="s">
        <v>266</v>
      </c>
      <c r="Q111" t="s">
        <v>270</v>
      </c>
    </row>
    <row r="112" spans="3:20" x14ac:dyDescent="0.25">
      <c r="C112" t="s">
        <v>271</v>
      </c>
      <c r="D112" t="s">
        <v>272</v>
      </c>
      <c r="E112" t="s">
        <v>273</v>
      </c>
      <c r="F112" t="s">
        <v>274</v>
      </c>
      <c r="G112" t="s">
        <v>275</v>
      </c>
      <c r="H112" t="s">
        <v>276</v>
      </c>
      <c r="I112" t="s">
        <v>277</v>
      </c>
      <c r="J112" t="s">
        <v>278</v>
      </c>
      <c r="K112" t="s">
        <v>279</v>
      </c>
      <c r="L112" t="s">
        <v>280</v>
      </c>
      <c r="M112" t="s">
        <v>281</v>
      </c>
      <c r="N112" t="s">
        <v>282</v>
      </c>
      <c r="O112" t="s">
        <v>283</v>
      </c>
      <c r="P112" t="s">
        <v>284</v>
      </c>
      <c r="Q112" t="s">
        <v>288</v>
      </c>
    </row>
    <row r="113" spans="3:17" x14ac:dyDescent="0.25">
      <c r="C113" t="s">
        <v>289</v>
      </c>
      <c r="D113" t="s">
        <v>290</v>
      </c>
      <c r="E113" t="s">
        <v>291</v>
      </c>
      <c r="F113" t="s">
        <v>292</v>
      </c>
      <c r="G113" t="s">
        <v>293</v>
      </c>
      <c r="H113" t="s">
        <v>294</v>
      </c>
      <c r="I113" t="s">
        <v>295</v>
      </c>
      <c r="J113" t="s">
        <v>296</v>
      </c>
      <c r="K113" t="s">
        <v>297</v>
      </c>
      <c r="L113" t="s">
        <v>298</v>
      </c>
      <c r="M113" t="s">
        <v>299</v>
      </c>
      <c r="N113" t="s">
        <v>300</v>
      </c>
      <c r="O113" t="s">
        <v>301</v>
      </c>
      <c r="P113" t="s">
        <v>302</v>
      </c>
      <c r="Q113" t="s">
        <v>306</v>
      </c>
    </row>
    <row r="114" spans="3:17" x14ac:dyDescent="0.25">
      <c r="C114" t="s">
        <v>307</v>
      </c>
      <c r="D114" t="s">
        <v>308</v>
      </c>
      <c r="E114" t="s">
        <v>309</v>
      </c>
      <c r="F114" t="s">
        <v>310</v>
      </c>
      <c r="G114" t="s">
        <v>311</v>
      </c>
      <c r="H114" t="s">
        <v>312</v>
      </c>
      <c r="I114" t="s">
        <v>313</v>
      </c>
      <c r="J114" t="s">
        <v>314</v>
      </c>
      <c r="K114" t="s">
        <v>315</v>
      </c>
      <c r="L114" t="s">
        <v>316</v>
      </c>
      <c r="M114" t="s">
        <v>317</v>
      </c>
      <c r="N114" t="s">
        <v>318</v>
      </c>
      <c r="O114" t="s">
        <v>319</v>
      </c>
      <c r="P114" t="s">
        <v>320</v>
      </c>
      <c r="Q114" t="s">
        <v>324</v>
      </c>
    </row>
    <row r="115" spans="3:17" x14ac:dyDescent="0.25">
      <c r="C115" t="s">
        <v>325</v>
      </c>
      <c r="D115" t="s">
        <v>326</v>
      </c>
      <c r="E115" t="s">
        <v>327</v>
      </c>
      <c r="F115" t="s">
        <v>328</v>
      </c>
      <c r="G115" t="s">
        <v>329</v>
      </c>
      <c r="H115" t="s">
        <v>330</v>
      </c>
      <c r="I115" t="s">
        <v>331</v>
      </c>
      <c r="J115" t="s">
        <v>332</v>
      </c>
      <c r="K115" t="s">
        <v>333</v>
      </c>
      <c r="L115" t="s">
        <v>334</v>
      </c>
      <c r="M115" t="s">
        <v>335</v>
      </c>
      <c r="O115" t="s">
        <v>336</v>
      </c>
      <c r="P115" t="s">
        <v>337</v>
      </c>
      <c r="Q115" t="s">
        <v>341</v>
      </c>
    </row>
    <row r="116" spans="3:17" x14ac:dyDescent="0.25">
      <c r="C116" t="s">
        <v>342</v>
      </c>
      <c r="D116" t="s">
        <v>343</v>
      </c>
      <c r="E116" t="s">
        <v>344</v>
      </c>
      <c r="F116" t="s">
        <v>345</v>
      </c>
      <c r="G116" t="s">
        <v>346</v>
      </c>
      <c r="H116" t="s">
        <v>347</v>
      </c>
      <c r="I116" t="s">
        <v>348</v>
      </c>
      <c r="J116" t="s">
        <v>349</v>
      </c>
      <c r="K116" t="s">
        <v>350</v>
      </c>
      <c r="L116" t="s">
        <v>351</v>
      </c>
      <c r="M116" t="s">
        <v>352</v>
      </c>
      <c r="O116" t="s">
        <v>353</v>
      </c>
      <c r="P116" t="s">
        <v>354</v>
      </c>
      <c r="Q116" t="s">
        <v>358</v>
      </c>
    </row>
    <row r="117" spans="3:17" x14ac:dyDescent="0.25">
      <c r="C117" t="s">
        <v>359</v>
      </c>
      <c r="D117"/>
      <c r="E117" t="s">
        <v>360</v>
      </c>
      <c r="F117" t="s">
        <v>361</v>
      </c>
      <c r="G117" t="s">
        <v>362</v>
      </c>
      <c r="I117" t="s">
        <v>363</v>
      </c>
      <c r="J117" t="s">
        <v>364</v>
      </c>
      <c r="K117" t="s">
        <v>365</v>
      </c>
      <c r="L117" t="s">
        <v>366</v>
      </c>
      <c r="M117" t="s">
        <v>367</v>
      </c>
      <c r="O117" t="s">
        <v>368</v>
      </c>
      <c r="P117" t="s">
        <v>369</v>
      </c>
      <c r="Q117" t="s">
        <v>372</v>
      </c>
    </row>
    <row r="118" spans="3:17" x14ac:dyDescent="0.25">
      <c r="C118" t="s">
        <v>373</v>
      </c>
      <c r="D118"/>
      <c r="E118" t="s">
        <v>374</v>
      </c>
      <c r="F118" t="s">
        <v>375</v>
      </c>
      <c r="I118" t="s">
        <v>376</v>
      </c>
      <c r="J118" t="s">
        <v>377</v>
      </c>
      <c r="K118" t="s">
        <v>378</v>
      </c>
      <c r="M118" t="s">
        <v>379</v>
      </c>
      <c r="O118" t="s">
        <v>380</v>
      </c>
      <c r="P118" t="s">
        <v>381</v>
      </c>
      <c r="Q118" t="s">
        <v>384</v>
      </c>
    </row>
    <row r="119" spans="3:17" x14ac:dyDescent="0.25">
      <c r="C119" t="s">
        <v>385</v>
      </c>
      <c r="D119"/>
      <c r="E119" t="s">
        <v>386</v>
      </c>
      <c r="F119" t="s">
        <v>387</v>
      </c>
      <c r="I119" t="s">
        <v>388</v>
      </c>
      <c r="J119" t="s">
        <v>389</v>
      </c>
      <c r="K119" t="s">
        <v>390</v>
      </c>
      <c r="M119" t="s">
        <v>358</v>
      </c>
      <c r="O119" t="s">
        <v>391</v>
      </c>
      <c r="P119" t="s">
        <v>392</v>
      </c>
    </row>
    <row r="120" spans="3:17" x14ac:dyDescent="0.25">
      <c r="C120" t="s">
        <v>395</v>
      </c>
      <c r="D120"/>
      <c r="E120" t="s">
        <v>396</v>
      </c>
      <c r="F120" t="s">
        <v>397</v>
      </c>
      <c r="J120" t="s">
        <v>398</v>
      </c>
      <c r="K120" t="s">
        <v>399</v>
      </c>
      <c r="M120" t="s">
        <v>167</v>
      </c>
      <c r="O120" t="s">
        <v>400</v>
      </c>
      <c r="P120" t="s">
        <v>401</v>
      </c>
    </row>
    <row r="121" spans="3:17" x14ac:dyDescent="0.25">
      <c r="C121" t="s">
        <v>404</v>
      </c>
      <c r="D121"/>
      <c r="E121" t="s">
        <v>405</v>
      </c>
      <c r="F121" t="s">
        <v>406</v>
      </c>
      <c r="K121" t="s">
        <v>407</v>
      </c>
      <c r="M121" t="s">
        <v>408</v>
      </c>
      <c r="O121" t="s">
        <v>409</v>
      </c>
    </row>
    <row r="122" spans="3:17" x14ac:dyDescent="0.25">
      <c r="C122" t="s">
        <v>411</v>
      </c>
      <c r="D122"/>
      <c r="E122" t="s">
        <v>412</v>
      </c>
      <c r="F122" t="s">
        <v>413</v>
      </c>
      <c r="K122" t="s">
        <v>414</v>
      </c>
      <c r="M122" t="s">
        <v>415</v>
      </c>
      <c r="O122" t="s">
        <v>416</v>
      </c>
    </row>
    <row r="123" spans="3:17" x14ac:dyDescent="0.25">
      <c r="C123" t="s">
        <v>418</v>
      </c>
      <c r="D123"/>
      <c r="E123" t="s">
        <v>419</v>
      </c>
      <c r="F123" t="s">
        <v>420</v>
      </c>
      <c r="K123" t="s">
        <v>421</v>
      </c>
      <c r="M123" t="s">
        <v>422</v>
      </c>
      <c r="O123" t="s">
        <v>423</v>
      </c>
    </row>
    <row r="124" spans="3:17" x14ac:dyDescent="0.25">
      <c r="C124"/>
      <c r="D124"/>
      <c r="E124" t="s">
        <v>425</v>
      </c>
      <c r="F124" t="s">
        <v>426</v>
      </c>
      <c r="K124" t="s">
        <v>427</v>
      </c>
      <c r="M124" t="s">
        <v>428</v>
      </c>
      <c r="O124" t="s">
        <v>429</v>
      </c>
    </row>
    <row r="125" spans="3:17" x14ac:dyDescent="0.25">
      <c r="C125"/>
      <c r="D125"/>
      <c r="E125" t="s">
        <v>430</v>
      </c>
      <c r="F125" t="s">
        <v>431</v>
      </c>
      <c r="K125" t="s">
        <v>432</v>
      </c>
      <c r="M125" t="s">
        <v>433</v>
      </c>
    </row>
    <row r="126" spans="3:17" x14ac:dyDescent="0.25">
      <c r="C126"/>
      <c r="D126"/>
      <c r="F126" t="s">
        <v>434</v>
      </c>
      <c r="K126" t="s">
        <v>435</v>
      </c>
      <c r="M126" t="s">
        <v>436</v>
      </c>
    </row>
    <row r="127" spans="3:17" x14ac:dyDescent="0.25">
      <c r="C127"/>
      <c r="D127"/>
      <c r="F127" t="s">
        <v>437</v>
      </c>
      <c r="K127" t="s">
        <v>438</v>
      </c>
      <c r="M127" t="s">
        <v>439</v>
      </c>
    </row>
    <row r="128" spans="3:17" x14ac:dyDescent="0.25">
      <c r="C128"/>
      <c r="D128"/>
      <c r="F128" t="s">
        <v>440</v>
      </c>
      <c r="K128" t="s">
        <v>441</v>
      </c>
      <c r="M128" t="s">
        <v>442</v>
      </c>
    </row>
    <row r="129" spans="3:13" x14ac:dyDescent="0.25">
      <c r="C129"/>
      <c r="D129"/>
      <c r="F129" t="s">
        <v>443</v>
      </c>
      <c r="K129" t="s">
        <v>444</v>
      </c>
      <c r="M129" t="s">
        <v>445</v>
      </c>
    </row>
    <row r="130" spans="3:13" x14ac:dyDescent="0.25">
      <c r="C130"/>
      <c r="D130"/>
      <c r="F130" t="s">
        <v>446</v>
      </c>
      <c r="K130" t="s">
        <v>447</v>
      </c>
      <c r="M130" t="s">
        <v>448</v>
      </c>
    </row>
    <row r="131" spans="3:13" x14ac:dyDescent="0.25">
      <c r="C131"/>
      <c r="D131"/>
      <c r="F131" t="s">
        <v>449</v>
      </c>
      <c r="K131" t="s">
        <v>450</v>
      </c>
      <c r="M131" t="s">
        <v>451</v>
      </c>
    </row>
    <row r="132" spans="3:13" x14ac:dyDescent="0.25">
      <c r="C132"/>
      <c r="D132"/>
      <c r="F132" t="s">
        <v>452</v>
      </c>
      <c r="K132" t="s">
        <v>453</v>
      </c>
      <c r="M132" t="s">
        <v>454</v>
      </c>
    </row>
    <row r="133" spans="3:13" x14ac:dyDescent="0.25">
      <c r="C133"/>
      <c r="D133"/>
    </row>
    <row r="134" spans="3:13" ht="13" thickBot="1" x14ac:dyDescent="0.3"/>
    <row r="135" spans="3:13" ht="13" x14ac:dyDescent="0.3">
      <c r="D135" s="39" t="s">
        <v>38</v>
      </c>
      <c r="E135" s="40" t="s">
        <v>5</v>
      </c>
      <c r="F135" s="40" t="s">
        <v>5</v>
      </c>
    </row>
    <row r="136" spans="3:13" x14ac:dyDescent="0.25">
      <c r="D136" s="3" t="s">
        <v>501</v>
      </c>
      <c r="E136" s="21">
        <v>35000</v>
      </c>
      <c r="F136">
        <v>28000</v>
      </c>
    </row>
    <row r="137" spans="3:13" x14ac:dyDescent="0.25">
      <c r="D137" s="3" t="s">
        <v>500</v>
      </c>
      <c r="E137" s="21">
        <v>32000</v>
      </c>
      <c r="F137">
        <v>30000</v>
      </c>
    </row>
    <row r="138" spans="3:13" x14ac:dyDescent="0.25">
      <c r="D138" s="6" t="s">
        <v>41</v>
      </c>
      <c r="E138" s="21">
        <v>20000</v>
      </c>
      <c r="F138">
        <v>25000</v>
      </c>
    </row>
    <row r="139" spans="3:13" x14ac:dyDescent="0.25">
      <c r="D139" s="6" t="s">
        <v>42</v>
      </c>
      <c r="E139" s="21">
        <v>8000</v>
      </c>
      <c r="F139">
        <v>9000</v>
      </c>
    </row>
    <row r="140" spans="3:13" x14ac:dyDescent="0.25">
      <c r="D140" s="6" t="s">
        <v>81</v>
      </c>
      <c r="E140" s="21">
        <v>15000</v>
      </c>
      <c r="F140">
        <v>18000</v>
      </c>
    </row>
    <row r="141" spans="3:13" x14ac:dyDescent="0.25">
      <c r="D141" s="6" t="s">
        <v>99</v>
      </c>
      <c r="E141" s="21">
        <v>18000</v>
      </c>
      <c r="F141">
        <v>19000</v>
      </c>
    </row>
    <row r="142" spans="3:13" x14ac:dyDescent="0.25">
      <c r="D142" s="6" t="s">
        <v>40</v>
      </c>
      <c r="E142" s="21">
        <v>12000</v>
      </c>
      <c r="F142">
        <v>15000</v>
      </c>
    </row>
    <row r="143" spans="3:13" ht="13" thickBot="1" x14ac:dyDescent="0.3">
      <c r="D143" s="7"/>
      <c r="E143" s="22"/>
    </row>
  </sheetData>
  <autoFilter ref="B3:P48" xr:uid="{00000000-0009-0000-0000-000023000000}"/>
  <sortState xmlns:xlrd2="http://schemas.microsoft.com/office/spreadsheetml/2017/richdata2" ref="B4:P43">
    <sortCondition ref="C4:C43"/>
    <sortCondition ref="D4:D43"/>
  </sortState>
  <mergeCells count="34">
    <mergeCell ref="A92:A95"/>
    <mergeCell ref="C92:M92"/>
    <mergeCell ref="C93:M93"/>
    <mergeCell ref="C94:M94"/>
    <mergeCell ref="C95:M95"/>
    <mergeCell ref="C77:M77"/>
    <mergeCell ref="C78:M78"/>
    <mergeCell ref="A80:A89"/>
    <mergeCell ref="C80:N80"/>
    <mergeCell ref="C81:N81"/>
    <mergeCell ref="C82:N82"/>
    <mergeCell ref="C83:N83"/>
    <mergeCell ref="C84:N84"/>
    <mergeCell ref="C85:N85"/>
    <mergeCell ref="C86:N86"/>
    <mergeCell ref="C87:N87"/>
    <mergeCell ref="C88:N88"/>
    <mergeCell ref="C89:N89"/>
    <mergeCell ref="C76:M76"/>
    <mergeCell ref="A54:A65"/>
    <mergeCell ref="C54:H54"/>
    <mergeCell ref="C55:H55"/>
    <mergeCell ref="C56:H56"/>
    <mergeCell ref="C57:H57"/>
    <mergeCell ref="A67:A78"/>
    <mergeCell ref="C67:M67"/>
    <mergeCell ref="C68:M68"/>
    <mergeCell ref="C69:M69"/>
    <mergeCell ref="C70:M70"/>
    <mergeCell ref="C71:M71"/>
    <mergeCell ref="C72:M72"/>
    <mergeCell ref="C73:M73"/>
    <mergeCell ref="C74:M74"/>
    <mergeCell ref="C75:M75"/>
  </mergeCells>
  <dataValidations count="3">
    <dataValidation type="list" allowBlank="1" showInputMessage="1" showErrorMessage="1" sqref="L14:L21 L4 L6:L7 L9 L11:L12 L24 L26:L27 L29 L31:L32 L34:L36 L38:L43" xr:uid="{00000000-0002-0000-2300-000000000000}">
      <formula1>INDIRECT(D4)</formula1>
    </dataValidation>
    <dataValidation type="list" allowBlank="1" showInputMessage="1" showErrorMessage="1" sqref="P48 P14:P21 P4 P6:P7 P9 P11:P12 P24 P26:P27 P29 P31:P32 P34:P36 P38:P43" xr:uid="{00000000-0002-0000-2300-000001000000}">
      <formula1>INDIRECT(O4)</formula1>
    </dataValidation>
    <dataValidation type="list" allowBlank="1" showInputMessage="1" showErrorMessage="1" sqref="O48 O38:O43 O31:O32 O26:O27 O9 O4 O6:O7 O11:O12 O24 O29 O34:O36 O14:O21" xr:uid="{00000000-0002-0000-2300-000002000000}">
      <formula1>$C$105:$T$105</formula1>
    </dataValidation>
  </dataValidations>
  <hyperlinks>
    <hyperlink ref="C115" r:id="rId1" tooltip="Бар (місто)" display="https://uk.wikipedia.org/wiki/%D0%91%D0%B0%D1%80_(%D0%BC%D1%96%D1%81%D1%82%D0%BE)" xr:uid="{00000000-0004-0000-2300-000000000000}"/>
    <hyperlink ref="C113" r:id="rId2" tooltip="Бершадь" display="https://uk.wikipedia.org/wiki/%D0%91%D0%B5%D1%80%D1%88%D0%B0%D0%B4%D1%8C" xr:uid="{00000000-0004-0000-2300-000001000000}"/>
    <hyperlink ref="C123" r:id="rId3" tooltip="Вінниця" display="https://uk.wikipedia.org/wiki/%D0%92%D1%96%D0%BD%D0%BD%D0%B8%D1%86%D1%8F" xr:uid="{00000000-0004-0000-2300-000002000000}"/>
    <hyperlink ref="C118" r:id="rId4" tooltip="Гайсин" display="https://uk.wikipedia.org/wiki/%D0%93%D0%B0%D0%B9%D1%81%D0%B8%D0%BD" xr:uid="{00000000-0004-0000-2300-000003000000}"/>
    <hyperlink ref="C112" r:id="rId5" tooltip="Гнівань" display="https://uk.wikipedia.org/wiki/%D0%93%D0%BD%D1%96%D0%B2%D0%B0%D0%BD%D1%8C" xr:uid="{00000000-0004-0000-2300-000004000000}"/>
    <hyperlink ref="C122" r:id="rId6" tooltip="Жмеринка" display="https://uk.wikipedia.org/wiki/%D0%96%D0%BC%D0%B5%D1%80%D0%B8%D0%BD%D0%BA%D0%B0" xr:uid="{00000000-0004-0000-2300-000005000000}"/>
    <hyperlink ref="C109" r:id="rId7" tooltip="Іллінці" display="https://uk.wikipedia.org/wiki/%D0%86%D0%BB%D0%BB%D1%96%D0%BD%D1%86%D1%96" xr:uid="{00000000-0004-0000-2300-000006000000}"/>
    <hyperlink ref="C116" r:id="rId8" tooltip="Калинівка (місто)" display="https://uk.wikipedia.org/wiki/%D0%9A%D0%B0%D0%BB%D0%B8%D0%BD%D1%96%D0%B2%D0%BA%D0%B0_(%D0%BC%D1%96%D1%81%D1%82%D0%BE)" xr:uid="{00000000-0004-0000-2300-000007000000}"/>
    <hyperlink ref="C119" r:id="rId9" tooltip="Козятин" display="https://uk.wikipedia.org/wiki/%D0%9A%D0%BE%D0%B7%D1%8F%D1%82%D0%B8%D0%BD" xr:uid="{00000000-0004-0000-2300-000008000000}"/>
    <hyperlink ref="C117" r:id="rId10" tooltip="Ладижин" display="https://uk.wikipedia.org/wiki/%D0%9B%D0%B0%D0%B4%D0%B8%D0%B6%D0%B8%D0%BD" xr:uid="{00000000-0004-0000-2300-000009000000}"/>
    <hyperlink ref="C107" r:id="rId11" tooltip="Липовець" display="https://uk.wikipedia.org/wiki/%D0%9B%D0%B8%D0%BF%D0%BE%D0%B2%D0%B5%D1%86%D1%8C" xr:uid="{00000000-0004-0000-2300-00000A000000}"/>
    <hyperlink ref="C121" r:id="rId12" tooltip="Могилів-Подільський" display="https://uk.wikipedia.org/wiki/%D0%9C%D0%BE%D0%B3%D0%B8%D0%BB%D1%96%D0%B2-%D0%9F%D0%BE%D0%B4%D1%96%D0%BB%D1%8C%D1%81%D1%8C%D0%BA%D0%B8%D0%B9" xr:uid="{00000000-0004-0000-2300-00000B000000}"/>
    <hyperlink ref="C111" r:id="rId13" tooltip="Немирів" display="https://uk.wikipedia.org/wiki/%D0%9D%D0%B5%D0%BC%D0%B8%D1%80%D1%96%D0%B2" xr:uid="{00000000-0004-0000-2300-00000C000000}"/>
    <hyperlink ref="C108" r:id="rId14" tooltip="Погребище" display="https://uk.wikipedia.org/wiki/%D0%9F%D0%BE%D0%B3%D1%80%D0%B5%D0%B1%D0%B8%D1%89%D0%B5" xr:uid="{00000000-0004-0000-2300-00000D000000}"/>
    <hyperlink ref="C114" r:id="rId15" tooltip="Тульчин" display="https://uk.wikipedia.org/wiki/%D0%A2%D1%83%D0%BB%D1%8C%D1%87%D0%B8%D0%BD" xr:uid="{00000000-0004-0000-2300-00000E000000}"/>
    <hyperlink ref="C120" r:id="rId16" tooltip="Хмільник" display="https://uk.wikipedia.org/wiki/%D0%A5%D0%BC%D1%96%D0%BB%D1%8C%D0%BD%D0%B8%D0%BA" xr:uid="{00000000-0004-0000-2300-00000F000000}"/>
    <hyperlink ref="C106" r:id="rId17" tooltip="Шаргород" display="https://uk.wikipedia.org/wiki/%D0%A8%D0%B0%D1%80%D0%B3%D0%BE%D1%80%D0%BE%D0%B4" xr:uid="{00000000-0004-0000-2300-000010000000}"/>
    <hyperlink ref="C110" r:id="rId18" tooltip="Ямпіль" display="https://uk.wikipedia.org/wiki/%D0%AF%D0%BC%D0%BF%D1%96%D0%BB%D1%8C" xr:uid="{00000000-0004-0000-2300-000011000000}"/>
  </hyperlinks>
  <pageMargins left="0.31496062992125984" right="0.59055118110236227" top="0.51181102362204722" bottom="0.47244094488188981" header="0.51181102362204722" footer="0.51181102362204722"/>
  <pageSetup paperSize="9" scale="28" orientation="landscape" r:id="rId19"/>
  <headerFooter alignWithMargins="0"/>
  <rowBreaks count="12" manualBreakCount="12">
    <brk id="5" max="16383" man="1"/>
    <brk id="8" max="16383" man="1"/>
    <brk id="10" max="16383" man="1"/>
    <brk id="13" max="16383" man="1"/>
    <brk id="22" max="16383" man="1"/>
    <brk id="23" max="16383" man="1"/>
    <brk id="25" max="16383" man="1"/>
    <brk id="28" max="16383" man="1"/>
    <brk id="30" max="16383" man="1"/>
    <brk id="33" max="16383" man="1"/>
    <brk id="37" max="16383" man="1"/>
    <brk id="47" max="16383" man="1"/>
  </rowBreaks>
  <drawing r:id="rId2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9D66-F88B-4175-95F4-674FFA59A090}">
  <dimension ref="A1:AM126"/>
  <sheetViews>
    <sheetView topLeftCell="A55" workbookViewId="0">
      <selection activeCell="J16" sqref="J16"/>
    </sheetView>
  </sheetViews>
  <sheetFormatPr defaultRowHeight="12.5" x14ac:dyDescent="0.25"/>
  <cols>
    <col min="7" max="7" width="11.36328125" customWidth="1"/>
    <col min="8" max="8" width="11.1796875" customWidth="1"/>
    <col min="11" max="11" width="18.26953125" customWidth="1"/>
    <col min="15" max="15" width="25.36328125" customWidth="1"/>
  </cols>
  <sheetData>
    <row r="1" spans="1:39" ht="50" x14ac:dyDescent="0.25">
      <c r="A1" s="1"/>
      <c r="B1" s="1"/>
      <c r="C1" s="26"/>
      <c r="K1" s="27" t="s">
        <v>105</v>
      </c>
      <c r="L1" s="61">
        <f ca="1">NOW()</f>
        <v>45231.826619560183</v>
      </c>
      <c r="M1" s="28" t="s">
        <v>104</v>
      </c>
      <c r="N1" s="28" t="s">
        <v>104</v>
      </c>
      <c r="O1" s="27" t="s">
        <v>107</v>
      </c>
    </row>
    <row r="2" spans="1:39" ht="13" thickBot="1" x14ac:dyDescent="0.3">
      <c r="A2" s="1"/>
      <c r="B2" s="1"/>
      <c r="C2" s="1"/>
    </row>
    <row r="3" spans="1:39" ht="39.5" thickBot="1" x14ac:dyDescent="0.3">
      <c r="A3" s="15" t="s">
        <v>6</v>
      </c>
      <c r="B3" s="16" t="s">
        <v>37</v>
      </c>
      <c r="C3" s="16" t="s">
        <v>38</v>
      </c>
      <c r="D3" s="16" t="s">
        <v>0</v>
      </c>
      <c r="E3" s="16" t="s">
        <v>1</v>
      </c>
      <c r="F3" s="16" t="s">
        <v>64</v>
      </c>
      <c r="G3" s="16" t="s">
        <v>2</v>
      </c>
      <c r="H3" s="16" t="s">
        <v>3</v>
      </c>
      <c r="I3" s="17" t="s">
        <v>45</v>
      </c>
      <c r="J3" s="16" t="s">
        <v>4</v>
      </c>
      <c r="K3" s="16" t="s">
        <v>5</v>
      </c>
      <c r="L3" s="17" t="s">
        <v>39</v>
      </c>
      <c r="M3" s="16" t="s">
        <v>47</v>
      </c>
      <c r="N3" s="16" t="s">
        <v>62</v>
      </c>
      <c r="O3" s="24" t="s">
        <v>63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x14ac:dyDescent="0.25">
      <c r="A4" s="11">
        <v>20</v>
      </c>
      <c r="B4" s="14" t="s">
        <v>51</v>
      </c>
      <c r="C4" s="3" t="s">
        <v>40</v>
      </c>
      <c r="D4" s="12" t="s">
        <v>84</v>
      </c>
      <c r="E4" s="12" t="s">
        <v>85</v>
      </c>
      <c r="F4" s="12" t="s">
        <v>86</v>
      </c>
      <c r="G4" s="13">
        <v>42350</v>
      </c>
      <c r="H4" s="13">
        <v>33992</v>
      </c>
      <c r="I4" s="18">
        <v>5.266894118150689</v>
      </c>
      <c r="J4" s="14" t="s">
        <v>498</v>
      </c>
      <c r="K4" s="19">
        <v>12000</v>
      </c>
      <c r="L4" s="18">
        <v>28.16552425513699</v>
      </c>
      <c r="M4" s="12" t="s">
        <v>511</v>
      </c>
      <c r="N4" s="12" t="s">
        <v>134</v>
      </c>
      <c r="O4" s="23" t="s">
        <v>235</v>
      </c>
    </row>
    <row r="5" spans="1:39" x14ac:dyDescent="0.25">
      <c r="A5" s="80">
        <v>27</v>
      </c>
      <c r="B5" s="3" t="s">
        <v>51</v>
      </c>
      <c r="C5" s="3" t="s">
        <v>42</v>
      </c>
      <c r="D5" s="4" t="s">
        <v>33</v>
      </c>
      <c r="E5" s="4" t="s">
        <v>97</v>
      </c>
      <c r="F5" s="4" t="s">
        <v>98</v>
      </c>
      <c r="G5" s="5">
        <v>39487</v>
      </c>
      <c r="H5" s="5">
        <v>30771</v>
      </c>
      <c r="I5" s="18">
        <v>13.110729734589045</v>
      </c>
      <c r="J5" s="14" t="s">
        <v>499</v>
      </c>
      <c r="K5" s="19">
        <v>9000</v>
      </c>
      <c r="L5" s="18">
        <v>36.990181789383563</v>
      </c>
      <c r="M5" s="4" t="s">
        <v>506</v>
      </c>
      <c r="N5" s="4" t="s">
        <v>152</v>
      </c>
      <c r="O5" s="21" t="s">
        <v>288</v>
      </c>
    </row>
    <row r="6" spans="1:39" x14ac:dyDescent="0.25">
      <c r="A6" s="11">
        <v>16</v>
      </c>
      <c r="B6" s="3" t="s">
        <v>51</v>
      </c>
      <c r="C6" s="3" t="s">
        <v>500</v>
      </c>
      <c r="D6" s="4" t="s">
        <v>33</v>
      </c>
      <c r="E6" s="4" t="s">
        <v>34</v>
      </c>
      <c r="F6" s="4" t="s">
        <v>78</v>
      </c>
      <c r="G6" s="5">
        <v>35967</v>
      </c>
      <c r="H6" s="5">
        <v>25279</v>
      </c>
      <c r="I6" s="18">
        <v>22.754565351027402</v>
      </c>
      <c r="J6" s="14" t="s">
        <v>499</v>
      </c>
      <c r="K6" s="19">
        <v>32000</v>
      </c>
      <c r="L6" s="18">
        <v>52.036757131849321</v>
      </c>
      <c r="M6" s="4" t="s">
        <v>511</v>
      </c>
      <c r="N6" s="4" t="s">
        <v>152</v>
      </c>
      <c r="O6" s="21" t="s">
        <v>195</v>
      </c>
    </row>
    <row r="7" spans="1:39" x14ac:dyDescent="0.25">
      <c r="A7" s="80">
        <v>28</v>
      </c>
      <c r="B7" s="3" t="s">
        <v>46</v>
      </c>
      <c r="C7" s="3" t="s">
        <v>456</v>
      </c>
      <c r="D7" s="4" t="s">
        <v>29</v>
      </c>
      <c r="E7" s="4" t="s">
        <v>100</v>
      </c>
      <c r="F7" s="4" t="s">
        <v>101</v>
      </c>
      <c r="G7" s="5">
        <v>40714</v>
      </c>
      <c r="H7" s="5">
        <v>31188</v>
      </c>
      <c r="I7" s="18">
        <v>9.7490858989726075</v>
      </c>
      <c r="J7" s="14" t="s">
        <v>498</v>
      </c>
      <c r="K7" s="19">
        <v>18000</v>
      </c>
      <c r="L7" s="18">
        <v>35.847716035958911</v>
      </c>
      <c r="M7" s="4" t="s">
        <v>503</v>
      </c>
      <c r="N7" s="4" t="s">
        <v>152</v>
      </c>
      <c r="O7" s="21" t="s">
        <v>215</v>
      </c>
    </row>
    <row r="8" spans="1:39" x14ac:dyDescent="0.25">
      <c r="A8" s="11">
        <v>2</v>
      </c>
      <c r="B8" s="3" t="s">
        <v>46</v>
      </c>
      <c r="C8" s="3" t="s">
        <v>41</v>
      </c>
      <c r="D8" s="4" t="s">
        <v>9</v>
      </c>
      <c r="E8" s="4" t="s">
        <v>10</v>
      </c>
      <c r="F8" s="4" t="s">
        <v>66</v>
      </c>
      <c r="G8" s="5">
        <v>29882</v>
      </c>
      <c r="H8" s="5">
        <v>18742</v>
      </c>
      <c r="I8" s="18">
        <v>39.425798227739733</v>
      </c>
      <c r="J8" s="14" t="s">
        <v>499</v>
      </c>
      <c r="K8" s="19">
        <v>20000</v>
      </c>
      <c r="L8" s="18">
        <v>69.946346172945212</v>
      </c>
      <c r="M8" s="4" t="s">
        <v>503</v>
      </c>
      <c r="N8" s="4" t="s">
        <v>152</v>
      </c>
      <c r="O8" s="21" t="s">
        <v>174</v>
      </c>
    </row>
    <row r="9" spans="1:39" x14ac:dyDescent="0.25">
      <c r="A9" s="80">
        <v>17</v>
      </c>
      <c r="B9" s="3" t="s">
        <v>46</v>
      </c>
      <c r="C9" s="3" t="s">
        <v>501</v>
      </c>
      <c r="D9" s="4" t="s">
        <v>35</v>
      </c>
      <c r="E9" s="4" t="s">
        <v>36</v>
      </c>
      <c r="F9" s="4" t="s">
        <v>79</v>
      </c>
      <c r="G9" s="5">
        <v>36774</v>
      </c>
      <c r="H9" s="5">
        <v>30444</v>
      </c>
      <c r="I9" s="18">
        <v>20.543606446917813</v>
      </c>
      <c r="J9" s="14" t="s">
        <v>499</v>
      </c>
      <c r="K9" s="19">
        <v>28000</v>
      </c>
      <c r="L9" s="18">
        <v>37.886072200342468</v>
      </c>
      <c r="M9" s="4" t="s">
        <v>502</v>
      </c>
      <c r="N9" s="4" t="s">
        <v>152</v>
      </c>
      <c r="O9" s="21" t="s">
        <v>215</v>
      </c>
    </row>
    <row r="10" spans="1:39" x14ac:dyDescent="0.25">
      <c r="A10" s="11">
        <v>19</v>
      </c>
      <c r="B10" s="3" t="s">
        <v>46</v>
      </c>
      <c r="C10" s="3" t="s">
        <v>81</v>
      </c>
      <c r="D10" s="4" t="s">
        <v>463</v>
      </c>
      <c r="E10" s="4" t="s">
        <v>464</v>
      </c>
      <c r="F10" s="4" t="s">
        <v>465</v>
      </c>
      <c r="G10" s="5">
        <v>42987</v>
      </c>
      <c r="H10" s="5">
        <v>29344</v>
      </c>
      <c r="I10" s="18">
        <v>3.5216886386986341</v>
      </c>
      <c r="J10" s="14" t="s">
        <v>498</v>
      </c>
      <c r="K10" s="19">
        <v>18000</v>
      </c>
      <c r="L10" s="18">
        <v>40.899770830479454</v>
      </c>
      <c r="M10" s="4" t="s">
        <v>504</v>
      </c>
      <c r="N10" s="4" t="s">
        <v>134</v>
      </c>
      <c r="O10" s="21" t="s">
        <v>178</v>
      </c>
    </row>
    <row r="21" spans="19:19" x14ac:dyDescent="0.25">
      <c r="S21" t="s">
        <v>515</v>
      </c>
    </row>
    <row r="33" spans="1:15" ht="13" thickBot="1" x14ac:dyDescent="0.3">
      <c r="A33" s="81"/>
      <c r="B33" s="10"/>
      <c r="C33" s="10"/>
      <c r="D33" s="8"/>
      <c r="E33" s="8"/>
      <c r="F33" s="8"/>
      <c r="G33" s="9"/>
      <c r="H33" s="9"/>
      <c r="I33" s="18"/>
      <c r="J33" s="14"/>
      <c r="K33" s="19"/>
      <c r="L33" s="18"/>
      <c r="M33" s="8"/>
      <c r="N33" s="8"/>
      <c r="O33" s="22"/>
    </row>
    <row r="34" spans="1:15" x14ac:dyDescent="0.25">
      <c r="A34" s="1"/>
      <c r="B34" s="1"/>
      <c r="C34" s="1"/>
      <c r="G34" s="42"/>
      <c r="H34" s="42"/>
      <c r="I34" s="43"/>
      <c r="J34" s="1"/>
      <c r="K34" s="44"/>
      <c r="L34" s="18"/>
    </row>
    <row r="35" spans="1:15" x14ac:dyDescent="0.25">
      <c r="A35" s="1"/>
      <c r="B35" s="1"/>
      <c r="C35" s="1"/>
      <c r="G35" s="42"/>
      <c r="H35" s="42"/>
      <c r="I35" s="43"/>
      <c r="J35" s="1"/>
      <c r="K35" s="44"/>
      <c r="L35" s="43"/>
    </row>
    <row r="36" spans="1:15" x14ac:dyDescent="0.25">
      <c r="A36" s="1"/>
      <c r="B36" s="1"/>
      <c r="C36" s="1"/>
    </row>
    <row r="37" spans="1:15" x14ac:dyDescent="0.25">
      <c r="A37" s="1"/>
      <c r="B37" s="1"/>
      <c r="C37" s="1"/>
    </row>
    <row r="38" spans="1:15" ht="13" thickBot="1" x14ac:dyDescent="0.3">
      <c r="A38" s="1"/>
      <c r="B38" s="1"/>
      <c r="C38" s="1"/>
    </row>
    <row r="39" spans="1:15" ht="13" x14ac:dyDescent="0.3">
      <c r="A39" s="30">
        <v>1</v>
      </c>
      <c r="B39" s="100" t="s">
        <v>108</v>
      </c>
      <c r="C39" s="100"/>
      <c r="D39" s="100"/>
      <c r="E39" s="100"/>
      <c r="F39" s="100"/>
      <c r="G39" s="101"/>
    </row>
    <row r="40" spans="1:15" ht="13" x14ac:dyDescent="0.3">
      <c r="A40" s="3">
        <v>2</v>
      </c>
      <c r="B40" s="90" t="s">
        <v>111</v>
      </c>
      <c r="C40" s="90"/>
      <c r="D40" s="90"/>
      <c r="E40" s="90"/>
      <c r="F40" s="90"/>
      <c r="G40" s="91"/>
    </row>
    <row r="41" spans="1:15" ht="13" x14ac:dyDescent="0.3">
      <c r="A41" s="3">
        <v>3</v>
      </c>
      <c r="B41" s="90" t="s">
        <v>48</v>
      </c>
      <c r="C41" s="90"/>
      <c r="D41" s="90"/>
      <c r="E41" s="90"/>
      <c r="F41" s="90"/>
      <c r="G41" s="91"/>
    </row>
    <row r="42" spans="1:15" x14ac:dyDescent="0.25">
      <c r="A42" s="3">
        <v>4</v>
      </c>
      <c r="B42" s="90" t="s">
        <v>103</v>
      </c>
      <c r="C42" s="90"/>
      <c r="D42" s="90"/>
      <c r="E42" s="90"/>
      <c r="F42" s="90"/>
      <c r="G42" s="91"/>
    </row>
    <row r="43" spans="1:15" ht="13" x14ac:dyDescent="0.3">
      <c r="A43" s="3">
        <v>5</v>
      </c>
      <c r="B43" s="32" t="s">
        <v>109</v>
      </c>
      <c r="C43" s="33"/>
      <c r="D43" s="33"/>
      <c r="E43" s="33"/>
      <c r="F43" s="33"/>
      <c r="G43" s="34"/>
    </row>
    <row r="44" spans="1:15" ht="13" x14ac:dyDescent="0.3">
      <c r="A44" s="3">
        <v>6</v>
      </c>
      <c r="B44" s="82" t="s">
        <v>110</v>
      </c>
      <c r="C44" s="32"/>
      <c r="D44" s="33"/>
      <c r="E44" s="33"/>
      <c r="F44" s="33"/>
      <c r="G44" s="34"/>
    </row>
    <row r="45" spans="1:15" ht="13" x14ac:dyDescent="0.3">
      <c r="A45" s="3">
        <v>7</v>
      </c>
      <c r="B45" s="82" t="s">
        <v>50</v>
      </c>
      <c r="C45" s="32"/>
      <c r="D45" s="33"/>
      <c r="E45" s="33"/>
      <c r="F45" s="33"/>
      <c r="G45" s="34"/>
    </row>
    <row r="46" spans="1:15" ht="13" x14ac:dyDescent="0.3">
      <c r="A46" s="3">
        <v>8</v>
      </c>
      <c r="B46" s="82" t="s">
        <v>102</v>
      </c>
      <c r="C46" s="32"/>
      <c r="D46" s="33"/>
      <c r="E46" s="33"/>
      <c r="F46" s="33"/>
      <c r="G46" s="34"/>
    </row>
    <row r="47" spans="1:15" ht="13" x14ac:dyDescent="0.3">
      <c r="A47" s="3">
        <v>9</v>
      </c>
      <c r="B47" s="82" t="s">
        <v>49</v>
      </c>
      <c r="C47" s="32"/>
      <c r="D47" s="33"/>
      <c r="E47" s="33"/>
      <c r="F47" s="33"/>
      <c r="G47" s="34"/>
    </row>
    <row r="48" spans="1:15" ht="13" x14ac:dyDescent="0.3">
      <c r="A48" s="3">
        <v>10</v>
      </c>
      <c r="B48" s="82" t="s">
        <v>113</v>
      </c>
      <c r="C48" s="32"/>
      <c r="D48" s="33"/>
      <c r="E48" s="33"/>
      <c r="F48" s="33"/>
      <c r="G48" s="34"/>
    </row>
    <row r="49" spans="1:12" ht="13" x14ac:dyDescent="0.3">
      <c r="A49" s="3">
        <v>11</v>
      </c>
      <c r="B49" s="82" t="s">
        <v>114</v>
      </c>
      <c r="C49" s="32"/>
      <c r="D49" s="33"/>
      <c r="E49" s="33"/>
      <c r="F49" s="33"/>
      <c r="G49" s="34"/>
    </row>
    <row r="50" spans="1:12" ht="13.5" thickBot="1" x14ac:dyDescent="0.35">
      <c r="A50" s="10">
        <v>12</v>
      </c>
      <c r="B50" s="83" t="s">
        <v>112</v>
      </c>
      <c r="C50" s="35"/>
      <c r="D50" s="36"/>
      <c r="E50" s="36"/>
      <c r="F50" s="36"/>
      <c r="G50" s="37"/>
    </row>
    <row r="51" spans="1:12" ht="13" thickBot="1" x14ac:dyDescent="0.3">
      <c r="A51" s="1"/>
      <c r="B51" s="20"/>
      <c r="C51" s="1"/>
    </row>
    <row r="52" spans="1:12" ht="13" x14ac:dyDescent="0.3">
      <c r="A52" s="30">
        <v>1</v>
      </c>
      <c r="B52" s="100" t="s">
        <v>52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1"/>
    </row>
    <row r="53" spans="1:12" ht="13" x14ac:dyDescent="0.3">
      <c r="A53" s="3">
        <v>2</v>
      </c>
      <c r="B53" s="90" t="s">
        <v>116</v>
      </c>
      <c r="C53" s="90"/>
      <c r="D53" s="90"/>
      <c r="E53" s="90"/>
      <c r="F53" s="90"/>
      <c r="G53" s="90"/>
      <c r="H53" s="90"/>
      <c r="I53" s="90"/>
      <c r="J53" s="90"/>
      <c r="K53" s="90"/>
      <c r="L53" s="91"/>
    </row>
    <row r="54" spans="1:12" ht="13" x14ac:dyDescent="0.3">
      <c r="A54" s="3">
        <v>3</v>
      </c>
      <c r="B54" s="90" t="s">
        <v>117</v>
      </c>
      <c r="C54" s="90"/>
      <c r="D54" s="90"/>
      <c r="E54" s="90"/>
      <c r="F54" s="90"/>
      <c r="G54" s="90"/>
      <c r="H54" s="90"/>
      <c r="I54" s="90"/>
      <c r="J54" s="90"/>
      <c r="K54" s="90"/>
      <c r="L54" s="91"/>
    </row>
    <row r="55" spans="1:12" ht="13" x14ac:dyDescent="0.3">
      <c r="A55" s="3">
        <v>4</v>
      </c>
      <c r="B55" s="90" t="s">
        <v>118</v>
      </c>
      <c r="C55" s="90"/>
      <c r="D55" s="90"/>
      <c r="E55" s="90"/>
      <c r="F55" s="90"/>
      <c r="G55" s="90"/>
      <c r="H55" s="90"/>
      <c r="I55" s="90"/>
      <c r="J55" s="90"/>
      <c r="K55" s="90"/>
      <c r="L55" s="91"/>
    </row>
    <row r="56" spans="1:12" ht="13" x14ac:dyDescent="0.3">
      <c r="A56" s="3">
        <v>5</v>
      </c>
      <c r="B56" s="90" t="s">
        <v>119</v>
      </c>
      <c r="C56" s="90"/>
      <c r="D56" s="90"/>
      <c r="E56" s="90"/>
      <c r="F56" s="90"/>
      <c r="G56" s="90"/>
      <c r="H56" s="90"/>
      <c r="I56" s="90"/>
      <c r="J56" s="90"/>
      <c r="K56" s="90"/>
      <c r="L56" s="91"/>
    </row>
    <row r="57" spans="1:12" ht="13" x14ac:dyDescent="0.3">
      <c r="A57" s="3">
        <v>6</v>
      </c>
      <c r="B57" s="90" t="s">
        <v>120</v>
      </c>
      <c r="C57" s="90"/>
      <c r="D57" s="90"/>
      <c r="E57" s="90"/>
      <c r="F57" s="90"/>
      <c r="G57" s="90"/>
      <c r="H57" s="90"/>
      <c r="I57" s="90"/>
      <c r="J57" s="90"/>
      <c r="K57" s="90"/>
      <c r="L57" s="91"/>
    </row>
    <row r="58" spans="1:12" ht="13" x14ac:dyDescent="0.3">
      <c r="A58" s="3">
        <v>7</v>
      </c>
      <c r="B58" s="90" t="s">
        <v>60</v>
      </c>
      <c r="C58" s="90"/>
      <c r="D58" s="90"/>
      <c r="E58" s="90"/>
      <c r="F58" s="90"/>
      <c r="G58" s="90"/>
      <c r="H58" s="90"/>
      <c r="I58" s="90"/>
      <c r="J58" s="90"/>
      <c r="K58" s="90"/>
      <c r="L58" s="91"/>
    </row>
    <row r="59" spans="1:12" ht="13" x14ac:dyDescent="0.3">
      <c r="A59" s="3">
        <v>8</v>
      </c>
      <c r="B59" s="90" t="s">
        <v>53</v>
      </c>
      <c r="C59" s="90"/>
      <c r="D59" s="90"/>
      <c r="E59" s="90"/>
      <c r="F59" s="90"/>
      <c r="G59" s="90"/>
      <c r="H59" s="90"/>
      <c r="I59" s="90"/>
      <c r="J59" s="90"/>
      <c r="K59" s="90"/>
      <c r="L59" s="91"/>
    </row>
    <row r="60" spans="1:12" ht="13" x14ac:dyDescent="0.3">
      <c r="A60" s="3">
        <v>9</v>
      </c>
      <c r="B60" s="90" t="s">
        <v>121</v>
      </c>
      <c r="C60" s="90"/>
      <c r="D60" s="90"/>
      <c r="E60" s="90"/>
      <c r="F60" s="90"/>
      <c r="G60" s="90"/>
      <c r="H60" s="90"/>
      <c r="I60" s="90"/>
      <c r="J60" s="90"/>
      <c r="K60" s="90"/>
      <c r="L60" s="91"/>
    </row>
    <row r="61" spans="1:12" ht="13" x14ac:dyDescent="0.3">
      <c r="A61" s="3">
        <v>10</v>
      </c>
      <c r="B61" s="90" t="s">
        <v>54</v>
      </c>
      <c r="C61" s="90"/>
      <c r="D61" s="90"/>
      <c r="E61" s="90"/>
      <c r="F61" s="90"/>
      <c r="G61" s="90"/>
      <c r="H61" s="90"/>
      <c r="I61" s="90"/>
      <c r="J61" s="90"/>
      <c r="K61" s="90"/>
      <c r="L61" s="91"/>
    </row>
    <row r="62" spans="1:12" ht="13" x14ac:dyDescent="0.3">
      <c r="A62" s="3">
        <v>11</v>
      </c>
      <c r="B62" s="90" t="s">
        <v>123</v>
      </c>
      <c r="C62" s="90"/>
      <c r="D62" s="90"/>
      <c r="E62" s="90"/>
      <c r="F62" s="90"/>
      <c r="G62" s="90"/>
      <c r="H62" s="90"/>
      <c r="I62" s="90"/>
      <c r="J62" s="90"/>
      <c r="K62" s="90"/>
      <c r="L62" s="91"/>
    </row>
    <row r="63" spans="1:12" ht="13.5" thickBot="1" x14ac:dyDescent="0.35">
      <c r="A63" s="10">
        <v>12</v>
      </c>
      <c r="B63" s="92" t="s">
        <v>122</v>
      </c>
      <c r="C63" s="92"/>
      <c r="D63" s="92"/>
      <c r="E63" s="92"/>
      <c r="F63" s="92"/>
      <c r="G63" s="92"/>
      <c r="H63" s="92"/>
      <c r="I63" s="92"/>
      <c r="J63" s="92"/>
      <c r="K63" s="92"/>
      <c r="L63" s="93"/>
    </row>
    <row r="64" spans="1:12" ht="13" thickBot="1" x14ac:dyDescent="0.3">
      <c r="A64" s="1"/>
      <c r="B64" s="20"/>
      <c r="C64" s="1"/>
    </row>
    <row r="65" spans="1:13" ht="13" thickBot="1" x14ac:dyDescent="0.3">
      <c r="A65" s="30">
        <v>3</v>
      </c>
      <c r="B65" s="94" t="s">
        <v>55</v>
      </c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6"/>
    </row>
    <row r="66" spans="1:13" ht="13" thickBot="1" x14ac:dyDescent="0.3">
      <c r="A66" s="3">
        <v>4</v>
      </c>
      <c r="B66" s="94" t="s">
        <v>127</v>
      </c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6"/>
    </row>
    <row r="67" spans="1:13" ht="13" thickBot="1" x14ac:dyDescent="0.3">
      <c r="A67" s="3">
        <v>5</v>
      </c>
      <c r="B67" s="94" t="s">
        <v>56</v>
      </c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6"/>
    </row>
    <row r="68" spans="1:13" ht="13" thickBot="1" x14ac:dyDescent="0.3">
      <c r="A68" s="3">
        <v>6</v>
      </c>
      <c r="B68" s="94" t="s">
        <v>130</v>
      </c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6"/>
    </row>
    <row r="69" spans="1:13" ht="13" thickBot="1" x14ac:dyDescent="0.3">
      <c r="A69" s="3">
        <v>7</v>
      </c>
      <c r="B69" s="94" t="s">
        <v>57</v>
      </c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6"/>
    </row>
    <row r="70" spans="1:13" ht="13" thickBot="1" x14ac:dyDescent="0.3">
      <c r="A70" s="3">
        <v>8</v>
      </c>
      <c r="B70" s="94" t="s">
        <v>128</v>
      </c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6"/>
    </row>
    <row r="71" spans="1:13" ht="13" thickBot="1" x14ac:dyDescent="0.3">
      <c r="A71" s="3">
        <v>9</v>
      </c>
      <c r="B71" s="94" t="s">
        <v>125</v>
      </c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6"/>
    </row>
    <row r="72" spans="1:13" ht="13" thickBot="1" x14ac:dyDescent="0.3">
      <c r="A72" s="3">
        <v>10</v>
      </c>
      <c r="B72" s="94" t="s">
        <v>61</v>
      </c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6"/>
    </row>
    <row r="73" spans="1:13" ht="13" thickBot="1" x14ac:dyDescent="0.3">
      <c r="A73" s="3">
        <v>11</v>
      </c>
      <c r="B73" s="94" t="s">
        <v>126</v>
      </c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6"/>
    </row>
    <row r="74" spans="1:13" ht="13" thickBot="1" x14ac:dyDescent="0.3">
      <c r="A74" s="10">
        <v>12</v>
      </c>
      <c r="B74" s="94" t="s">
        <v>58</v>
      </c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6"/>
    </row>
    <row r="75" spans="1:13" x14ac:dyDescent="0.25">
      <c r="A75" s="1"/>
      <c r="B75" s="1"/>
      <c r="C75" s="1"/>
    </row>
    <row r="76" spans="1:13" ht="13" thickBot="1" x14ac:dyDescent="0.3">
      <c r="A76" s="1"/>
      <c r="B76" s="1"/>
      <c r="C76" s="1"/>
    </row>
    <row r="77" spans="1:13" x14ac:dyDescent="0.25">
      <c r="A77" s="30">
        <v>10</v>
      </c>
      <c r="B77" s="100" t="s">
        <v>129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1"/>
    </row>
    <row r="78" spans="1:13" x14ac:dyDescent="0.25">
      <c r="A78" s="3">
        <v>11</v>
      </c>
      <c r="B78" s="90" t="s">
        <v>132</v>
      </c>
      <c r="C78" s="90"/>
      <c r="D78" s="90"/>
      <c r="E78" s="90"/>
      <c r="F78" s="90"/>
      <c r="G78" s="90"/>
      <c r="H78" s="90"/>
      <c r="I78" s="90"/>
      <c r="J78" s="90"/>
      <c r="K78" s="90"/>
      <c r="L78" s="91"/>
    </row>
    <row r="79" spans="1:13" x14ac:dyDescent="0.25">
      <c r="A79" s="25">
        <v>11</v>
      </c>
      <c r="B79" s="90" t="s">
        <v>460</v>
      </c>
      <c r="C79" s="90"/>
      <c r="D79" s="90"/>
      <c r="E79" s="90"/>
      <c r="F79" s="90"/>
      <c r="G79" s="90"/>
      <c r="H79" s="90"/>
      <c r="I79" s="90"/>
      <c r="J79" s="90"/>
      <c r="K79" s="90"/>
      <c r="L79" s="91"/>
    </row>
    <row r="80" spans="1:13" ht="13" thickBot="1" x14ac:dyDescent="0.3">
      <c r="A80" s="10">
        <v>12</v>
      </c>
      <c r="B80" s="92" t="s">
        <v>133</v>
      </c>
      <c r="C80" s="92"/>
      <c r="D80" s="92"/>
      <c r="E80" s="92"/>
      <c r="F80" s="92"/>
      <c r="G80" s="92"/>
      <c r="H80" s="92"/>
      <c r="I80" s="92"/>
      <c r="J80" s="92"/>
      <c r="K80" s="92"/>
      <c r="L80" s="93"/>
    </row>
    <row r="81" spans="1:19" x14ac:dyDescent="0.25">
      <c r="A81" s="1"/>
      <c r="B81" s="1"/>
      <c r="C81" s="1"/>
    </row>
    <row r="82" spans="1:19" x14ac:dyDescent="0.25">
      <c r="A82" s="1"/>
      <c r="B82" s="1"/>
      <c r="C82" s="1"/>
    </row>
    <row r="83" spans="1:19" x14ac:dyDescent="0.25">
      <c r="A83" s="1"/>
      <c r="B83" s="1"/>
      <c r="C83" s="1"/>
    </row>
    <row r="84" spans="1:19" x14ac:dyDescent="0.25">
      <c r="A84" s="1"/>
      <c r="B84" s="1"/>
      <c r="C84" s="1"/>
    </row>
    <row r="85" spans="1:19" x14ac:dyDescent="0.25">
      <c r="A85" s="1"/>
      <c r="B85" s="1" t="s">
        <v>457</v>
      </c>
      <c r="C85" s="1"/>
    </row>
    <row r="86" spans="1:19" x14ac:dyDescent="0.25">
      <c r="A86" s="1"/>
      <c r="B86" s="1" t="s">
        <v>458</v>
      </c>
      <c r="C86" s="1"/>
    </row>
    <row r="87" spans="1:19" x14ac:dyDescent="0.25">
      <c r="A87" s="1"/>
      <c r="B87" s="1"/>
      <c r="C87" s="1"/>
    </row>
    <row r="88" spans="1:19" x14ac:dyDescent="0.25">
      <c r="A88" s="1"/>
      <c r="B88" s="1"/>
      <c r="C88" s="1"/>
    </row>
    <row r="89" spans="1:19" x14ac:dyDescent="0.25">
      <c r="A89" s="1"/>
      <c r="B89" s="1"/>
      <c r="C89" s="1"/>
    </row>
    <row r="90" spans="1:19" x14ac:dyDescent="0.25">
      <c r="A90" s="1"/>
      <c r="B90" t="s">
        <v>134</v>
      </c>
      <c r="C90" t="s">
        <v>135</v>
      </c>
      <c r="D90" t="s">
        <v>136</v>
      </c>
      <c r="E90" t="s">
        <v>137</v>
      </c>
      <c r="F90" t="s">
        <v>138</v>
      </c>
      <c r="G90" t="s">
        <v>139</v>
      </c>
      <c r="H90" t="s">
        <v>140</v>
      </c>
      <c r="I90" t="s">
        <v>141</v>
      </c>
      <c r="J90" t="s">
        <v>142</v>
      </c>
      <c r="K90" t="s">
        <v>143</v>
      </c>
      <c r="L90" t="s">
        <v>144</v>
      </c>
      <c r="M90" t="s">
        <v>145</v>
      </c>
      <c r="N90" t="s">
        <v>146</v>
      </c>
      <c r="O90" t="s">
        <v>147</v>
      </c>
      <c r="P90" t="s">
        <v>152</v>
      </c>
      <c r="Q90" t="s">
        <v>153</v>
      </c>
      <c r="R90" t="s">
        <v>154</v>
      </c>
      <c r="S90" t="s">
        <v>155</v>
      </c>
    </row>
    <row r="91" spans="1:19" x14ac:dyDescent="0.25">
      <c r="A91" s="1"/>
      <c r="B91" t="s">
        <v>156</v>
      </c>
      <c r="C91" t="s">
        <v>157</v>
      </c>
      <c r="D91" t="s">
        <v>158</v>
      </c>
      <c r="E91" t="s">
        <v>159</v>
      </c>
      <c r="F91" t="s">
        <v>160</v>
      </c>
      <c r="G91" t="s">
        <v>161</v>
      </c>
      <c r="H91" t="s">
        <v>162</v>
      </c>
      <c r="I91" t="s">
        <v>163</v>
      </c>
      <c r="J91" t="s">
        <v>164</v>
      </c>
      <c r="K91" t="s">
        <v>165</v>
      </c>
      <c r="L91" t="s">
        <v>166</v>
      </c>
      <c r="M91" t="s">
        <v>167</v>
      </c>
      <c r="N91" t="s">
        <v>168</v>
      </c>
      <c r="O91" t="s">
        <v>169</v>
      </c>
      <c r="P91" t="s">
        <v>174</v>
      </c>
      <c r="Q91" t="s">
        <v>175</v>
      </c>
      <c r="R91" t="s">
        <v>176</v>
      </c>
      <c r="S91" t="s">
        <v>177</v>
      </c>
    </row>
    <row r="92" spans="1:19" x14ac:dyDescent="0.25">
      <c r="A92" s="1"/>
      <c r="B92" t="s">
        <v>178</v>
      </c>
      <c r="C92" t="s">
        <v>179</v>
      </c>
      <c r="D92" t="s">
        <v>180</v>
      </c>
      <c r="E92" t="s">
        <v>181</v>
      </c>
      <c r="F92" t="s">
        <v>182</v>
      </c>
      <c r="G92" t="s">
        <v>183</v>
      </c>
      <c r="H92" t="s">
        <v>184</v>
      </c>
      <c r="I92" t="s">
        <v>185</v>
      </c>
      <c r="J92" t="s">
        <v>186</v>
      </c>
      <c r="K92" t="s">
        <v>187</v>
      </c>
      <c r="L92" t="s">
        <v>188</v>
      </c>
      <c r="M92" t="s">
        <v>189</v>
      </c>
      <c r="N92" t="s">
        <v>190</v>
      </c>
      <c r="O92" t="s">
        <v>191</v>
      </c>
      <c r="P92" t="s">
        <v>195</v>
      </c>
      <c r="Q92" t="s">
        <v>196</v>
      </c>
      <c r="S92" t="s">
        <v>197</v>
      </c>
    </row>
    <row r="93" spans="1:19" x14ac:dyDescent="0.25">
      <c r="A93" s="1"/>
      <c r="B93" t="s">
        <v>198</v>
      </c>
      <c r="C93" t="s">
        <v>199</v>
      </c>
      <c r="D93" t="s">
        <v>200</v>
      </c>
      <c r="E93" t="s">
        <v>201</v>
      </c>
      <c r="F93" t="s">
        <v>202</v>
      </c>
      <c r="G93" t="s">
        <v>203</v>
      </c>
      <c r="H93" t="s">
        <v>204</v>
      </c>
      <c r="I93" t="s">
        <v>205</v>
      </c>
      <c r="J93" t="s">
        <v>206</v>
      </c>
      <c r="K93" t="s">
        <v>207</v>
      </c>
      <c r="L93" t="s">
        <v>208</v>
      </c>
      <c r="M93" t="s">
        <v>209</v>
      </c>
      <c r="N93" t="s">
        <v>210</v>
      </c>
      <c r="O93" t="s">
        <v>211</v>
      </c>
      <c r="P93" t="s">
        <v>215</v>
      </c>
      <c r="Q93" t="s">
        <v>216</v>
      </c>
    </row>
    <row r="94" spans="1:19" x14ac:dyDescent="0.25">
      <c r="A94" s="1"/>
      <c r="B94" t="s">
        <v>217</v>
      </c>
      <c r="C94" t="s">
        <v>218</v>
      </c>
      <c r="D94" t="s">
        <v>219</v>
      </c>
      <c r="E94" t="s">
        <v>220</v>
      </c>
      <c r="F94" t="s">
        <v>221</v>
      </c>
      <c r="G94" t="s">
        <v>222</v>
      </c>
      <c r="H94" t="s">
        <v>223</v>
      </c>
      <c r="I94" t="s">
        <v>224</v>
      </c>
      <c r="J94" t="s">
        <v>225</v>
      </c>
      <c r="K94" t="s">
        <v>226</v>
      </c>
      <c r="L94" t="s">
        <v>227</v>
      </c>
      <c r="M94" t="s">
        <v>228</v>
      </c>
      <c r="N94" t="s">
        <v>229</v>
      </c>
      <c r="O94" t="s">
        <v>230</v>
      </c>
      <c r="P94" t="s">
        <v>234</v>
      </c>
    </row>
    <row r="95" spans="1:19" x14ac:dyDescent="0.25">
      <c r="A95" s="1"/>
      <c r="B95" t="s">
        <v>235</v>
      </c>
      <c r="C95" t="s">
        <v>236</v>
      </c>
      <c r="D95" t="s">
        <v>237</v>
      </c>
      <c r="E95" t="s">
        <v>238</v>
      </c>
      <c r="F95" t="s">
        <v>239</v>
      </c>
      <c r="G95" t="s">
        <v>240</v>
      </c>
      <c r="H95" t="s">
        <v>241</v>
      </c>
      <c r="I95" t="s">
        <v>242</v>
      </c>
      <c r="J95" t="s">
        <v>243</v>
      </c>
      <c r="K95" t="s">
        <v>244</v>
      </c>
      <c r="L95" t="s">
        <v>245</v>
      </c>
      <c r="M95" t="s">
        <v>246</v>
      </c>
      <c r="N95" t="s">
        <v>247</v>
      </c>
      <c r="O95" t="s">
        <v>248</v>
      </c>
      <c r="P95" t="s">
        <v>252</v>
      </c>
    </row>
    <row r="96" spans="1:19" x14ac:dyDescent="0.25">
      <c r="A96" s="1"/>
      <c r="B96" t="s">
        <v>253</v>
      </c>
      <c r="C96" t="s">
        <v>254</v>
      </c>
      <c r="D96" t="s">
        <v>255</v>
      </c>
      <c r="E96" t="s">
        <v>256</v>
      </c>
      <c r="F96" t="s">
        <v>257</v>
      </c>
      <c r="G96" t="s">
        <v>258</v>
      </c>
      <c r="H96" t="s">
        <v>259</v>
      </c>
      <c r="I96" t="s">
        <v>260</v>
      </c>
      <c r="J96" t="s">
        <v>261</v>
      </c>
      <c r="K96" t="s">
        <v>262</v>
      </c>
      <c r="L96" t="s">
        <v>263</v>
      </c>
      <c r="M96" t="s">
        <v>264</v>
      </c>
      <c r="N96" t="s">
        <v>265</v>
      </c>
      <c r="O96" t="s">
        <v>266</v>
      </c>
      <c r="P96" t="s">
        <v>270</v>
      </c>
    </row>
    <row r="97" spans="1:16" x14ac:dyDescent="0.25">
      <c r="A97" s="1"/>
      <c r="B97" t="s">
        <v>271</v>
      </c>
      <c r="C97" t="s">
        <v>272</v>
      </c>
      <c r="D97" t="s">
        <v>273</v>
      </c>
      <c r="E97" t="s">
        <v>274</v>
      </c>
      <c r="F97" t="s">
        <v>275</v>
      </c>
      <c r="G97" t="s">
        <v>276</v>
      </c>
      <c r="H97" t="s">
        <v>277</v>
      </c>
      <c r="I97" t="s">
        <v>278</v>
      </c>
      <c r="J97" t="s">
        <v>279</v>
      </c>
      <c r="K97" t="s">
        <v>280</v>
      </c>
      <c r="L97" t="s">
        <v>281</v>
      </c>
      <c r="M97" t="s">
        <v>282</v>
      </c>
      <c r="N97" t="s">
        <v>283</v>
      </c>
      <c r="O97" t="s">
        <v>284</v>
      </c>
      <c r="P97" t="s">
        <v>288</v>
      </c>
    </row>
    <row r="98" spans="1:16" x14ac:dyDescent="0.25">
      <c r="A98" s="1"/>
      <c r="B98" t="s">
        <v>289</v>
      </c>
      <c r="C98" t="s">
        <v>290</v>
      </c>
      <c r="D98" t="s">
        <v>291</v>
      </c>
      <c r="E98" t="s">
        <v>292</v>
      </c>
      <c r="F98" t="s">
        <v>293</v>
      </c>
      <c r="G98" t="s">
        <v>294</v>
      </c>
      <c r="H98" t="s">
        <v>295</v>
      </c>
      <c r="I98" t="s">
        <v>296</v>
      </c>
      <c r="J98" t="s">
        <v>297</v>
      </c>
      <c r="K98" t="s">
        <v>298</v>
      </c>
      <c r="L98" t="s">
        <v>299</v>
      </c>
      <c r="M98" t="s">
        <v>300</v>
      </c>
      <c r="N98" t="s">
        <v>301</v>
      </c>
      <c r="O98" t="s">
        <v>302</v>
      </c>
      <c r="P98" t="s">
        <v>306</v>
      </c>
    </row>
    <row r="99" spans="1:16" x14ac:dyDescent="0.25">
      <c r="A99" s="1"/>
      <c r="B99" t="s">
        <v>307</v>
      </c>
      <c r="C99" t="s">
        <v>308</v>
      </c>
      <c r="D99" t="s">
        <v>309</v>
      </c>
      <c r="E99" t="s">
        <v>310</v>
      </c>
      <c r="F99" t="s">
        <v>311</v>
      </c>
      <c r="G99" t="s">
        <v>312</v>
      </c>
      <c r="H99" t="s">
        <v>313</v>
      </c>
      <c r="I99" t="s">
        <v>314</v>
      </c>
      <c r="J99" t="s">
        <v>315</v>
      </c>
      <c r="K99" t="s">
        <v>316</v>
      </c>
      <c r="L99" t="s">
        <v>317</v>
      </c>
      <c r="M99" t="s">
        <v>318</v>
      </c>
      <c r="N99" t="s">
        <v>319</v>
      </c>
      <c r="O99" t="s">
        <v>320</v>
      </c>
      <c r="P99" t="s">
        <v>324</v>
      </c>
    </row>
    <row r="100" spans="1:16" x14ac:dyDescent="0.25">
      <c r="A100" s="1"/>
      <c r="B100" t="s">
        <v>325</v>
      </c>
      <c r="C100" t="s">
        <v>326</v>
      </c>
      <c r="D100" t="s">
        <v>327</v>
      </c>
      <c r="E100" t="s">
        <v>328</v>
      </c>
      <c r="F100" t="s">
        <v>329</v>
      </c>
      <c r="G100" t="s">
        <v>330</v>
      </c>
      <c r="H100" t="s">
        <v>331</v>
      </c>
      <c r="I100" t="s">
        <v>332</v>
      </c>
      <c r="J100" t="s">
        <v>333</v>
      </c>
      <c r="K100" t="s">
        <v>334</v>
      </c>
      <c r="L100" t="s">
        <v>335</v>
      </c>
      <c r="N100" t="s">
        <v>336</v>
      </c>
      <c r="O100" t="s">
        <v>337</v>
      </c>
      <c r="P100" t="s">
        <v>341</v>
      </c>
    </row>
    <row r="101" spans="1:16" x14ac:dyDescent="0.25">
      <c r="A101" s="1"/>
      <c r="B101" t="s">
        <v>342</v>
      </c>
      <c r="C101" t="s">
        <v>343</v>
      </c>
      <c r="D101" t="s">
        <v>344</v>
      </c>
      <c r="E101" t="s">
        <v>345</v>
      </c>
      <c r="F101" t="s">
        <v>346</v>
      </c>
      <c r="G101" t="s">
        <v>347</v>
      </c>
      <c r="H101" t="s">
        <v>348</v>
      </c>
      <c r="I101" t="s">
        <v>349</v>
      </c>
      <c r="J101" t="s">
        <v>350</v>
      </c>
      <c r="K101" t="s">
        <v>351</v>
      </c>
      <c r="L101" t="s">
        <v>352</v>
      </c>
      <c r="N101" t="s">
        <v>353</v>
      </c>
      <c r="O101" t="s">
        <v>354</v>
      </c>
      <c r="P101" t="s">
        <v>358</v>
      </c>
    </row>
    <row r="102" spans="1:16" x14ac:dyDescent="0.25">
      <c r="A102" s="1"/>
      <c r="B102" t="s">
        <v>359</v>
      </c>
      <c r="D102" t="s">
        <v>360</v>
      </c>
      <c r="E102" t="s">
        <v>361</v>
      </c>
      <c r="F102" t="s">
        <v>362</v>
      </c>
      <c r="H102" t="s">
        <v>363</v>
      </c>
      <c r="I102" t="s">
        <v>364</v>
      </c>
      <c r="J102" t="s">
        <v>365</v>
      </c>
      <c r="K102" t="s">
        <v>366</v>
      </c>
      <c r="L102" t="s">
        <v>367</v>
      </c>
      <c r="N102" t="s">
        <v>368</v>
      </c>
      <c r="O102" t="s">
        <v>369</v>
      </c>
      <c r="P102" t="s">
        <v>372</v>
      </c>
    </row>
    <row r="103" spans="1:16" x14ac:dyDescent="0.25">
      <c r="A103" s="1"/>
      <c r="B103" t="s">
        <v>373</v>
      </c>
      <c r="D103" t="s">
        <v>374</v>
      </c>
      <c r="E103" t="s">
        <v>375</v>
      </c>
      <c r="H103" t="s">
        <v>376</v>
      </c>
      <c r="I103" t="s">
        <v>377</v>
      </c>
      <c r="J103" t="s">
        <v>378</v>
      </c>
      <c r="L103" t="s">
        <v>379</v>
      </c>
      <c r="N103" t="s">
        <v>380</v>
      </c>
      <c r="O103" t="s">
        <v>381</v>
      </c>
      <c r="P103" t="s">
        <v>384</v>
      </c>
    </row>
    <row r="104" spans="1:16" x14ac:dyDescent="0.25">
      <c r="A104" s="1"/>
      <c r="B104" t="s">
        <v>385</v>
      </c>
      <c r="D104" t="s">
        <v>386</v>
      </c>
      <c r="E104" t="s">
        <v>387</v>
      </c>
      <c r="H104" t="s">
        <v>388</v>
      </c>
      <c r="I104" t="s">
        <v>389</v>
      </c>
      <c r="J104" t="s">
        <v>390</v>
      </c>
      <c r="L104" t="s">
        <v>358</v>
      </c>
      <c r="N104" t="s">
        <v>391</v>
      </c>
      <c r="O104" t="s">
        <v>392</v>
      </c>
    </row>
    <row r="105" spans="1:16" x14ac:dyDescent="0.25">
      <c r="A105" s="1"/>
      <c r="B105" t="s">
        <v>395</v>
      </c>
      <c r="D105" t="s">
        <v>396</v>
      </c>
      <c r="E105" t="s">
        <v>397</v>
      </c>
      <c r="I105" t="s">
        <v>398</v>
      </c>
      <c r="J105" t="s">
        <v>399</v>
      </c>
      <c r="L105" t="s">
        <v>167</v>
      </c>
      <c r="N105" t="s">
        <v>400</v>
      </c>
      <c r="O105" t="s">
        <v>401</v>
      </c>
    </row>
    <row r="106" spans="1:16" x14ac:dyDescent="0.25">
      <c r="A106" s="1"/>
      <c r="B106" t="s">
        <v>404</v>
      </c>
      <c r="D106" t="s">
        <v>405</v>
      </c>
      <c r="E106" t="s">
        <v>406</v>
      </c>
      <c r="J106" t="s">
        <v>407</v>
      </c>
      <c r="L106" t="s">
        <v>408</v>
      </c>
      <c r="N106" t="s">
        <v>409</v>
      </c>
    </row>
    <row r="107" spans="1:16" x14ac:dyDescent="0.25">
      <c r="A107" s="1"/>
      <c r="B107" t="s">
        <v>411</v>
      </c>
      <c r="D107" t="s">
        <v>412</v>
      </c>
      <c r="E107" t="s">
        <v>413</v>
      </c>
      <c r="J107" t="s">
        <v>414</v>
      </c>
      <c r="L107" t="s">
        <v>415</v>
      </c>
      <c r="N107" t="s">
        <v>416</v>
      </c>
    </row>
    <row r="108" spans="1:16" x14ac:dyDescent="0.25">
      <c r="A108" s="1"/>
      <c r="B108" t="s">
        <v>418</v>
      </c>
      <c r="D108" t="s">
        <v>419</v>
      </c>
      <c r="E108" t="s">
        <v>420</v>
      </c>
      <c r="J108" t="s">
        <v>421</v>
      </c>
      <c r="L108" t="s">
        <v>422</v>
      </c>
      <c r="N108" t="s">
        <v>423</v>
      </c>
    </row>
    <row r="109" spans="1:16" x14ac:dyDescent="0.25">
      <c r="A109" s="1"/>
      <c r="D109" t="s">
        <v>425</v>
      </c>
      <c r="E109" t="s">
        <v>426</v>
      </c>
      <c r="J109" t="s">
        <v>427</v>
      </c>
      <c r="L109" t="s">
        <v>428</v>
      </c>
      <c r="N109" t="s">
        <v>429</v>
      </c>
    </row>
    <row r="110" spans="1:16" x14ac:dyDescent="0.25">
      <c r="A110" s="1"/>
      <c r="D110" t="s">
        <v>430</v>
      </c>
      <c r="E110" t="s">
        <v>431</v>
      </c>
      <c r="J110" t="s">
        <v>432</v>
      </c>
      <c r="L110" t="s">
        <v>433</v>
      </c>
    </row>
    <row r="111" spans="1:16" x14ac:dyDescent="0.25">
      <c r="A111" s="1"/>
      <c r="E111" t="s">
        <v>434</v>
      </c>
      <c r="J111" t="s">
        <v>435</v>
      </c>
      <c r="L111" t="s">
        <v>436</v>
      </c>
    </row>
    <row r="112" spans="1:16" x14ac:dyDescent="0.25">
      <c r="A112" s="1"/>
      <c r="E112" t="s">
        <v>437</v>
      </c>
      <c r="J112" t="s">
        <v>438</v>
      </c>
      <c r="L112" t="s">
        <v>439</v>
      </c>
    </row>
    <row r="113" spans="1:12" x14ac:dyDescent="0.25">
      <c r="A113" s="1"/>
      <c r="E113" t="s">
        <v>440</v>
      </c>
      <c r="J113" t="s">
        <v>441</v>
      </c>
      <c r="L113" t="s">
        <v>442</v>
      </c>
    </row>
    <row r="114" spans="1:12" x14ac:dyDescent="0.25">
      <c r="A114" s="1"/>
      <c r="E114" t="s">
        <v>443</v>
      </c>
      <c r="J114" t="s">
        <v>444</v>
      </c>
      <c r="L114" t="s">
        <v>445</v>
      </c>
    </row>
    <row r="115" spans="1:12" x14ac:dyDescent="0.25">
      <c r="A115" s="1"/>
      <c r="E115" t="s">
        <v>446</v>
      </c>
      <c r="J115" t="s">
        <v>447</v>
      </c>
      <c r="L115" t="s">
        <v>448</v>
      </c>
    </row>
    <row r="116" spans="1:12" x14ac:dyDescent="0.25">
      <c r="A116" s="1"/>
      <c r="E116" t="s">
        <v>449</v>
      </c>
      <c r="J116" t="s">
        <v>450</v>
      </c>
      <c r="L116" t="s">
        <v>451</v>
      </c>
    </row>
    <row r="117" spans="1:12" x14ac:dyDescent="0.25">
      <c r="A117" s="1"/>
      <c r="E117" t="s">
        <v>452</v>
      </c>
      <c r="J117" t="s">
        <v>453</v>
      </c>
      <c r="L117" t="s">
        <v>454</v>
      </c>
    </row>
    <row r="118" spans="1:12" x14ac:dyDescent="0.25">
      <c r="A118" s="1"/>
    </row>
    <row r="119" spans="1:12" ht="13" thickBot="1" x14ac:dyDescent="0.3">
      <c r="A119" s="1"/>
      <c r="B119" s="1"/>
      <c r="C119" s="1"/>
    </row>
    <row r="120" spans="1:12" ht="13" x14ac:dyDescent="0.3">
      <c r="A120" s="1"/>
      <c r="B120" s="1"/>
      <c r="C120" s="39" t="s">
        <v>38</v>
      </c>
      <c r="D120" s="40" t="s">
        <v>5</v>
      </c>
      <c r="E120" s="40" t="s">
        <v>5</v>
      </c>
    </row>
    <row r="121" spans="1:12" x14ac:dyDescent="0.25">
      <c r="A121" s="1"/>
      <c r="B121" s="1"/>
      <c r="C121" s="3" t="s">
        <v>501</v>
      </c>
      <c r="D121" s="21">
        <v>35000</v>
      </c>
      <c r="E121">
        <v>28000</v>
      </c>
    </row>
    <row r="122" spans="1:12" x14ac:dyDescent="0.25">
      <c r="A122" s="1"/>
      <c r="B122" s="1"/>
      <c r="C122" s="3" t="s">
        <v>500</v>
      </c>
      <c r="D122" s="21">
        <v>32000</v>
      </c>
      <c r="E122">
        <v>30000</v>
      </c>
    </row>
    <row r="123" spans="1:12" x14ac:dyDescent="0.25">
      <c r="A123" s="1"/>
      <c r="B123" s="1"/>
      <c r="C123" s="80" t="s">
        <v>41</v>
      </c>
      <c r="D123" s="21">
        <v>20000</v>
      </c>
      <c r="E123">
        <v>25000</v>
      </c>
    </row>
    <row r="124" spans="1:12" x14ac:dyDescent="0.25">
      <c r="A124" s="1"/>
      <c r="B124" s="1"/>
      <c r="C124" s="80" t="s">
        <v>42</v>
      </c>
      <c r="D124" s="21">
        <v>8000</v>
      </c>
      <c r="E124">
        <v>9000</v>
      </c>
    </row>
    <row r="125" spans="1:12" x14ac:dyDescent="0.25">
      <c r="A125" s="1"/>
      <c r="B125" s="1"/>
      <c r="C125" s="80" t="s">
        <v>81</v>
      </c>
      <c r="D125" s="21">
        <v>15000</v>
      </c>
      <c r="E125">
        <v>18000</v>
      </c>
    </row>
    <row r="126" spans="1:12" x14ac:dyDescent="0.25">
      <c r="A126" s="1"/>
      <c r="B126" s="1"/>
      <c r="C126" s="80" t="s">
        <v>99</v>
      </c>
      <c r="D126" s="21">
        <v>18000</v>
      </c>
      <c r="E126">
        <v>19000</v>
      </c>
    </row>
  </sheetData>
  <autoFilter ref="A3:O10" xr:uid="{5D139D66-F88B-4175-95F4-674FFA59A090}"/>
  <mergeCells count="30">
    <mergeCell ref="B73:M73"/>
    <mergeCell ref="B74:M74"/>
    <mergeCell ref="B77:L77"/>
    <mergeCell ref="B78:L78"/>
    <mergeCell ref="B79:L79"/>
    <mergeCell ref="B80:L80"/>
    <mergeCell ref="B67:M67"/>
    <mergeCell ref="B68:M68"/>
    <mergeCell ref="B69:M69"/>
    <mergeCell ref="B70:M70"/>
    <mergeCell ref="B71:M71"/>
    <mergeCell ref="B72:M72"/>
    <mergeCell ref="B60:L60"/>
    <mergeCell ref="B61:L61"/>
    <mergeCell ref="B62:L62"/>
    <mergeCell ref="B63:L63"/>
    <mergeCell ref="B65:M65"/>
    <mergeCell ref="B66:M66"/>
    <mergeCell ref="B54:L54"/>
    <mergeCell ref="B55:L55"/>
    <mergeCell ref="B56:L56"/>
    <mergeCell ref="B57:L57"/>
    <mergeCell ref="B58:L58"/>
    <mergeCell ref="B59:L59"/>
    <mergeCell ref="B39:G39"/>
    <mergeCell ref="B40:G40"/>
    <mergeCell ref="B41:G41"/>
    <mergeCell ref="B42:G42"/>
    <mergeCell ref="B52:L52"/>
    <mergeCell ref="B53:L53"/>
  </mergeCells>
  <dataValidations count="3">
    <dataValidation type="list" allowBlank="1" showInputMessage="1" showErrorMessage="1" sqref="K4:K10" xr:uid="{040D205E-3A39-4801-AAF9-4F45C6CDA6B2}">
      <formula1>INDIRECT(C4)</formula1>
    </dataValidation>
    <dataValidation type="list" allowBlank="1" showInputMessage="1" showErrorMessage="1" sqref="O4:O10 O33" xr:uid="{FE0817AC-DAF1-4C21-862F-407CC7A1EEF4}">
      <formula1>INDIRECT(N4)</formula1>
    </dataValidation>
    <dataValidation type="list" allowBlank="1" showInputMessage="1" showErrorMessage="1" sqref="N4:N10 N33" xr:uid="{6319EF0C-849D-4EA8-87F0-67F430FA0CFA}">
      <formula1>$C$90:$T$90</formula1>
    </dataValidation>
  </dataValidations>
  <hyperlinks>
    <hyperlink ref="B100" r:id="rId1" tooltip="Бар (місто)" display="https://uk.wikipedia.org/wiki/%D0%91%D0%B0%D1%80_(%D0%BC%D1%96%D1%81%D1%82%D0%BE)" xr:uid="{281DF538-8D85-49C7-AE39-82E0C643A756}"/>
    <hyperlink ref="B98" r:id="rId2" tooltip="Бершадь" display="https://uk.wikipedia.org/wiki/%D0%91%D0%B5%D1%80%D1%88%D0%B0%D0%B4%D1%8C" xr:uid="{5A041744-CD1A-47F9-A5BB-81F18E9F6E5C}"/>
    <hyperlink ref="B108" r:id="rId3" tooltip="Вінниця" display="https://uk.wikipedia.org/wiki/%D0%92%D1%96%D0%BD%D0%BD%D0%B8%D1%86%D1%8F" xr:uid="{01A4F191-5AD1-4CCA-9514-AADB10AD339E}"/>
    <hyperlink ref="B103" r:id="rId4" tooltip="Гайсин" display="https://uk.wikipedia.org/wiki/%D0%93%D0%B0%D0%B9%D1%81%D0%B8%D0%BD" xr:uid="{1FC33C63-2522-45CE-BBE5-6C01104AE308}"/>
    <hyperlink ref="B97" r:id="rId5" tooltip="Гнівань" display="https://uk.wikipedia.org/wiki/%D0%93%D0%BD%D1%96%D0%B2%D0%B0%D0%BD%D1%8C" xr:uid="{48A1524D-90CE-47AF-8103-A40B2F61CCB8}"/>
    <hyperlink ref="B107" r:id="rId6" tooltip="Жмеринка" display="https://uk.wikipedia.org/wiki/%D0%96%D0%BC%D0%B5%D1%80%D0%B8%D0%BD%D0%BA%D0%B0" xr:uid="{2C2B24A0-BE8D-4851-ADE9-32C89F14E052}"/>
    <hyperlink ref="B94" r:id="rId7" tooltip="Іллінці" display="https://uk.wikipedia.org/wiki/%D0%86%D0%BB%D0%BB%D1%96%D0%BD%D1%86%D1%96" xr:uid="{0DE21B97-FE45-4EAF-B855-565209D111CC}"/>
    <hyperlink ref="B101" r:id="rId8" tooltip="Калинівка (місто)" display="https://uk.wikipedia.org/wiki/%D0%9A%D0%B0%D0%BB%D0%B8%D0%BD%D1%96%D0%B2%D0%BA%D0%B0_(%D0%BC%D1%96%D1%81%D1%82%D0%BE)" xr:uid="{3103DA73-DF75-4B13-B22B-E594FDE6CCE5}"/>
    <hyperlink ref="B104" r:id="rId9" tooltip="Козятин" display="https://uk.wikipedia.org/wiki/%D0%9A%D0%BE%D0%B7%D1%8F%D1%82%D0%B8%D0%BD" xr:uid="{3759916D-8684-4B25-A9B7-AD6DC891D79E}"/>
    <hyperlink ref="B102" r:id="rId10" tooltip="Ладижин" display="https://uk.wikipedia.org/wiki/%D0%9B%D0%B0%D0%B4%D0%B8%D0%B6%D0%B8%D0%BD" xr:uid="{ED224281-DB36-44AB-8677-4A5068AF0288}"/>
    <hyperlink ref="B92" r:id="rId11" tooltip="Липовець" display="https://uk.wikipedia.org/wiki/%D0%9B%D0%B8%D0%BF%D0%BE%D0%B2%D0%B5%D1%86%D1%8C" xr:uid="{E97AB186-5601-4B7C-8E2B-F131DE6A2944}"/>
    <hyperlink ref="B106" r:id="rId12" tooltip="Могилів-Подільський" display="https://uk.wikipedia.org/wiki/%D0%9C%D0%BE%D0%B3%D0%B8%D0%BB%D1%96%D0%B2-%D0%9F%D0%BE%D0%B4%D1%96%D0%BB%D1%8C%D1%81%D1%8C%D0%BA%D0%B8%D0%B9" xr:uid="{A5BA4E5B-48DC-4901-8FD7-59E7FD79C67A}"/>
    <hyperlink ref="B96" r:id="rId13" tooltip="Немирів" display="https://uk.wikipedia.org/wiki/%D0%9D%D0%B5%D0%BC%D0%B8%D1%80%D1%96%D0%B2" xr:uid="{D797D0DC-F0E8-48EC-987B-00D405EA5486}"/>
    <hyperlink ref="B93" r:id="rId14" tooltip="Погребище" display="https://uk.wikipedia.org/wiki/%D0%9F%D0%BE%D0%B3%D1%80%D0%B5%D0%B1%D0%B8%D1%89%D0%B5" xr:uid="{7CD99584-D88A-4F7C-8EC4-E9D1A176B018}"/>
    <hyperlink ref="B99" r:id="rId15" tooltip="Тульчин" display="https://uk.wikipedia.org/wiki/%D0%A2%D1%83%D0%BB%D1%8C%D1%87%D0%B8%D0%BD" xr:uid="{82753F99-722E-4CEE-81A5-14039E449321}"/>
    <hyperlink ref="B105" r:id="rId16" tooltip="Хмільник" display="https://uk.wikipedia.org/wiki/%D0%A5%D0%BC%D1%96%D0%BB%D1%8C%D0%BD%D0%B8%D0%BA" xr:uid="{C7C60318-E0B6-4734-8880-584F662D8785}"/>
    <hyperlink ref="B91" r:id="rId17" tooltip="Шаргород" display="https://uk.wikipedia.org/wiki/%D0%A8%D0%B0%D1%80%D0%B3%D0%BE%D1%80%D0%BE%D0%B4" xr:uid="{F72D54D3-4B78-4AE2-B260-2C912EBF817C}"/>
    <hyperlink ref="B95" r:id="rId18" tooltip="Ямпіль" display="https://uk.wikipedia.org/wiki/%D0%AF%D0%BC%D0%BF%D1%96%D0%BB%D1%8C" xr:uid="{5655CF51-E43B-4638-9D7D-7803B02D0216}"/>
  </hyperlinks>
  <pageMargins left="0.7" right="0.7" top="0.75" bottom="0.75" header="0.3" footer="0.3"/>
  <drawing r:id="rId19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458C-7D87-4C4B-8269-3030C85B1073}">
  <sheetPr filterMode="1"/>
  <dimension ref="A1:AO128"/>
  <sheetViews>
    <sheetView workbookViewId="0">
      <selection activeCell="K9" sqref="K9"/>
    </sheetView>
  </sheetViews>
  <sheetFormatPr defaultRowHeight="12.5" x14ac:dyDescent="0.25"/>
  <cols>
    <col min="8" max="8" width="12.6328125" customWidth="1"/>
    <col min="9" max="9" width="19" customWidth="1"/>
    <col min="12" max="12" width="13" customWidth="1"/>
  </cols>
  <sheetData>
    <row r="1" spans="1:41" ht="50" x14ac:dyDescent="0.25">
      <c r="B1" s="1"/>
      <c r="C1" s="1"/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1:41" ht="13" thickBot="1" x14ac:dyDescent="0.3">
      <c r="B2" s="1"/>
      <c r="C2" s="1"/>
      <c r="D2" s="1"/>
    </row>
    <row r="3" spans="1:41" ht="26.5" thickBot="1" x14ac:dyDescent="0.3">
      <c r="A3" s="2"/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1:41" hidden="1" x14ac:dyDescent="0.25">
      <c r="B5" s="80">
        <v>2</v>
      </c>
      <c r="C5" s="3" t="s">
        <v>46</v>
      </c>
      <c r="D5" s="3" t="s">
        <v>41</v>
      </c>
      <c r="E5" s="4" t="s">
        <v>9</v>
      </c>
      <c r="F5" s="4" t="s">
        <v>10</v>
      </c>
      <c r="G5" s="4" t="s">
        <v>66</v>
      </c>
      <c r="H5" s="5">
        <v>29882</v>
      </c>
      <c r="I5" s="5">
        <v>18742</v>
      </c>
      <c r="J5" s="18">
        <v>39.425798227739733</v>
      </c>
      <c r="K5" s="14" t="s">
        <v>499</v>
      </c>
      <c r="L5" s="19">
        <v>20000</v>
      </c>
      <c r="M5" s="18">
        <v>69.946346172945212</v>
      </c>
      <c r="N5" s="4" t="s">
        <v>503</v>
      </c>
      <c r="O5" s="4" t="s">
        <v>152</v>
      </c>
      <c r="P5" s="21" t="s">
        <v>174</v>
      </c>
    </row>
    <row r="6" spans="1:41" hidden="1" x14ac:dyDescent="0.25">
      <c r="B6" s="11">
        <v>3</v>
      </c>
      <c r="C6" s="3" t="s">
        <v>46</v>
      </c>
      <c r="D6" s="3" t="s">
        <v>40</v>
      </c>
      <c r="E6" s="4" t="s">
        <v>11</v>
      </c>
      <c r="F6" s="4" t="s">
        <v>12</v>
      </c>
      <c r="G6" s="4" t="s">
        <v>67</v>
      </c>
      <c r="H6" s="5">
        <v>31286</v>
      </c>
      <c r="I6" s="5">
        <v>22145</v>
      </c>
      <c r="J6" s="18">
        <v>35.579222885273978</v>
      </c>
      <c r="K6" s="14" t="s">
        <v>499</v>
      </c>
      <c r="L6" s="19">
        <v>12000</v>
      </c>
      <c r="M6" s="18">
        <v>60.623058501712336</v>
      </c>
      <c r="N6" s="4" t="s">
        <v>504</v>
      </c>
      <c r="O6" s="4" t="s">
        <v>152</v>
      </c>
      <c r="P6" s="21" t="s">
        <v>174</v>
      </c>
    </row>
    <row r="7" spans="1:41" hidden="1" x14ac:dyDescent="0.25">
      <c r="B7" s="80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1:41" hidden="1" x14ac:dyDescent="0.25">
      <c r="B8" s="11">
        <v>5</v>
      </c>
      <c r="C8" s="3" t="s">
        <v>51</v>
      </c>
      <c r="D8" s="3" t="s">
        <v>500</v>
      </c>
      <c r="E8" s="4" t="s">
        <v>466</v>
      </c>
      <c r="F8" s="4" t="s">
        <v>467</v>
      </c>
      <c r="G8" s="4" t="s">
        <v>71</v>
      </c>
      <c r="H8" s="5">
        <v>27986</v>
      </c>
      <c r="I8" s="5">
        <v>19253</v>
      </c>
      <c r="J8" s="18">
        <v>44.620318775684936</v>
      </c>
      <c r="K8" s="14" t="s">
        <v>498</v>
      </c>
      <c r="L8" s="19">
        <v>32000</v>
      </c>
      <c r="M8" s="18">
        <v>68.546346172945206</v>
      </c>
      <c r="N8" s="4" t="s">
        <v>505</v>
      </c>
      <c r="O8" s="4" t="s">
        <v>152</v>
      </c>
      <c r="P8" s="21" t="s">
        <v>174</v>
      </c>
    </row>
    <row r="9" spans="1:41" hidden="1" x14ac:dyDescent="0.25">
      <c r="B9" s="80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1:41" hidden="1" x14ac:dyDescent="0.25">
      <c r="B10" s="11">
        <v>7</v>
      </c>
      <c r="C10" s="3" t="s">
        <v>51</v>
      </c>
      <c r="D10" s="3" t="s">
        <v>41</v>
      </c>
      <c r="E10" s="4" t="s">
        <v>15</v>
      </c>
      <c r="F10" s="4" t="s">
        <v>16</v>
      </c>
      <c r="G10" s="4" t="s">
        <v>69</v>
      </c>
      <c r="H10" s="5">
        <v>33578</v>
      </c>
      <c r="I10" s="5">
        <v>17448</v>
      </c>
      <c r="J10" s="18">
        <v>29.299770830479456</v>
      </c>
      <c r="K10" s="14" t="s">
        <v>499</v>
      </c>
      <c r="L10" s="19">
        <v>25000</v>
      </c>
      <c r="M10" s="18">
        <v>73.491551652397263</v>
      </c>
      <c r="N10" s="4" t="s">
        <v>505</v>
      </c>
      <c r="O10" s="4" t="s">
        <v>152</v>
      </c>
      <c r="P10" s="21" t="s">
        <v>252</v>
      </c>
    </row>
    <row r="11" spans="1:41" x14ac:dyDescent="0.25">
      <c r="B11" s="80">
        <v>8</v>
      </c>
      <c r="C11" s="3" t="s">
        <v>46</v>
      </c>
      <c r="D11" s="3" t="s">
        <v>40</v>
      </c>
      <c r="E11" s="4" t="s">
        <v>17</v>
      </c>
      <c r="F11" s="4" t="s">
        <v>18</v>
      </c>
      <c r="G11" s="4" t="s">
        <v>70</v>
      </c>
      <c r="H11" s="5">
        <v>30299</v>
      </c>
      <c r="I11" s="5">
        <v>16428</v>
      </c>
      <c r="J11" s="18">
        <v>38.283332474315074</v>
      </c>
      <c r="K11" s="14" t="s">
        <v>498</v>
      </c>
      <c r="L11" s="19">
        <v>12000</v>
      </c>
      <c r="M11" s="18">
        <v>76.286072200342474</v>
      </c>
      <c r="N11" s="4" t="s">
        <v>503</v>
      </c>
      <c r="O11" s="4" t="s">
        <v>152</v>
      </c>
      <c r="P11" s="21" t="s">
        <v>234</v>
      </c>
    </row>
    <row r="12" spans="1:41" hidden="1" x14ac:dyDescent="0.25">
      <c r="B12" s="11">
        <v>9</v>
      </c>
      <c r="C12" s="3" t="s">
        <v>46</v>
      </c>
      <c r="D12" s="3" t="s">
        <v>40</v>
      </c>
      <c r="E12" s="4" t="s">
        <v>19</v>
      </c>
      <c r="F12" s="4" t="s">
        <v>20</v>
      </c>
      <c r="G12" s="4" t="s">
        <v>71</v>
      </c>
      <c r="H12" s="5">
        <v>31194</v>
      </c>
      <c r="I12" s="5">
        <v>23467</v>
      </c>
      <c r="J12" s="18">
        <v>35.831277679794525</v>
      </c>
      <c r="K12" s="14" t="s">
        <v>498</v>
      </c>
      <c r="L12" s="19">
        <v>12000</v>
      </c>
      <c r="M12" s="18">
        <v>57.001140693493156</v>
      </c>
      <c r="N12" s="4" t="s">
        <v>506</v>
      </c>
      <c r="O12" s="4" t="s">
        <v>152</v>
      </c>
      <c r="P12" s="21" t="s">
        <v>195</v>
      </c>
    </row>
    <row r="13" spans="1:41" hidden="1" x14ac:dyDescent="0.25">
      <c r="B13" s="80">
        <v>10</v>
      </c>
      <c r="C13" s="3" t="s">
        <v>51</v>
      </c>
      <c r="D13" s="3" t="s">
        <v>40</v>
      </c>
      <c r="E13" s="4" t="s">
        <v>21</v>
      </c>
      <c r="F13" s="4" t="s">
        <v>22</v>
      </c>
      <c r="G13" s="4" t="s">
        <v>72</v>
      </c>
      <c r="H13" s="5">
        <v>33695</v>
      </c>
      <c r="I13" s="5">
        <v>18593</v>
      </c>
      <c r="J13" s="18">
        <v>28.979222885273977</v>
      </c>
      <c r="K13" s="14" t="s">
        <v>498</v>
      </c>
      <c r="L13" s="19">
        <v>15000</v>
      </c>
      <c r="M13" s="18">
        <v>70.354565351027404</v>
      </c>
      <c r="N13" s="4" t="s">
        <v>507</v>
      </c>
      <c r="O13" s="4" t="s">
        <v>152</v>
      </c>
      <c r="P13" s="21" t="s">
        <v>174</v>
      </c>
    </row>
    <row r="14" spans="1:41" hidden="1" x14ac:dyDescent="0.25">
      <c r="B14" s="11">
        <v>11</v>
      </c>
      <c r="C14" s="3" t="s">
        <v>46</v>
      </c>
      <c r="D14" s="3" t="s">
        <v>500</v>
      </c>
      <c r="E14" s="4" t="s">
        <v>23</v>
      </c>
      <c r="F14" s="4" t="s">
        <v>24</v>
      </c>
      <c r="G14" s="4" t="s">
        <v>73</v>
      </c>
      <c r="H14" s="5">
        <v>34552</v>
      </c>
      <c r="I14" s="5">
        <v>18530</v>
      </c>
      <c r="J14" s="18">
        <v>26.631277679794525</v>
      </c>
      <c r="K14" s="14" t="s">
        <v>499</v>
      </c>
      <c r="L14" s="19">
        <v>30000</v>
      </c>
      <c r="M14" s="18">
        <v>70.527168090753435</v>
      </c>
      <c r="N14" s="4" t="s">
        <v>508</v>
      </c>
      <c r="O14" s="4" t="s">
        <v>152</v>
      </c>
      <c r="P14" s="21" t="s">
        <v>174</v>
      </c>
    </row>
    <row r="15" spans="1:41" x14ac:dyDescent="0.25">
      <c r="B15" s="80">
        <v>12</v>
      </c>
      <c r="C15" s="3" t="s">
        <v>51</v>
      </c>
      <c r="D15" s="3" t="s">
        <v>40</v>
      </c>
      <c r="E15" s="4" t="s">
        <v>25</v>
      </c>
      <c r="F15" s="4" t="s">
        <v>26</v>
      </c>
      <c r="G15" s="4" t="s">
        <v>74</v>
      </c>
      <c r="H15" s="5">
        <v>36476</v>
      </c>
      <c r="I15" s="5">
        <v>29300</v>
      </c>
      <c r="J15" s="18">
        <v>21.360044803082197</v>
      </c>
      <c r="K15" s="14" t="s">
        <v>498</v>
      </c>
      <c r="L15" s="19">
        <v>12000</v>
      </c>
      <c r="M15" s="18">
        <v>41.020318775684935</v>
      </c>
      <c r="N15" s="4" t="s">
        <v>509</v>
      </c>
      <c r="O15" s="4" t="s">
        <v>152</v>
      </c>
      <c r="P15" s="21" t="s">
        <v>174</v>
      </c>
    </row>
    <row r="16" spans="1:41" hidden="1" x14ac:dyDescent="0.25">
      <c r="B16" s="11">
        <v>13</v>
      </c>
      <c r="C16" s="3" t="s">
        <v>46</v>
      </c>
      <c r="D16" s="3" t="s">
        <v>456</v>
      </c>
      <c r="E16" s="4" t="s">
        <v>27</v>
      </c>
      <c r="F16" s="4" t="s">
        <v>28</v>
      </c>
      <c r="G16" s="4" t="s">
        <v>75</v>
      </c>
      <c r="H16" s="5">
        <v>34144</v>
      </c>
      <c r="I16" s="5">
        <v>27059</v>
      </c>
      <c r="J16" s="18">
        <v>27.749085898972606</v>
      </c>
      <c r="K16" s="14" t="s">
        <v>499</v>
      </c>
      <c r="L16" s="19">
        <v>19000</v>
      </c>
      <c r="M16" s="18">
        <v>47.160044803082194</v>
      </c>
      <c r="N16" s="4" t="s">
        <v>502</v>
      </c>
      <c r="O16" s="4" t="s">
        <v>152</v>
      </c>
      <c r="P16" s="21" t="s">
        <v>174</v>
      </c>
    </row>
    <row r="17" spans="2:16" hidden="1" x14ac:dyDescent="0.25">
      <c r="B17" s="80">
        <v>14</v>
      </c>
      <c r="C17" s="3" t="s">
        <v>51</v>
      </c>
      <c r="D17" s="3" t="s">
        <v>501</v>
      </c>
      <c r="E17" s="4" t="s">
        <v>29</v>
      </c>
      <c r="F17" s="4" t="s">
        <v>30</v>
      </c>
      <c r="G17" s="4" t="s">
        <v>76</v>
      </c>
      <c r="H17" s="5">
        <v>34916</v>
      </c>
      <c r="I17" s="5">
        <v>26140</v>
      </c>
      <c r="J17" s="18">
        <v>25.634017405821922</v>
      </c>
      <c r="K17" s="14" t="s">
        <v>498</v>
      </c>
      <c r="L17" s="19">
        <v>28000</v>
      </c>
      <c r="M17" s="18">
        <v>49.67785302226028</v>
      </c>
      <c r="N17" s="4" t="s">
        <v>510</v>
      </c>
      <c r="O17" s="4" t="s">
        <v>152</v>
      </c>
      <c r="P17" s="21" t="s">
        <v>174</v>
      </c>
    </row>
    <row r="18" spans="2:16" hidden="1" x14ac:dyDescent="0.25">
      <c r="B18" s="11">
        <v>15</v>
      </c>
      <c r="C18" s="3" t="s">
        <v>51</v>
      </c>
      <c r="D18" s="3" t="s">
        <v>40</v>
      </c>
      <c r="E18" s="4" t="s">
        <v>31</v>
      </c>
      <c r="F18" s="4" t="s">
        <v>32</v>
      </c>
      <c r="G18" s="4" t="s">
        <v>77</v>
      </c>
      <c r="H18" s="5">
        <v>35296</v>
      </c>
      <c r="I18" s="5">
        <v>26926</v>
      </c>
      <c r="J18" s="18">
        <v>24.592921515410964</v>
      </c>
      <c r="K18" s="14" t="s">
        <v>498</v>
      </c>
      <c r="L18" s="19">
        <v>12000</v>
      </c>
      <c r="M18" s="18">
        <v>47.524428364726035</v>
      </c>
      <c r="N18" s="4" t="s">
        <v>511</v>
      </c>
      <c r="O18" s="4" t="s">
        <v>152</v>
      </c>
      <c r="P18" s="21" t="s">
        <v>174</v>
      </c>
    </row>
    <row r="19" spans="2:16" hidden="1" x14ac:dyDescent="0.25">
      <c r="B19" s="80">
        <v>16</v>
      </c>
      <c r="C19" s="3" t="s">
        <v>51</v>
      </c>
      <c r="D19" s="3" t="s">
        <v>500</v>
      </c>
      <c r="E19" s="4" t="s">
        <v>33</v>
      </c>
      <c r="F19" s="4" t="s">
        <v>34</v>
      </c>
      <c r="G19" s="4" t="s">
        <v>78</v>
      </c>
      <c r="H19" s="5">
        <v>35967</v>
      </c>
      <c r="I19" s="5">
        <v>25279</v>
      </c>
      <c r="J19" s="18">
        <v>22.754565351027402</v>
      </c>
      <c r="K19" s="14" t="s">
        <v>499</v>
      </c>
      <c r="L19" s="19">
        <v>32000</v>
      </c>
      <c r="M19" s="18">
        <v>52.036757131849321</v>
      </c>
      <c r="N19" s="4" t="s">
        <v>511</v>
      </c>
      <c r="O19" s="4" t="s">
        <v>152</v>
      </c>
      <c r="P19" s="21" t="s">
        <v>195</v>
      </c>
    </row>
    <row r="20" spans="2:16" hidden="1" x14ac:dyDescent="0.25">
      <c r="B20" s="11">
        <v>17</v>
      </c>
      <c r="C20" s="3" t="s">
        <v>46</v>
      </c>
      <c r="D20" s="3" t="s">
        <v>501</v>
      </c>
      <c r="E20" s="4" t="s">
        <v>35</v>
      </c>
      <c r="F20" s="4" t="s">
        <v>36</v>
      </c>
      <c r="G20" s="4" t="s">
        <v>79</v>
      </c>
      <c r="H20" s="5">
        <v>36774</v>
      </c>
      <c r="I20" s="5">
        <v>30444</v>
      </c>
      <c r="J20" s="18">
        <v>20.543606446917813</v>
      </c>
      <c r="K20" s="14" t="s">
        <v>499</v>
      </c>
      <c r="L20" s="19">
        <v>28000</v>
      </c>
      <c r="M20" s="18">
        <v>37.886072200342468</v>
      </c>
      <c r="N20" s="4" t="s">
        <v>502</v>
      </c>
      <c r="O20" s="4" t="s">
        <v>152</v>
      </c>
      <c r="P20" s="21" t="s">
        <v>215</v>
      </c>
    </row>
    <row r="21" spans="2:16" hidden="1" x14ac:dyDescent="0.25">
      <c r="B21" s="80">
        <v>18</v>
      </c>
      <c r="C21" s="3" t="s">
        <v>46</v>
      </c>
      <c r="D21" s="3" t="s">
        <v>81</v>
      </c>
      <c r="E21" s="4" t="s">
        <v>82</v>
      </c>
      <c r="F21" s="4" t="s">
        <v>83</v>
      </c>
      <c r="G21" s="4" t="s">
        <v>70</v>
      </c>
      <c r="H21" s="5">
        <v>40307</v>
      </c>
      <c r="I21" s="5">
        <v>29344</v>
      </c>
      <c r="J21" s="18">
        <v>10.864154392123291</v>
      </c>
      <c r="K21" s="14" t="s">
        <v>498</v>
      </c>
      <c r="L21" s="19">
        <v>15000</v>
      </c>
      <c r="M21" s="18">
        <v>40.899770830479454</v>
      </c>
      <c r="N21" s="4" t="s">
        <v>512</v>
      </c>
      <c r="O21" s="4" t="s">
        <v>152</v>
      </c>
      <c r="P21" s="21" t="s">
        <v>174</v>
      </c>
    </row>
    <row r="22" spans="2:16" hidden="1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x14ac:dyDescent="0.25">
      <c r="B23" s="80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hidden="1" x14ac:dyDescent="0.25">
      <c r="B24" s="11">
        <v>21</v>
      </c>
      <c r="C24" s="3" t="s">
        <v>51</v>
      </c>
      <c r="D24" s="3" t="s">
        <v>40</v>
      </c>
      <c r="E24" s="4" t="s">
        <v>87</v>
      </c>
      <c r="F24" s="4" t="s">
        <v>36</v>
      </c>
      <c r="G24" s="4" t="s">
        <v>459</v>
      </c>
      <c r="H24" s="5">
        <v>41682</v>
      </c>
      <c r="I24" s="5">
        <v>33992</v>
      </c>
      <c r="J24" s="18">
        <v>7.0970311044520589</v>
      </c>
      <c r="K24" s="14" t="s">
        <v>499</v>
      </c>
      <c r="L24" s="19">
        <v>15000</v>
      </c>
      <c r="M24" s="18">
        <v>28.16552425513699</v>
      </c>
      <c r="N24" s="4" t="s">
        <v>503</v>
      </c>
      <c r="O24" s="4" t="s">
        <v>134</v>
      </c>
      <c r="P24" s="21" t="s">
        <v>235</v>
      </c>
    </row>
    <row r="25" spans="2:16" hidden="1" x14ac:dyDescent="0.25">
      <c r="B25" s="80">
        <v>22</v>
      </c>
      <c r="C25" s="3" t="s">
        <v>46</v>
      </c>
      <c r="D25" s="3" t="s">
        <v>40</v>
      </c>
      <c r="E25" s="4" t="s">
        <v>87</v>
      </c>
      <c r="F25" s="4" t="s">
        <v>88</v>
      </c>
      <c r="G25" s="4" t="s">
        <v>89</v>
      </c>
      <c r="H25" s="5">
        <v>43215</v>
      </c>
      <c r="I25" s="5">
        <v>36295</v>
      </c>
      <c r="J25" s="18">
        <v>2.8970311044520587</v>
      </c>
      <c r="K25" s="14" t="s">
        <v>498</v>
      </c>
      <c r="L25" s="19">
        <v>12000</v>
      </c>
      <c r="M25" s="18">
        <v>21.8559352140411</v>
      </c>
      <c r="N25" s="4" t="s">
        <v>505</v>
      </c>
      <c r="O25" s="4" t="s">
        <v>134</v>
      </c>
      <c r="P25" s="21" t="s">
        <v>156</v>
      </c>
    </row>
    <row r="26" spans="2:16" hidden="1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hidden="1" x14ac:dyDescent="0.25">
      <c r="B27" s="80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x14ac:dyDescent="0.25">
      <c r="B28" s="11">
        <v>25</v>
      </c>
      <c r="C28" s="3" t="s">
        <v>51</v>
      </c>
      <c r="D28" s="3" t="s">
        <v>40</v>
      </c>
      <c r="E28" s="4" t="s">
        <v>92</v>
      </c>
      <c r="F28" s="4" t="s">
        <v>8</v>
      </c>
      <c r="G28" s="4" t="s">
        <v>93</v>
      </c>
      <c r="H28" s="5">
        <v>43176</v>
      </c>
      <c r="I28" s="5">
        <v>36102</v>
      </c>
      <c r="J28" s="18">
        <v>3.0038804195205522</v>
      </c>
      <c r="K28" s="14" t="s">
        <v>498</v>
      </c>
      <c r="L28" s="19">
        <v>12000</v>
      </c>
      <c r="M28" s="18">
        <v>22.384702337328772</v>
      </c>
      <c r="N28" s="4" t="s">
        <v>511</v>
      </c>
      <c r="O28" s="4" t="s">
        <v>154</v>
      </c>
      <c r="P28" s="21" t="s">
        <v>176</v>
      </c>
    </row>
    <row r="29" spans="2:16" hidden="1" x14ac:dyDescent="0.25">
      <c r="B29" s="80">
        <v>26</v>
      </c>
      <c r="C29" s="3" t="s">
        <v>46</v>
      </c>
      <c r="D29" s="3" t="s">
        <v>40</v>
      </c>
      <c r="E29" s="4" t="s">
        <v>94</v>
      </c>
      <c r="F29" s="4" t="s">
        <v>95</v>
      </c>
      <c r="G29" s="4" t="s">
        <v>96</v>
      </c>
      <c r="H29" s="5">
        <v>36411</v>
      </c>
      <c r="I29" s="5">
        <v>29630</v>
      </c>
      <c r="J29" s="18">
        <v>21.538126994863017</v>
      </c>
      <c r="K29" s="14" t="s">
        <v>498</v>
      </c>
      <c r="L29" s="19">
        <v>15000</v>
      </c>
      <c r="M29" s="18">
        <v>40.116209186643843</v>
      </c>
      <c r="N29" s="4" t="s">
        <v>508</v>
      </c>
      <c r="O29" s="4" t="s">
        <v>154</v>
      </c>
      <c r="P29" s="21" t="s">
        <v>176</v>
      </c>
    </row>
    <row r="30" spans="2:16" hidden="1" x14ac:dyDescent="0.25">
      <c r="B30" s="11">
        <v>27</v>
      </c>
      <c r="C30" s="3" t="s">
        <v>51</v>
      </c>
      <c r="D30" s="3" t="s">
        <v>42</v>
      </c>
      <c r="E30" s="4" t="s">
        <v>33</v>
      </c>
      <c r="F30" s="4" t="s">
        <v>97</v>
      </c>
      <c r="G30" s="4" t="s">
        <v>98</v>
      </c>
      <c r="H30" s="5">
        <v>39487</v>
      </c>
      <c r="I30" s="5">
        <v>30771</v>
      </c>
      <c r="J30" s="18">
        <v>13.110729734589045</v>
      </c>
      <c r="K30" s="14" t="s">
        <v>499</v>
      </c>
      <c r="L30" s="19">
        <v>9000</v>
      </c>
      <c r="M30" s="18">
        <v>36.990181789383563</v>
      </c>
      <c r="N30" s="4" t="s">
        <v>506</v>
      </c>
      <c r="O30" s="4" t="s">
        <v>152</v>
      </c>
      <c r="P30" s="21" t="s">
        <v>288</v>
      </c>
    </row>
    <row r="31" spans="2:16" hidden="1" x14ac:dyDescent="0.25">
      <c r="B31" s="80">
        <v>28</v>
      </c>
      <c r="C31" s="3" t="s">
        <v>46</v>
      </c>
      <c r="D31" s="3" t="s">
        <v>456</v>
      </c>
      <c r="E31" s="4" t="s">
        <v>29</v>
      </c>
      <c r="F31" s="4" t="s">
        <v>100</v>
      </c>
      <c r="G31" s="4" t="s">
        <v>101</v>
      </c>
      <c r="H31" s="5">
        <v>40714</v>
      </c>
      <c r="I31" s="5">
        <v>31188</v>
      </c>
      <c r="J31" s="18">
        <v>9.7490858989726075</v>
      </c>
      <c r="K31" s="14" t="s">
        <v>498</v>
      </c>
      <c r="L31" s="19">
        <v>18000</v>
      </c>
      <c r="M31" s="18">
        <v>35.847716035958911</v>
      </c>
      <c r="N31" s="4" t="s">
        <v>503</v>
      </c>
      <c r="O31" s="4" t="s">
        <v>152</v>
      </c>
      <c r="P31" s="21" t="s">
        <v>215</v>
      </c>
    </row>
    <row r="32" spans="2:16" x14ac:dyDescent="0.25">
      <c r="B32" s="11">
        <v>29</v>
      </c>
      <c r="C32" s="3" t="s">
        <v>46</v>
      </c>
      <c r="D32" s="3" t="s">
        <v>500</v>
      </c>
      <c r="E32" s="4" t="s">
        <v>21</v>
      </c>
      <c r="F32" s="4" t="s">
        <v>59</v>
      </c>
      <c r="G32" s="4" t="s">
        <v>80</v>
      </c>
      <c r="H32" s="5">
        <v>32640</v>
      </c>
      <c r="I32" s="5">
        <v>24945</v>
      </c>
      <c r="J32" s="18">
        <v>31.869633844178086</v>
      </c>
      <c r="K32" s="14" t="s">
        <v>498</v>
      </c>
      <c r="L32" s="19">
        <v>32000</v>
      </c>
      <c r="M32" s="18">
        <v>52.951825625000005</v>
      </c>
      <c r="N32" s="4" t="s">
        <v>505</v>
      </c>
      <c r="O32" s="4" t="s">
        <v>152</v>
      </c>
      <c r="P32" s="21" t="s">
        <v>174</v>
      </c>
    </row>
    <row r="33" spans="1:16" ht="13" thickBot="1" x14ac:dyDescent="0.3">
      <c r="B33" s="81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x14ac:dyDescent="0.25">
      <c r="B34" s="1"/>
      <c r="C34" s="1"/>
      <c r="D34" s="1"/>
      <c r="H34" s="42"/>
      <c r="I34" s="42"/>
      <c r="J34" s="43"/>
      <c r="K34" s="1"/>
      <c r="L34" s="44"/>
      <c r="M34" s="18"/>
    </row>
    <row r="35" spans="1:16" x14ac:dyDescent="0.25">
      <c r="B35" s="1"/>
      <c r="C35" s="1"/>
      <c r="D35" s="1"/>
      <c r="H35" s="42"/>
      <c r="I35" s="42"/>
      <c r="J35" s="43"/>
      <c r="K35" s="1"/>
      <c r="L35" s="44"/>
      <c r="M35" s="43"/>
    </row>
    <row r="36" spans="1:16" x14ac:dyDescent="0.25">
      <c r="B36" s="1"/>
      <c r="C36" s="1"/>
      <c r="D36" s="1"/>
    </row>
    <row r="37" spans="1:16" x14ac:dyDescent="0.25">
      <c r="B37" s="1"/>
      <c r="C37" s="1"/>
      <c r="D37" s="1"/>
    </row>
    <row r="38" spans="1:16" ht="13" thickBot="1" x14ac:dyDescent="0.3">
      <c r="B38" s="1"/>
      <c r="C38" s="1"/>
      <c r="D38" s="1"/>
    </row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82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82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82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82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82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82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83" t="s">
        <v>112</v>
      </c>
      <c r="D50" s="35"/>
      <c r="E50" s="36"/>
      <c r="F50" s="36"/>
      <c r="G50" s="36"/>
      <c r="H50" s="37"/>
    </row>
    <row r="51" spans="1:13" ht="13" thickBot="1" x14ac:dyDescent="0.3">
      <c r="B51" s="1"/>
      <c r="C51" s="20"/>
      <c r="D51" s="1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B64" s="1"/>
      <c r="C64" s="20"/>
      <c r="D64" s="1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5" spans="1:14" x14ac:dyDescent="0.25">
      <c r="B75" s="1"/>
      <c r="C75" s="1"/>
      <c r="D75" s="1"/>
    </row>
    <row r="76" spans="1:14" ht="13" thickBot="1" x14ac:dyDescent="0.3">
      <c r="B76" s="1"/>
      <c r="C76" s="1"/>
      <c r="D76" s="1"/>
    </row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1" spans="2:20" x14ac:dyDescent="0.25">
      <c r="B81" s="1"/>
      <c r="C81" s="1"/>
      <c r="D81" s="1"/>
    </row>
    <row r="82" spans="2:20" x14ac:dyDescent="0.25">
      <c r="B82" s="1"/>
      <c r="C82" s="1"/>
      <c r="D82" s="1"/>
    </row>
    <row r="83" spans="2:20" x14ac:dyDescent="0.25">
      <c r="B83" s="1"/>
      <c r="C83" s="1"/>
      <c r="D83" s="1"/>
    </row>
    <row r="84" spans="2:20" x14ac:dyDescent="0.25">
      <c r="B84" s="1"/>
      <c r="C84" s="1"/>
      <c r="D84" s="1"/>
    </row>
    <row r="85" spans="2:20" x14ac:dyDescent="0.25">
      <c r="B85" s="1"/>
      <c r="C85" s="1" t="s">
        <v>457</v>
      </c>
      <c r="D85" s="1"/>
    </row>
    <row r="86" spans="2:20" x14ac:dyDescent="0.25">
      <c r="B86" s="1"/>
      <c r="C86" s="1" t="s">
        <v>458</v>
      </c>
      <c r="D86" s="1"/>
    </row>
    <row r="87" spans="2:20" x14ac:dyDescent="0.25">
      <c r="B87" s="1"/>
      <c r="C87" s="1"/>
      <c r="D87" s="1"/>
    </row>
    <row r="88" spans="2:20" x14ac:dyDescent="0.25">
      <c r="B88" s="1"/>
      <c r="C88" s="1"/>
      <c r="D88" s="1"/>
    </row>
    <row r="89" spans="2:20" x14ac:dyDescent="0.25">
      <c r="B89" s="1"/>
      <c r="C89" s="1"/>
      <c r="D89" s="1"/>
    </row>
    <row r="90" spans="2:20" x14ac:dyDescent="0.25">
      <c r="B90" s="1"/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2:20" x14ac:dyDescent="0.25">
      <c r="B91" s="1"/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2:20" x14ac:dyDescent="0.25">
      <c r="B92" s="1"/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2:20" x14ac:dyDescent="0.25">
      <c r="B93" s="1"/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2:20" x14ac:dyDescent="0.25">
      <c r="B94" s="1"/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2:20" x14ac:dyDescent="0.25">
      <c r="B95" s="1"/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2:20" x14ac:dyDescent="0.25">
      <c r="B96" s="1"/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2:17" x14ac:dyDescent="0.25">
      <c r="B97" s="1"/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2:17" x14ac:dyDescent="0.25">
      <c r="B98" s="1"/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2:17" x14ac:dyDescent="0.25">
      <c r="B99" s="1"/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2:17" x14ac:dyDescent="0.25">
      <c r="B100" s="1"/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2:17" x14ac:dyDescent="0.25">
      <c r="B101" s="1"/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2:17" x14ac:dyDescent="0.25">
      <c r="B102" s="1"/>
      <c r="C102" t="s">
        <v>359</v>
      </c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2:17" x14ac:dyDescent="0.25">
      <c r="B103" s="1"/>
      <c r="C103" t="s">
        <v>373</v>
      </c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2:17" x14ac:dyDescent="0.25">
      <c r="B104" s="1"/>
      <c r="C104" t="s">
        <v>385</v>
      </c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2:17" x14ac:dyDescent="0.25">
      <c r="B105" s="1"/>
      <c r="C105" t="s">
        <v>395</v>
      </c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2:17" x14ac:dyDescent="0.25">
      <c r="B106" s="1"/>
      <c r="C106" t="s">
        <v>404</v>
      </c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2:17" x14ac:dyDescent="0.25">
      <c r="B107" s="1"/>
      <c r="C107" t="s">
        <v>411</v>
      </c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2:17" x14ac:dyDescent="0.25">
      <c r="B108" s="1"/>
      <c r="C108" t="s">
        <v>418</v>
      </c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2:17" x14ac:dyDescent="0.25">
      <c r="B109" s="1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2:17" x14ac:dyDescent="0.25">
      <c r="B110" s="1"/>
      <c r="E110" t="s">
        <v>430</v>
      </c>
      <c r="F110" t="s">
        <v>431</v>
      </c>
      <c r="K110" t="s">
        <v>432</v>
      </c>
      <c r="M110" t="s">
        <v>433</v>
      </c>
    </row>
    <row r="111" spans="2:17" x14ac:dyDescent="0.25">
      <c r="B111" s="1"/>
      <c r="F111" t="s">
        <v>434</v>
      </c>
      <c r="K111" t="s">
        <v>435</v>
      </c>
      <c r="M111" t="s">
        <v>436</v>
      </c>
    </row>
    <row r="112" spans="2:17" x14ac:dyDescent="0.25">
      <c r="B112" s="1"/>
      <c r="F112" t="s">
        <v>437</v>
      </c>
      <c r="K112" t="s">
        <v>438</v>
      </c>
      <c r="M112" t="s">
        <v>439</v>
      </c>
    </row>
    <row r="113" spans="2:13" x14ac:dyDescent="0.25">
      <c r="B113" s="1"/>
      <c r="F113" t="s">
        <v>440</v>
      </c>
      <c r="K113" t="s">
        <v>441</v>
      </c>
      <c r="M113" t="s">
        <v>442</v>
      </c>
    </row>
    <row r="114" spans="2:13" x14ac:dyDescent="0.25">
      <c r="B114" s="1"/>
      <c r="F114" t="s">
        <v>443</v>
      </c>
      <c r="K114" t="s">
        <v>444</v>
      </c>
      <c r="M114" t="s">
        <v>445</v>
      </c>
    </row>
    <row r="115" spans="2:13" x14ac:dyDescent="0.25">
      <c r="B115" s="1"/>
      <c r="F115" t="s">
        <v>446</v>
      </c>
      <c r="K115" t="s">
        <v>447</v>
      </c>
      <c r="M115" t="s">
        <v>448</v>
      </c>
    </row>
    <row r="116" spans="2:13" x14ac:dyDescent="0.25">
      <c r="B116" s="1"/>
      <c r="F116" t="s">
        <v>449</v>
      </c>
      <c r="K116" t="s">
        <v>450</v>
      </c>
      <c r="M116" t="s">
        <v>451</v>
      </c>
    </row>
    <row r="117" spans="2:13" x14ac:dyDescent="0.25">
      <c r="B117" s="1"/>
      <c r="F117" t="s">
        <v>452</v>
      </c>
      <c r="K117" t="s">
        <v>453</v>
      </c>
      <c r="M117" t="s">
        <v>454</v>
      </c>
    </row>
    <row r="118" spans="2:13" x14ac:dyDescent="0.25">
      <c r="B118" s="1"/>
    </row>
    <row r="119" spans="2:13" ht="13" thickBot="1" x14ac:dyDescent="0.3">
      <c r="B119" s="1"/>
      <c r="C119" s="1"/>
      <c r="D119" s="1"/>
    </row>
    <row r="120" spans="2:13" ht="13" x14ac:dyDescent="0.3">
      <c r="B120" s="1"/>
      <c r="C120" s="1"/>
      <c r="D120" s="39" t="s">
        <v>38</v>
      </c>
      <c r="E120" s="40" t="s">
        <v>5</v>
      </c>
      <c r="F120" s="40" t="s">
        <v>5</v>
      </c>
    </row>
    <row r="121" spans="2:13" x14ac:dyDescent="0.25">
      <c r="B121" s="1"/>
      <c r="C121" s="1"/>
      <c r="D121" s="3" t="s">
        <v>501</v>
      </c>
      <c r="E121" s="21">
        <v>35000</v>
      </c>
      <c r="F121">
        <v>28000</v>
      </c>
    </row>
    <row r="122" spans="2:13" x14ac:dyDescent="0.25">
      <c r="B122" s="1"/>
      <c r="C122" s="1"/>
      <c r="D122" s="3" t="s">
        <v>500</v>
      </c>
      <c r="E122" s="21">
        <v>32000</v>
      </c>
      <c r="F122">
        <v>30000</v>
      </c>
    </row>
    <row r="123" spans="2:13" x14ac:dyDescent="0.25">
      <c r="B123" s="1"/>
      <c r="C123" s="1"/>
      <c r="D123" s="80" t="s">
        <v>41</v>
      </c>
      <c r="E123" s="21">
        <v>20000</v>
      </c>
      <c r="F123">
        <v>25000</v>
      </c>
    </row>
    <row r="124" spans="2:13" x14ac:dyDescent="0.25">
      <c r="B124" s="1"/>
      <c r="C124" s="1"/>
      <c r="D124" s="80" t="s">
        <v>42</v>
      </c>
      <c r="E124" s="21">
        <v>8000</v>
      </c>
      <c r="F124">
        <v>9000</v>
      </c>
    </row>
    <row r="125" spans="2:13" x14ac:dyDescent="0.25">
      <c r="B125" s="1"/>
      <c r="C125" s="1"/>
      <c r="D125" s="80" t="s">
        <v>81</v>
      </c>
      <c r="E125" s="21">
        <v>15000</v>
      </c>
      <c r="F125">
        <v>18000</v>
      </c>
    </row>
    <row r="126" spans="2:13" x14ac:dyDescent="0.25">
      <c r="B126" s="1"/>
      <c r="C126" s="1"/>
      <c r="D126" s="80" t="s">
        <v>99</v>
      </c>
      <c r="E126" s="21">
        <v>18000</v>
      </c>
      <c r="F126">
        <v>19000</v>
      </c>
    </row>
    <row r="127" spans="2:13" x14ac:dyDescent="0.25">
      <c r="B127" s="1"/>
      <c r="C127" s="1"/>
      <c r="D127" s="80" t="s">
        <v>40</v>
      </c>
      <c r="E127" s="21">
        <v>12000</v>
      </c>
      <c r="F127">
        <v>15000</v>
      </c>
    </row>
    <row r="128" spans="2:13" ht="13" thickBot="1" x14ac:dyDescent="0.3">
      <c r="B128" s="1"/>
      <c r="C128" s="1"/>
      <c r="D128" s="81"/>
      <c r="E128" s="22"/>
    </row>
  </sheetData>
  <autoFilter ref="B3:P32" xr:uid="{F100458C-7D87-4C4B-8269-3030C85B1073}">
    <filterColumn colId="4">
      <customFilters>
        <customFilter val="О*"/>
        <customFilter val="А*"/>
      </customFilters>
    </filterColumn>
    <filterColumn colId="9">
      <filters>
        <filter val="Жінка"/>
      </filters>
    </filterColumn>
  </autoFilter>
  <mergeCells count="34">
    <mergeCell ref="C72:N72"/>
    <mergeCell ref="C73:N73"/>
    <mergeCell ref="C74:N74"/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56:M56"/>
    <mergeCell ref="C57:M57"/>
    <mergeCell ref="C58:M58"/>
    <mergeCell ref="C59:M59"/>
    <mergeCell ref="C60:M60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</mergeCells>
  <dataValidations count="3">
    <dataValidation type="list" allowBlank="1" showInputMessage="1" showErrorMessage="1" sqref="O4:O33" xr:uid="{E4241CE1-E49D-4241-94AD-7027DC410668}">
      <formula1>$C$90:$T$90</formula1>
    </dataValidation>
    <dataValidation type="list" allowBlank="1" showInputMessage="1" showErrorMessage="1" sqref="P4:P33" xr:uid="{D913F945-B5B8-4F55-AB6A-23BB4A792B96}">
      <formula1>INDIRECT(O4)</formula1>
    </dataValidation>
    <dataValidation type="list" allowBlank="1" showInputMessage="1" showErrorMessage="1" sqref="L4:L32" xr:uid="{AFCA1B4B-96CF-4309-BA96-C9D4EA33A58D}">
      <formula1>INDIRECT(D4)</formula1>
    </dataValidation>
  </dataValidations>
  <hyperlinks>
    <hyperlink ref="C100" r:id="rId1" tooltip="Бар (місто)" display="https://uk.wikipedia.org/wiki/%D0%91%D0%B0%D1%80_(%D0%BC%D1%96%D1%81%D1%82%D0%BE)" xr:uid="{54C1EA18-4E50-4BB6-B9B4-601820DDE28C}"/>
    <hyperlink ref="C98" r:id="rId2" tooltip="Бершадь" display="https://uk.wikipedia.org/wiki/%D0%91%D0%B5%D1%80%D1%88%D0%B0%D0%B4%D1%8C" xr:uid="{912F4D3C-39C2-472B-9B4D-BE50009DF6CE}"/>
    <hyperlink ref="C108" r:id="rId3" tooltip="Вінниця" display="https://uk.wikipedia.org/wiki/%D0%92%D1%96%D0%BD%D0%BD%D0%B8%D1%86%D1%8F" xr:uid="{15D5DEFE-E653-472B-8097-1426C8F3E1F8}"/>
    <hyperlink ref="C103" r:id="rId4" tooltip="Гайсин" display="https://uk.wikipedia.org/wiki/%D0%93%D0%B0%D0%B9%D1%81%D0%B8%D0%BD" xr:uid="{265E9477-5118-40E1-B3BA-8653EB1E3E47}"/>
    <hyperlink ref="C97" r:id="rId5" tooltip="Гнівань" display="https://uk.wikipedia.org/wiki/%D0%93%D0%BD%D1%96%D0%B2%D0%B0%D0%BD%D1%8C" xr:uid="{C57BE4E0-AAFA-4879-BB73-EB33EBA95842}"/>
    <hyperlink ref="C107" r:id="rId6" tooltip="Жмеринка" display="https://uk.wikipedia.org/wiki/%D0%96%D0%BC%D0%B5%D1%80%D0%B8%D0%BD%D0%BA%D0%B0" xr:uid="{0380538E-1127-4D12-97D9-31DF9E3FB72B}"/>
    <hyperlink ref="C94" r:id="rId7" tooltip="Іллінці" display="https://uk.wikipedia.org/wiki/%D0%86%D0%BB%D0%BB%D1%96%D0%BD%D1%86%D1%96" xr:uid="{698F70B5-8AC7-4BC2-8CC2-555EBBC4CC6C}"/>
    <hyperlink ref="C101" r:id="rId8" tooltip="Калинівка (місто)" display="https://uk.wikipedia.org/wiki/%D0%9A%D0%B0%D0%BB%D0%B8%D0%BD%D1%96%D0%B2%D0%BA%D0%B0_(%D0%BC%D1%96%D1%81%D1%82%D0%BE)" xr:uid="{B8491395-506D-474C-983F-0DEC3C960C74}"/>
    <hyperlink ref="C104" r:id="rId9" tooltip="Козятин" display="https://uk.wikipedia.org/wiki/%D0%9A%D0%BE%D0%B7%D1%8F%D1%82%D0%B8%D0%BD" xr:uid="{54D7DB08-6F63-4277-AF63-5179BC304CB7}"/>
    <hyperlink ref="C102" r:id="rId10" tooltip="Ладижин" display="https://uk.wikipedia.org/wiki/%D0%9B%D0%B0%D0%B4%D0%B8%D0%B6%D0%B8%D0%BD" xr:uid="{ED3AF69B-0B9F-4EEC-AF94-28512F9EA36C}"/>
    <hyperlink ref="C92" r:id="rId11" tooltip="Липовець" display="https://uk.wikipedia.org/wiki/%D0%9B%D0%B8%D0%BF%D0%BE%D0%B2%D0%B5%D1%86%D1%8C" xr:uid="{F7CBC6EC-BFC9-41F3-9E45-C6826731A384}"/>
    <hyperlink ref="C106" r:id="rId12" tooltip="Могилів-Подільський" display="https://uk.wikipedia.org/wiki/%D0%9C%D0%BE%D0%B3%D0%B8%D0%BB%D1%96%D0%B2-%D0%9F%D0%BE%D0%B4%D1%96%D0%BB%D1%8C%D1%81%D1%8C%D0%BA%D0%B8%D0%B9" xr:uid="{C36B78E6-141F-4591-AF8E-337BA03A2861}"/>
    <hyperlink ref="C96" r:id="rId13" tooltip="Немирів" display="https://uk.wikipedia.org/wiki/%D0%9D%D0%B5%D0%BC%D0%B8%D1%80%D1%96%D0%B2" xr:uid="{2DBD036A-F403-4D3C-AD75-4E37BC069621}"/>
    <hyperlink ref="C93" r:id="rId14" tooltip="Погребище" display="https://uk.wikipedia.org/wiki/%D0%9F%D0%BE%D0%B3%D1%80%D0%B5%D0%B1%D0%B8%D1%89%D0%B5" xr:uid="{503BFAF5-AD51-4F46-9BB4-E64B6539AB72}"/>
    <hyperlink ref="C99" r:id="rId15" tooltip="Тульчин" display="https://uk.wikipedia.org/wiki/%D0%A2%D1%83%D0%BB%D1%8C%D1%87%D0%B8%D0%BD" xr:uid="{067FE9EE-ED0D-482B-AB4F-22A4E9E5B893}"/>
    <hyperlink ref="C105" r:id="rId16" tooltip="Хмільник" display="https://uk.wikipedia.org/wiki/%D0%A5%D0%BC%D1%96%D0%BB%D1%8C%D0%BD%D0%B8%D0%BA" xr:uid="{4D9E4AAB-A0A0-400B-AF08-E53C02FFAA90}"/>
    <hyperlink ref="C91" r:id="rId17" tooltip="Шаргород" display="https://uk.wikipedia.org/wiki/%D0%A8%D0%B0%D1%80%D0%B3%D0%BE%D1%80%D0%BE%D0%B4" xr:uid="{0D6E209A-08F1-47B4-BCE3-1059CFF70569}"/>
    <hyperlink ref="C95" r:id="rId18" tooltip="Ямпіль" display="https://uk.wikipedia.org/wiki/%D0%AF%D0%BC%D0%BF%D1%96%D0%BB%D1%8C" xr:uid="{052853E5-2074-4925-8BFD-39E52F13B955}"/>
  </hyperlinks>
  <pageMargins left="0.7" right="0.7" top="0.75" bottom="0.75" header="0.3" footer="0.3"/>
  <drawing r:id="rId19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A760-C760-4565-AE10-8E3F810DDDB9}">
  <dimension ref="A1:Z171"/>
  <sheetViews>
    <sheetView topLeftCell="A14" workbookViewId="0">
      <selection activeCell="B3" sqref="B3"/>
    </sheetView>
  </sheetViews>
  <sheetFormatPr defaultRowHeight="12.5" outlineLevelRow="4" x14ac:dyDescent="0.25"/>
  <cols>
    <col min="8" max="8" width="12.36328125" customWidth="1"/>
    <col min="9" max="9" width="12.54296875" customWidth="1"/>
    <col min="12" max="12" width="22.81640625" customWidth="1"/>
  </cols>
  <sheetData>
    <row r="1" spans="1:26" ht="50" x14ac:dyDescent="0.25">
      <c r="B1" s="1"/>
      <c r="C1" s="1"/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1:26" ht="13" thickBot="1" x14ac:dyDescent="0.3">
      <c r="B2" s="1"/>
      <c r="C2" s="1"/>
      <c r="D2" s="1"/>
    </row>
    <row r="3" spans="1:26" ht="26.5" thickBot="1" x14ac:dyDescent="0.3">
      <c r="A3" s="2"/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outlineLevel="4" x14ac:dyDescent="0.25">
      <c r="B4" s="11">
        <v>14</v>
      </c>
      <c r="C4" s="14" t="s">
        <v>51</v>
      </c>
      <c r="D4" s="3" t="s">
        <v>501</v>
      </c>
      <c r="E4" s="12" t="s">
        <v>29</v>
      </c>
      <c r="F4" s="12" t="s">
        <v>30</v>
      </c>
      <c r="G4" s="12" t="s">
        <v>76</v>
      </c>
      <c r="H4" s="13">
        <v>34916</v>
      </c>
      <c r="I4" s="13">
        <v>26140</v>
      </c>
      <c r="J4" s="18">
        <v>25.634017405821922</v>
      </c>
      <c r="K4" s="14" t="s">
        <v>498</v>
      </c>
      <c r="L4" s="19">
        <v>28000</v>
      </c>
      <c r="M4" s="18">
        <v>49.67785302226028</v>
      </c>
      <c r="N4" s="12" t="s">
        <v>510</v>
      </c>
      <c r="O4" s="12" t="s">
        <v>152</v>
      </c>
      <c r="P4" s="23" t="s">
        <v>174</v>
      </c>
    </row>
    <row r="5" spans="1:26" outlineLevel="3" x14ac:dyDescent="0.25">
      <c r="B5" s="11"/>
      <c r="C5" s="14"/>
      <c r="D5" s="3"/>
      <c r="E5" s="12"/>
      <c r="F5" s="12"/>
      <c r="G5" s="12"/>
      <c r="H5" s="13"/>
      <c r="I5" s="13"/>
      <c r="J5" s="18"/>
      <c r="K5" s="76" t="s">
        <v>596</v>
      </c>
      <c r="L5" s="19">
        <f>SUBTOTAL(9,L4:L4)</f>
        <v>28000</v>
      </c>
      <c r="M5" s="18"/>
      <c r="N5" s="12"/>
      <c r="O5" s="12"/>
      <c r="P5" s="23"/>
    </row>
    <row r="6" spans="1:26" ht="13" outlineLevel="2" x14ac:dyDescent="0.3">
      <c r="B6" s="11"/>
      <c r="C6" s="14"/>
      <c r="D6" s="77" t="s">
        <v>533</v>
      </c>
      <c r="E6" s="12"/>
      <c r="F6" s="12"/>
      <c r="G6" s="12"/>
      <c r="H6" s="13"/>
      <c r="I6" s="13"/>
      <c r="J6" s="18"/>
      <c r="K6" s="14"/>
      <c r="L6" s="19">
        <f>SUBTOTAL(9,L4:L4)</f>
        <v>28000</v>
      </c>
      <c r="M6" s="18"/>
      <c r="N6" s="12"/>
      <c r="O6" s="12"/>
      <c r="P6" s="23"/>
    </row>
    <row r="7" spans="1:26" outlineLevel="4" x14ac:dyDescent="0.25">
      <c r="B7" s="80">
        <v>5</v>
      </c>
      <c r="C7" s="3" t="s">
        <v>51</v>
      </c>
      <c r="D7" s="3" t="s">
        <v>500</v>
      </c>
      <c r="E7" s="4" t="s">
        <v>466</v>
      </c>
      <c r="F7" s="4" t="s">
        <v>467</v>
      </c>
      <c r="G7" s="4" t="s">
        <v>71</v>
      </c>
      <c r="H7" s="5">
        <v>27986</v>
      </c>
      <c r="I7" s="5">
        <v>19253</v>
      </c>
      <c r="J7" s="18">
        <v>44.620318775684936</v>
      </c>
      <c r="K7" s="14" t="s">
        <v>498</v>
      </c>
      <c r="L7" s="19">
        <v>32000</v>
      </c>
      <c r="M7" s="18">
        <v>68.546346172945206</v>
      </c>
      <c r="N7" s="4" t="s">
        <v>505</v>
      </c>
      <c r="O7" s="4" t="s">
        <v>152</v>
      </c>
      <c r="P7" s="21" t="s">
        <v>174</v>
      </c>
    </row>
    <row r="8" spans="1:26" outlineLevel="3" x14ac:dyDescent="0.25">
      <c r="B8" s="11"/>
      <c r="C8" s="3"/>
      <c r="D8" s="3"/>
      <c r="E8" s="4"/>
      <c r="F8" s="4"/>
      <c r="G8" s="4"/>
      <c r="H8" s="5"/>
      <c r="I8" s="5"/>
      <c r="J8" s="18"/>
      <c r="K8" s="76" t="s">
        <v>596</v>
      </c>
      <c r="L8" s="19">
        <f>SUBTOTAL(9,L7:L7)</f>
        <v>32000</v>
      </c>
      <c r="M8" s="18"/>
      <c r="N8" s="4"/>
      <c r="O8" s="4"/>
      <c r="P8" s="21"/>
    </row>
    <row r="9" spans="1:26" outlineLevel="4" x14ac:dyDescent="0.25">
      <c r="B9" s="11">
        <v>16</v>
      </c>
      <c r="C9" s="3" t="s">
        <v>51</v>
      </c>
      <c r="D9" s="3" t="s">
        <v>500</v>
      </c>
      <c r="E9" s="4" t="s">
        <v>33</v>
      </c>
      <c r="F9" s="4" t="s">
        <v>34</v>
      </c>
      <c r="G9" s="4" t="s">
        <v>78</v>
      </c>
      <c r="H9" s="5">
        <v>35967</v>
      </c>
      <c r="I9" s="5">
        <v>25279</v>
      </c>
      <c r="J9" s="18">
        <v>22.754565351027402</v>
      </c>
      <c r="K9" s="14" t="s">
        <v>499</v>
      </c>
      <c r="L9" s="19">
        <v>32000</v>
      </c>
      <c r="M9" s="18">
        <v>52.036757131849321</v>
      </c>
      <c r="N9" s="4" t="s">
        <v>511</v>
      </c>
      <c r="O9" s="4" t="s">
        <v>152</v>
      </c>
      <c r="P9" s="21" t="s">
        <v>195</v>
      </c>
    </row>
    <row r="10" spans="1:26" outlineLevel="3" x14ac:dyDescent="0.25">
      <c r="B10" s="11"/>
      <c r="C10" s="3"/>
      <c r="D10" s="3"/>
      <c r="E10" s="4"/>
      <c r="F10" s="4"/>
      <c r="G10" s="4"/>
      <c r="H10" s="5"/>
      <c r="I10" s="5"/>
      <c r="J10" s="18"/>
      <c r="K10" s="76" t="s">
        <v>597</v>
      </c>
      <c r="L10" s="19">
        <f>SUBTOTAL(9,L9:L9)</f>
        <v>32000</v>
      </c>
      <c r="M10" s="18"/>
      <c r="N10" s="4"/>
      <c r="O10" s="4"/>
      <c r="P10" s="21"/>
    </row>
    <row r="11" spans="1:26" ht="13" outlineLevel="2" x14ac:dyDescent="0.3">
      <c r="B11" s="11"/>
      <c r="C11" s="3"/>
      <c r="D11" s="77" t="s">
        <v>534</v>
      </c>
      <c r="E11" s="4"/>
      <c r="F11" s="4"/>
      <c r="G11" s="4"/>
      <c r="H11" s="5"/>
      <c r="I11" s="5"/>
      <c r="J11" s="18"/>
      <c r="K11" s="14"/>
      <c r="L11" s="19">
        <f>SUBTOTAL(9,L7:L9)</f>
        <v>64000</v>
      </c>
      <c r="M11" s="18"/>
      <c r="N11" s="4"/>
      <c r="O11" s="4"/>
      <c r="P11" s="21"/>
    </row>
    <row r="12" spans="1:26" outlineLevel="4" x14ac:dyDescent="0.25">
      <c r="B12" s="80">
        <v>7</v>
      </c>
      <c r="C12" s="3" t="s">
        <v>51</v>
      </c>
      <c r="D12" s="3" t="s">
        <v>41</v>
      </c>
      <c r="E12" s="4" t="s">
        <v>15</v>
      </c>
      <c r="F12" s="4" t="s">
        <v>16</v>
      </c>
      <c r="G12" s="4" t="s">
        <v>69</v>
      </c>
      <c r="H12" s="5">
        <v>33578</v>
      </c>
      <c r="I12" s="5">
        <v>17448</v>
      </c>
      <c r="J12" s="18">
        <v>29.299770830479456</v>
      </c>
      <c r="K12" s="14" t="s">
        <v>499</v>
      </c>
      <c r="L12" s="19">
        <v>25000</v>
      </c>
      <c r="M12" s="18">
        <v>73.491551652397263</v>
      </c>
      <c r="N12" s="4" t="s">
        <v>505</v>
      </c>
      <c r="O12" s="4" t="s">
        <v>152</v>
      </c>
      <c r="P12" s="21" t="s">
        <v>252</v>
      </c>
    </row>
    <row r="13" spans="1:26" outlineLevel="3" x14ac:dyDescent="0.25">
      <c r="B13" s="11"/>
      <c r="C13" s="3"/>
      <c r="D13" s="3"/>
      <c r="E13" s="4"/>
      <c r="F13" s="4"/>
      <c r="G13" s="4"/>
      <c r="H13" s="5"/>
      <c r="I13" s="5"/>
      <c r="J13" s="18"/>
      <c r="K13" s="76" t="s">
        <v>597</v>
      </c>
      <c r="L13" s="19">
        <f>SUBTOTAL(9,L12:L12)</f>
        <v>25000</v>
      </c>
      <c r="M13" s="18"/>
      <c r="N13" s="4"/>
      <c r="O13" s="4"/>
      <c r="P13" s="21"/>
    </row>
    <row r="14" spans="1:26" ht="13" outlineLevel="2" x14ac:dyDescent="0.3">
      <c r="B14" s="11"/>
      <c r="C14" s="3"/>
      <c r="D14" s="77" t="s">
        <v>535</v>
      </c>
      <c r="E14" s="4"/>
      <c r="F14" s="4"/>
      <c r="G14" s="4"/>
      <c r="H14" s="5"/>
      <c r="I14" s="5"/>
      <c r="J14" s="18"/>
      <c r="K14" s="14"/>
      <c r="L14" s="19">
        <f>SUBTOTAL(9,L12:L12)</f>
        <v>25000</v>
      </c>
      <c r="M14" s="18"/>
      <c r="N14" s="4"/>
      <c r="O14" s="4"/>
      <c r="P14" s="21"/>
    </row>
    <row r="15" spans="1:26" outlineLevel="4" x14ac:dyDescent="0.25">
      <c r="B15" s="11">
        <v>6</v>
      </c>
      <c r="C15" s="3" t="s">
        <v>51</v>
      </c>
      <c r="D15" s="3" t="s">
        <v>42</v>
      </c>
      <c r="E15" s="4" t="s">
        <v>13</v>
      </c>
      <c r="F15" s="4" t="s">
        <v>14</v>
      </c>
      <c r="G15" s="4" t="s">
        <v>68</v>
      </c>
      <c r="H15" s="5">
        <v>23963</v>
      </c>
      <c r="I15" s="5">
        <v>19253</v>
      </c>
      <c r="J15" s="18">
        <v>55.642236583904115</v>
      </c>
      <c r="K15" s="14" t="s">
        <v>499</v>
      </c>
      <c r="L15" s="19">
        <v>8000</v>
      </c>
      <c r="M15" s="18">
        <v>68.546346172945206</v>
      </c>
      <c r="N15" s="4" t="s">
        <v>506</v>
      </c>
      <c r="O15" s="4" t="s">
        <v>152</v>
      </c>
      <c r="P15" s="21" t="s">
        <v>270</v>
      </c>
    </row>
    <row r="16" spans="1:26" outlineLevel="4" x14ac:dyDescent="0.25">
      <c r="B16" s="80">
        <v>27</v>
      </c>
      <c r="C16" s="3" t="s">
        <v>51</v>
      </c>
      <c r="D16" s="3" t="s">
        <v>42</v>
      </c>
      <c r="E16" s="4" t="s">
        <v>33</v>
      </c>
      <c r="F16" s="4" t="s">
        <v>97</v>
      </c>
      <c r="G16" s="4" t="s">
        <v>98</v>
      </c>
      <c r="H16" s="5">
        <v>39487</v>
      </c>
      <c r="I16" s="5">
        <v>30771</v>
      </c>
      <c r="J16" s="18">
        <v>13.110729734589045</v>
      </c>
      <c r="K16" s="14" t="s">
        <v>499</v>
      </c>
      <c r="L16" s="19">
        <v>9000</v>
      </c>
      <c r="M16" s="18">
        <v>36.990181789383563</v>
      </c>
      <c r="N16" s="4" t="s">
        <v>506</v>
      </c>
      <c r="O16" s="4" t="s">
        <v>152</v>
      </c>
      <c r="P16" s="21" t="s">
        <v>288</v>
      </c>
    </row>
    <row r="17" spans="2:16" outlineLevel="3" x14ac:dyDescent="0.25">
      <c r="B17" s="11"/>
      <c r="C17" s="3"/>
      <c r="D17" s="3"/>
      <c r="E17" s="4"/>
      <c r="F17" s="4"/>
      <c r="G17" s="4"/>
      <c r="H17" s="5"/>
      <c r="I17" s="5"/>
      <c r="J17" s="18"/>
      <c r="K17" s="76" t="s">
        <v>597</v>
      </c>
      <c r="L17" s="19">
        <f>SUBTOTAL(9,L15:L16)</f>
        <v>17000</v>
      </c>
      <c r="M17" s="18"/>
      <c r="N17" s="4"/>
      <c r="O17" s="4"/>
      <c r="P17" s="21"/>
    </row>
    <row r="18" spans="2:16" ht="13" outlineLevel="2" x14ac:dyDescent="0.3">
      <c r="B18" s="11"/>
      <c r="C18" s="3"/>
      <c r="D18" s="77" t="s">
        <v>536</v>
      </c>
      <c r="E18" s="4"/>
      <c r="F18" s="4"/>
      <c r="G18" s="4"/>
      <c r="H18" s="5"/>
      <c r="I18" s="5"/>
      <c r="J18" s="18"/>
      <c r="K18" s="14"/>
      <c r="L18" s="19">
        <f>SUBTOTAL(9,L15:L16)</f>
        <v>17000</v>
      </c>
      <c r="M18" s="18"/>
      <c r="N18" s="4"/>
      <c r="O18" s="4"/>
      <c r="P18" s="21"/>
    </row>
    <row r="19" spans="2:16" outlineLevel="4" x14ac:dyDescent="0.25">
      <c r="B19" s="11">
        <v>1</v>
      </c>
      <c r="C19" s="3" t="s">
        <v>51</v>
      </c>
      <c r="D19" s="3" t="s">
        <v>40</v>
      </c>
      <c r="E19" s="4" t="s">
        <v>7</v>
      </c>
      <c r="F19" s="4" t="s">
        <v>8</v>
      </c>
      <c r="G19" s="4" t="s">
        <v>65</v>
      </c>
      <c r="H19" s="5">
        <v>33985</v>
      </c>
      <c r="I19" s="5">
        <v>24399</v>
      </c>
      <c r="J19" s="18">
        <v>28.184702337328773</v>
      </c>
      <c r="K19" s="14" t="s">
        <v>498</v>
      </c>
      <c r="L19" s="19">
        <v>15000</v>
      </c>
      <c r="M19" s="18">
        <v>54.447716035958905</v>
      </c>
      <c r="N19" s="4" t="s">
        <v>502</v>
      </c>
      <c r="O19" s="4" t="s">
        <v>134</v>
      </c>
      <c r="P19" s="21" t="s">
        <v>156</v>
      </c>
    </row>
    <row r="20" spans="2:16" outlineLevel="4" x14ac:dyDescent="0.25">
      <c r="B20" s="80">
        <v>10</v>
      </c>
      <c r="C20" s="3" t="s">
        <v>51</v>
      </c>
      <c r="D20" s="3" t="s">
        <v>40</v>
      </c>
      <c r="E20" s="4" t="s">
        <v>21</v>
      </c>
      <c r="F20" s="4" t="s">
        <v>22</v>
      </c>
      <c r="G20" s="4" t="s">
        <v>72</v>
      </c>
      <c r="H20" s="5">
        <v>33695</v>
      </c>
      <c r="I20" s="5">
        <v>18593</v>
      </c>
      <c r="J20" s="18">
        <v>28.979222885273977</v>
      </c>
      <c r="K20" s="14" t="s">
        <v>498</v>
      </c>
      <c r="L20" s="19">
        <v>15000</v>
      </c>
      <c r="M20" s="18">
        <v>70.354565351027404</v>
      </c>
      <c r="N20" s="4" t="s">
        <v>507</v>
      </c>
      <c r="O20" s="4" t="s">
        <v>152</v>
      </c>
      <c r="P20" s="21" t="s">
        <v>174</v>
      </c>
    </row>
    <row r="21" spans="2:16" outlineLevel="4" x14ac:dyDescent="0.25">
      <c r="B21" s="11">
        <v>12</v>
      </c>
      <c r="C21" s="3" t="s">
        <v>51</v>
      </c>
      <c r="D21" s="3" t="s">
        <v>40</v>
      </c>
      <c r="E21" s="4" t="s">
        <v>25</v>
      </c>
      <c r="F21" s="4" t="s">
        <v>26</v>
      </c>
      <c r="G21" s="4" t="s">
        <v>74</v>
      </c>
      <c r="H21" s="5">
        <v>36476</v>
      </c>
      <c r="I21" s="5">
        <v>29300</v>
      </c>
      <c r="J21" s="18">
        <v>21.360044803082197</v>
      </c>
      <c r="K21" s="14" t="s">
        <v>498</v>
      </c>
      <c r="L21" s="19">
        <v>12000</v>
      </c>
      <c r="M21" s="18">
        <v>41.020318775684935</v>
      </c>
      <c r="N21" s="4" t="s">
        <v>509</v>
      </c>
      <c r="O21" s="4" t="s">
        <v>152</v>
      </c>
      <c r="P21" s="21" t="s">
        <v>174</v>
      </c>
    </row>
    <row r="22" spans="2:16" outlineLevel="4" x14ac:dyDescent="0.25">
      <c r="B22" s="80">
        <v>15</v>
      </c>
      <c r="C22" s="3" t="s">
        <v>51</v>
      </c>
      <c r="D22" s="3" t="s">
        <v>40</v>
      </c>
      <c r="E22" s="4" t="s">
        <v>31</v>
      </c>
      <c r="F22" s="4" t="s">
        <v>32</v>
      </c>
      <c r="G22" s="4" t="s">
        <v>77</v>
      </c>
      <c r="H22" s="5">
        <v>35296</v>
      </c>
      <c r="I22" s="5">
        <v>26926</v>
      </c>
      <c r="J22" s="18">
        <v>24.592921515410964</v>
      </c>
      <c r="K22" s="14" t="s">
        <v>498</v>
      </c>
      <c r="L22" s="19">
        <v>12000</v>
      </c>
      <c r="M22" s="18">
        <v>47.524428364726035</v>
      </c>
      <c r="N22" s="4" t="s">
        <v>511</v>
      </c>
      <c r="O22" s="4" t="s">
        <v>152</v>
      </c>
      <c r="P22" s="21" t="s">
        <v>174</v>
      </c>
    </row>
    <row r="23" spans="2:16" outlineLevel="4" x14ac:dyDescent="0.25">
      <c r="B23" s="11">
        <v>20</v>
      </c>
      <c r="C23" s="3" t="s">
        <v>51</v>
      </c>
      <c r="D23" s="3" t="s">
        <v>40</v>
      </c>
      <c r="E23" s="4" t="s">
        <v>84</v>
      </c>
      <c r="F23" s="4" t="s">
        <v>85</v>
      </c>
      <c r="G23" s="4" t="s">
        <v>86</v>
      </c>
      <c r="H23" s="5">
        <v>42350</v>
      </c>
      <c r="I23" s="5">
        <v>33992</v>
      </c>
      <c r="J23" s="18">
        <v>5.266894118150689</v>
      </c>
      <c r="K23" s="14" t="s">
        <v>498</v>
      </c>
      <c r="L23" s="19">
        <v>12000</v>
      </c>
      <c r="M23" s="18">
        <v>28.16552425513699</v>
      </c>
      <c r="N23" s="4" t="s">
        <v>511</v>
      </c>
      <c r="O23" s="4" t="s">
        <v>134</v>
      </c>
      <c r="P23" s="21" t="s">
        <v>235</v>
      </c>
    </row>
    <row r="24" spans="2:16" outlineLevel="4" x14ac:dyDescent="0.25">
      <c r="B24" s="80">
        <v>23</v>
      </c>
      <c r="C24" s="3" t="s">
        <v>51</v>
      </c>
      <c r="D24" s="3" t="s">
        <v>40</v>
      </c>
      <c r="E24" s="4" t="s">
        <v>82</v>
      </c>
      <c r="F24" s="4" t="s">
        <v>90</v>
      </c>
      <c r="G24" s="4" t="s">
        <v>91</v>
      </c>
      <c r="H24" s="5">
        <v>42782</v>
      </c>
      <c r="I24" s="5">
        <v>35244</v>
      </c>
      <c r="J24" s="18">
        <v>4.083332474315073</v>
      </c>
      <c r="K24" s="14" t="s">
        <v>498</v>
      </c>
      <c r="L24" s="19">
        <v>12000</v>
      </c>
      <c r="M24" s="18">
        <v>24.73538726883562</v>
      </c>
      <c r="N24" s="4" t="s">
        <v>506</v>
      </c>
      <c r="O24" s="4" t="s">
        <v>154</v>
      </c>
      <c r="P24" s="21" t="s">
        <v>176</v>
      </c>
    </row>
    <row r="25" spans="2:16" outlineLevel="4" x14ac:dyDescent="0.25">
      <c r="B25" s="11">
        <v>25</v>
      </c>
      <c r="C25" s="3" t="s">
        <v>51</v>
      </c>
      <c r="D25" s="3" t="s">
        <v>40</v>
      </c>
      <c r="E25" s="4" t="s">
        <v>92</v>
      </c>
      <c r="F25" s="4" t="s">
        <v>8</v>
      </c>
      <c r="G25" s="4" t="s">
        <v>93</v>
      </c>
      <c r="H25" s="5">
        <v>43176</v>
      </c>
      <c r="I25" s="5">
        <v>36102</v>
      </c>
      <c r="J25" s="18">
        <v>3.0038804195205522</v>
      </c>
      <c r="K25" s="14" t="s">
        <v>498</v>
      </c>
      <c r="L25" s="19">
        <v>12000</v>
      </c>
      <c r="M25" s="18">
        <v>22.384702337328772</v>
      </c>
      <c r="N25" s="4" t="s">
        <v>511</v>
      </c>
      <c r="O25" s="4" t="s">
        <v>154</v>
      </c>
      <c r="P25" s="21" t="s">
        <v>176</v>
      </c>
    </row>
    <row r="26" spans="2:16" outlineLevel="3" x14ac:dyDescent="0.25">
      <c r="B26" s="11"/>
      <c r="C26" s="3"/>
      <c r="D26" s="3"/>
      <c r="E26" s="4"/>
      <c r="F26" s="4"/>
      <c r="G26" s="4"/>
      <c r="H26" s="5"/>
      <c r="I26" s="5"/>
      <c r="J26" s="18"/>
      <c r="K26" s="76" t="s">
        <v>596</v>
      </c>
      <c r="L26" s="19">
        <f>SUBTOTAL(9,L19:L25)</f>
        <v>90000</v>
      </c>
      <c r="M26" s="18"/>
      <c r="N26" s="4"/>
      <c r="O26" s="4"/>
      <c r="P26" s="21"/>
    </row>
    <row r="27" spans="2:16" outlineLevel="4" x14ac:dyDescent="0.25">
      <c r="B27" s="80">
        <v>21</v>
      </c>
      <c r="C27" s="3" t="s">
        <v>51</v>
      </c>
      <c r="D27" s="3" t="s">
        <v>40</v>
      </c>
      <c r="E27" s="4" t="s">
        <v>87</v>
      </c>
      <c r="F27" s="4" t="s">
        <v>36</v>
      </c>
      <c r="G27" s="4" t="s">
        <v>459</v>
      </c>
      <c r="H27" s="5">
        <v>41682</v>
      </c>
      <c r="I27" s="5">
        <v>33992</v>
      </c>
      <c r="J27" s="18">
        <v>7.0970311044520589</v>
      </c>
      <c r="K27" s="14" t="s">
        <v>499</v>
      </c>
      <c r="L27" s="19">
        <v>15000</v>
      </c>
      <c r="M27" s="18">
        <v>28.16552425513699</v>
      </c>
      <c r="N27" s="4" t="s">
        <v>503</v>
      </c>
      <c r="O27" s="4" t="s">
        <v>134</v>
      </c>
      <c r="P27" s="21" t="s">
        <v>235</v>
      </c>
    </row>
    <row r="28" spans="2:16" outlineLevel="3" x14ac:dyDescent="0.25">
      <c r="B28" s="11"/>
      <c r="C28" s="3"/>
      <c r="D28" s="3"/>
      <c r="E28" s="4"/>
      <c r="F28" s="4"/>
      <c r="G28" s="4"/>
      <c r="H28" s="5"/>
      <c r="I28" s="5"/>
      <c r="J28" s="18"/>
      <c r="K28" s="76" t="s">
        <v>597</v>
      </c>
      <c r="L28" s="19">
        <f>SUBTOTAL(9,L27:L27)</f>
        <v>15000</v>
      </c>
      <c r="M28" s="18"/>
      <c r="N28" s="4"/>
      <c r="O28" s="4"/>
      <c r="P28" s="21"/>
    </row>
    <row r="29" spans="2:16" ht="13" outlineLevel="2" x14ac:dyDescent="0.3">
      <c r="B29" s="11"/>
      <c r="C29" s="3"/>
      <c r="D29" s="77" t="s">
        <v>539</v>
      </c>
      <c r="E29" s="4"/>
      <c r="F29" s="4"/>
      <c r="G29" s="4"/>
      <c r="H29" s="5"/>
      <c r="I29" s="5"/>
      <c r="J29" s="18"/>
      <c r="K29" s="14"/>
      <c r="L29" s="19">
        <f>SUBTOTAL(9,L19:L27)</f>
        <v>105000</v>
      </c>
      <c r="M29" s="18"/>
      <c r="N29" s="4"/>
      <c r="O29" s="4"/>
      <c r="P29" s="21"/>
    </row>
    <row r="30" spans="2:16" ht="13" outlineLevel="1" x14ac:dyDescent="0.3">
      <c r="B30" s="11"/>
      <c r="C30" s="77" t="s">
        <v>586</v>
      </c>
      <c r="D30" s="3"/>
      <c r="E30" s="4"/>
      <c r="F30" s="4"/>
      <c r="G30" s="4"/>
      <c r="H30" s="5"/>
      <c r="I30" s="5"/>
      <c r="J30" s="18"/>
      <c r="K30" s="14"/>
      <c r="L30" s="19">
        <f>SUBTOTAL(9,L4:L27)</f>
        <v>239000</v>
      </c>
      <c r="M30" s="18"/>
      <c r="N30" s="4"/>
      <c r="O30" s="4"/>
      <c r="P30" s="21"/>
    </row>
    <row r="31" spans="2:16" outlineLevel="4" x14ac:dyDescent="0.25">
      <c r="B31" s="11">
        <v>17</v>
      </c>
      <c r="C31" s="3" t="s">
        <v>46</v>
      </c>
      <c r="D31" s="3" t="s">
        <v>501</v>
      </c>
      <c r="E31" s="4" t="s">
        <v>35</v>
      </c>
      <c r="F31" s="4" t="s">
        <v>36</v>
      </c>
      <c r="G31" s="4" t="s">
        <v>79</v>
      </c>
      <c r="H31" s="5">
        <v>36774</v>
      </c>
      <c r="I31" s="5">
        <v>30444</v>
      </c>
      <c r="J31" s="18">
        <v>20.543606446917813</v>
      </c>
      <c r="K31" s="14" t="s">
        <v>499</v>
      </c>
      <c r="L31" s="19">
        <v>28000</v>
      </c>
      <c r="M31" s="18">
        <v>37.886072200342468</v>
      </c>
      <c r="N31" s="4" t="s">
        <v>502</v>
      </c>
      <c r="O31" s="4" t="s">
        <v>152</v>
      </c>
      <c r="P31" s="21" t="s">
        <v>215</v>
      </c>
    </row>
    <row r="32" spans="2:16" outlineLevel="3" x14ac:dyDescent="0.25">
      <c r="B32" s="11"/>
      <c r="C32" s="3"/>
      <c r="D32" s="3"/>
      <c r="E32" s="4"/>
      <c r="F32" s="4"/>
      <c r="G32" s="4"/>
      <c r="H32" s="5"/>
      <c r="I32" s="5"/>
      <c r="J32" s="18"/>
      <c r="K32" s="76" t="s">
        <v>597</v>
      </c>
      <c r="L32" s="19">
        <f>SUBTOTAL(9,L31:L31)</f>
        <v>28000</v>
      </c>
      <c r="M32" s="18"/>
      <c r="N32" s="4"/>
      <c r="O32" s="4"/>
      <c r="P32" s="21"/>
    </row>
    <row r="33" spans="2:16" ht="13" outlineLevel="2" x14ac:dyDescent="0.3">
      <c r="B33" s="11"/>
      <c r="C33" s="3"/>
      <c r="D33" s="77" t="s">
        <v>533</v>
      </c>
      <c r="E33" s="4"/>
      <c r="F33" s="4"/>
      <c r="G33" s="4"/>
      <c r="H33" s="5"/>
      <c r="I33" s="5"/>
      <c r="J33" s="18"/>
      <c r="K33" s="14"/>
      <c r="L33" s="19">
        <f>SUBTOTAL(9,L31:L31)</f>
        <v>28000</v>
      </c>
      <c r="M33" s="18"/>
      <c r="N33" s="4"/>
      <c r="O33" s="4"/>
      <c r="P33" s="21"/>
    </row>
    <row r="34" spans="2:16" outlineLevel="4" x14ac:dyDescent="0.25">
      <c r="B34" s="80">
        <v>29</v>
      </c>
      <c r="C34" s="3" t="s">
        <v>46</v>
      </c>
      <c r="D34" s="3" t="s">
        <v>500</v>
      </c>
      <c r="E34" s="4" t="s">
        <v>21</v>
      </c>
      <c r="F34" s="4" t="s">
        <v>59</v>
      </c>
      <c r="G34" s="4" t="s">
        <v>80</v>
      </c>
      <c r="H34" s="5">
        <v>32640</v>
      </c>
      <c r="I34" s="5">
        <v>24945</v>
      </c>
      <c r="J34" s="18">
        <v>31.869633844178086</v>
      </c>
      <c r="K34" s="14" t="s">
        <v>498</v>
      </c>
      <c r="L34" s="19">
        <v>32000</v>
      </c>
      <c r="M34" s="18">
        <v>52.951825625000005</v>
      </c>
      <c r="N34" s="4" t="s">
        <v>505</v>
      </c>
      <c r="O34" s="4" t="s">
        <v>152</v>
      </c>
      <c r="P34" s="21" t="s">
        <v>174</v>
      </c>
    </row>
    <row r="35" spans="2:16" outlineLevel="3" x14ac:dyDescent="0.25">
      <c r="B35" s="11"/>
      <c r="C35" s="3"/>
      <c r="D35" s="3"/>
      <c r="E35" s="4"/>
      <c r="F35" s="4"/>
      <c r="G35" s="4"/>
      <c r="H35" s="5"/>
      <c r="I35" s="5"/>
      <c r="J35" s="18"/>
      <c r="K35" s="76" t="s">
        <v>596</v>
      </c>
      <c r="L35" s="19">
        <f>SUBTOTAL(9,L34:L34)</f>
        <v>32000</v>
      </c>
      <c r="M35" s="18"/>
      <c r="N35" s="4"/>
      <c r="O35" s="4"/>
      <c r="P35" s="21"/>
    </row>
    <row r="36" spans="2:16" outlineLevel="4" x14ac:dyDescent="0.25">
      <c r="B36" s="11">
        <v>11</v>
      </c>
      <c r="C36" s="3" t="s">
        <v>46</v>
      </c>
      <c r="D36" s="3" t="s">
        <v>500</v>
      </c>
      <c r="E36" s="4" t="s">
        <v>23</v>
      </c>
      <c r="F36" s="4" t="s">
        <v>24</v>
      </c>
      <c r="G36" s="4" t="s">
        <v>73</v>
      </c>
      <c r="H36" s="5">
        <v>34552</v>
      </c>
      <c r="I36" s="5">
        <v>18530</v>
      </c>
      <c r="J36" s="18">
        <v>26.631277679794525</v>
      </c>
      <c r="K36" s="14" t="s">
        <v>499</v>
      </c>
      <c r="L36" s="19">
        <v>30000</v>
      </c>
      <c r="M36" s="18">
        <v>70.527168090753435</v>
      </c>
      <c r="N36" s="4" t="s">
        <v>508</v>
      </c>
      <c r="O36" s="4" t="s">
        <v>152</v>
      </c>
      <c r="P36" s="21" t="s">
        <v>174</v>
      </c>
    </row>
    <row r="37" spans="2:16" outlineLevel="3" x14ac:dyDescent="0.25">
      <c r="B37" s="11"/>
      <c r="C37" s="3"/>
      <c r="D37" s="3"/>
      <c r="E37" s="4"/>
      <c r="F37" s="4"/>
      <c r="G37" s="4"/>
      <c r="H37" s="5"/>
      <c r="I37" s="5"/>
      <c r="J37" s="18"/>
      <c r="K37" s="76" t="s">
        <v>597</v>
      </c>
      <c r="L37" s="19">
        <f>SUBTOTAL(9,L36:L36)</f>
        <v>30000</v>
      </c>
      <c r="M37" s="18"/>
      <c r="N37" s="4"/>
      <c r="O37" s="4"/>
      <c r="P37" s="21"/>
    </row>
    <row r="38" spans="2:16" ht="13" outlineLevel="2" x14ac:dyDescent="0.3">
      <c r="B38" s="11"/>
      <c r="C38" s="3"/>
      <c r="D38" s="77" t="s">
        <v>534</v>
      </c>
      <c r="E38" s="4"/>
      <c r="F38" s="4"/>
      <c r="G38" s="4"/>
      <c r="H38" s="5"/>
      <c r="I38" s="5"/>
      <c r="J38" s="18"/>
      <c r="K38" s="14"/>
      <c r="L38" s="19">
        <f>SUBTOTAL(9,L34:L36)</f>
        <v>62000</v>
      </c>
      <c r="M38" s="18"/>
      <c r="N38" s="4"/>
      <c r="O38" s="4"/>
      <c r="P38" s="21"/>
    </row>
    <row r="39" spans="2:16" outlineLevel="4" x14ac:dyDescent="0.25">
      <c r="B39" s="80">
        <v>2</v>
      </c>
      <c r="C39" s="3" t="s">
        <v>46</v>
      </c>
      <c r="D39" s="3" t="s">
        <v>41</v>
      </c>
      <c r="E39" s="4" t="s">
        <v>9</v>
      </c>
      <c r="F39" s="4" t="s">
        <v>10</v>
      </c>
      <c r="G39" s="4" t="s">
        <v>66</v>
      </c>
      <c r="H39" s="5">
        <v>29882</v>
      </c>
      <c r="I39" s="5">
        <v>18742</v>
      </c>
      <c r="J39" s="18">
        <v>39.425798227739733</v>
      </c>
      <c r="K39" s="14" t="s">
        <v>499</v>
      </c>
      <c r="L39" s="19">
        <v>20000</v>
      </c>
      <c r="M39" s="18">
        <v>69.946346172945212</v>
      </c>
      <c r="N39" s="4" t="s">
        <v>503</v>
      </c>
      <c r="O39" s="4" t="s">
        <v>152</v>
      </c>
      <c r="P39" s="21" t="s">
        <v>174</v>
      </c>
    </row>
    <row r="40" spans="2:16" outlineLevel="3" x14ac:dyDescent="0.25">
      <c r="B40" s="11"/>
      <c r="C40" s="3"/>
      <c r="D40" s="3"/>
      <c r="E40" s="4"/>
      <c r="F40" s="4"/>
      <c r="G40" s="4"/>
      <c r="H40" s="5"/>
      <c r="I40" s="5"/>
      <c r="J40" s="18"/>
      <c r="K40" s="76" t="s">
        <v>597</v>
      </c>
      <c r="L40" s="19">
        <f>SUBTOTAL(9,L39:L39)</f>
        <v>20000</v>
      </c>
      <c r="M40" s="18"/>
      <c r="N40" s="4"/>
      <c r="O40" s="4"/>
      <c r="P40" s="21"/>
    </row>
    <row r="41" spans="2:16" ht="13" outlineLevel="2" x14ac:dyDescent="0.3">
      <c r="B41" s="11"/>
      <c r="C41" s="3"/>
      <c r="D41" s="77" t="s">
        <v>535</v>
      </c>
      <c r="E41" s="4"/>
      <c r="F41" s="4"/>
      <c r="G41" s="4"/>
      <c r="H41" s="5"/>
      <c r="I41" s="5"/>
      <c r="J41" s="18"/>
      <c r="K41" s="14"/>
      <c r="L41" s="19">
        <f>SUBTOTAL(9,L39:L39)</f>
        <v>20000</v>
      </c>
      <c r="M41" s="18"/>
      <c r="N41" s="4"/>
      <c r="O41" s="4"/>
      <c r="P41" s="21"/>
    </row>
    <row r="42" spans="2:16" outlineLevel="4" x14ac:dyDescent="0.25">
      <c r="B42" s="11">
        <v>18</v>
      </c>
      <c r="C42" s="3" t="s">
        <v>46</v>
      </c>
      <c r="D42" s="3" t="s">
        <v>81</v>
      </c>
      <c r="E42" s="4" t="s">
        <v>82</v>
      </c>
      <c r="F42" s="4" t="s">
        <v>83</v>
      </c>
      <c r="G42" s="4" t="s">
        <v>70</v>
      </c>
      <c r="H42" s="5">
        <v>40307</v>
      </c>
      <c r="I42" s="5">
        <v>29344</v>
      </c>
      <c r="J42" s="18">
        <v>10.864154392123291</v>
      </c>
      <c r="K42" s="14" t="s">
        <v>498</v>
      </c>
      <c r="L42" s="19">
        <v>15000</v>
      </c>
      <c r="M42" s="18">
        <v>40.899770830479454</v>
      </c>
      <c r="N42" s="4" t="s">
        <v>512</v>
      </c>
      <c r="O42" s="4" t="s">
        <v>152</v>
      </c>
      <c r="P42" s="21" t="s">
        <v>174</v>
      </c>
    </row>
    <row r="43" spans="2:16" outlineLevel="4" x14ac:dyDescent="0.25">
      <c r="B43" s="80">
        <v>19</v>
      </c>
      <c r="C43" s="3" t="s">
        <v>46</v>
      </c>
      <c r="D43" s="3" t="s">
        <v>81</v>
      </c>
      <c r="E43" s="4" t="s">
        <v>463</v>
      </c>
      <c r="F43" s="4" t="s">
        <v>464</v>
      </c>
      <c r="G43" s="4" t="s">
        <v>465</v>
      </c>
      <c r="H43" s="5">
        <v>42987</v>
      </c>
      <c r="I43" s="5">
        <v>29344</v>
      </c>
      <c r="J43" s="18">
        <v>3.5216886386986341</v>
      </c>
      <c r="K43" s="14" t="s">
        <v>498</v>
      </c>
      <c r="L43" s="19">
        <v>18000</v>
      </c>
      <c r="M43" s="18">
        <v>40.899770830479454</v>
      </c>
      <c r="N43" s="4" t="s">
        <v>504</v>
      </c>
      <c r="O43" s="4" t="s">
        <v>134</v>
      </c>
      <c r="P43" s="21" t="s">
        <v>178</v>
      </c>
    </row>
    <row r="44" spans="2:16" outlineLevel="3" x14ac:dyDescent="0.25">
      <c r="B44" s="11"/>
      <c r="C44" s="3"/>
      <c r="D44" s="3"/>
      <c r="E44" s="4"/>
      <c r="F44" s="4"/>
      <c r="G44" s="4"/>
      <c r="H44" s="5"/>
      <c r="I44" s="5"/>
      <c r="J44" s="18"/>
      <c r="K44" s="76" t="s">
        <v>596</v>
      </c>
      <c r="L44" s="19">
        <f>SUBTOTAL(9,L42:L43)</f>
        <v>33000</v>
      </c>
      <c r="M44" s="18"/>
      <c r="N44" s="4"/>
      <c r="O44" s="4"/>
      <c r="P44" s="21"/>
    </row>
    <row r="45" spans="2:16" ht="13" outlineLevel="2" x14ac:dyDescent="0.3">
      <c r="B45" s="11"/>
      <c r="C45" s="3"/>
      <c r="D45" s="77" t="s">
        <v>537</v>
      </c>
      <c r="E45" s="4"/>
      <c r="F45" s="4"/>
      <c r="G45" s="4"/>
      <c r="H45" s="5"/>
      <c r="I45" s="5"/>
      <c r="J45" s="18"/>
      <c r="K45" s="14"/>
      <c r="L45" s="19">
        <f>SUBTOTAL(9,L42:L43)</f>
        <v>33000</v>
      </c>
      <c r="M45" s="18"/>
      <c r="N45" s="4"/>
      <c r="O45" s="4"/>
      <c r="P45" s="21"/>
    </row>
    <row r="46" spans="2:16" outlineLevel="4" x14ac:dyDescent="0.25">
      <c r="B46" s="11">
        <v>28</v>
      </c>
      <c r="C46" s="3" t="s">
        <v>46</v>
      </c>
      <c r="D46" s="3" t="s">
        <v>456</v>
      </c>
      <c r="E46" s="4" t="s">
        <v>29</v>
      </c>
      <c r="F46" s="4" t="s">
        <v>100</v>
      </c>
      <c r="G46" s="4" t="s">
        <v>101</v>
      </c>
      <c r="H46" s="5">
        <v>40714</v>
      </c>
      <c r="I46" s="5">
        <v>31188</v>
      </c>
      <c r="J46" s="18">
        <v>9.7490858989726075</v>
      </c>
      <c r="K46" s="14" t="s">
        <v>498</v>
      </c>
      <c r="L46" s="19">
        <v>18000</v>
      </c>
      <c r="M46" s="18">
        <v>35.847716035958911</v>
      </c>
      <c r="N46" s="4" t="s">
        <v>503</v>
      </c>
      <c r="O46" s="4" t="s">
        <v>152</v>
      </c>
      <c r="P46" s="21" t="s">
        <v>215</v>
      </c>
    </row>
    <row r="47" spans="2:16" outlineLevel="3" x14ac:dyDescent="0.25">
      <c r="B47" s="11"/>
      <c r="C47" s="3"/>
      <c r="D47" s="3"/>
      <c r="E47" s="4"/>
      <c r="F47" s="4"/>
      <c r="G47" s="4"/>
      <c r="H47" s="5"/>
      <c r="I47" s="5"/>
      <c r="J47" s="18"/>
      <c r="K47" s="76" t="s">
        <v>596</v>
      </c>
      <c r="L47" s="19">
        <f>SUBTOTAL(9,L46:L46)</f>
        <v>18000</v>
      </c>
      <c r="M47" s="18"/>
      <c r="N47" s="4"/>
      <c r="O47" s="4"/>
      <c r="P47" s="21"/>
    </row>
    <row r="48" spans="2:16" outlineLevel="4" x14ac:dyDescent="0.25">
      <c r="B48" s="80">
        <v>4</v>
      </c>
      <c r="C48" s="3" t="s">
        <v>46</v>
      </c>
      <c r="D48" s="3" t="s">
        <v>456</v>
      </c>
      <c r="E48" s="4" t="s">
        <v>468</v>
      </c>
      <c r="F48" s="4" t="s">
        <v>469</v>
      </c>
      <c r="G48" s="4" t="s">
        <v>470</v>
      </c>
      <c r="H48" s="5">
        <v>25286</v>
      </c>
      <c r="I48" s="5">
        <v>19253</v>
      </c>
      <c r="J48" s="18">
        <v>52.017579049657542</v>
      </c>
      <c r="K48" s="14" t="s">
        <v>499</v>
      </c>
      <c r="L48" s="19">
        <v>18000</v>
      </c>
      <c r="M48" s="18">
        <v>68.546346172945206</v>
      </c>
      <c r="N48" s="4" t="s">
        <v>503</v>
      </c>
      <c r="O48" s="4" t="s">
        <v>152</v>
      </c>
      <c r="P48" s="21" t="s">
        <v>174</v>
      </c>
    </row>
    <row r="49" spans="2:16" outlineLevel="4" x14ac:dyDescent="0.25">
      <c r="B49" s="11">
        <v>13</v>
      </c>
      <c r="C49" s="3" t="s">
        <v>46</v>
      </c>
      <c r="D49" s="3" t="s">
        <v>456</v>
      </c>
      <c r="E49" s="4" t="s">
        <v>27</v>
      </c>
      <c r="F49" s="4" t="s">
        <v>28</v>
      </c>
      <c r="G49" s="4" t="s">
        <v>75</v>
      </c>
      <c r="H49" s="5">
        <v>34144</v>
      </c>
      <c r="I49" s="5">
        <v>27059</v>
      </c>
      <c r="J49" s="18">
        <v>27.749085898972606</v>
      </c>
      <c r="K49" s="14" t="s">
        <v>499</v>
      </c>
      <c r="L49" s="19">
        <v>19000</v>
      </c>
      <c r="M49" s="18">
        <v>47.160044803082194</v>
      </c>
      <c r="N49" s="4" t="s">
        <v>502</v>
      </c>
      <c r="O49" s="4" t="s">
        <v>152</v>
      </c>
      <c r="P49" s="21" t="s">
        <v>174</v>
      </c>
    </row>
    <row r="50" spans="2:16" outlineLevel="3" x14ac:dyDescent="0.25">
      <c r="B50" s="11"/>
      <c r="C50" s="3"/>
      <c r="D50" s="3"/>
      <c r="E50" s="4"/>
      <c r="F50" s="4"/>
      <c r="G50" s="4"/>
      <c r="H50" s="5"/>
      <c r="I50" s="5"/>
      <c r="J50" s="18"/>
      <c r="K50" s="76" t="s">
        <v>597</v>
      </c>
      <c r="L50" s="19">
        <f>SUBTOTAL(9,L48:L49)</f>
        <v>37000</v>
      </c>
      <c r="M50" s="18"/>
      <c r="N50" s="4"/>
      <c r="O50" s="4"/>
      <c r="P50" s="21"/>
    </row>
    <row r="51" spans="2:16" ht="13" outlineLevel="2" x14ac:dyDescent="0.3">
      <c r="B51" s="11"/>
      <c r="C51" s="3"/>
      <c r="D51" s="77" t="s">
        <v>538</v>
      </c>
      <c r="E51" s="4"/>
      <c r="F51" s="4"/>
      <c r="G51" s="4"/>
      <c r="H51" s="5"/>
      <c r="I51" s="5"/>
      <c r="J51" s="18"/>
      <c r="K51" s="14"/>
      <c r="L51" s="19">
        <f>SUBTOTAL(9,L46:L49)</f>
        <v>55000</v>
      </c>
      <c r="M51" s="18"/>
      <c r="N51" s="4"/>
      <c r="O51" s="4"/>
      <c r="P51" s="21"/>
    </row>
    <row r="52" spans="2:16" outlineLevel="4" x14ac:dyDescent="0.25">
      <c r="B52" s="80">
        <v>8</v>
      </c>
      <c r="C52" s="3" t="s">
        <v>46</v>
      </c>
      <c r="D52" s="3" t="s">
        <v>40</v>
      </c>
      <c r="E52" s="4" t="s">
        <v>17</v>
      </c>
      <c r="F52" s="4" t="s">
        <v>18</v>
      </c>
      <c r="G52" s="4" t="s">
        <v>70</v>
      </c>
      <c r="H52" s="5">
        <v>30299</v>
      </c>
      <c r="I52" s="5">
        <v>16428</v>
      </c>
      <c r="J52" s="18">
        <v>38.283332474315074</v>
      </c>
      <c r="K52" s="14" t="s">
        <v>498</v>
      </c>
      <c r="L52" s="19">
        <v>12000</v>
      </c>
      <c r="M52" s="18">
        <v>76.286072200342474</v>
      </c>
      <c r="N52" s="4" t="s">
        <v>503</v>
      </c>
      <c r="O52" s="4" t="s">
        <v>152</v>
      </c>
      <c r="P52" s="21" t="s">
        <v>234</v>
      </c>
    </row>
    <row r="53" spans="2:16" outlineLevel="4" x14ac:dyDescent="0.25">
      <c r="B53" s="11">
        <v>9</v>
      </c>
      <c r="C53" s="3" t="s">
        <v>46</v>
      </c>
      <c r="D53" s="3" t="s">
        <v>40</v>
      </c>
      <c r="E53" s="4" t="s">
        <v>19</v>
      </c>
      <c r="F53" s="4" t="s">
        <v>20</v>
      </c>
      <c r="G53" s="4" t="s">
        <v>71</v>
      </c>
      <c r="H53" s="5">
        <v>31194</v>
      </c>
      <c r="I53" s="5">
        <v>23467</v>
      </c>
      <c r="J53" s="18">
        <v>35.831277679794525</v>
      </c>
      <c r="K53" s="14" t="s">
        <v>498</v>
      </c>
      <c r="L53" s="19">
        <v>12000</v>
      </c>
      <c r="M53" s="18">
        <v>57.001140693493156</v>
      </c>
      <c r="N53" s="4" t="s">
        <v>506</v>
      </c>
      <c r="O53" s="4" t="s">
        <v>152</v>
      </c>
      <c r="P53" s="21" t="s">
        <v>195</v>
      </c>
    </row>
    <row r="54" spans="2:16" outlineLevel="4" x14ac:dyDescent="0.25">
      <c r="B54" s="80">
        <v>22</v>
      </c>
      <c r="C54" s="3" t="s">
        <v>46</v>
      </c>
      <c r="D54" s="3" t="s">
        <v>40</v>
      </c>
      <c r="E54" s="4" t="s">
        <v>87</v>
      </c>
      <c r="F54" s="4" t="s">
        <v>88</v>
      </c>
      <c r="G54" s="4" t="s">
        <v>89</v>
      </c>
      <c r="H54" s="5">
        <v>43215</v>
      </c>
      <c r="I54" s="5">
        <v>36295</v>
      </c>
      <c r="J54" s="18">
        <v>2.8970311044520587</v>
      </c>
      <c r="K54" s="14" t="s">
        <v>498</v>
      </c>
      <c r="L54" s="19">
        <v>12000</v>
      </c>
      <c r="M54" s="18">
        <v>21.8559352140411</v>
      </c>
      <c r="N54" s="4" t="s">
        <v>505</v>
      </c>
      <c r="O54" s="4" t="s">
        <v>134</v>
      </c>
      <c r="P54" s="21" t="s">
        <v>156</v>
      </c>
    </row>
    <row r="55" spans="2:16" outlineLevel="4" x14ac:dyDescent="0.25">
      <c r="B55" s="11">
        <v>24</v>
      </c>
      <c r="C55" s="3" t="s">
        <v>46</v>
      </c>
      <c r="D55" s="3" t="s">
        <v>40</v>
      </c>
      <c r="E55" s="4" t="s">
        <v>31</v>
      </c>
      <c r="F55" s="4" t="s">
        <v>32</v>
      </c>
      <c r="G55" s="4" t="s">
        <v>86</v>
      </c>
      <c r="H55" s="5">
        <v>43638</v>
      </c>
      <c r="I55" s="5">
        <v>35827</v>
      </c>
      <c r="J55" s="18">
        <v>1.7381269948630178</v>
      </c>
      <c r="K55" s="14" t="s">
        <v>498</v>
      </c>
      <c r="L55" s="19">
        <v>12000</v>
      </c>
      <c r="M55" s="18">
        <v>23.138126994863018</v>
      </c>
      <c r="N55" s="4" t="s">
        <v>506</v>
      </c>
      <c r="O55" s="4" t="s">
        <v>154</v>
      </c>
      <c r="P55" s="21" t="s">
        <v>176</v>
      </c>
    </row>
    <row r="56" spans="2:16" outlineLevel="4" x14ac:dyDescent="0.25">
      <c r="B56" s="80">
        <v>26</v>
      </c>
      <c r="C56" s="3" t="s">
        <v>46</v>
      </c>
      <c r="D56" s="3" t="s">
        <v>40</v>
      </c>
      <c r="E56" s="4" t="s">
        <v>94</v>
      </c>
      <c r="F56" s="4" t="s">
        <v>95</v>
      </c>
      <c r="G56" s="4" t="s">
        <v>96</v>
      </c>
      <c r="H56" s="5">
        <v>36411</v>
      </c>
      <c r="I56" s="5">
        <v>29630</v>
      </c>
      <c r="J56" s="18">
        <v>21.538126994863017</v>
      </c>
      <c r="K56" s="14" t="s">
        <v>498</v>
      </c>
      <c r="L56" s="19">
        <v>15000</v>
      </c>
      <c r="M56" s="18">
        <v>40.116209186643843</v>
      </c>
      <c r="N56" s="4" t="s">
        <v>508</v>
      </c>
      <c r="O56" s="4" t="s">
        <v>154</v>
      </c>
      <c r="P56" s="21" t="s">
        <v>176</v>
      </c>
    </row>
    <row r="57" spans="2:16" outlineLevel="3" x14ac:dyDescent="0.25">
      <c r="B57" s="11"/>
      <c r="C57" s="3"/>
      <c r="D57" s="3"/>
      <c r="E57" s="4"/>
      <c r="F57" s="4"/>
      <c r="G57" s="4"/>
      <c r="H57" s="5"/>
      <c r="I57" s="5"/>
      <c r="J57" s="18"/>
      <c r="K57" s="76" t="s">
        <v>596</v>
      </c>
      <c r="L57" s="19">
        <f>SUBTOTAL(9,L52:L56)</f>
        <v>63000</v>
      </c>
      <c r="M57" s="18"/>
      <c r="N57" s="4"/>
      <c r="O57" s="4"/>
      <c r="P57" s="21"/>
    </row>
    <row r="58" spans="2:16" outlineLevel="4" x14ac:dyDescent="0.25">
      <c r="B58" s="11">
        <v>3</v>
      </c>
      <c r="C58" s="3" t="s">
        <v>46</v>
      </c>
      <c r="D58" s="3" t="s">
        <v>40</v>
      </c>
      <c r="E58" s="4" t="s">
        <v>11</v>
      </c>
      <c r="F58" s="4" t="s">
        <v>12</v>
      </c>
      <c r="G58" s="4" t="s">
        <v>67</v>
      </c>
      <c r="H58" s="5">
        <v>31286</v>
      </c>
      <c r="I58" s="5">
        <v>22145</v>
      </c>
      <c r="J58" s="18">
        <v>35.579222885273978</v>
      </c>
      <c r="K58" s="14" t="s">
        <v>499</v>
      </c>
      <c r="L58" s="19">
        <v>12000</v>
      </c>
      <c r="M58" s="18">
        <v>60.623058501712336</v>
      </c>
      <c r="N58" s="4" t="s">
        <v>504</v>
      </c>
      <c r="O58" s="4" t="s">
        <v>152</v>
      </c>
      <c r="P58" s="21" t="s">
        <v>174</v>
      </c>
    </row>
    <row r="59" spans="2:16" outlineLevel="3" x14ac:dyDescent="0.25">
      <c r="B59" s="69"/>
      <c r="C59" s="25"/>
      <c r="D59" s="25"/>
      <c r="E59" s="70"/>
      <c r="F59" s="70"/>
      <c r="G59" s="70"/>
      <c r="H59" s="71"/>
      <c r="I59" s="71"/>
      <c r="J59" s="18"/>
      <c r="K59" s="76" t="s">
        <v>597</v>
      </c>
      <c r="L59" s="19">
        <f>SUBTOTAL(9,L58:L58)</f>
        <v>12000</v>
      </c>
      <c r="M59" s="18"/>
      <c r="N59" s="70"/>
      <c r="O59" s="70"/>
      <c r="P59" s="72"/>
    </row>
    <row r="60" spans="2:16" ht="13" outlineLevel="2" x14ac:dyDescent="0.3">
      <c r="B60" s="69"/>
      <c r="C60" s="25"/>
      <c r="D60" s="78" t="s">
        <v>539</v>
      </c>
      <c r="E60" s="70"/>
      <c r="F60" s="70"/>
      <c r="G60" s="70"/>
      <c r="H60" s="71"/>
      <c r="I60" s="71"/>
      <c r="J60" s="18"/>
      <c r="K60" s="14"/>
      <c r="L60" s="19">
        <f>SUBTOTAL(9,L52:L58)</f>
        <v>75000</v>
      </c>
      <c r="M60" s="18"/>
      <c r="N60" s="70"/>
      <c r="O60" s="70"/>
      <c r="P60" s="72"/>
    </row>
    <row r="61" spans="2:16" ht="13" outlineLevel="1" x14ac:dyDescent="0.3">
      <c r="B61" s="69"/>
      <c r="C61" s="78" t="s">
        <v>587</v>
      </c>
      <c r="D61" s="25"/>
      <c r="E61" s="70"/>
      <c r="F61" s="70"/>
      <c r="G61" s="70"/>
      <c r="H61" s="71"/>
      <c r="I61" s="71"/>
      <c r="J61" s="18"/>
      <c r="K61" s="14"/>
      <c r="L61" s="19">
        <f>SUBTOTAL(9,L31:L58)</f>
        <v>273000</v>
      </c>
      <c r="M61" s="18"/>
      <c r="N61" s="70"/>
      <c r="O61" s="70"/>
      <c r="P61" s="72"/>
    </row>
    <row r="62" spans="2:16" ht="13" x14ac:dyDescent="0.3">
      <c r="B62" s="69"/>
      <c r="C62" s="78" t="s">
        <v>540</v>
      </c>
      <c r="D62" s="25"/>
      <c r="E62" s="70"/>
      <c r="F62" s="70"/>
      <c r="G62" s="70"/>
      <c r="H62" s="71"/>
      <c r="I62" s="71"/>
      <c r="J62" s="18"/>
      <c r="K62" s="14"/>
      <c r="L62" s="19">
        <f>SUBTOTAL(9,L4:L58)</f>
        <v>512000</v>
      </c>
      <c r="M62" s="18"/>
      <c r="N62" s="70"/>
      <c r="O62" s="70"/>
      <c r="P62" s="72"/>
    </row>
    <row r="63" spans="2:16" ht="13" thickBot="1" x14ac:dyDescent="0.3">
      <c r="B63" s="81"/>
      <c r="C63" s="10"/>
      <c r="D63" s="10"/>
      <c r="E63" s="8"/>
      <c r="F63" s="8"/>
      <c r="G63" s="8"/>
      <c r="H63" s="9"/>
      <c r="I63" s="9"/>
      <c r="J63" s="18"/>
      <c r="K63" s="14"/>
      <c r="L63" s="19"/>
      <c r="M63" s="18"/>
      <c r="N63" s="8"/>
      <c r="O63" s="8"/>
      <c r="P63" s="22"/>
    </row>
    <row r="64" spans="2:16" x14ac:dyDescent="0.25">
      <c r="B64" s="1"/>
      <c r="C64" s="1"/>
      <c r="D64" s="1"/>
      <c r="H64" s="42"/>
      <c r="I64" s="42"/>
      <c r="J64" s="43"/>
      <c r="K64" s="1"/>
      <c r="L64" s="44"/>
      <c r="M64" s="18"/>
    </row>
    <row r="65" spans="1:13" x14ac:dyDescent="0.25">
      <c r="B65" s="1"/>
      <c r="C65" s="1"/>
      <c r="D65" s="1"/>
      <c r="H65" s="42"/>
      <c r="I65" s="42"/>
      <c r="J65" s="43"/>
      <c r="K65" s="1"/>
      <c r="L65" s="44"/>
      <c r="M65" s="43"/>
    </row>
    <row r="66" spans="1:13" x14ac:dyDescent="0.25">
      <c r="B66" s="1"/>
      <c r="C66" s="1"/>
      <c r="D66" s="1"/>
    </row>
    <row r="67" spans="1:13" x14ac:dyDescent="0.25">
      <c r="B67" s="1"/>
      <c r="C67" s="1"/>
      <c r="D67" s="1"/>
    </row>
    <row r="68" spans="1:13" ht="13" thickBot="1" x14ac:dyDescent="0.3">
      <c r="B68" s="1"/>
      <c r="C68" s="1"/>
      <c r="D68" s="1"/>
    </row>
    <row r="69" spans="1:13" ht="13" x14ac:dyDescent="0.3">
      <c r="A69" s="97" t="s">
        <v>115</v>
      </c>
      <c r="B69" s="30">
        <v>1</v>
      </c>
      <c r="C69" s="100" t="s">
        <v>108</v>
      </c>
      <c r="D69" s="100"/>
      <c r="E69" s="100"/>
      <c r="F69" s="100"/>
      <c r="G69" s="100"/>
      <c r="H69" s="101"/>
    </row>
    <row r="70" spans="1:13" ht="13" x14ac:dyDescent="0.3">
      <c r="A70" s="98"/>
      <c r="B70" s="3">
        <v>2</v>
      </c>
      <c r="C70" s="90" t="s">
        <v>111</v>
      </c>
      <c r="D70" s="90"/>
      <c r="E70" s="90"/>
      <c r="F70" s="90"/>
      <c r="G70" s="90"/>
      <c r="H70" s="91"/>
    </row>
    <row r="71" spans="1:13" ht="13" x14ac:dyDescent="0.3">
      <c r="A71" s="98"/>
      <c r="B71" s="3">
        <v>3</v>
      </c>
      <c r="C71" s="90" t="s">
        <v>48</v>
      </c>
      <c r="D71" s="90"/>
      <c r="E71" s="90"/>
      <c r="F71" s="90"/>
      <c r="G71" s="90"/>
      <c r="H71" s="91"/>
    </row>
    <row r="72" spans="1:13" x14ac:dyDescent="0.25">
      <c r="A72" s="98"/>
      <c r="B72" s="3">
        <v>4</v>
      </c>
      <c r="C72" s="90" t="s">
        <v>103</v>
      </c>
      <c r="D72" s="90"/>
      <c r="E72" s="90"/>
      <c r="F72" s="90"/>
      <c r="G72" s="90"/>
      <c r="H72" s="91"/>
    </row>
    <row r="73" spans="1:13" ht="13" x14ac:dyDescent="0.3">
      <c r="A73" s="98"/>
      <c r="B73" s="3">
        <v>5</v>
      </c>
      <c r="C73" s="32" t="s">
        <v>109</v>
      </c>
      <c r="D73" s="33"/>
      <c r="E73" s="33"/>
      <c r="F73" s="33"/>
      <c r="G73" s="33"/>
      <c r="H73" s="34"/>
    </row>
    <row r="74" spans="1:13" ht="13" x14ac:dyDescent="0.3">
      <c r="A74" s="98"/>
      <c r="B74" s="3">
        <v>6</v>
      </c>
      <c r="C74" s="82" t="s">
        <v>110</v>
      </c>
      <c r="D74" s="32"/>
      <c r="E74" s="33"/>
      <c r="F74" s="33"/>
      <c r="G74" s="33"/>
      <c r="H74" s="34"/>
    </row>
    <row r="75" spans="1:13" ht="13" x14ac:dyDescent="0.3">
      <c r="A75" s="98"/>
      <c r="B75" s="3">
        <v>7</v>
      </c>
      <c r="C75" s="82" t="s">
        <v>50</v>
      </c>
      <c r="D75" s="32"/>
      <c r="E75" s="33"/>
      <c r="F75" s="33"/>
      <c r="G75" s="33"/>
      <c r="H75" s="34"/>
    </row>
    <row r="76" spans="1:13" ht="13" x14ac:dyDescent="0.3">
      <c r="A76" s="98"/>
      <c r="B76" s="3">
        <v>8</v>
      </c>
      <c r="C76" s="82" t="s">
        <v>102</v>
      </c>
      <c r="D76" s="32"/>
      <c r="E76" s="33"/>
      <c r="F76" s="33"/>
      <c r="G76" s="33"/>
      <c r="H76" s="34"/>
    </row>
    <row r="77" spans="1:13" ht="13" x14ac:dyDescent="0.3">
      <c r="A77" s="98"/>
      <c r="B77" s="3">
        <v>9</v>
      </c>
      <c r="C77" s="82" t="s">
        <v>49</v>
      </c>
      <c r="D77" s="32"/>
      <c r="E77" s="33"/>
      <c r="F77" s="33"/>
      <c r="G77" s="33"/>
      <c r="H77" s="34"/>
    </row>
    <row r="78" spans="1:13" ht="13" x14ac:dyDescent="0.3">
      <c r="A78" s="98"/>
      <c r="B78" s="3">
        <v>10</v>
      </c>
      <c r="C78" s="82" t="s">
        <v>113</v>
      </c>
      <c r="D78" s="32"/>
      <c r="E78" s="33"/>
      <c r="F78" s="33"/>
      <c r="G78" s="33"/>
      <c r="H78" s="34"/>
    </row>
    <row r="79" spans="1:13" ht="13" x14ac:dyDescent="0.3">
      <c r="A79" s="98"/>
      <c r="B79" s="3">
        <v>11</v>
      </c>
      <c r="C79" s="82" t="s">
        <v>114</v>
      </c>
      <c r="D79" s="32"/>
      <c r="E79" s="33"/>
      <c r="F79" s="33"/>
      <c r="G79" s="33"/>
      <c r="H79" s="34"/>
    </row>
    <row r="80" spans="1:13" ht="13.5" thickBot="1" x14ac:dyDescent="0.35">
      <c r="A80" s="99"/>
      <c r="B80" s="10">
        <v>12</v>
      </c>
      <c r="C80" s="83" t="s">
        <v>112</v>
      </c>
      <c r="D80" s="35"/>
      <c r="E80" s="36"/>
      <c r="F80" s="36"/>
      <c r="G80" s="36"/>
      <c r="H80" s="37"/>
    </row>
    <row r="81" spans="1:14" ht="13" thickBot="1" x14ac:dyDescent="0.3">
      <c r="B81" s="1"/>
      <c r="C81" s="20"/>
      <c r="D81" s="1"/>
    </row>
    <row r="82" spans="1:14" ht="13" x14ac:dyDescent="0.3">
      <c r="A82" s="102" t="s">
        <v>124</v>
      </c>
      <c r="B82" s="30">
        <v>1</v>
      </c>
      <c r="C82" s="100" t="s">
        <v>52</v>
      </c>
      <c r="D82" s="100"/>
      <c r="E82" s="100"/>
      <c r="F82" s="100"/>
      <c r="G82" s="100"/>
      <c r="H82" s="100"/>
      <c r="I82" s="100"/>
      <c r="J82" s="100"/>
      <c r="K82" s="100"/>
      <c r="L82" s="100"/>
      <c r="M82" s="101"/>
    </row>
    <row r="83" spans="1:14" ht="13" x14ac:dyDescent="0.3">
      <c r="A83" s="103"/>
      <c r="B83" s="3">
        <v>2</v>
      </c>
      <c r="C83" s="90" t="s">
        <v>116</v>
      </c>
      <c r="D83" s="90"/>
      <c r="E83" s="90"/>
      <c r="F83" s="90"/>
      <c r="G83" s="90"/>
      <c r="H83" s="90"/>
      <c r="I83" s="90"/>
      <c r="J83" s="90"/>
      <c r="K83" s="90"/>
      <c r="L83" s="90"/>
      <c r="M83" s="91"/>
    </row>
    <row r="84" spans="1:14" ht="13" x14ac:dyDescent="0.3">
      <c r="A84" s="103"/>
      <c r="B84" s="3">
        <v>3</v>
      </c>
      <c r="C84" s="90" t="s">
        <v>117</v>
      </c>
      <c r="D84" s="90"/>
      <c r="E84" s="90"/>
      <c r="F84" s="90"/>
      <c r="G84" s="90"/>
      <c r="H84" s="90"/>
      <c r="I84" s="90"/>
      <c r="J84" s="90"/>
      <c r="K84" s="90"/>
      <c r="L84" s="90"/>
      <c r="M84" s="91"/>
    </row>
    <row r="85" spans="1:14" ht="13" x14ac:dyDescent="0.3">
      <c r="A85" s="103"/>
      <c r="B85" s="3">
        <v>4</v>
      </c>
      <c r="C85" s="90" t="s">
        <v>118</v>
      </c>
      <c r="D85" s="90"/>
      <c r="E85" s="90"/>
      <c r="F85" s="90"/>
      <c r="G85" s="90"/>
      <c r="H85" s="90"/>
      <c r="I85" s="90"/>
      <c r="J85" s="90"/>
      <c r="K85" s="90"/>
      <c r="L85" s="90"/>
      <c r="M85" s="91"/>
    </row>
    <row r="86" spans="1:14" ht="13" x14ac:dyDescent="0.3">
      <c r="A86" s="103"/>
      <c r="B86" s="3">
        <v>5</v>
      </c>
      <c r="C86" s="90" t="s">
        <v>119</v>
      </c>
      <c r="D86" s="90"/>
      <c r="E86" s="90"/>
      <c r="F86" s="90"/>
      <c r="G86" s="90"/>
      <c r="H86" s="90"/>
      <c r="I86" s="90"/>
      <c r="J86" s="90"/>
      <c r="K86" s="90"/>
      <c r="L86" s="90"/>
      <c r="M86" s="91"/>
    </row>
    <row r="87" spans="1:14" ht="13" x14ac:dyDescent="0.3">
      <c r="A87" s="103"/>
      <c r="B87" s="3">
        <v>6</v>
      </c>
      <c r="C87" s="90" t="s">
        <v>120</v>
      </c>
      <c r="D87" s="90"/>
      <c r="E87" s="90"/>
      <c r="F87" s="90"/>
      <c r="G87" s="90"/>
      <c r="H87" s="90"/>
      <c r="I87" s="90"/>
      <c r="J87" s="90"/>
      <c r="K87" s="90"/>
      <c r="L87" s="90"/>
      <c r="M87" s="91"/>
    </row>
    <row r="88" spans="1:14" ht="13" x14ac:dyDescent="0.3">
      <c r="A88" s="103"/>
      <c r="B88" s="3">
        <v>7</v>
      </c>
      <c r="C88" s="90" t="s">
        <v>60</v>
      </c>
      <c r="D88" s="90"/>
      <c r="E88" s="90"/>
      <c r="F88" s="90"/>
      <c r="G88" s="90"/>
      <c r="H88" s="90"/>
      <c r="I88" s="90"/>
      <c r="J88" s="90"/>
      <c r="K88" s="90"/>
      <c r="L88" s="90"/>
      <c r="M88" s="91"/>
    </row>
    <row r="89" spans="1:14" ht="13" x14ac:dyDescent="0.3">
      <c r="A89" s="103"/>
      <c r="B89" s="3">
        <v>8</v>
      </c>
      <c r="C89" s="90" t="s">
        <v>53</v>
      </c>
      <c r="D89" s="90"/>
      <c r="E89" s="90"/>
      <c r="F89" s="90"/>
      <c r="G89" s="90"/>
      <c r="H89" s="90"/>
      <c r="I89" s="90"/>
      <c r="J89" s="90"/>
      <c r="K89" s="90"/>
      <c r="L89" s="90"/>
      <c r="M89" s="91"/>
    </row>
    <row r="90" spans="1:14" ht="13" x14ac:dyDescent="0.3">
      <c r="A90" s="103"/>
      <c r="B90" s="3">
        <v>9</v>
      </c>
      <c r="C90" s="90" t="s">
        <v>121</v>
      </c>
      <c r="D90" s="90"/>
      <c r="E90" s="90"/>
      <c r="F90" s="90"/>
      <c r="G90" s="90"/>
      <c r="H90" s="90"/>
      <c r="I90" s="90"/>
      <c r="J90" s="90"/>
      <c r="K90" s="90"/>
      <c r="L90" s="90"/>
      <c r="M90" s="91"/>
    </row>
    <row r="91" spans="1:14" ht="13" x14ac:dyDescent="0.3">
      <c r="A91" s="103"/>
      <c r="B91" s="3">
        <v>10</v>
      </c>
      <c r="C91" s="90" t="s">
        <v>54</v>
      </c>
      <c r="D91" s="90"/>
      <c r="E91" s="90"/>
      <c r="F91" s="90"/>
      <c r="G91" s="90"/>
      <c r="H91" s="90"/>
      <c r="I91" s="90"/>
      <c r="J91" s="90"/>
      <c r="K91" s="90"/>
      <c r="L91" s="90"/>
      <c r="M91" s="91"/>
    </row>
    <row r="92" spans="1:14" ht="13" x14ac:dyDescent="0.3">
      <c r="A92" s="103"/>
      <c r="B92" s="3">
        <v>11</v>
      </c>
      <c r="C92" s="90" t="s">
        <v>123</v>
      </c>
      <c r="D92" s="90"/>
      <c r="E92" s="90"/>
      <c r="F92" s="90"/>
      <c r="G92" s="90"/>
      <c r="H92" s="90"/>
      <c r="I92" s="90"/>
      <c r="J92" s="90"/>
      <c r="K92" s="90"/>
      <c r="L92" s="90"/>
      <c r="M92" s="91"/>
    </row>
    <row r="93" spans="1:14" ht="13.5" thickBot="1" x14ac:dyDescent="0.35">
      <c r="A93" s="104"/>
      <c r="B93" s="10">
        <v>12</v>
      </c>
      <c r="C93" s="92" t="s">
        <v>122</v>
      </c>
      <c r="D93" s="92"/>
      <c r="E93" s="92"/>
      <c r="F93" s="92"/>
      <c r="G93" s="92"/>
      <c r="H93" s="92"/>
      <c r="I93" s="92"/>
      <c r="J93" s="92"/>
      <c r="K93" s="92"/>
      <c r="L93" s="92"/>
      <c r="M93" s="93"/>
    </row>
    <row r="94" spans="1:14" ht="13" thickBot="1" x14ac:dyDescent="0.3">
      <c r="B94" s="1"/>
      <c r="C94" s="20"/>
      <c r="D94" s="1"/>
    </row>
    <row r="95" spans="1:14" ht="13" thickBot="1" x14ac:dyDescent="0.3">
      <c r="A95" s="97" t="s">
        <v>131</v>
      </c>
      <c r="B95" s="30">
        <v>3</v>
      </c>
      <c r="C95" s="94" t="s">
        <v>55</v>
      </c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6"/>
    </row>
    <row r="96" spans="1:14" ht="13" thickBot="1" x14ac:dyDescent="0.3">
      <c r="A96" s="98"/>
      <c r="B96" s="3">
        <v>4</v>
      </c>
      <c r="C96" s="94" t="s">
        <v>127</v>
      </c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6"/>
    </row>
    <row r="97" spans="1:14" ht="13" thickBot="1" x14ac:dyDescent="0.3">
      <c r="A97" s="98"/>
      <c r="B97" s="3">
        <v>5</v>
      </c>
      <c r="C97" s="94" t="s">
        <v>56</v>
      </c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6"/>
    </row>
    <row r="98" spans="1:14" ht="13" thickBot="1" x14ac:dyDescent="0.3">
      <c r="A98" s="98"/>
      <c r="B98" s="3">
        <v>6</v>
      </c>
      <c r="C98" s="94" t="s">
        <v>130</v>
      </c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6"/>
    </row>
    <row r="99" spans="1:14" ht="13" thickBot="1" x14ac:dyDescent="0.3">
      <c r="A99" s="98"/>
      <c r="B99" s="3">
        <v>7</v>
      </c>
      <c r="C99" s="94" t="s">
        <v>57</v>
      </c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6"/>
    </row>
    <row r="100" spans="1:14" ht="13" thickBot="1" x14ac:dyDescent="0.3">
      <c r="A100" s="98"/>
      <c r="B100" s="3">
        <v>8</v>
      </c>
      <c r="C100" s="94" t="s">
        <v>128</v>
      </c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6"/>
    </row>
    <row r="101" spans="1:14" ht="13" thickBot="1" x14ac:dyDescent="0.3">
      <c r="A101" s="98"/>
      <c r="B101" s="3">
        <v>9</v>
      </c>
      <c r="C101" s="94" t="s">
        <v>125</v>
      </c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6"/>
    </row>
    <row r="102" spans="1:14" ht="13" thickBot="1" x14ac:dyDescent="0.3">
      <c r="A102" s="98"/>
      <c r="B102" s="3">
        <v>10</v>
      </c>
      <c r="C102" s="94" t="s">
        <v>61</v>
      </c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6"/>
    </row>
    <row r="103" spans="1:14" ht="13" thickBot="1" x14ac:dyDescent="0.3">
      <c r="A103" s="98"/>
      <c r="B103" s="3">
        <v>11</v>
      </c>
      <c r="C103" s="94" t="s">
        <v>126</v>
      </c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6"/>
    </row>
    <row r="104" spans="1:14" ht="13" thickBot="1" x14ac:dyDescent="0.3">
      <c r="A104" s="99"/>
      <c r="B104" s="10">
        <v>12</v>
      </c>
      <c r="C104" s="94" t="s">
        <v>58</v>
      </c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6"/>
    </row>
    <row r="105" spans="1:14" x14ac:dyDescent="0.25">
      <c r="B105" s="1"/>
      <c r="C105" s="1"/>
      <c r="D105" s="1"/>
    </row>
    <row r="106" spans="1:14" ht="13" thickBot="1" x14ac:dyDescent="0.3">
      <c r="B106" s="1"/>
      <c r="C106" s="1"/>
      <c r="D106" s="1"/>
    </row>
    <row r="107" spans="1:14" x14ac:dyDescent="0.25">
      <c r="A107" s="105"/>
      <c r="B107" s="30">
        <v>10</v>
      </c>
      <c r="C107" s="100" t="s">
        <v>129</v>
      </c>
      <c r="D107" s="100"/>
      <c r="E107" s="100"/>
      <c r="F107" s="100"/>
      <c r="G107" s="100"/>
      <c r="H107" s="100"/>
      <c r="I107" s="100"/>
      <c r="J107" s="100"/>
      <c r="K107" s="100"/>
      <c r="L107" s="100"/>
      <c r="M107" s="101"/>
    </row>
    <row r="108" spans="1:14" x14ac:dyDescent="0.25">
      <c r="A108" s="106"/>
      <c r="B108" s="3">
        <v>11</v>
      </c>
      <c r="C108" s="90" t="s">
        <v>132</v>
      </c>
      <c r="D108" s="90"/>
      <c r="E108" s="90"/>
      <c r="F108" s="90"/>
      <c r="G108" s="90"/>
      <c r="H108" s="90"/>
      <c r="I108" s="90"/>
      <c r="J108" s="90"/>
      <c r="K108" s="90"/>
      <c r="L108" s="90"/>
      <c r="M108" s="91"/>
    </row>
    <row r="109" spans="1:14" x14ac:dyDescent="0.25">
      <c r="A109" s="107"/>
      <c r="B109" s="25">
        <v>11</v>
      </c>
      <c r="C109" s="90" t="s">
        <v>460</v>
      </c>
      <c r="D109" s="90"/>
      <c r="E109" s="90"/>
      <c r="F109" s="90"/>
      <c r="G109" s="90"/>
      <c r="H109" s="90"/>
      <c r="I109" s="90"/>
      <c r="J109" s="90"/>
      <c r="K109" s="90"/>
      <c r="L109" s="90"/>
      <c r="M109" s="91"/>
    </row>
    <row r="110" spans="1:14" ht="13" thickBot="1" x14ac:dyDescent="0.3">
      <c r="A110" s="108"/>
      <c r="B110" s="10">
        <v>12</v>
      </c>
      <c r="C110" s="92" t="s">
        <v>133</v>
      </c>
      <c r="D110" s="92"/>
      <c r="E110" s="92"/>
      <c r="F110" s="92"/>
      <c r="G110" s="92"/>
      <c r="H110" s="92"/>
      <c r="I110" s="92"/>
      <c r="J110" s="92"/>
      <c r="K110" s="92"/>
      <c r="L110" s="92"/>
      <c r="M110" s="93"/>
    </row>
    <row r="111" spans="1:14" x14ac:dyDescent="0.25">
      <c r="B111" s="1"/>
      <c r="C111" s="1"/>
      <c r="D111" s="1"/>
    </row>
    <row r="112" spans="1:14" x14ac:dyDescent="0.25">
      <c r="B112" s="1"/>
      <c r="C112" s="1"/>
      <c r="D112" s="1"/>
    </row>
    <row r="113" spans="2:20" x14ac:dyDescent="0.25">
      <c r="B113" s="1"/>
      <c r="C113" s="1"/>
      <c r="D113" s="1"/>
    </row>
    <row r="114" spans="2:20" x14ac:dyDescent="0.25">
      <c r="B114" s="1"/>
      <c r="C114" s="1"/>
      <c r="D114" s="1"/>
    </row>
    <row r="115" spans="2:20" x14ac:dyDescent="0.25">
      <c r="B115" s="1"/>
      <c r="C115" s="1" t="s">
        <v>457</v>
      </c>
      <c r="D115" s="1"/>
    </row>
    <row r="116" spans="2:20" x14ac:dyDescent="0.25">
      <c r="B116" s="1"/>
      <c r="C116" s="1" t="s">
        <v>458</v>
      </c>
      <c r="D116" s="1"/>
    </row>
    <row r="117" spans="2:20" x14ac:dyDescent="0.25">
      <c r="B117" s="1"/>
      <c r="C117" s="1"/>
      <c r="D117" s="1"/>
    </row>
    <row r="118" spans="2:20" x14ac:dyDescent="0.25">
      <c r="B118" s="1"/>
      <c r="C118" s="1"/>
      <c r="D118" s="1"/>
    </row>
    <row r="119" spans="2:20" x14ac:dyDescent="0.25">
      <c r="B119" s="1"/>
      <c r="C119" s="1"/>
      <c r="D119" s="1"/>
    </row>
    <row r="120" spans="2:20" x14ac:dyDescent="0.25">
      <c r="B120" s="1"/>
      <c r="C120" t="s">
        <v>134</v>
      </c>
      <c r="D120" t="s">
        <v>135</v>
      </c>
      <c r="E120" t="s">
        <v>136</v>
      </c>
      <c r="F120" t="s">
        <v>137</v>
      </c>
      <c r="G120" t="s">
        <v>138</v>
      </c>
      <c r="H120" t="s">
        <v>139</v>
      </c>
      <c r="I120" t="s">
        <v>140</v>
      </c>
      <c r="J120" t="s">
        <v>141</v>
      </c>
      <c r="K120" t="s">
        <v>142</v>
      </c>
      <c r="L120" t="s">
        <v>143</v>
      </c>
      <c r="M120" t="s">
        <v>144</v>
      </c>
      <c r="N120" t="s">
        <v>145</v>
      </c>
      <c r="O120" t="s">
        <v>146</v>
      </c>
      <c r="P120" t="s">
        <v>147</v>
      </c>
      <c r="Q120" t="s">
        <v>152</v>
      </c>
      <c r="R120" t="s">
        <v>153</v>
      </c>
      <c r="S120" t="s">
        <v>154</v>
      </c>
      <c r="T120" t="s">
        <v>155</v>
      </c>
    </row>
    <row r="121" spans="2:20" x14ac:dyDescent="0.25">
      <c r="B121" s="1"/>
      <c r="C121" t="s">
        <v>156</v>
      </c>
      <c r="D121" t="s">
        <v>157</v>
      </c>
      <c r="E121" t="s">
        <v>158</v>
      </c>
      <c r="F121" t="s">
        <v>159</v>
      </c>
      <c r="G121" t="s">
        <v>160</v>
      </c>
      <c r="H121" t="s">
        <v>161</v>
      </c>
      <c r="I121" t="s">
        <v>162</v>
      </c>
      <c r="J121" t="s">
        <v>163</v>
      </c>
      <c r="K121" t="s">
        <v>164</v>
      </c>
      <c r="L121" t="s">
        <v>165</v>
      </c>
      <c r="M121" t="s">
        <v>166</v>
      </c>
      <c r="N121" t="s">
        <v>167</v>
      </c>
      <c r="O121" t="s">
        <v>168</v>
      </c>
      <c r="P121" t="s">
        <v>169</v>
      </c>
      <c r="Q121" t="s">
        <v>174</v>
      </c>
      <c r="R121" t="s">
        <v>175</v>
      </c>
      <c r="S121" t="s">
        <v>176</v>
      </c>
      <c r="T121" t="s">
        <v>177</v>
      </c>
    </row>
    <row r="122" spans="2:20" x14ac:dyDescent="0.25">
      <c r="B122" s="1"/>
      <c r="C122" t="s">
        <v>178</v>
      </c>
      <c r="D122" t="s">
        <v>179</v>
      </c>
      <c r="E122" t="s">
        <v>180</v>
      </c>
      <c r="F122" t="s">
        <v>181</v>
      </c>
      <c r="G122" t="s">
        <v>182</v>
      </c>
      <c r="H122" t="s">
        <v>183</v>
      </c>
      <c r="I122" t="s">
        <v>184</v>
      </c>
      <c r="J122" t="s">
        <v>185</v>
      </c>
      <c r="K122" t="s">
        <v>186</v>
      </c>
      <c r="L122" t="s">
        <v>187</v>
      </c>
      <c r="M122" t="s">
        <v>188</v>
      </c>
      <c r="N122" t="s">
        <v>189</v>
      </c>
      <c r="O122" t="s">
        <v>190</v>
      </c>
      <c r="P122" t="s">
        <v>191</v>
      </c>
      <c r="Q122" t="s">
        <v>195</v>
      </c>
      <c r="R122" t="s">
        <v>196</v>
      </c>
      <c r="T122" t="s">
        <v>197</v>
      </c>
    </row>
    <row r="123" spans="2:20" x14ac:dyDescent="0.25">
      <c r="B123" s="1"/>
      <c r="C123" t="s">
        <v>198</v>
      </c>
      <c r="D123" t="s">
        <v>199</v>
      </c>
      <c r="E123" t="s">
        <v>200</v>
      </c>
      <c r="F123" t="s">
        <v>201</v>
      </c>
      <c r="G123" t="s">
        <v>202</v>
      </c>
      <c r="H123" t="s">
        <v>203</v>
      </c>
      <c r="I123" t="s">
        <v>204</v>
      </c>
      <c r="J123" t="s">
        <v>205</v>
      </c>
      <c r="K123" t="s">
        <v>206</v>
      </c>
      <c r="L123" t="s">
        <v>207</v>
      </c>
      <c r="M123" t="s">
        <v>208</v>
      </c>
      <c r="N123" t="s">
        <v>209</v>
      </c>
      <c r="O123" t="s">
        <v>210</v>
      </c>
      <c r="P123" t="s">
        <v>211</v>
      </c>
      <c r="Q123" t="s">
        <v>215</v>
      </c>
      <c r="R123" t="s">
        <v>216</v>
      </c>
    </row>
    <row r="124" spans="2:20" x14ac:dyDescent="0.25">
      <c r="B124" s="1"/>
      <c r="C124" t="s">
        <v>217</v>
      </c>
      <c r="D124" t="s">
        <v>218</v>
      </c>
      <c r="E124" t="s">
        <v>219</v>
      </c>
      <c r="F124" t="s">
        <v>220</v>
      </c>
      <c r="G124" t="s">
        <v>221</v>
      </c>
      <c r="H124" t="s">
        <v>222</v>
      </c>
      <c r="I124" t="s">
        <v>223</v>
      </c>
      <c r="J124" t="s">
        <v>224</v>
      </c>
      <c r="K124" t="s">
        <v>225</v>
      </c>
      <c r="L124" t="s">
        <v>226</v>
      </c>
      <c r="M124" t="s">
        <v>227</v>
      </c>
      <c r="N124" t="s">
        <v>228</v>
      </c>
      <c r="O124" t="s">
        <v>229</v>
      </c>
      <c r="P124" t="s">
        <v>230</v>
      </c>
      <c r="Q124" t="s">
        <v>234</v>
      </c>
    </row>
    <row r="125" spans="2:20" x14ac:dyDescent="0.25">
      <c r="B125" s="1"/>
      <c r="C125" t="s">
        <v>235</v>
      </c>
      <c r="D125" t="s">
        <v>236</v>
      </c>
      <c r="E125" t="s">
        <v>237</v>
      </c>
      <c r="F125" t="s">
        <v>238</v>
      </c>
      <c r="G125" t="s">
        <v>239</v>
      </c>
      <c r="H125" t="s">
        <v>240</v>
      </c>
      <c r="I125" t="s">
        <v>241</v>
      </c>
      <c r="J125" t="s">
        <v>242</v>
      </c>
      <c r="K125" t="s">
        <v>243</v>
      </c>
      <c r="L125" t="s">
        <v>244</v>
      </c>
      <c r="M125" t="s">
        <v>245</v>
      </c>
      <c r="N125" t="s">
        <v>246</v>
      </c>
      <c r="O125" t="s">
        <v>247</v>
      </c>
      <c r="P125" t="s">
        <v>248</v>
      </c>
      <c r="Q125" t="s">
        <v>252</v>
      </c>
    </row>
    <row r="126" spans="2:20" x14ac:dyDescent="0.25">
      <c r="B126" s="1"/>
      <c r="C126" t="s">
        <v>253</v>
      </c>
      <c r="D126" t="s">
        <v>254</v>
      </c>
      <c r="E126" t="s">
        <v>255</v>
      </c>
      <c r="F126" t="s">
        <v>256</v>
      </c>
      <c r="G126" t="s">
        <v>257</v>
      </c>
      <c r="H126" t="s">
        <v>258</v>
      </c>
      <c r="I126" t="s">
        <v>259</v>
      </c>
      <c r="J126" t="s">
        <v>260</v>
      </c>
      <c r="K126" t="s">
        <v>261</v>
      </c>
      <c r="L126" t="s">
        <v>262</v>
      </c>
      <c r="M126" t="s">
        <v>263</v>
      </c>
      <c r="N126" t="s">
        <v>264</v>
      </c>
      <c r="O126" t="s">
        <v>265</v>
      </c>
      <c r="P126" t="s">
        <v>266</v>
      </c>
      <c r="Q126" t="s">
        <v>270</v>
      </c>
    </row>
    <row r="127" spans="2:20" x14ac:dyDescent="0.25">
      <c r="B127" s="1"/>
      <c r="C127" t="s">
        <v>271</v>
      </c>
      <c r="D127" t="s">
        <v>272</v>
      </c>
      <c r="E127" t="s">
        <v>273</v>
      </c>
      <c r="F127" t="s">
        <v>274</v>
      </c>
      <c r="G127" t="s">
        <v>275</v>
      </c>
      <c r="H127" t="s">
        <v>276</v>
      </c>
      <c r="I127" t="s">
        <v>277</v>
      </c>
      <c r="J127" t="s">
        <v>278</v>
      </c>
      <c r="K127" t="s">
        <v>279</v>
      </c>
      <c r="L127" t="s">
        <v>280</v>
      </c>
      <c r="M127" t="s">
        <v>281</v>
      </c>
      <c r="N127" t="s">
        <v>282</v>
      </c>
      <c r="O127" t="s">
        <v>283</v>
      </c>
      <c r="P127" t="s">
        <v>284</v>
      </c>
      <c r="Q127" t="s">
        <v>288</v>
      </c>
    </row>
    <row r="128" spans="2:20" x14ac:dyDescent="0.25">
      <c r="B128" s="1"/>
      <c r="C128" t="s">
        <v>289</v>
      </c>
      <c r="D128" t="s">
        <v>290</v>
      </c>
      <c r="E128" t="s">
        <v>291</v>
      </c>
      <c r="F128" t="s">
        <v>292</v>
      </c>
      <c r="G128" t="s">
        <v>293</v>
      </c>
      <c r="H128" t="s">
        <v>294</v>
      </c>
      <c r="I128" t="s">
        <v>295</v>
      </c>
      <c r="J128" t="s">
        <v>296</v>
      </c>
      <c r="K128" t="s">
        <v>297</v>
      </c>
      <c r="L128" t="s">
        <v>298</v>
      </c>
      <c r="M128" t="s">
        <v>299</v>
      </c>
      <c r="N128" t="s">
        <v>300</v>
      </c>
      <c r="O128" t="s">
        <v>301</v>
      </c>
      <c r="P128" t="s">
        <v>302</v>
      </c>
      <c r="Q128" t="s">
        <v>306</v>
      </c>
    </row>
    <row r="129" spans="2:17" x14ac:dyDescent="0.25">
      <c r="B129" s="1"/>
      <c r="C129" t="s">
        <v>307</v>
      </c>
      <c r="D129" t="s">
        <v>308</v>
      </c>
      <c r="E129" t="s">
        <v>309</v>
      </c>
      <c r="F129" t="s">
        <v>310</v>
      </c>
      <c r="G129" t="s">
        <v>311</v>
      </c>
      <c r="H129" t="s">
        <v>312</v>
      </c>
      <c r="I129" t="s">
        <v>313</v>
      </c>
      <c r="J129" t="s">
        <v>314</v>
      </c>
      <c r="K129" t="s">
        <v>315</v>
      </c>
      <c r="L129" t="s">
        <v>316</v>
      </c>
      <c r="M129" t="s">
        <v>317</v>
      </c>
      <c r="N129" t="s">
        <v>318</v>
      </c>
      <c r="O129" t="s">
        <v>319</v>
      </c>
      <c r="P129" t="s">
        <v>320</v>
      </c>
      <c r="Q129" t="s">
        <v>324</v>
      </c>
    </row>
    <row r="130" spans="2:17" x14ac:dyDescent="0.25">
      <c r="B130" s="1"/>
      <c r="C130" t="s">
        <v>325</v>
      </c>
      <c r="D130" t="s">
        <v>326</v>
      </c>
      <c r="E130" t="s">
        <v>327</v>
      </c>
      <c r="F130" t="s">
        <v>328</v>
      </c>
      <c r="G130" t="s">
        <v>329</v>
      </c>
      <c r="H130" t="s">
        <v>330</v>
      </c>
      <c r="I130" t="s">
        <v>331</v>
      </c>
      <c r="J130" t="s">
        <v>332</v>
      </c>
      <c r="K130" t="s">
        <v>333</v>
      </c>
      <c r="L130" t="s">
        <v>334</v>
      </c>
      <c r="M130" t="s">
        <v>335</v>
      </c>
      <c r="O130" t="s">
        <v>336</v>
      </c>
      <c r="P130" t="s">
        <v>337</v>
      </c>
      <c r="Q130" t="s">
        <v>341</v>
      </c>
    </row>
    <row r="131" spans="2:17" x14ac:dyDescent="0.25">
      <c r="B131" s="1"/>
      <c r="C131" t="s">
        <v>342</v>
      </c>
      <c r="D131" t="s">
        <v>343</v>
      </c>
      <c r="E131" t="s">
        <v>344</v>
      </c>
      <c r="F131" t="s">
        <v>345</v>
      </c>
      <c r="G131" t="s">
        <v>346</v>
      </c>
      <c r="H131" t="s">
        <v>347</v>
      </c>
      <c r="I131" t="s">
        <v>348</v>
      </c>
      <c r="J131" t="s">
        <v>349</v>
      </c>
      <c r="K131" t="s">
        <v>350</v>
      </c>
      <c r="L131" t="s">
        <v>351</v>
      </c>
      <c r="M131" t="s">
        <v>352</v>
      </c>
      <c r="O131" t="s">
        <v>353</v>
      </c>
      <c r="P131" t="s">
        <v>354</v>
      </c>
      <c r="Q131" t="s">
        <v>358</v>
      </c>
    </row>
    <row r="132" spans="2:17" x14ac:dyDescent="0.25">
      <c r="B132" s="1"/>
      <c r="C132" t="s">
        <v>359</v>
      </c>
      <c r="E132" t="s">
        <v>360</v>
      </c>
      <c r="F132" t="s">
        <v>361</v>
      </c>
      <c r="G132" t="s">
        <v>362</v>
      </c>
      <c r="I132" t="s">
        <v>363</v>
      </c>
      <c r="J132" t="s">
        <v>364</v>
      </c>
      <c r="K132" t="s">
        <v>365</v>
      </c>
      <c r="L132" t="s">
        <v>366</v>
      </c>
      <c r="M132" t="s">
        <v>367</v>
      </c>
      <c r="O132" t="s">
        <v>368</v>
      </c>
      <c r="P132" t="s">
        <v>369</v>
      </c>
      <c r="Q132" t="s">
        <v>372</v>
      </c>
    </row>
    <row r="133" spans="2:17" x14ac:dyDescent="0.25">
      <c r="B133" s="1"/>
      <c r="C133" t="s">
        <v>373</v>
      </c>
      <c r="E133" t="s">
        <v>374</v>
      </c>
      <c r="F133" t="s">
        <v>375</v>
      </c>
      <c r="I133" t="s">
        <v>376</v>
      </c>
      <c r="J133" t="s">
        <v>377</v>
      </c>
      <c r="K133" t="s">
        <v>378</v>
      </c>
      <c r="M133" t="s">
        <v>379</v>
      </c>
      <c r="O133" t="s">
        <v>380</v>
      </c>
      <c r="P133" t="s">
        <v>381</v>
      </c>
      <c r="Q133" t="s">
        <v>384</v>
      </c>
    </row>
    <row r="134" spans="2:17" x14ac:dyDescent="0.25">
      <c r="B134" s="1"/>
      <c r="C134" t="s">
        <v>385</v>
      </c>
      <c r="E134" t="s">
        <v>386</v>
      </c>
      <c r="F134" t="s">
        <v>387</v>
      </c>
      <c r="I134" t="s">
        <v>388</v>
      </c>
      <c r="J134" t="s">
        <v>389</v>
      </c>
      <c r="K134" t="s">
        <v>390</v>
      </c>
      <c r="M134" t="s">
        <v>358</v>
      </c>
      <c r="O134" t="s">
        <v>391</v>
      </c>
      <c r="P134" t="s">
        <v>392</v>
      </c>
    </row>
    <row r="135" spans="2:17" x14ac:dyDescent="0.25">
      <c r="B135" s="1"/>
      <c r="C135" t="s">
        <v>395</v>
      </c>
      <c r="E135" t="s">
        <v>396</v>
      </c>
      <c r="F135" t="s">
        <v>397</v>
      </c>
      <c r="J135" t="s">
        <v>398</v>
      </c>
      <c r="K135" t="s">
        <v>399</v>
      </c>
      <c r="M135" t="s">
        <v>167</v>
      </c>
      <c r="O135" t="s">
        <v>400</v>
      </c>
      <c r="P135" t="s">
        <v>401</v>
      </c>
    </row>
    <row r="136" spans="2:17" x14ac:dyDescent="0.25">
      <c r="B136" s="1"/>
      <c r="C136" t="s">
        <v>404</v>
      </c>
      <c r="E136" t="s">
        <v>405</v>
      </c>
      <c r="F136" t="s">
        <v>406</v>
      </c>
      <c r="K136" t="s">
        <v>407</v>
      </c>
      <c r="M136" t="s">
        <v>408</v>
      </c>
      <c r="O136" t="s">
        <v>409</v>
      </c>
    </row>
    <row r="137" spans="2:17" x14ac:dyDescent="0.25">
      <c r="B137" s="1"/>
      <c r="C137" t="s">
        <v>411</v>
      </c>
      <c r="E137" t="s">
        <v>412</v>
      </c>
      <c r="F137" t="s">
        <v>413</v>
      </c>
      <c r="K137" t="s">
        <v>414</v>
      </c>
      <c r="M137" t="s">
        <v>415</v>
      </c>
      <c r="O137" t="s">
        <v>416</v>
      </c>
    </row>
    <row r="138" spans="2:17" x14ac:dyDescent="0.25">
      <c r="B138" s="1"/>
      <c r="C138" t="s">
        <v>418</v>
      </c>
      <c r="E138" t="s">
        <v>419</v>
      </c>
      <c r="F138" t="s">
        <v>420</v>
      </c>
      <c r="K138" t="s">
        <v>421</v>
      </c>
      <c r="M138" t="s">
        <v>422</v>
      </c>
      <c r="O138" t="s">
        <v>423</v>
      </c>
    </row>
    <row r="139" spans="2:17" x14ac:dyDescent="0.25">
      <c r="B139" s="1"/>
      <c r="E139" t="s">
        <v>425</v>
      </c>
      <c r="F139" t="s">
        <v>426</v>
      </c>
      <c r="K139" t="s">
        <v>427</v>
      </c>
      <c r="M139" t="s">
        <v>428</v>
      </c>
      <c r="O139" t="s">
        <v>429</v>
      </c>
    </row>
    <row r="140" spans="2:17" x14ac:dyDescent="0.25">
      <c r="B140" s="1"/>
      <c r="E140" t="s">
        <v>430</v>
      </c>
      <c r="F140" t="s">
        <v>431</v>
      </c>
      <c r="K140" t="s">
        <v>432</v>
      </c>
      <c r="M140" t="s">
        <v>433</v>
      </c>
    </row>
    <row r="141" spans="2:17" x14ac:dyDescent="0.25">
      <c r="B141" s="1"/>
      <c r="F141" t="s">
        <v>434</v>
      </c>
      <c r="K141" t="s">
        <v>435</v>
      </c>
      <c r="M141" t="s">
        <v>436</v>
      </c>
    </row>
    <row r="142" spans="2:17" x14ac:dyDescent="0.25">
      <c r="B142" s="1"/>
      <c r="F142" t="s">
        <v>437</v>
      </c>
      <c r="K142" t="s">
        <v>438</v>
      </c>
      <c r="M142" t="s">
        <v>439</v>
      </c>
    </row>
    <row r="143" spans="2:17" x14ac:dyDescent="0.25">
      <c r="B143" s="1"/>
      <c r="F143" t="s">
        <v>440</v>
      </c>
      <c r="K143" t="s">
        <v>441</v>
      </c>
      <c r="M143" t="s">
        <v>442</v>
      </c>
    </row>
    <row r="144" spans="2:17" x14ac:dyDescent="0.25">
      <c r="B144" s="1"/>
      <c r="F144" t="s">
        <v>443</v>
      </c>
      <c r="K144" t="s">
        <v>444</v>
      </c>
      <c r="M144" t="s">
        <v>445</v>
      </c>
    </row>
    <row r="145" spans="2:13" x14ac:dyDescent="0.25">
      <c r="B145" s="1"/>
      <c r="F145" t="s">
        <v>446</v>
      </c>
      <c r="K145" t="s">
        <v>447</v>
      </c>
      <c r="M145" t="s">
        <v>448</v>
      </c>
    </row>
    <row r="146" spans="2:13" x14ac:dyDescent="0.25">
      <c r="B146" s="1"/>
      <c r="F146" t="s">
        <v>449</v>
      </c>
      <c r="K146" t="s">
        <v>450</v>
      </c>
      <c r="M146" t="s">
        <v>451</v>
      </c>
    </row>
    <row r="147" spans="2:13" x14ac:dyDescent="0.25">
      <c r="B147" s="1"/>
      <c r="F147" t="s">
        <v>452</v>
      </c>
      <c r="K147" t="s">
        <v>453</v>
      </c>
      <c r="M147" t="s">
        <v>454</v>
      </c>
    </row>
    <row r="148" spans="2:13" x14ac:dyDescent="0.25">
      <c r="B148" s="1"/>
    </row>
    <row r="149" spans="2:13" ht="13" thickBot="1" x14ac:dyDescent="0.3">
      <c r="B149" s="1"/>
      <c r="C149" s="1"/>
      <c r="D149" s="1"/>
    </row>
    <row r="150" spans="2:13" ht="13" x14ac:dyDescent="0.3">
      <c r="B150" s="1"/>
      <c r="C150" s="1"/>
      <c r="D150" s="39" t="s">
        <v>38</v>
      </c>
      <c r="E150" s="40" t="s">
        <v>5</v>
      </c>
      <c r="F150" s="40" t="s">
        <v>5</v>
      </c>
    </row>
    <row r="151" spans="2:13" x14ac:dyDescent="0.25">
      <c r="B151" s="1"/>
      <c r="C151" s="1"/>
      <c r="D151" s="3" t="s">
        <v>501</v>
      </c>
      <c r="E151" s="21">
        <v>35000</v>
      </c>
      <c r="F151">
        <v>28000</v>
      </c>
    </row>
    <row r="152" spans="2:13" x14ac:dyDescent="0.25">
      <c r="B152" s="1"/>
      <c r="C152" s="1"/>
      <c r="D152" s="3" t="s">
        <v>500</v>
      </c>
      <c r="E152" s="21">
        <v>32000</v>
      </c>
      <c r="F152">
        <v>30000</v>
      </c>
    </row>
    <row r="153" spans="2:13" x14ac:dyDescent="0.25">
      <c r="B153" s="1"/>
      <c r="C153" s="1"/>
      <c r="D153" s="80" t="s">
        <v>41</v>
      </c>
      <c r="E153" s="21">
        <v>20000</v>
      </c>
      <c r="F153">
        <v>25000</v>
      </c>
    </row>
    <row r="154" spans="2:13" x14ac:dyDescent="0.25">
      <c r="B154" s="1"/>
      <c r="C154" s="1"/>
      <c r="D154" s="80" t="s">
        <v>42</v>
      </c>
      <c r="E154" s="21">
        <v>8000</v>
      </c>
      <c r="F154">
        <v>9000</v>
      </c>
    </row>
    <row r="155" spans="2:13" x14ac:dyDescent="0.25">
      <c r="B155" s="1"/>
      <c r="C155" s="1"/>
      <c r="D155" s="80" t="s">
        <v>81</v>
      </c>
      <c r="E155" s="21">
        <v>15000</v>
      </c>
      <c r="F155">
        <v>18000</v>
      </c>
    </row>
    <row r="156" spans="2:13" x14ac:dyDescent="0.25">
      <c r="B156" s="1"/>
      <c r="C156" s="1"/>
      <c r="D156" s="80" t="s">
        <v>99</v>
      </c>
      <c r="E156" s="21">
        <v>18000</v>
      </c>
      <c r="F156">
        <v>19000</v>
      </c>
    </row>
    <row r="157" spans="2:13" x14ac:dyDescent="0.25">
      <c r="B157" s="1"/>
      <c r="C157" s="1"/>
      <c r="D157" s="80" t="s">
        <v>40</v>
      </c>
      <c r="E157" s="21">
        <v>12000</v>
      </c>
      <c r="F157">
        <v>15000</v>
      </c>
    </row>
    <row r="158" spans="2:13" ht="13" thickBot="1" x14ac:dyDescent="0.3">
      <c r="B158" s="1"/>
      <c r="C158" s="1"/>
      <c r="D158" s="81"/>
      <c r="E158" s="22"/>
    </row>
    <row r="159" spans="2:13" x14ac:dyDescent="0.25">
      <c r="B159" s="1"/>
      <c r="C159" s="1"/>
      <c r="D159" s="1"/>
    </row>
    <row r="160" spans="2:13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</sheetData>
  <sortState xmlns:xlrd2="http://schemas.microsoft.com/office/spreadsheetml/2017/richdata2" ref="B4:P58">
    <sortCondition ref="C4:C58"/>
    <sortCondition ref="D4:D58"/>
    <sortCondition ref="K4:K58"/>
  </sortState>
  <mergeCells count="34">
    <mergeCell ref="C102:N102"/>
    <mergeCell ref="C103:N103"/>
    <mergeCell ref="C104:N104"/>
    <mergeCell ref="A107:A110"/>
    <mergeCell ref="C107:M107"/>
    <mergeCell ref="C108:M108"/>
    <mergeCell ref="C109:M109"/>
    <mergeCell ref="C110:M110"/>
    <mergeCell ref="C92:M92"/>
    <mergeCell ref="C93:M93"/>
    <mergeCell ref="A95:A104"/>
    <mergeCell ref="C95:N95"/>
    <mergeCell ref="C96:N96"/>
    <mergeCell ref="C97:N97"/>
    <mergeCell ref="C98:N98"/>
    <mergeCell ref="C99:N99"/>
    <mergeCell ref="C100:N100"/>
    <mergeCell ref="C101:N101"/>
    <mergeCell ref="C86:M86"/>
    <mergeCell ref="C87:M87"/>
    <mergeCell ref="C88:M88"/>
    <mergeCell ref="C89:M89"/>
    <mergeCell ref="C90:M90"/>
    <mergeCell ref="C91:M91"/>
    <mergeCell ref="A69:A80"/>
    <mergeCell ref="C69:H69"/>
    <mergeCell ref="C70:H70"/>
    <mergeCell ref="C71:H71"/>
    <mergeCell ref="C72:H72"/>
    <mergeCell ref="A82:A93"/>
    <mergeCell ref="C82:M82"/>
    <mergeCell ref="C83:M83"/>
    <mergeCell ref="C84:M84"/>
    <mergeCell ref="C85:M85"/>
  </mergeCells>
  <dataValidations count="3">
    <dataValidation type="list" allowBlank="1" showInputMessage="1" showErrorMessage="1" sqref="O63 O48:O49 O52:O56 O46 O34 O39 O31 O15:O16 O9 O42:O43 O12 O4 O27 O36 O7 O19:O25 O58" xr:uid="{141069F9-6AE6-4D2C-A9A6-872387D62A90}">
      <formula1>$C$120:$T$120</formula1>
    </dataValidation>
    <dataValidation type="list" allowBlank="1" showInputMessage="1" showErrorMessage="1" sqref="P63 P15:P16 P48:P49 P4 P9 P12 P27 P31 P36 P39 P42:P43 P7 P19:P25 P34 P46 P52:P56 P58" xr:uid="{59C3D198-2476-40B9-8779-90DB8BB63CF1}">
      <formula1>INDIRECT(O4)</formula1>
    </dataValidation>
    <dataValidation type="list" allowBlank="1" showInputMessage="1" showErrorMessage="1" sqref="L15:L16 L48:L49 L4 L9 L12 L27 L31 L36 L39 L42:L43 L7 L19:L25 L34 L46 L52:L56 L58" xr:uid="{43101390-4C16-4562-8994-2114B0C23108}">
      <formula1>INDIRECT(D4)</formula1>
    </dataValidation>
  </dataValidations>
  <hyperlinks>
    <hyperlink ref="C130" r:id="rId1" tooltip="Бар (місто)" display="https://uk.wikipedia.org/wiki/%D0%91%D0%B0%D1%80_(%D0%BC%D1%96%D1%81%D1%82%D0%BE)" xr:uid="{88C30EF3-CE0F-483E-98E8-E78A1A961C01}"/>
    <hyperlink ref="C128" r:id="rId2" tooltip="Бершадь" display="https://uk.wikipedia.org/wiki/%D0%91%D0%B5%D1%80%D1%88%D0%B0%D0%B4%D1%8C" xr:uid="{EEE7BB2C-7F16-46A0-99EE-19004A03B31D}"/>
    <hyperlink ref="C138" r:id="rId3" tooltip="Вінниця" display="https://uk.wikipedia.org/wiki/%D0%92%D1%96%D0%BD%D0%BD%D0%B8%D1%86%D1%8F" xr:uid="{9D69ABC8-D825-4D76-B9DE-1EDAF2D6C083}"/>
    <hyperlink ref="C133" r:id="rId4" tooltip="Гайсин" display="https://uk.wikipedia.org/wiki/%D0%93%D0%B0%D0%B9%D1%81%D0%B8%D0%BD" xr:uid="{8C5ECD88-1E2A-4DF5-80ED-C2FB2E89E6BC}"/>
    <hyperlink ref="C127" r:id="rId5" tooltip="Гнівань" display="https://uk.wikipedia.org/wiki/%D0%93%D0%BD%D1%96%D0%B2%D0%B0%D0%BD%D1%8C" xr:uid="{722CAFFC-4491-4D14-A476-129431990237}"/>
    <hyperlink ref="C137" r:id="rId6" tooltip="Жмеринка" display="https://uk.wikipedia.org/wiki/%D0%96%D0%BC%D0%B5%D1%80%D0%B8%D0%BD%D0%BA%D0%B0" xr:uid="{F969B679-DB1A-42D6-99B3-791ACF453A77}"/>
    <hyperlink ref="C124" r:id="rId7" tooltip="Іллінці" display="https://uk.wikipedia.org/wiki/%D0%86%D0%BB%D0%BB%D1%96%D0%BD%D1%86%D1%96" xr:uid="{5F4BDDF4-6254-47DA-A8CC-075CC71F1057}"/>
    <hyperlink ref="C131" r:id="rId8" tooltip="Калинівка (місто)" display="https://uk.wikipedia.org/wiki/%D0%9A%D0%B0%D0%BB%D0%B8%D0%BD%D1%96%D0%B2%D0%BA%D0%B0_(%D0%BC%D1%96%D1%81%D1%82%D0%BE)" xr:uid="{91A8D4A2-D78A-40CC-9C6A-36DC08B92CCE}"/>
    <hyperlink ref="C134" r:id="rId9" tooltip="Козятин" display="https://uk.wikipedia.org/wiki/%D0%9A%D0%BE%D0%B7%D1%8F%D1%82%D0%B8%D0%BD" xr:uid="{6EEE7CD1-FAD6-47F7-B18D-5F6164FDDA1B}"/>
    <hyperlink ref="C132" r:id="rId10" tooltip="Ладижин" display="https://uk.wikipedia.org/wiki/%D0%9B%D0%B0%D0%B4%D0%B8%D0%B6%D0%B8%D0%BD" xr:uid="{85380038-587D-4061-943F-D089EA40C661}"/>
    <hyperlink ref="C122" r:id="rId11" tooltip="Липовець" display="https://uk.wikipedia.org/wiki/%D0%9B%D0%B8%D0%BF%D0%BE%D0%B2%D0%B5%D1%86%D1%8C" xr:uid="{3F796DEC-078C-45C8-A802-A4C311A19A51}"/>
    <hyperlink ref="C136" r:id="rId12" tooltip="Могилів-Подільський" display="https://uk.wikipedia.org/wiki/%D0%9C%D0%BE%D0%B3%D0%B8%D0%BB%D1%96%D0%B2-%D0%9F%D0%BE%D0%B4%D1%96%D0%BB%D1%8C%D1%81%D1%8C%D0%BA%D0%B8%D0%B9" xr:uid="{20A987AE-A553-4FBF-8B6C-D8685D962BCA}"/>
    <hyperlink ref="C126" r:id="rId13" tooltip="Немирів" display="https://uk.wikipedia.org/wiki/%D0%9D%D0%B5%D0%BC%D0%B8%D1%80%D1%96%D0%B2" xr:uid="{2688C2CB-3A03-41BE-BB03-A3FD5C0BB35D}"/>
    <hyperlink ref="C123" r:id="rId14" tooltip="Погребище" display="https://uk.wikipedia.org/wiki/%D0%9F%D0%BE%D0%B3%D1%80%D0%B5%D0%B1%D0%B8%D1%89%D0%B5" xr:uid="{E732115C-7D5D-4A4B-B066-EA4E38F5CC7A}"/>
    <hyperlink ref="C129" r:id="rId15" tooltip="Тульчин" display="https://uk.wikipedia.org/wiki/%D0%A2%D1%83%D0%BB%D1%8C%D1%87%D0%B8%D0%BD" xr:uid="{0BF0BDEE-EF5E-4E0C-87AB-F4550B1C074D}"/>
    <hyperlink ref="C135" r:id="rId16" tooltip="Хмільник" display="https://uk.wikipedia.org/wiki/%D0%A5%D0%BC%D1%96%D0%BB%D1%8C%D0%BD%D0%B8%D0%BA" xr:uid="{5B0DCAD2-D15B-4ACF-B87C-8CB26A12B757}"/>
    <hyperlink ref="C121" r:id="rId17" tooltip="Шаргород" display="https://uk.wikipedia.org/wiki/%D0%A8%D0%B0%D1%80%D0%B3%D0%BE%D1%80%D0%BE%D0%B4" xr:uid="{99D00A3F-ED62-467A-ADD5-15267A2273B9}"/>
    <hyperlink ref="C125" r:id="rId18" tooltip="Ямпіль" display="https://uk.wikipedia.org/wiki/%D0%AF%D0%BC%D0%BF%D1%96%D0%BB%D1%8C" xr:uid="{A656D5E1-319B-45F7-A9FA-497CD7811F80}"/>
  </hyperlinks>
  <pageMargins left="0.7" right="0.7" top="0.75" bottom="0.75" header="0.3" footer="0.3"/>
  <pageSetup paperSize="9" orientation="portrait" verticalDpi="0" r:id="rId19"/>
  <rowBreaks count="11" manualBreakCount="11">
    <brk id="6" max="16383" man="1"/>
    <brk id="11" max="16383" man="1"/>
    <brk id="14" max="16383" man="1"/>
    <brk id="18" max="16383" man="1"/>
    <brk id="29" max="16383" man="1"/>
    <brk id="33" max="16383" man="1"/>
    <brk id="38" max="16383" man="1"/>
    <brk id="41" max="16383" man="1"/>
    <brk id="45" max="16383" man="1"/>
    <brk id="51" max="16383" man="1"/>
    <brk id="62" max="16383" man="1"/>
  </rowBreaks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128"/>
  <sheetViews>
    <sheetView zoomScale="90" zoomScaleNormal="90" workbookViewId="0">
      <selection activeCell="J3" sqref="J3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9</v>
      </c>
      <c r="C4" s="14" t="s">
        <v>46</v>
      </c>
      <c r="D4" s="3" t="s">
        <v>40</v>
      </c>
      <c r="E4" s="12" t="s">
        <v>19</v>
      </c>
      <c r="F4" s="12" t="s">
        <v>20</v>
      </c>
      <c r="G4" s="12" t="s">
        <v>71</v>
      </c>
      <c r="H4" s="13">
        <v>31194</v>
      </c>
      <c r="I4" s="13">
        <v>23467</v>
      </c>
      <c r="J4" s="18">
        <v>35.831277679794525</v>
      </c>
      <c r="K4" s="14" t="s">
        <v>498</v>
      </c>
      <c r="L4" s="19">
        <v>12000</v>
      </c>
      <c r="M4" s="18">
        <v>57.001140693493156</v>
      </c>
      <c r="N4" s="12" t="s">
        <v>506</v>
      </c>
      <c r="O4" s="12" t="s">
        <v>152</v>
      </c>
      <c r="P4" s="23" t="s">
        <v>195</v>
      </c>
    </row>
    <row r="5" spans="2:16" x14ac:dyDescent="0.25">
      <c r="B5" s="62">
        <v>11</v>
      </c>
      <c r="C5" s="3" t="s">
        <v>46</v>
      </c>
      <c r="D5" s="3" t="s">
        <v>500</v>
      </c>
      <c r="E5" s="4" t="s">
        <v>23</v>
      </c>
      <c r="F5" s="4" t="s">
        <v>24</v>
      </c>
      <c r="G5" s="4" t="s">
        <v>73</v>
      </c>
      <c r="H5" s="5">
        <v>34552</v>
      </c>
      <c r="I5" s="5">
        <v>18530</v>
      </c>
      <c r="J5" s="18">
        <v>26.631277679794525</v>
      </c>
      <c r="K5" s="14" t="s">
        <v>499</v>
      </c>
      <c r="L5" s="19">
        <v>30000</v>
      </c>
      <c r="M5" s="18">
        <v>70.527168090753435</v>
      </c>
      <c r="N5" s="4" t="s">
        <v>508</v>
      </c>
      <c r="O5" s="4" t="s">
        <v>152</v>
      </c>
      <c r="P5" s="21" t="s">
        <v>174</v>
      </c>
    </row>
    <row r="6" spans="2:16" x14ac:dyDescent="0.25">
      <c r="B6" s="11">
        <v>8</v>
      </c>
      <c r="C6" s="3" t="s">
        <v>46</v>
      </c>
      <c r="D6" s="3" t="s">
        <v>40</v>
      </c>
      <c r="E6" s="4" t="s">
        <v>17</v>
      </c>
      <c r="F6" s="4" t="s">
        <v>18</v>
      </c>
      <c r="G6" s="4" t="s">
        <v>70</v>
      </c>
      <c r="H6" s="5">
        <v>30299</v>
      </c>
      <c r="I6" s="5">
        <v>16428</v>
      </c>
      <c r="J6" s="18">
        <v>38.283332474315074</v>
      </c>
      <c r="K6" s="14" t="s">
        <v>498</v>
      </c>
      <c r="L6" s="19">
        <v>12000</v>
      </c>
      <c r="M6" s="18">
        <v>76.286072200342474</v>
      </c>
      <c r="N6" s="4" t="s">
        <v>503</v>
      </c>
      <c r="O6" s="4" t="s">
        <v>152</v>
      </c>
      <c r="P6" s="21" t="s">
        <v>234</v>
      </c>
    </row>
    <row r="7" spans="2:16" x14ac:dyDescent="0.25">
      <c r="B7" s="62">
        <v>12</v>
      </c>
      <c r="C7" s="3" t="s">
        <v>51</v>
      </c>
      <c r="D7" s="3" t="s">
        <v>40</v>
      </c>
      <c r="E7" s="4" t="s">
        <v>25</v>
      </c>
      <c r="F7" s="4" t="s">
        <v>26</v>
      </c>
      <c r="G7" s="4" t="s">
        <v>74</v>
      </c>
      <c r="H7" s="5">
        <v>36476</v>
      </c>
      <c r="I7" s="5">
        <v>29300</v>
      </c>
      <c r="J7" s="18">
        <v>21.360044803082197</v>
      </c>
      <c r="K7" s="14" t="s">
        <v>498</v>
      </c>
      <c r="L7" s="19">
        <v>12000</v>
      </c>
      <c r="M7" s="18">
        <v>41.020318775684935</v>
      </c>
      <c r="N7" s="4" t="s">
        <v>509</v>
      </c>
      <c r="O7" s="4" t="s">
        <v>152</v>
      </c>
      <c r="P7" s="21" t="s">
        <v>174</v>
      </c>
    </row>
    <row r="8" spans="2:16" x14ac:dyDescent="0.25">
      <c r="B8" s="11">
        <v>7</v>
      </c>
      <c r="C8" s="3" t="s">
        <v>51</v>
      </c>
      <c r="D8" s="3" t="s">
        <v>41</v>
      </c>
      <c r="E8" s="4" t="s">
        <v>15</v>
      </c>
      <c r="F8" s="4" t="s">
        <v>16</v>
      </c>
      <c r="G8" s="4" t="s">
        <v>69</v>
      </c>
      <c r="H8" s="5">
        <v>33578</v>
      </c>
      <c r="I8" s="5">
        <v>17448</v>
      </c>
      <c r="J8" s="18">
        <v>29.299770830479456</v>
      </c>
      <c r="K8" s="14" t="s">
        <v>499</v>
      </c>
      <c r="L8" s="19">
        <v>25000</v>
      </c>
      <c r="M8" s="18">
        <v>73.491551652397263</v>
      </c>
      <c r="N8" s="4" t="s">
        <v>505</v>
      </c>
      <c r="O8" s="4" t="s">
        <v>152</v>
      </c>
      <c r="P8" s="21" t="s">
        <v>252</v>
      </c>
    </row>
    <row r="9" spans="2:16" x14ac:dyDescent="0.25">
      <c r="B9" s="63">
        <v>15</v>
      </c>
      <c r="C9" s="3" t="s">
        <v>51</v>
      </c>
      <c r="D9" s="3" t="s">
        <v>40</v>
      </c>
      <c r="E9" s="4" t="s">
        <v>31</v>
      </c>
      <c r="F9" s="4" t="s">
        <v>32</v>
      </c>
      <c r="G9" s="4" t="s">
        <v>77</v>
      </c>
      <c r="H9" s="5">
        <v>35296</v>
      </c>
      <c r="I9" s="5">
        <v>26926</v>
      </c>
      <c r="J9" s="18">
        <v>24.592921515410964</v>
      </c>
      <c r="K9" s="14" t="s">
        <v>498</v>
      </c>
      <c r="L9" s="19">
        <v>12000</v>
      </c>
      <c r="M9" s="18">
        <v>47.524428364726035</v>
      </c>
      <c r="N9" s="4" t="s">
        <v>511</v>
      </c>
      <c r="O9" s="4" t="s">
        <v>152</v>
      </c>
      <c r="P9" s="21" t="s">
        <v>174</v>
      </c>
    </row>
    <row r="10" spans="2:16" x14ac:dyDescent="0.25">
      <c r="B10" s="11">
        <v>24</v>
      </c>
      <c r="C10" s="3" t="s">
        <v>46</v>
      </c>
      <c r="D10" s="3" t="s">
        <v>40</v>
      </c>
      <c r="E10" s="4" t="s">
        <v>31</v>
      </c>
      <c r="F10" s="4" t="s">
        <v>32</v>
      </c>
      <c r="G10" s="4" t="s">
        <v>86</v>
      </c>
      <c r="H10" s="5">
        <v>43638</v>
      </c>
      <c r="I10" s="5">
        <v>35827</v>
      </c>
      <c r="J10" s="18">
        <v>1.7381269948630178</v>
      </c>
      <c r="K10" s="14" t="s">
        <v>498</v>
      </c>
      <c r="L10" s="19">
        <v>12000</v>
      </c>
      <c r="M10" s="18">
        <v>23.138126994863018</v>
      </c>
      <c r="N10" s="4" t="s">
        <v>506</v>
      </c>
      <c r="O10" s="4" t="s">
        <v>154</v>
      </c>
      <c r="P10" s="21" t="s">
        <v>176</v>
      </c>
    </row>
    <row r="11" spans="2:16" x14ac:dyDescent="0.25">
      <c r="B11" s="6">
        <v>5</v>
      </c>
      <c r="C11" s="3" t="s">
        <v>51</v>
      </c>
      <c r="D11" s="3" t="s">
        <v>500</v>
      </c>
      <c r="E11" s="4" t="s">
        <v>466</v>
      </c>
      <c r="F11" s="4" t="s">
        <v>467</v>
      </c>
      <c r="G11" s="4" t="s">
        <v>71</v>
      </c>
      <c r="H11" s="5">
        <v>27986</v>
      </c>
      <c r="I11" s="5">
        <v>19253</v>
      </c>
      <c r="J11" s="18">
        <v>44.620318775684936</v>
      </c>
      <c r="K11" s="14" t="s">
        <v>498</v>
      </c>
      <c r="L11" s="19">
        <v>32000</v>
      </c>
      <c r="M11" s="18">
        <v>68.546346172945206</v>
      </c>
      <c r="N11" s="4" t="s">
        <v>505</v>
      </c>
      <c r="O11" s="4" t="s">
        <v>152</v>
      </c>
      <c r="P11" s="21" t="s">
        <v>174</v>
      </c>
    </row>
    <row r="12" spans="2:16" x14ac:dyDescent="0.25">
      <c r="B12" s="11">
        <v>6</v>
      </c>
      <c r="C12" s="3" t="s">
        <v>51</v>
      </c>
      <c r="D12" s="3" t="s">
        <v>42</v>
      </c>
      <c r="E12" s="4" t="s">
        <v>13</v>
      </c>
      <c r="F12" s="4" t="s">
        <v>14</v>
      </c>
      <c r="G12" s="4" t="s">
        <v>68</v>
      </c>
      <c r="H12" s="5">
        <v>23963</v>
      </c>
      <c r="I12" s="5">
        <v>19253</v>
      </c>
      <c r="J12" s="18">
        <v>55.642236583904115</v>
      </c>
      <c r="K12" s="14" t="s">
        <v>499</v>
      </c>
      <c r="L12" s="19">
        <v>8000</v>
      </c>
      <c r="M12" s="18">
        <v>68.546346172945206</v>
      </c>
      <c r="N12" s="4" t="s">
        <v>506</v>
      </c>
      <c r="O12" s="4" t="s">
        <v>152</v>
      </c>
      <c r="P12" s="21" t="s">
        <v>270</v>
      </c>
    </row>
    <row r="13" spans="2:16" x14ac:dyDescent="0.25">
      <c r="B13" s="6">
        <v>14</v>
      </c>
      <c r="C13" s="3" t="s">
        <v>51</v>
      </c>
      <c r="D13" s="3" t="s">
        <v>501</v>
      </c>
      <c r="E13" s="4" t="s">
        <v>29</v>
      </c>
      <c r="F13" s="4" t="s">
        <v>30</v>
      </c>
      <c r="G13" s="4" t="s">
        <v>76</v>
      </c>
      <c r="H13" s="5">
        <v>34916</v>
      </c>
      <c r="I13" s="5">
        <v>26140</v>
      </c>
      <c r="J13" s="18">
        <v>25.634017405821922</v>
      </c>
      <c r="K13" s="14" t="s">
        <v>498</v>
      </c>
      <c r="L13" s="19">
        <v>28000</v>
      </c>
      <c r="M13" s="18">
        <v>49.67785302226028</v>
      </c>
      <c r="N13" s="4" t="s">
        <v>510</v>
      </c>
      <c r="O13" s="4" t="s">
        <v>152</v>
      </c>
      <c r="P13" s="21" t="s">
        <v>174</v>
      </c>
    </row>
    <row r="14" spans="2:16" x14ac:dyDescent="0.25">
      <c r="B14" s="11">
        <v>13</v>
      </c>
      <c r="C14" s="3" t="s">
        <v>46</v>
      </c>
      <c r="D14" s="3" t="s">
        <v>456</v>
      </c>
      <c r="E14" s="4" t="s">
        <v>27</v>
      </c>
      <c r="F14" s="4" t="s">
        <v>28</v>
      </c>
      <c r="G14" s="4" t="s">
        <v>75</v>
      </c>
      <c r="H14" s="5">
        <v>34144</v>
      </c>
      <c r="I14" s="5">
        <v>27059</v>
      </c>
      <c r="J14" s="18">
        <v>27.749085898972606</v>
      </c>
      <c r="K14" s="14" t="s">
        <v>499</v>
      </c>
      <c r="L14" s="19">
        <v>19000</v>
      </c>
      <c r="M14" s="18">
        <v>47.160044803082194</v>
      </c>
      <c r="N14" s="4" t="s">
        <v>502</v>
      </c>
      <c r="O14" s="4" t="s">
        <v>152</v>
      </c>
      <c r="P14" s="21" t="s">
        <v>174</v>
      </c>
    </row>
    <row r="15" spans="2:16" x14ac:dyDescent="0.25">
      <c r="B15" s="62">
        <v>18</v>
      </c>
      <c r="C15" s="3" t="s">
        <v>46</v>
      </c>
      <c r="D15" s="3" t="s">
        <v>81</v>
      </c>
      <c r="E15" s="4" t="s">
        <v>82</v>
      </c>
      <c r="F15" s="4" t="s">
        <v>83</v>
      </c>
      <c r="G15" s="4" t="s">
        <v>70</v>
      </c>
      <c r="H15" s="5">
        <v>40307</v>
      </c>
      <c r="I15" s="5">
        <v>29344</v>
      </c>
      <c r="J15" s="18">
        <v>10.864154392123291</v>
      </c>
      <c r="K15" s="14" t="s">
        <v>498</v>
      </c>
      <c r="L15" s="19">
        <v>15000</v>
      </c>
      <c r="M15" s="18">
        <v>40.899770830479454</v>
      </c>
      <c r="N15" s="4" t="s">
        <v>512</v>
      </c>
      <c r="O15" s="4" t="s">
        <v>152</v>
      </c>
      <c r="P15" s="21" t="s">
        <v>174</v>
      </c>
    </row>
    <row r="16" spans="2:16" x14ac:dyDescent="0.25">
      <c r="B16" s="11">
        <v>22</v>
      </c>
      <c r="C16" s="3" t="s">
        <v>46</v>
      </c>
      <c r="D16" s="3" t="s">
        <v>40</v>
      </c>
      <c r="E16" s="4" t="s">
        <v>87</v>
      </c>
      <c r="F16" s="4" t="s">
        <v>88</v>
      </c>
      <c r="G16" s="4" t="s">
        <v>89</v>
      </c>
      <c r="H16" s="5">
        <v>43215</v>
      </c>
      <c r="I16" s="5">
        <v>36295</v>
      </c>
      <c r="J16" s="18">
        <v>2.8970311044520587</v>
      </c>
      <c r="K16" s="14" t="s">
        <v>498</v>
      </c>
      <c r="L16" s="19">
        <v>12000</v>
      </c>
      <c r="M16" s="18">
        <v>21.8559352140411</v>
      </c>
      <c r="N16" s="4" t="s">
        <v>505</v>
      </c>
      <c r="O16" s="4" t="s">
        <v>134</v>
      </c>
      <c r="P16" s="21" t="s">
        <v>156</v>
      </c>
    </row>
    <row r="17" spans="2:16" x14ac:dyDescent="0.25">
      <c r="B17" s="62">
        <v>19</v>
      </c>
      <c r="C17" s="3" t="s">
        <v>46</v>
      </c>
      <c r="D17" s="3" t="s">
        <v>81</v>
      </c>
      <c r="E17" s="4" t="s">
        <v>463</v>
      </c>
      <c r="F17" s="4" t="s">
        <v>464</v>
      </c>
      <c r="G17" s="4" t="s">
        <v>465</v>
      </c>
      <c r="H17" s="5">
        <v>42987</v>
      </c>
      <c r="I17" s="5">
        <v>29344</v>
      </c>
      <c r="J17" s="18">
        <v>3.5216886386986341</v>
      </c>
      <c r="K17" s="14" t="s">
        <v>498</v>
      </c>
      <c r="L17" s="19">
        <v>18000</v>
      </c>
      <c r="M17" s="18">
        <v>40.899770830479454</v>
      </c>
      <c r="N17" s="4" t="s">
        <v>504</v>
      </c>
      <c r="O17" s="4" t="s">
        <v>134</v>
      </c>
      <c r="P17" s="21" t="s">
        <v>178</v>
      </c>
    </row>
    <row r="18" spans="2:16" x14ac:dyDescent="0.25">
      <c r="B18" s="11">
        <v>3</v>
      </c>
      <c r="C18" s="3" t="s">
        <v>46</v>
      </c>
      <c r="D18" s="3" t="s">
        <v>40</v>
      </c>
      <c r="E18" s="4" t="s">
        <v>11</v>
      </c>
      <c r="F18" s="4" t="s">
        <v>12</v>
      </c>
      <c r="G18" s="4" t="s">
        <v>67</v>
      </c>
      <c r="H18" s="5">
        <v>31286</v>
      </c>
      <c r="I18" s="5">
        <v>22145</v>
      </c>
      <c r="J18" s="18">
        <v>35.579222885273978</v>
      </c>
      <c r="K18" s="14" t="s">
        <v>499</v>
      </c>
      <c r="L18" s="19">
        <v>12000</v>
      </c>
      <c r="M18" s="18">
        <v>60.623058501712336</v>
      </c>
      <c r="N18" s="4" t="s">
        <v>504</v>
      </c>
      <c r="O18" s="4" t="s">
        <v>152</v>
      </c>
      <c r="P18" s="21" t="s">
        <v>174</v>
      </c>
    </row>
    <row r="19" spans="2:16" x14ac:dyDescent="0.25">
      <c r="B19" s="63">
        <v>17</v>
      </c>
      <c r="C19" s="3" t="s">
        <v>46</v>
      </c>
      <c r="D19" s="3" t="s">
        <v>501</v>
      </c>
      <c r="E19" s="4" t="s">
        <v>35</v>
      </c>
      <c r="F19" s="4" t="s">
        <v>36</v>
      </c>
      <c r="G19" s="4" t="s">
        <v>79</v>
      </c>
      <c r="H19" s="5">
        <v>36774</v>
      </c>
      <c r="I19" s="5">
        <v>30444</v>
      </c>
      <c r="J19" s="18">
        <v>20.543606446917813</v>
      </c>
      <c r="K19" s="14" t="s">
        <v>499</v>
      </c>
      <c r="L19" s="19">
        <v>28000</v>
      </c>
      <c r="M19" s="18">
        <v>37.886072200342468</v>
      </c>
      <c r="N19" s="4" t="s">
        <v>502</v>
      </c>
      <c r="O19" s="4" t="s">
        <v>152</v>
      </c>
      <c r="P19" s="21" t="s">
        <v>215</v>
      </c>
    </row>
    <row r="20" spans="2:16" x14ac:dyDescent="0.25">
      <c r="B20" s="11">
        <v>21</v>
      </c>
      <c r="C20" s="3" t="s">
        <v>51</v>
      </c>
      <c r="D20" s="3" t="s">
        <v>40</v>
      </c>
      <c r="E20" s="4" t="s">
        <v>87</v>
      </c>
      <c r="F20" s="4" t="s">
        <v>36</v>
      </c>
      <c r="G20" s="4" t="s">
        <v>459</v>
      </c>
      <c r="H20" s="5">
        <v>41682</v>
      </c>
      <c r="I20" s="5">
        <v>33992</v>
      </c>
      <c r="J20" s="18">
        <v>7.0970311044520589</v>
      </c>
      <c r="K20" s="14" t="s">
        <v>499</v>
      </c>
      <c r="L20" s="19">
        <v>15000</v>
      </c>
      <c r="M20" s="18">
        <v>28.16552425513699</v>
      </c>
      <c r="N20" s="4" t="s">
        <v>503</v>
      </c>
      <c r="O20" s="4" t="s">
        <v>134</v>
      </c>
      <c r="P20" s="21" t="s">
        <v>235</v>
      </c>
    </row>
    <row r="21" spans="2:16" x14ac:dyDescent="0.25">
      <c r="B21" s="6">
        <v>23</v>
      </c>
      <c r="C21" s="3" t="s">
        <v>51</v>
      </c>
      <c r="D21" s="3" t="s">
        <v>40</v>
      </c>
      <c r="E21" s="4" t="s">
        <v>82</v>
      </c>
      <c r="F21" s="4" t="s">
        <v>90</v>
      </c>
      <c r="G21" s="4" t="s">
        <v>91</v>
      </c>
      <c r="H21" s="5">
        <v>42782</v>
      </c>
      <c r="I21" s="5">
        <v>35244</v>
      </c>
      <c r="J21" s="18">
        <v>4.083332474315073</v>
      </c>
      <c r="K21" s="14" t="s">
        <v>498</v>
      </c>
      <c r="L21" s="19">
        <v>12000</v>
      </c>
      <c r="M21" s="18">
        <v>24.73538726883562</v>
      </c>
      <c r="N21" s="4" t="s">
        <v>506</v>
      </c>
      <c r="O21" s="4" t="s">
        <v>154</v>
      </c>
      <c r="P21" s="21" t="s">
        <v>176</v>
      </c>
    </row>
    <row r="22" spans="2:16" x14ac:dyDescent="0.25">
      <c r="B22" s="11">
        <v>2</v>
      </c>
      <c r="C22" s="3" t="s">
        <v>46</v>
      </c>
      <c r="D22" s="3" t="s">
        <v>41</v>
      </c>
      <c r="E22" s="4" t="s">
        <v>9</v>
      </c>
      <c r="F22" s="4" t="s">
        <v>10</v>
      </c>
      <c r="G22" s="4" t="s">
        <v>66</v>
      </c>
      <c r="H22" s="5">
        <v>29882</v>
      </c>
      <c r="I22" s="5">
        <v>18742</v>
      </c>
      <c r="J22" s="18">
        <v>39.425798227739733</v>
      </c>
      <c r="K22" s="14" t="s">
        <v>499</v>
      </c>
      <c r="L22" s="19">
        <v>20000</v>
      </c>
      <c r="M22" s="18">
        <v>69.946346172945212</v>
      </c>
      <c r="N22" s="4" t="s">
        <v>503</v>
      </c>
      <c r="O22" s="4" t="s">
        <v>152</v>
      </c>
      <c r="P22" s="21" t="s">
        <v>174</v>
      </c>
    </row>
    <row r="23" spans="2:16" x14ac:dyDescent="0.25">
      <c r="B23" s="6">
        <v>10</v>
      </c>
      <c r="C23" s="3" t="s">
        <v>51</v>
      </c>
      <c r="D23" s="3" t="s">
        <v>40</v>
      </c>
      <c r="E23" s="4" t="s">
        <v>21</v>
      </c>
      <c r="F23" s="4" t="s">
        <v>22</v>
      </c>
      <c r="G23" s="4" t="s">
        <v>72</v>
      </c>
      <c r="H23" s="5">
        <v>33695</v>
      </c>
      <c r="I23" s="5">
        <v>18593</v>
      </c>
      <c r="J23" s="18">
        <v>28.979222885273977</v>
      </c>
      <c r="K23" s="14" t="s">
        <v>498</v>
      </c>
      <c r="L23" s="19">
        <v>15000</v>
      </c>
      <c r="M23" s="18">
        <v>70.354565351027404</v>
      </c>
      <c r="N23" s="4" t="s">
        <v>507</v>
      </c>
      <c r="O23" s="4" t="s">
        <v>152</v>
      </c>
      <c r="P23" s="21" t="s">
        <v>174</v>
      </c>
    </row>
    <row r="24" spans="2:16" x14ac:dyDescent="0.25">
      <c r="B24" s="11">
        <v>26</v>
      </c>
      <c r="C24" s="3" t="s">
        <v>46</v>
      </c>
      <c r="D24" s="3" t="s">
        <v>40</v>
      </c>
      <c r="E24" s="4" t="s">
        <v>94</v>
      </c>
      <c r="F24" s="4" t="s">
        <v>95</v>
      </c>
      <c r="G24" s="4" t="s">
        <v>96</v>
      </c>
      <c r="H24" s="5">
        <v>36411</v>
      </c>
      <c r="I24" s="5">
        <v>29630</v>
      </c>
      <c r="J24" s="18">
        <v>21.538126994863017</v>
      </c>
      <c r="K24" s="14" t="s">
        <v>498</v>
      </c>
      <c r="L24" s="19">
        <v>15000</v>
      </c>
      <c r="M24" s="18">
        <v>40.116209186643843</v>
      </c>
      <c r="N24" s="4" t="s">
        <v>508</v>
      </c>
      <c r="O24" s="4" t="s">
        <v>154</v>
      </c>
      <c r="P24" s="21" t="s">
        <v>176</v>
      </c>
    </row>
    <row r="25" spans="2:16" x14ac:dyDescent="0.25">
      <c r="B25" s="62">
        <v>4</v>
      </c>
      <c r="C25" s="3" t="s">
        <v>46</v>
      </c>
      <c r="D25" s="3" t="s">
        <v>456</v>
      </c>
      <c r="E25" s="4" t="s">
        <v>468</v>
      </c>
      <c r="F25" s="4" t="s">
        <v>469</v>
      </c>
      <c r="G25" s="4" t="s">
        <v>470</v>
      </c>
      <c r="H25" s="5">
        <v>25286</v>
      </c>
      <c r="I25" s="5">
        <v>19253</v>
      </c>
      <c r="J25" s="18">
        <v>52.017579049657542</v>
      </c>
      <c r="K25" s="14" t="s">
        <v>499</v>
      </c>
      <c r="L25" s="19">
        <v>18000</v>
      </c>
      <c r="M25" s="18">
        <v>68.546346172945206</v>
      </c>
      <c r="N25" s="4" t="s">
        <v>503</v>
      </c>
      <c r="O25" s="4" t="s">
        <v>152</v>
      </c>
      <c r="P25" s="21" t="s">
        <v>174</v>
      </c>
    </row>
    <row r="26" spans="2:16" x14ac:dyDescent="0.25">
      <c r="B26" s="11">
        <v>28</v>
      </c>
      <c r="C26" s="3" t="s">
        <v>46</v>
      </c>
      <c r="D26" s="3" t="s">
        <v>456</v>
      </c>
      <c r="E26" s="4" t="s">
        <v>29</v>
      </c>
      <c r="F26" s="4" t="s">
        <v>100</v>
      </c>
      <c r="G26" s="4" t="s">
        <v>101</v>
      </c>
      <c r="H26" s="5">
        <v>40714</v>
      </c>
      <c r="I26" s="5">
        <v>31188</v>
      </c>
      <c r="J26" s="18">
        <v>9.7490858989726075</v>
      </c>
      <c r="K26" s="14" t="s">
        <v>498</v>
      </c>
      <c r="L26" s="19">
        <v>18000</v>
      </c>
      <c r="M26" s="18">
        <v>35.847716035958911</v>
      </c>
      <c r="N26" s="4" t="s">
        <v>503</v>
      </c>
      <c r="O26" s="4" t="s">
        <v>152</v>
      </c>
      <c r="P26" s="21" t="s">
        <v>215</v>
      </c>
    </row>
    <row r="27" spans="2:16" x14ac:dyDescent="0.25">
      <c r="B27" s="6">
        <v>29</v>
      </c>
      <c r="C27" s="3" t="s">
        <v>46</v>
      </c>
      <c r="D27" s="3" t="s">
        <v>500</v>
      </c>
      <c r="E27" s="4" t="s">
        <v>21</v>
      </c>
      <c r="F27" s="4" t="s">
        <v>59</v>
      </c>
      <c r="G27" s="4" t="s">
        <v>80</v>
      </c>
      <c r="H27" s="5">
        <v>32640</v>
      </c>
      <c r="I27" s="5">
        <v>24945</v>
      </c>
      <c r="J27" s="18">
        <v>31.869633844178086</v>
      </c>
      <c r="K27" s="14" t="s">
        <v>498</v>
      </c>
      <c r="L27" s="19">
        <v>32000</v>
      </c>
      <c r="M27" s="18">
        <v>52.951825625000005</v>
      </c>
      <c r="N27" s="4" t="s">
        <v>505</v>
      </c>
      <c r="O27" s="4" t="s">
        <v>152</v>
      </c>
      <c r="P27" s="21" t="s">
        <v>174</v>
      </c>
    </row>
    <row r="28" spans="2:16" x14ac:dyDescent="0.25">
      <c r="B28" s="11">
        <v>16</v>
      </c>
      <c r="C28" s="3" t="s">
        <v>51</v>
      </c>
      <c r="D28" s="3" t="s">
        <v>500</v>
      </c>
      <c r="E28" s="4" t="s">
        <v>33</v>
      </c>
      <c r="F28" s="4" t="s">
        <v>34</v>
      </c>
      <c r="G28" s="4" t="s">
        <v>78</v>
      </c>
      <c r="H28" s="5">
        <v>35967</v>
      </c>
      <c r="I28" s="5">
        <v>25279</v>
      </c>
      <c r="J28" s="18">
        <v>22.754565351027402</v>
      </c>
      <c r="K28" s="14" t="s">
        <v>499</v>
      </c>
      <c r="L28" s="19">
        <v>32000</v>
      </c>
      <c r="M28" s="18">
        <v>52.036757131849321</v>
      </c>
      <c r="N28" s="4" t="s">
        <v>511</v>
      </c>
      <c r="O28" s="4" t="s">
        <v>152</v>
      </c>
      <c r="P28" s="21" t="s">
        <v>195</v>
      </c>
    </row>
    <row r="29" spans="2:16" x14ac:dyDescent="0.25">
      <c r="B29" s="63">
        <v>1</v>
      </c>
      <c r="C29" s="3" t="s">
        <v>51</v>
      </c>
      <c r="D29" s="3" t="s">
        <v>40</v>
      </c>
      <c r="E29" s="4" t="s">
        <v>7</v>
      </c>
      <c r="F29" s="4" t="s">
        <v>8</v>
      </c>
      <c r="G29" s="4" t="s">
        <v>65</v>
      </c>
      <c r="H29" s="5">
        <v>33985</v>
      </c>
      <c r="I29" s="5">
        <v>24399</v>
      </c>
      <c r="J29" s="18">
        <v>28.184702337328773</v>
      </c>
      <c r="K29" s="14" t="s">
        <v>498</v>
      </c>
      <c r="L29" s="19">
        <v>15000</v>
      </c>
      <c r="M29" s="18">
        <v>54.447716035958905</v>
      </c>
      <c r="N29" s="4" t="s">
        <v>502</v>
      </c>
      <c r="O29" s="4" t="s">
        <v>134</v>
      </c>
      <c r="P29" s="21" t="s">
        <v>156</v>
      </c>
    </row>
    <row r="30" spans="2:16" x14ac:dyDescent="0.25">
      <c r="B30" s="11">
        <v>25</v>
      </c>
      <c r="C30" s="3" t="s">
        <v>51</v>
      </c>
      <c r="D30" s="3" t="s">
        <v>40</v>
      </c>
      <c r="E30" s="4" t="s">
        <v>92</v>
      </c>
      <c r="F30" s="4" t="s">
        <v>8</v>
      </c>
      <c r="G30" s="4" t="s">
        <v>93</v>
      </c>
      <c r="H30" s="5">
        <v>43176</v>
      </c>
      <c r="I30" s="5">
        <v>36102</v>
      </c>
      <c r="J30" s="18">
        <v>3.0038804195205522</v>
      </c>
      <c r="K30" s="14" t="s">
        <v>498</v>
      </c>
      <c r="L30" s="19">
        <v>12000</v>
      </c>
      <c r="M30" s="18">
        <v>22.384702337328772</v>
      </c>
      <c r="N30" s="4" t="s">
        <v>511</v>
      </c>
      <c r="O30" s="4" t="s">
        <v>154</v>
      </c>
      <c r="P30" s="21" t="s">
        <v>176</v>
      </c>
    </row>
    <row r="31" spans="2:16" x14ac:dyDescent="0.25">
      <c r="B31" s="62">
        <v>27</v>
      </c>
      <c r="C31" s="3" t="s">
        <v>51</v>
      </c>
      <c r="D31" s="3" t="s">
        <v>42</v>
      </c>
      <c r="E31" s="4" t="s">
        <v>33</v>
      </c>
      <c r="F31" s="4" t="s">
        <v>97</v>
      </c>
      <c r="G31" s="4" t="s">
        <v>98</v>
      </c>
      <c r="H31" s="5">
        <v>39487</v>
      </c>
      <c r="I31" s="5">
        <v>30771</v>
      </c>
      <c r="J31" s="18">
        <v>13.110729734589045</v>
      </c>
      <c r="K31" s="14" t="s">
        <v>499</v>
      </c>
      <c r="L31" s="19">
        <v>9000</v>
      </c>
      <c r="M31" s="18">
        <v>36.990181789383563</v>
      </c>
      <c r="N31" s="4" t="s">
        <v>506</v>
      </c>
      <c r="O31" s="4" t="s">
        <v>152</v>
      </c>
      <c r="P31" s="21" t="s">
        <v>288</v>
      </c>
    </row>
    <row r="32" spans="2:16" x14ac:dyDescent="0.25">
      <c r="B32" s="11">
        <v>20</v>
      </c>
      <c r="C32" s="3" t="s">
        <v>51</v>
      </c>
      <c r="D32" s="3" t="s">
        <v>40</v>
      </c>
      <c r="E32" s="4" t="s">
        <v>84</v>
      </c>
      <c r="F32" s="4" t="s">
        <v>85</v>
      </c>
      <c r="G32" s="4" t="s">
        <v>86</v>
      </c>
      <c r="H32" s="5">
        <v>42350</v>
      </c>
      <c r="I32" s="5">
        <v>33992</v>
      </c>
      <c r="J32" s="18">
        <v>5.266894118150689</v>
      </c>
      <c r="K32" s="14" t="s">
        <v>498</v>
      </c>
      <c r="L32" s="19">
        <v>12000</v>
      </c>
      <c r="M32" s="18">
        <v>28.16552425513699</v>
      </c>
      <c r="N32" s="4" t="s">
        <v>511</v>
      </c>
      <c r="O32" s="4" t="s">
        <v>134</v>
      </c>
      <c r="P32" s="21" t="s">
        <v>235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3000000}">
    <sortState xmlns:xlrd2="http://schemas.microsoft.com/office/spreadsheetml/2017/richdata2" ref="B4:P33">
      <sortCondition descending="1" ref="F3:F33"/>
    </sortState>
  </autoFilter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O4:O33" xr:uid="{00000000-0002-0000-0300-000000000000}">
      <formula1>$C$90:$T$90</formula1>
    </dataValidation>
    <dataValidation type="list" allowBlank="1" showInputMessage="1" showErrorMessage="1" sqref="P4:P33" xr:uid="{00000000-0002-0000-0300-000001000000}">
      <formula1>INDIRECT(O4)</formula1>
    </dataValidation>
    <dataValidation type="list" allowBlank="1" showInputMessage="1" showErrorMessage="1" sqref="L4:L32" xr:uid="{00000000-0002-0000-0300-000002000000}">
      <formula1>INDIRECT(D4)</formula1>
    </dataValidation>
  </dataValidations>
  <hyperlinks>
    <hyperlink ref="C100" r:id="rId1" tooltip="Бар (місто)" display="https://uk.wikipedia.org/wiki/%D0%91%D0%B0%D1%80_(%D0%BC%D1%96%D1%81%D1%82%D0%BE)" xr:uid="{00000000-0004-0000-0300-000000000000}"/>
    <hyperlink ref="C98" r:id="rId2" tooltip="Бершадь" display="https://uk.wikipedia.org/wiki/%D0%91%D0%B5%D1%80%D1%88%D0%B0%D0%B4%D1%8C" xr:uid="{00000000-0004-0000-0300-000001000000}"/>
    <hyperlink ref="C108" r:id="rId3" tooltip="Вінниця" display="https://uk.wikipedia.org/wiki/%D0%92%D1%96%D0%BD%D0%BD%D0%B8%D1%86%D1%8F" xr:uid="{00000000-0004-0000-0300-000002000000}"/>
    <hyperlink ref="C103" r:id="rId4" tooltip="Гайсин" display="https://uk.wikipedia.org/wiki/%D0%93%D0%B0%D0%B9%D1%81%D0%B8%D0%BD" xr:uid="{00000000-0004-0000-0300-000003000000}"/>
    <hyperlink ref="C97" r:id="rId5" tooltip="Гнівань" display="https://uk.wikipedia.org/wiki/%D0%93%D0%BD%D1%96%D0%B2%D0%B0%D0%BD%D1%8C" xr:uid="{00000000-0004-0000-0300-000004000000}"/>
    <hyperlink ref="C107" r:id="rId6" tooltip="Жмеринка" display="https://uk.wikipedia.org/wiki/%D0%96%D0%BC%D0%B5%D1%80%D0%B8%D0%BD%D0%BA%D0%B0" xr:uid="{00000000-0004-0000-0300-000005000000}"/>
    <hyperlink ref="C94" r:id="rId7" tooltip="Іллінці" display="https://uk.wikipedia.org/wiki/%D0%86%D0%BB%D0%BB%D1%96%D0%BD%D1%86%D1%96" xr:uid="{00000000-0004-0000-0300-000006000000}"/>
    <hyperlink ref="C101" r:id="rId8" tooltip="Калинівка (місто)" display="https://uk.wikipedia.org/wiki/%D0%9A%D0%B0%D0%BB%D0%B8%D0%BD%D1%96%D0%B2%D0%BA%D0%B0_(%D0%BC%D1%96%D1%81%D1%82%D0%BE)" xr:uid="{00000000-0004-0000-0300-000007000000}"/>
    <hyperlink ref="C104" r:id="rId9" tooltip="Козятин" display="https://uk.wikipedia.org/wiki/%D0%9A%D0%BE%D0%B7%D1%8F%D1%82%D0%B8%D0%BD" xr:uid="{00000000-0004-0000-0300-000008000000}"/>
    <hyperlink ref="C102" r:id="rId10" tooltip="Ладижин" display="https://uk.wikipedia.org/wiki/%D0%9B%D0%B0%D0%B4%D0%B8%D0%B6%D0%B8%D0%BD" xr:uid="{00000000-0004-0000-0300-000009000000}"/>
    <hyperlink ref="C92" r:id="rId11" tooltip="Липовець" display="https://uk.wikipedia.org/wiki/%D0%9B%D0%B8%D0%BF%D0%BE%D0%B2%D0%B5%D1%86%D1%8C" xr:uid="{00000000-0004-0000-03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300-00000B000000}"/>
    <hyperlink ref="C96" r:id="rId13" tooltip="Немирів" display="https://uk.wikipedia.org/wiki/%D0%9D%D0%B5%D0%BC%D0%B8%D1%80%D1%96%D0%B2" xr:uid="{00000000-0004-0000-0300-00000C000000}"/>
    <hyperlink ref="C93" r:id="rId14" tooltip="Погребище" display="https://uk.wikipedia.org/wiki/%D0%9F%D0%BE%D0%B3%D1%80%D0%B5%D0%B1%D0%B8%D1%89%D0%B5" xr:uid="{00000000-0004-0000-0300-00000D000000}"/>
    <hyperlink ref="C99" r:id="rId15" tooltip="Тульчин" display="https://uk.wikipedia.org/wiki/%D0%A2%D1%83%D0%BB%D1%8C%D1%87%D0%B8%D0%BD" xr:uid="{00000000-0004-0000-0300-00000E000000}"/>
    <hyperlink ref="C105" r:id="rId16" tooltip="Хмільник" display="https://uk.wikipedia.org/wiki/%D0%A5%D0%BC%D1%96%D0%BB%D1%8C%D0%BD%D0%B8%D0%BA" xr:uid="{00000000-0004-0000-0300-00000F000000}"/>
    <hyperlink ref="C91" r:id="rId17" tooltip="Шаргород" display="https://uk.wikipedia.org/wiki/%D0%A8%D0%B0%D1%80%D0%B3%D0%BE%D1%80%D0%BE%D0%B4" xr:uid="{00000000-0004-0000-0300-000010000000}"/>
    <hyperlink ref="C95" r:id="rId18" tooltip="Ямпіль" display="https://uk.wikipedia.org/wiki/%D0%AF%D0%BC%D0%BF%D1%96%D0%BB%D1%8C" xr:uid="{00000000-0004-0000-03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128"/>
  <sheetViews>
    <sheetView topLeftCell="A38" zoomScale="90" zoomScaleNormal="90" workbookViewId="0">
      <selection activeCell="B2" sqref="B2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14</v>
      </c>
      <c r="C4" s="14" t="s">
        <v>51</v>
      </c>
      <c r="D4" s="3" t="s">
        <v>501</v>
      </c>
      <c r="E4" s="12" t="s">
        <v>29</v>
      </c>
      <c r="F4" s="12" t="s">
        <v>30</v>
      </c>
      <c r="G4" s="12" t="s">
        <v>76</v>
      </c>
      <c r="H4" s="13">
        <v>34916</v>
      </c>
      <c r="I4" s="13">
        <v>26140</v>
      </c>
      <c r="J4" s="18">
        <v>25.634017405821922</v>
      </c>
      <c r="K4" s="14" t="s">
        <v>498</v>
      </c>
      <c r="L4" s="19">
        <v>28000</v>
      </c>
      <c r="M4" s="18">
        <v>49.67785302226028</v>
      </c>
      <c r="N4" s="12" t="s">
        <v>510</v>
      </c>
      <c r="O4" s="12" t="s">
        <v>152</v>
      </c>
      <c r="P4" s="23" t="s">
        <v>174</v>
      </c>
    </row>
    <row r="5" spans="2:16" x14ac:dyDescent="0.25">
      <c r="B5" s="63">
        <v>5</v>
      </c>
      <c r="C5" s="3" t="s">
        <v>51</v>
      </c>
      <c r="D5" s="3" t="s">
        <v>500</v>
      </c>
      <c r="E5" s="4" t="s">
        <v>466</v>
      </c>
      <c r="F5" s="4" t="s">
        <v>467</v>
      </c>
      <c r="G5" s="4" t="s">
        <v>71</v>
      </c>
      <c r="H5" s="5">
        <v>27986</v>
      </c>
      <c r="I5" s="5">
        <v>19253</v>
      </c>
      <c r="J5" s="18">
        <v>44.620318775684936</v>
      </c>
      <c r="K5" s="14" t="s">
        <v>498</v>
      </c>
      <c r="L5" s="19">
        <v>32000</v>
      </c>
      <c r="M5" s="18">
        <v>68.546346172945206</v>
      </c>
      <c r="N5" s="4" t="s">
        <v>505</v>
      </c>
      <c r="O5" s="4" t="s">
        <v>152</v>
      </c>
      <c r="P5" s="21" t="s">
        <v>174</v>
      </c>
    </row>
    <row r="6" spans="2:16" x14ac:dyDescent="0.25">
      <c r="B6" s="11">
        <v>16</v>
      </c>
      <c r="C6" s="3" t="s">
        <v>51</v>
      </c>
      <c r="D6" s="3" t="s">
        <v>500</v>
      </c>
      <c r="E6" s="4" t="s">
        <v>33</v>
      </c>
      <c r="F6" s="4" t="s">
        <v>34</v>
      </c>
      <c r="G6" s="4" t="s">
        <v>78</v>
      </c>
      <c r="H6" s="5">
        <v>35967</v>
      </c>
      <c r="I6" s="5">
        <v>25279</v>
      </c>
      <c r="J6" s="18">
        <v>22.754565351027402</v>
      </c>
      <c r="K6" s="14" t="s">
        <v>499</v>
      </c>
      <c r="L6" s="19">
        <v>32000</v>
      </c>
      <c r="M6" s="18">
        <v>52.036757131849321</v>
      </c>
      <c r="N6" s="4" t="s">
        <v>511</v>
      </c>
      <c r="O6" s="4" t="s">
        <v>152</v>
      </c>
      <c r="P6" s="21" t="s">
        <v>195</v>
      </c>
    </row>
    <row r="7" spans="2:16" x14ac:dyDescent="0.25">
      <c r="B7" s="63">
        <v>7</v>
      </c>
      <c r="C7" s="3" t="s">
        <v>51</v>
      </c>
      <c r="D7" s="3" t="s">
        <v>41</v>
      </c>
      <c r="E7" s="4" t="s">
        <v>15</v>
      </c>
      <c r="F7" s="4" t="s">
        <v>16</v>
      </c>
      <c r="G7" s="4" t="s">
        <v>69</v>
      </c>
      <c r="H7" s="5">
        <v>33578</v>
      </c>
      <c r="I7" s="5">
        <v>17448</v>
      </c>
      <c r="J7" s="18">
        <v>29.299770830479456</v>
      </c>
      <c r="K7" s="14" t="s">
        <v>499</v>
      </c>
      <c r="L7" s="19">
        <v>25000</v>
      </c>
      <c r="M7" s="18">
        <v>73.491551652397263</v>
      </c>
      <c r="N7" s="4" t="s">
        <v>505</v>
      </c>
      <c r="O7" s="4" t="s">
        <v>152</v>
      </c>
      <c r="P7" s="21" t="s">
        <v>252</v>
      </c>
    </row>
    <row r="8" spans="2:16" x14ac:dyDescent="0.25">
      <c r="B8" s="11">
        <v>6</v>
      </c>
      <c r="C8" s="3" t="s">
        <v>51</v>
      </c>
      <c r="D8" s="3" t="s">
        <v>42</v>
      </c>
      <c r="E8" s="4" t="s">
        <v>13</v>
      </c>
      <c r="F8" s="4" t="s">
        <v>14</v>
      </c>
      <c r="G8" s="4" t="s">
        <v>68</v>
      </c>
      <c r="H8" s="5">
        <v>23963</v>
      </c>
      <c r="I8" s="5">
        <v>19253</v>
      </c>
      <c r="J8" s="18">
        <v>55.642236583904115</v>
      </c>
      <c r="K8" s="14" t="s">
        <v>499</v>
      </c>
      <c r="L8" s="19">
        <v>8000</v>
      </c>
      <c r="M8" s="18">
        <v>68.546346172945206</v>
      </c>
      <c r="N8" s="4" t="s">
        <v>506</v>
      </c>
      <c r="O8" s="4" t="s">
        <v>152</v>
      </c>
      <c r="P8" s="21" t="s">
        <v>270</v>
      </c>
    </row>
    <row r="9" spans="2:16" x14ac:dyDescent="0.25">
      <c r="B9" s="62">
        <v>27</v>
      </c>
      <c r="C9" s="3" t="s">
        <v>51</v>
      </c>
      <c r="D9" s="3" t="s">
        <v>42</v>
      </c>
      <c r="E9" s="4" t="s">
        <v>33</v>
      </c>
      <c r="F9" s="4" t="s">
        <v>97</v>
      </c>
      <c r="G9" s="4" t="s">
        <v>98</v>
      </c>
      <c r="H9" s="5">
        <v>39487</v>
      </c>
      <c r="I9" s="5">
        <v>30771</v>
      </c>
      <c r="J9" s="18">
        <v>13.110729734589045</v>
      </c>
      <c r="K9" s="14" t="s">
        <v>499</v>
      </c>
      <c r="L9" s="19">
        <v>9000</v>
      </c>
      <c r="M9" s="18">
        <v>36.990181789383563</v>
      </c>
      <c r="N9" s="4" t="s">
        <v>506</v>
      </c>
      <c r="O9" s="4" t="s">
        <v>152</v>
      </c>
      <c r="P9" s="21" t="s">
        <v>288</v>
      </c>
    </row>
    <row r="10" spans="2:16" x14ac:dyDescent="0.25">
      <c r="B10" s="11">
        <v>1</v>
      </c>
      <c r="C10" s="3" t="s">
        <v>51</v>
      </c>
      <c r="D10" s="3" t="s">
        <v>40</v>
      </c>
      <c r="E10" s="4" t="s">
        <v>7</v>
      </c>
      <c r="F10" s="4" t="s">
        <v>8</v>
      </c>
      <c r="G10" s="4" t="s">
        <v>65</v>
      </c>
      <c r="H10" s="5">
        <v>33985</v>
      </c>
      <c r="I10" s="5">
        <v>24399</v>
      </c>
      <c r="J10" s="18">
        <v>28.184702337328773</v>
      </c>
      <c r="K10" s="14" t="s">
        <v>498</v>
      </c>
      <c r="L10" s="19">
        <v>15000</v>
      </c>
      <c r="M10" s="18">
        <v>54.447716035958905</v>
      </c>
      <c r="N10" s="4" t="s">
        <v>502</v>
      </c>
      <c r="O10" s="4" t="s">
        <v>134</v>
      </c>
      <c r="P10" s="21" t="s">
        <v>156</v>
      </c>
    </row>
    <row r="11" spans="2:16" x14ac:dyDescent="0.25">
      <c r="B11" s="63">
        <v>10</v>
      </c>
      <c r="C11" s="3" t="s">
        <v>51</v>
      </c>
      <c r="D11" s="3" t="s">
        <v>40</v>
      </c>
      <c r="E11" s="4" t="s">
        <v>21</v>
      </c>
      <c r="F11" s="4" t="s">
        <v>22</v>
      </c>
      <c r="G11" s="4" t="s">
        <v>72</v>
      </c>
      <c r="H11" s="5">
        <v>33695</v>
      </c>
      <c r="I11" s="5">
        <v>18593</v>
      </c>
      <c r="J11" s="18">
        <v>28.979222885273977</v>
      </c>
      <c r="K11" s="14" t="s">
        <v>498</v>
      </c>
      <c r="L11" s="19">
        <v>15000</v>
      </c>
      <c r="M11" s="18">
        <v>70.354565351027404</v>
      </c>
      <c r="N11" s="4" t="s">
        <v>507</v>
      </c>
      <c r="O11" s="4" t="s">
        <v>152</v>
      </c>
      <c r="P11" s="21" t="s">
        <v>174</v>
      </c>
    </row>
    <row r="12" spans="2:16" x14ac:dyDescent="0.25">
      <c r="B12" s="11">
        <v>12</v>
      </c>
      <c r="C12" s="3" t="s">
        <v>51</v>
      </c>
      <c r="D12" s="3" t="s">
        <v>40</v>
      </c>
      <c r="E12" s="4" t="s">
        <v>25</v>
      </c>
      <c r="F12" s="4" t="s">
        <v>26</v>
      </c>
      <c r="G12" s="4" t="s">
        <v>74</v>
      </c>
      <c r="H12" s="5">
        <v>36476</v>
      </c>
      <c r="I12" s="5">
        <v>29300</v>
      </c>
      <c r="J12" s="18">
        <v>21.360044803082197</v>
      </c>
      <c r="K12" s="14" t="s">
        <v>498</v>
      </c>
      <c r="L12" s="19">
        <v>12000</v>
      </c>
      <c r="M12" s="18">
        <v>41.020318775684935</v>
      </c>
      <c r="N12" s="4" t="s">
        <v>509</v>
      </c>
      <c r="O12" s="4" t="s">
        <v>152</v>
      </c>
      <c r="P12" s="21" t="s">
        <v>174</v>
      </c>
    </row>
    <row r="13" spans="2:16" x14ac:dyDescent="0.25">
      <c r="B13" s="63">
        <v>15</v>
      </c>
      <c r="C13" s="3" t="s">
        <v>51</v>
      </c>
      <c r="D13" s="3" t="s">
        <v>40</v>
      </c>
      <c r="E13" s="4" t="s">
        <v>31</v>
      </c>
      <c r="F13" s="4" t="s">
        <v>32</v>
      </c>
      <c r="G13" s="4" t="s">
        <v>77</v>
      </c>
      <c r="H13" s="5">
        <v>35296</v>
      </c>
      <c r="I13" s="5">
        <v>26926</v>
      </c>
      <c r="J13" s="18">
        <v>24.592921515410964</v>
      </c>
      <c r="K13" s="14" t="s">
        <v>498</v>
      </c>
      <c r="L13" s="19">
        <v>12000</v>
      </c>
      <c r="M13" s="18">
        <v>47.524428364726035</v>
      </c>
      <c r="N13" s="4" t="s">
        <v>511</v>
      </c>
      <c r="O13" s="4" t="s">
        <v>152</v>
      </c>
      <c r="P13" s="21" t="s">
        <v>174</v>
      </c>
    </row>
    <row r="14" spans="2:16" x14ac:dyDescent="0.25">
      <c r="B14" s="11">
        <v>20</v>
      </c>
      <c r="C14" s="3" t="s">
        <v>51</v>
      </c>
      <c r="D14" s="3" t="s">
        <v>40</v>
      </c>
      <c r="E14" s="4" t="s">
        <v>84</v>
      </c>
      <c r="F14" s="4" t="s">
        <v>85</v>
      </c>
      <c r="G14" s="4" t="s">
        <v>86</v>
      </c>
      <c r="H14" s="5">
        <v>42350</v>
      </c>
      <c r="I14" s="5">
        <v>33992</v>
      </c>
      <c r="J14" s="18">
        <v>5.266894118150689</v>
      </c>
      <c r="K14" s="14" t="s">
        <v>498</v>
      </c>
      <c r="L14" s="19">
        <v>12000</v>
      </c>
      <c r="M14" s="18">
        <v>28.16552425513699</v>
      </c>
      <c r="N14" s="4" t="s">
        <v>511</v>
      </c>
      <c r="O14" s="4" t="s">
        <v>134</v>
      </c>
      <c r="P14" s="21" t="s">
        <v>235</v>
      </c>
    </row>
    <row r="15" spans="2:16" x14ac:dyDescent="0.25">
      <c r="B15" s="63">
        <v>21</v>
      </c>
      <c r="C15" s="3" t="s">
        <v>51</v>
      </c>
      <c r="D15" s="3" t="s">
        <v>40</v>
      </c>
      <c r="E15" s="4" t="s">
        <v>87</v>
      </c>
      <c r="F15" s="4" t="s">
        <v>36</v>
      </c>
      <c r="G15" s="4" t="s">
        <v>459</v>
      </c>
      <c r="H15" s="5">
        <v>41682</v>
      </c>
      <c r="I15" s="5">
        <v>33992</v>
      </c>
      <c r="J15" s="18">
        <v>7.0970311044520589</v>
      </c>
      <c r="K15" s="14" t="s">
        <v>499</v>
      </c>
      <c r="L15" s="19">
        <v>15000</v>
      </c>
      <c r="M15" s="18">
        <v>28.16552425513699</v>
      </c>
      <c r="N15" s="4" t="s">
        <v>503</v>
      </c>
      <c r="O15" s="4" t="s">
        <v>134</v>
      </c>
      <c r="P15" s="21" t="s">
        <v>235</v>
      </c>
    </row>
    <row r="16" spans="2:16" x14ac:dyDescent="0.25">
      <c r="B16" s="11">
        <v>23</v>
      </c>
      <c r="C16" s="3" t="s">
        <v>51</v>
      </c>
      <c r="D16" s="3" t="s">
        <v>40</v>
      </c>
      <c r="E16" s="4" t="s">
        <v>82</v>
      </c>
      <c r="F16" s="4" t="s">
        <v>90</v>
      </c>
      <c r="G16" s="4" t="s">
        <v>91</v>
      </c>
      <c r="H16" s="5">
        <v>42782</v>
      </c>
      <c r="I16" s="5">
        <v>35244</v>
      </c>
      <c r="J16" s="18">
        <v>4.083332474315073</v>
      </c>
      <c r="K16" s="14" t="s">
        <v>498</v>
      </c>
      <c r="L16" s="19">
        <v>12000</v>
      </c>
      <c r="M16" s="18">
        <v>24.73538726883562</v>
      </c>
      <c r="N16" s="4" t="s">
        <v>506</v>
      </c>
      <c r="O16" s="4" t="s">
        <v>154</v>
      </c>
      <c r="P16" s="21" t="s">
        <v>176</v>
      </c>
    </row>
    <row r="17" spans="2:16" x14ac:dyDescent="0.25">
      <c r="B17" s="63">
        <v>25</v>
      </c>
      <c r="C17" s="3" t="s">
        <v>51</v>
      </c>
      <c r="D17" s="3" t="s">
        <v>40</v>
      </c>
      <c r="E17" s="4" t="s">
        <v>92</v>
      </c>
      <c r="F17" s="4" t="s">
        <v>8</v>
      </c>
      <c r="G17" s="4" t="s">
        <v>93</v>
      </c>
      <c r="H17" s="5">
        <v>43176</v>
      </c>
      <c r="I17" s="5">
        <v>36102</v>
      </c>
      <c r="J17" s="18">
        <v>3.0038804195205522</v>
      </c>
      <c r="K17" s="14" t="s">
        <v>498</v>
      </c>
      <c r="L17" s="19">
        <v>12000</v>
      </c>
      <c r="M17" s="18">
        <v>22.384702337328772</v>
      </c>
      <c r="N17" s="4" t="s">
        <v>511</v>
      </c>
      <c r="O17" s="4" t="s">
        <v>154</v>
      </c>
      <c r="P17" s="21" t="s">
        <v>176</v>
      </c>
    </row>
    <row r="18" spans="2:16" x14ac:dyDescent="0.25">
      <c r="B18" s="11">
        <v>17</v>
      </c>
      <c r="C18" s="3" t="s">
        <v>46</v>
      </c>
      <c r="D18" s="3" t="s">
        <v>501</v>
      </c>
      <c r="E18" s="4" t="s">
        <v>35</v>
      </c>
      <c r="F18" s="4" t="s">
        <v>36</v>
      </c>
      <c r="G18" s="4" t="s">
        <v>79</v>
      </c>
      <c r="H18" s="5">
        <v>36774</v>
      </c>
      <c r="I18" s="5">
        <v>30444</v>
      </c>
      <c r="J18" s="18">
        <v>20.543606446917813</v>
      </c>
      <c r="K18" s="14" t="s">
        <v>499</v>
      </c>
      <c r="L18" s="19">
        <v>28000</v>
      </c>
      <c r="M18" s="18">
        <v>37.886072200342468</v>
      </c>
      <c r="N18" s="4" t="s">
        <v>502</v>
      </c>
      <c r="O18" s="4" t="s">
        <v>152</v>
      </c>
      <c r="P18" s="21" t="s">
        <v>215</v>
      </c>
    </row>
    <row r="19" spans="2:16" x14ac:dyDescent="0.25">
      <c r="B19" s="63">
        <v>11</v>
      </c>
      <c r="C19" s="3" t="s">
        <v>46</v>
      </c>
      <c r="D19" s="3" t="s">
        <v>500</v>
      </c>
      <c r="E19" s="4" t="s">
        <v>23</v>
      </c>
      <c r="F19" s="4" t="s">
        <v>24</v>
      </c>
      <c r="G19" s="4" t="s">
        <v>73</v>
      </c>
      <c r="H19" s="5">
        <v>34552</v>
      </c>
      <c r="I19" s="5">
        <v>18530</v>
      </c>
      <c r="J19" s="18">
        <v>26.631277679794525</v>
      </c>
      <c r="K19" s="14" t="s">
        <v>499</v>
      </c>
      <c r="L19" s="19">
        <v>30000</v>
      </c>
      <c r="M19" s="18">
        <v>70.527168090753435</v>
      </c>
      <c r="N19" s="4" t="s">
        <v>508</v>
      </c>
      <c r="O19" s="4" t="s">
        <v>152</v>
      </c>
      <c r="P19" s="21" t="s">
        <v>174</v>
      </c>
    </row>
    <row r="20" spans="2:16" x14ac:dyDescent="0.25">
      <c r="B20" s="11">
        <v>29</v>
      </c>
      <c r="C20" s="3" t="s">
        <v>46</v>
      </c>
      <c r="D20" s="3" t="s">
        <v>500</v>
      </c>
      <c r="E20" s="4" t="s">
        <v>21</v>
      </c>
      <c r="F20" s="4" t="s">
        <v>59</v>
      </c>
      <c r="G20" s="4" t="s">
        <v>80</v>
      </c>
      <c r="H20" s="5">
        <v>32640</v>
      </c>
      <c r="I20" s="5">
        <v>24945</v>
      </c>
      <c r="J20" s="18">
        <v>31.869633844178086</v>
      </c>
      <c r="K20" s="14" t="s">
        <v>498</v>
      </c>
      <c r="L20" s="19">
        <v>32000</v>
      </c>
      <c r="M20" s="18">
        <v>52.951825625000005</v>
      </c>
      <c r="N20" s="4" t="s">
        <v>505</v>
      </c>
      <c r="O20" s="4" t="s">
        <v>152</v>
      </c>
      <c r="P20" s="21" t="s">
        <v>174</v>
      </c>
    </row>
    <row r="21" spans="2:16" x14ac:dyDescent="0.25">
      <c r="B21" s="6">
        <v>2</v>
      </c>
      <c r="C21" s="3" t="s">
        <v>46</v>
      </c>
      <c r="D21" s="3" t="s">
        <v>41</v>
      </c>
      <c r="E21" s="4" t="s">
        <v>9</v>
      </c>
      <c r="F21" s="4" t="s">
        <v>10</v>
      </c>
      <c r="G21" s="4" t="s">
        <v>66</v>
      </c>
      <c r="H21" s="5">
        <v>29882</v>
      </c>
      <c r="I21" s="5">
        <v>18742</v>
      </c>
      <c r="J21" s="18">
        <v>39.425798227739733</v>
      </c>
      <c r="K21" s="14" t="s">
        <v>499</v>
      </c>
      <c r="L21" s="19">
        <v>20000</v>
      </c>
      <c r="M21" s="18">
        <v>69.946346172945212</v>
      </c>
      <c r="N21" s="4" t="s">
        <v>503</v>
      </c>
      <c r="O21" s="4" t="s">
        <v>152</v>
      </c>
      <c r="P21" s="21" t="s">
        <v>174</v>
      </c>
    </row>
    <row r="22" spans="2:16" x14ac:dyDescent="0.25">
      <c r="B22" s="11">
        <v>18</v>
      </c>
      <c r="C22" s="3" t="s">
        <v>46</v>
      </c>
      <c r="D22" s="3" t="s">
        <v>81</v>
      </c>
      <c r="E22" s="4" t="s">
        <v>82</v>
      </c>
      <c r="F22" s="4" t="s">
        <v>83</v>
      </c>
      <c r="G22" s="4" t="s">
        <v>70</v>
      </c>
      <c r="H22" s="5">
        <v>40307</v>
      </c>
      <c r="I22" s="5">
        <v>29344</v>
      </c>
      <c r="J22" s="18">
        <v>10.864154392123291</v>
      </c>
      <c r="K22" s="14" t="s">
        <v>498</v>
      </c>
      <c r="L22" s="19">
        <v>15000</v>
      </c>
      <c r="M22" s="18">
        <v>40.899770830479454</v>
      </c>
      <c r="N22" s="4" t="s">
        <v>512</v>
      </c>
      <c r="O22" s="4" t="s">
        <v>152</v>
      </c>
      <c r="P22" s="21" t="s">
        <v>174</v>
      </c>
    </row>
    <row r="23" spans="2:16" x14ac:dyDescent="0.25">
      <c r="B23" s="62">
        <v>19</v>
      </c>
      <c r="C23" s="3" t="s">
        <v>46</v>
      </c>
      <c r="D23" s="3" t="s">
        <v>81</v>
      </c>
      <c r="E23" s="4" t="s">
        <v>463</v>
      </c>
      <c r="F23" s="4" t="s">
        <v>464</v>
      </c>
      <c r="G23" s="4" t="s">
        <v>465</v>
      </c>
      <c r="H23" s="5">
        <v>42987</v>
      </c>
      <c r="I23" s="5">
        <v>29344</v>
      </c>
      <c r="J23" s="18">
        <v>3.5216886386986341</v>
      </c>
      <c r="K23" s="14" t="s">
        <v>498</v>
      </c>
      <c r="L23" s="19">
        <v>18000</v>
      </c>
      <c r="M23" s="18">
        <v>40.899770830479454</v>
      </c>
      <c r="N23" s="4" t="s">
        <v>504</v>
      </c>
      <c r="O23" s="4" t="s">
        <v>134</v>
      </c>
      <c r="P23" s="21" t="s">
        <v>178</v>
      </c>
    </row>
    <row r="24" spans="2:16" x14ac:dyDescent="0.25">
      <c r="B24" s="11">
        <v>4</v>
      </c>
      <c r="C24" s="3" t="s">
        <v>46</v>
      </c>
      <c r="D24" s="3" t="s">
        <v>456</v>
      </c>
      <c r="E24" s="4" t="s">
        <v>468</v>
      </c>
      <c r="F24" s="4" t="s">
        <v>469</v>
      </c>
      <c r="G24" s="4" t="s">
        <v>470</v>
      </c>
      <c r="H24" s="5">
        <v>25286</v>
      </c>
      <c r="I24" s="5">
        <v>19253</v>
      </c>
      <c r="J24" s="18">
        <v>52.017579049657542</v>
      </c>
      <c r="K24" s="14" t="s">
        <v>499</v>
      </c>
      <c r="L24" s="19">
        <v>18000</v>
      </c>
      <c r="M24" s="18">
        <v>68.546346172945206</v>
      </c>
      <c r="N24" s="4" t="s">
        <v>503</v>
      </c>
      <c r="O24" s="4" t="s">
        <v>152</v>
      </c>
      <c r="P24" s="21" t="s">
        <v>174</v>
      </c>
    </row>
    <row r="25" spans="2:16" x14ac:dyDescent="0.25">
      <c r="B25" s="62">
        <v>13</v>
      </c>
      <c r="C25" s="3" t="s">
        <v>46</v>
      </c>
      <c r="D25" s="3" t="s">
        <v>456</v>
      </c>
      <c r="E25" s="4" t="s">
        <v>27</v>
      </c>
      <c r="F25" s="4" t="s">
        <v>28</v>
      </c>
      <c r="G25" s="4" t="s">
        <v>75</v>
      </c>
      <c r="H25" s="5">
        <v>34144</v>
      </c>
      <c r="I25" s="5">
        <v>27059</v>
      </c>
      <c r="J25" s="18">
        <v>27.749085898972606</v>
      </c>
      <c r="K25" s="14" t="s">
        <v>499</v>
      </c>
      <c r="L25" s="19">
        <v>19000</v>
      </c>
      <c r="M25" s="18">
        <v>47.160044803082194</v>
      </c>
      <c r="N25" s="4" t="s">
        <v>502</v>
      </c>
      <c r="O25" s="4" t="s">
        <v>152</v>
      </c>
      <c r="P25" s="21" t="s">
        <v>174</v>
      </c>
    </row>
    <row r="26" spans="2:16" x14ac:dyDescent="0.25">
      <c r="B26" s="11">
        <v>28</v>
      </c>
      <c r="C26" s="3" t="s">
        <v>46</v>
      </c>
      <c r="D26" s="3" t="s">
        <v>456</v>
      </c>
      <c r="E26" s="4" t="s">
        <v>29</v>
      </c>
      <c r="F26" s="4" t="s">
        <v>100</v>
      </c>
      <c r="G26" s="4" t="s">
        <v>101</v>
      </c>
      <c r="H26" s="5">
        <v>40714</v>
      </c>
      <c r="I26" s="5">
        <v>31188</v>
      </c>
      <c r="J26" s="18">
        <v>9.7490858989726075</v>
      </c>
      <c r="K26" s="14" t="s">
        <v>498</v>
      </c>
      <c r="L26" s="19">
        <v>18000</v>
      </c>
      <c r="M26" s="18">
        <v>35.847716035958911</v>
      </c>
      <c r="N26" s="4" t="s">
        <v>503</v>
      </c>
      <c r="O26" s="4" t="s">
        <v>152</v>
      </c>
      <c r="P26" s="21" t="s">
        <v>215</v>
      </c>
    </row>
    <row r="27" spans="2:16" x14ac:dyDescent="0.25">
      <c r="B27" s="62">
        <v>3</v>
      </c>
      <c r="C27" s="3" t="s">
        <v>46</v>
      </c>
      <c r="D27" s="3" t="s">
        <v>40</v>
      </c>
      <c r="E27" s="4" t="s">
        <v>11</v>
      </c>
      <c r="F27" s="4" t="s">
        <v>12</v>
      </c>
      <c r="G27" s="4" t="s">
        <v>67</v>
      </c>
      <c r="H27" s="5">
        <v>31286</v>
      </c>
      <c r="I27" s="5">
        <v>22145</v>
      </c>
      <c r="J27" s="18">
        <v>35.579222885273978</v>
      </c>
      <c r="K27" s="14" t="s">
        <v>499</v>
      </c>
      <c r="L27" s="19">
        <v>12000</v>
      </c>
      <c r="M27" s="18">
        <v>60.623058501712336</v>
      </c>
      <c r="N27" s="4" t="s">
        <v>504</v>
      </c>
      <c r="O27" s="4" t="s">
        <v>152</v>
      </c>
      <c r="P27" s="21" t="s">
        <v>174</v>
      </c>
    </row>
    <row r="28" spans="2:16" x14ac:dyDescent="0.25">
      <c r="B28" s="11">
        <v>8</v>
      </c>
      <c r="C28" s="3" t="s">
        <v>46</v>
      </c>
      <c r="D28" s="3" t="s">
        <v>40</v>
      </c>
      <c r="E28" s="4" t="s">
        <v>17</v>
      </c>
      <c r="F28" s="4" t="s">
        <v>18</v>
      </c>
      <c r="G28" s="4" t="s">
        <v>70</v>
      </c>
      <c r="H28" s="5">
        <v>30299</v>
      </c>
      <c r="I28" s="5">
        <v>16428</v>
      </c>
      <c r="J28" s="18">
        <v>38.283332474315074</v>
      </c>
      <c r="K28" s="14" t="s">
        <v>498</v>
      </c>
      <c r="L28" s="19">
        <v>12000</v>
      </c>
      <c r="M28" s="18">
        <v>76.286072200342474</v>
      </c>
      <c r="N28" s="4" t="s">
        <v>503</v>
      </c>
      <c r="O28" s="4" t="s">
        <v>152</v>
      </c>
      <c r="P28" s="21" t="s">
        <v>234</v>
      </c>
    </row>
    <row r="29" spans="2:16" x14ac:dyDescent="0.25">
      <c r="B29" s="62">
        <v>9</v>
      </c>
      <c r="C29" s="3" t="s">
        <v>46</v>
      </c>
      <c r="D29" s="3" t="s">
        <v>40</v>
      </c>
      <c r="E29" s="4" t="s">
        <v>19</v>
      </c>
      <c r="F29" s="4" t="s">
        <v>20</v>
      </c>
      <c r="G29" s="4" t="s">
        <v>71</v>
      </c>
      <c r="H29" s="5">
        <v>31194</v>
      </c>
      <c r="I29" s="5">
        <v>23467</v>
      </c>
      <c r="J29" s="18">
        <v>35.831277679794525</v>
      </c>
      <c r="K29" s="14" t="s">
        <v>498</v>
      </c>
      <c r="L29" s="19">
        <v>12000</v>
      </c>
      <c r="M29" s="18">
        <v>57.001140693493156</v>
      </c>
      <c r="N29" s="4" t="s">
        <v>506</v>
      </c>
      <c r="O29" s="4" t="s">
        <v>152</v>
      </c>
      <c r="P29" s="21" t="s">
        <v>195</v>
      </c>
    </row>
    <row r="30" spans="2:16" x14ac:dyDescent="0.25">
      <c r="B30" s="11">
        <v>22</v>
      </c>
      <c r="C30" s="3" t="s">
        <v>46</v>
      </c>
      <c r="D30" s="3" t="s">
        <v>40</v>
      </c>
      <c r="E30" s="4" t="s">
        <v>87</v>
      </c>
      <c r="F30" s="4" t="s">
        <v>88</v>
      </c>
      <c r="G30" s="4" t="s">
        <v>89</v>
      </c>
      <c r="H30" s="5">
        <v>43215</v>
      </c>
      <c r="I30" s="5">
        <v>36295</v>
      </c>
      <c r="J30" s="18">
        <v>2.8970311044520587</v>
      </c>
      <c r="K30" s="14" t="s">
        <v>498</v>
      </c>
      <c r="L30" s="19">
        <v>12000</v>
      </c>
      <c r="M30" s="18">
        <v>21.8559352140411</v>
      </c>
      <c r="N30" s="4" t="s">
        <v>505</v>
      </c>
      <c r="O30" s="4" t="s">
        <v>134</v>
      </c>
      <c r="P30" s="21" t="s">
        <v>156</v>
      </c>
    </row>
    <row r="31" spans="2:16" x14ac:dyDescent="0.25">
      <c r="B31" s="6">
        <v>24</v>
      </c>
      <c r="C31" s="3" t="s">
        <v>46</v>
      </c>
      <c r="D31" s="3" t="s">
        <v>40</v>
      </c>
      <c r="E31" s="4" t="s">
        <v>31</v>
      </c>
      <c r="F31" s="4" t="s">
        <v>32</v>
      </c>
      <c r="G31" s="4" t="s">
        <v>86</v>
      </c>
      <c r="H31" s="5">
        <v>43638</v>
      </c>
      <c r="I31" s="5">
        <v>35827</v>
      </c>
      <c r="J31" s="18">
        <v>1.7381269948630178</v>
      </c>
      <c r="K31" s="14" t="s">
        <v>498</v>
      </c>
      <c r="L31" s="19">
        <v>12000</v>
      </c>
      <c r="M31" s="18">
        <v>23.138126994863018</v>
      </c>
      <c r="N31" s="4" t="s">
        <v>506</v>
      </c>
      <c r="O31" s="4" t="s">
        <v>154</v>
      </c>
      <c r="P31" s="21" t="s">
        <v>176</v>
      </c>
    </row>
    <row r="32" spans="2:16" x14ac:dyDescent="0.25">
      <c r="B32" s="11">
        <v>26</v>
      </c>
      <c r="C32" s="3" t="s">
        <v>46</v>
      </c>
      <c r="D32" s="3" t="s">
        <v>40</v>
      </c>
      <c r="E32" s="4" t="s">
        <v>94</v>
      </c>
      <c r="F32" s="4" t="s">
        <v>95</v>
      </c>
      <c r="G32" s="4" t="s">
        <v>96</v>
      </c>
      <c r="H32" s="5">
        <v>36411</v>
      </c>
      <c r="I32" s="5">
        <v>29630</v>
      </c>
      <c r="J32" s="18">
        <v>21.538126994863017</v>
      </c>
      <c r="K32" s="14" t="s">
        <v>498</v>
      </c>
      <c r="L32" s="19">
        <v>15000</v>
      </c>
      <c r="M32" s="18">
        <v>40.116209186643843</v>
      </c>
      <c r="N32" s="4" t="s">
        <v>508</v>
      </c>
      <c r="O32" s="4" t="s">
        <v>154</v>
      </c>
      <c r="P32" s="21" t="s">
        <v>176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4000000}">
    <sortState xmlns:xlrd2="http://schemas.microsoft.com/office/spreadsheetml/2017/richdata2" ref="B4:P33">
      <sortCondition ref="D3:D33"/>
    </sortState>
  </autoFilter>
  <sortState xmlns:xlrd2="http://schemas.microsoft.com/office/spreadsheetml/2017/richdata2" ref="B4:P32">
    <sortCondition ref="C4:C32"/>
    <sortCondition ref="D4:D32"/>
  </sortState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O4:O33" xr:uid="{00000000-0002-0000-0400-000000000000}">
      <formula1>$C$90:$T$90</formula1>
    </dataValidation>
    <dataValidation type="list" allowBlank="1" showInputMessage="1" showErrorMessage="1" sqref="P4:P33" xr:uid="{00000000-0002-0000-0400-000001000000}">
      <formula1>INDIRECT(O4)</formula1>
    </dataValidation>
    <dataValidation type="list" allowBlank="1" showInputMessage="1" showErrorMessage="1" sqref="L4:L32" xr:uid="{00000000-0002-0000-0400-000002000000}">
      <formula1>INDIRECT(D4)</formula1>
    </dataValidation>
  </dataValidations>
  <hyperlinks>
    <hyperlink ref="C100" r:id="rId1" tooltip="Бар (місто)" display="https://uk.wikipedia.org/wiki/%D0%91%D0%B0%D1%80_(%D0%BC%D1%96%D1%81%D1%82%D0%BE)" xr:uid="{00000000-0004-0000-0400-000000000000}"/>
    <hyperlink ref="C98" r:id="rId2" tooltip="Бершадь" display="https://uk.wikipedia.org/wiki/%D0%91%D0%B5%D1%80%D1%88%D0%B0%D0%B4%D1%8C" xr:uid="{00000000-0004-0000-0400-000001000000}"/>
    <hyperlink ref="C108" r:id="rId3" tooltip="Вінниця" display="https://uk.wikipedia.org/wiki/%D0%92%D1%96%D0%BD%D0%BD%D0%B8%D1%86%D1%8F" xr:uid="{00000000-0004-0000-0400-000002000000}"/>
    <hyperlink ref="C103" r:id="rId4" tooltip="Гайсин" display="https://uk.wikipedia.org/wiki/%D0%93%D0%B0%D0%B9%D1%81%D0%B8%D0%BD" xr:uid="{00000000-0004-0000-0400-000003000000}"/>
    <hyperlink ref="C97" r:id="rId5" tooltip="Гнівань" display="https://uk.wikipedia.org/wiki/%D0%93%D0%BD%D1%96%D0%B2%D0%B0%D0%BD%D1%8C" xr:uid="{00000000-0004-0000-0400-000004000000}"/>
    <hyperlink ref="C107" r:id="rId6" tooltip="Жмеринка" display="https://uk.wikipedia.org/wiki/%D0%96%D0%BC%D0%B5%D1%80%D0%B8%D0%BD%D0%BA%D0%B0" xr:uid="{00000000-0004-0000-0400-000005000000}"/>
    <hyperlink ref="C94" r:id="rId7" tooltip="Іллінці" display="https://uk.wikipedia.org/wiki/%D0%86%D0%BB%D0%BB%D1%96%D0%BD%D1%86%D1%96" xr:uid="{00000000-0004-0000-0400-000006000000}"/>
    <hyperlink ref="C101" r:id="rId8" tooltip="Калинівка (місто)" display="https://uk.wikipedia.org/wiki/%D0%9A%D0%B0%D0%BB%D0%B8%D0%BD%D1%96%D0%B2%D0%BA%D0%B0_(%D0%BC%D1%96%D1%81%D1%82%D0%BE)" xr:uid="{00000000-0004-0000-0400-000007000000}"/>
    <hyperlink ref="C104" r:id="rId9" tooltip="Козятин" display="https://uk.wikipedia.org/wiki/%D0%9A%D0%BE%D0%B7%D1%8F%D1%82%D0%B8%D0%BD" xr:uid="{00000000-0004-0000-0400-000008000000}"/>
    <hyperlink ref="C102" r:id="rId10" tooltip="Ладижин" display="https://uk.wikipedia.org/wiki/%D0%9B%D0%B0%D0%B4%D0%B8%D0%B6%D0%B8%D0%BD" xr:uid="{00000000-0004-0000-0400-000009000000}"/>
    <hyperlink ref="C92" r:id="rId11" tooltip="Липовець" display="https://uk.wikipedia.org/wiki/%D0%9B%D0%B8%D0%BF%D0%BE%D0%B2%D0%B5%D1%86%D1%8C" xr:uid="{00000000-0004-0000-04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400-00000B000000}"/>
    <hyperlink ref="C96" r:id="rId13" tooltip="Немирів" display="https://uk.wikipedia.org/wiki/%D0%9D%D0%B5%D0%BC%D0%B8%D1%80%D1%96%D0%B2" xr:uid="{00000000-0004-0000-0400-00000C000000}"/>
    <hyperlink ref="C93" r:id="rId14" tooltip="Погребище" display="https://uk.wikipedia.org/wiki/%D0%9F%D0%BE%D0%B3%D1%80%D0%B5%D0%B1%D0%B8%D1%89%D0%B5" xr:uid="{00000000-0004-0000-0400-00000D000000}"/>
    <hyperlink ref="C99" r:id="rId15" tooltip="Тульчин" display="https://uk.wikipedia.org/wiki/%D0%A2%D1%83%D0%BB%D1%8C%D1%87%D0%B8%D0%BD" xr:uid="{00000000-0004-0000-0400-00000E000000}"/>
    <hyperlink ref="C105" r:id="rId16" tooltip="Хмільник" display="https://uk.wikipedia.org/wiki/%D0%A5%D0%BC%D1%96%D0%BB%D1%8C%D0%BD%D0%B8%D0%BA" xr:uid="{00000000-0004-0000-0400-00000F000000}"/>
    <hyperlink ref="C91" r:id="rId17" tooltip="Шаргород" display="https://uk.wikipedia.org/wiki/%D0%A8%D0%B0%D1%80%D0%B3%D0%BE%D1%80%D0%BE%D0%B4" xr:uid="{00000000-0004-0000-0400-000010000000}"/>
    <hyperlink ref="C95" r:id="rId18" tooltip="Ямпіль" display="https://uk.wikipedia.org/wiki/%D0%AF%D0%BC%D0%BF%D1%96%D0%BB%D1%8C" xr:uid="{00000000-0004-0000-04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128"/>
  <sheetViews>
    <sheetView topLeftCell="A33" zoomScale="90" zoomScaleNormal="90" workbookViewId="0">
      <selection activeCell="A2" sqref="A2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7</v>
      </c>
      <c r="C4" s="14" t="s">
        <v>51</v>
      </c>
      <c r="D4" s="3" t="s">
        <v>41</v>
      </c>
      <c r="E4" s="12" t="s">
        <v>15</v>
      </c>
      <c r="F4" s="12" t="s">
        <v>16</v>
      </c>
      <c r="G4" s="12" t="s">
        <v>69</v>
      </c>
      <c r="H4" s="13">
        <v>33578</v>
      </c>
      <c r="I4" s="13">
        <v>17448</v>
      </c>
      <c r="J4" s="18">
        <v>29.299770830479456</v>
      </c>
      <c r="K4" s="14" t="s">
        <v>499</v>
      </c>
      <c r="L4" s="19">
        <v>25000</v>
      </c>
      <c r="M4" s="18">
        <v>73.491551652397263</v>
      </c>
      <c r="N4" s="12" t="s">
        <v>505</v>
      </c>
      <c r="O4" s="12" t="s">
        <v>152</v>
      </c>
      <c r="P4" s="23" t="s">
        <v>252</v>
      </c>
    </row>
    <row r="5" spans="2:16" x14ac:dyDescent="0.25">
      <c r="B5" s="62">
        <v>10</v>
      </c>
      <c r="C5" s="3" t="s">
        <v>51</v>
      </c>
      <c r="D5" s="3" t="s">
        <v>40</v>
      </c>
      <c r="E5" s="4" t="s">
        <v>21</v>
      </c>
      <c r="F5" s="4" t="s">
        <v>22</v>
      </c>
      <c r="G5" s="4" t="s">
        <v>72</v>
      </c>
      <c r="H5" s="5">
        <v>33695</v>
      </c>
      <c r="I5" s="5">
        <v>18593</v>
      </c>
      <c r="J5" s="18">
        <v>28.979222885273977</v>
      </c>
      <c r="K5" s="14" t="s">
        <v>498</v>
      </c>
      <c r="L5" s="19">
        <v>15000</v>
      </c>
      <c r="M5" s="18">
        <v>70.354565351027404</v>
      </c>
      <c r="N5" s="4" t="s">
        <v>507</v>
      </c>
      <c r="O5" s="4" t="s">
        <v>152</v>
      </c>
      <c r="P5" s="21" t="s">
        <v>174</v>
      </c>
    </row>
    <row r="6" spans="2:16" x14ac:dyDescent="0.25">
      <c r="B6" s="11">
        <v>5</v>
      </c>
      <c r="C6" s="3" t="s">
        <v>51</v>
      </c>
      <c r="D6" s="3" t="s">
        <v>500</v>
      </c>
      <c r="E6" s="4" t="s">
        <v>466</v>
      </c>
      <c r="F6" s="4" t="s">
        <v>467</v>
      </c>
      <c r="G6" s="4" t="s">
        <v>71</v>
      </c>
      <c r="H6" s="5">
        <v>27986</v>
      </c>
      <c r="I6" s="5">
        <v>19253</v>
      </c>
      <c r="J6" s="18">
        <v>44.620318775684936</v>
      </c>
      <c r="K6" s="14" t="s">
        <v>498</v>
      </c>
      <c r="L6" s="19">
        <v>32000</v>
      </c>
      <c r="M6" s="18">
        <v>68.546346172945206</v>
      </c>
      <c r="N6" s="4" t="s">
        <v>505</v>
      </c>
      <c r="O6" s="4" t="s">
        <v>152</v>
      </c>
      <c r="P6" s="21" t="s">
        <v>174</v>
      </c>
    </row>
    <row r="7" spans="2:16" x14ac:dyDescent="0.25">
      <c r="B7" s="62">
        <v>6</v>
      </c>
      <c r="C7" s="3" t="s">
        <v>51</v>
      </c>
      <c r="D7" s="3" t="s">
        <v>42</v>
      </c>
      <c r="E7" s="4" t="s">
        <v>13</v>
      </c>
      <c r="F7" s="4" t="s">
        <v>14</v>
      </c>
      <c r="G7" s="4" t="s">
        <v>68</v>
      </c>
      <c r="H7" s="5">
        <v>23963</v>
      </c>
      <c r="I7" s="5">
        <v>19253</v>
      </c>
      <c r="J7" s="18">
        <v>55.642236583904115</v>
      </c>
      <c r="K7" s="14" t="s">
        <v>499</v>
      </c>
      <c r="L7" s="19">
        <v>8000</v>
      </c>
      <c r="M7" s="18">
        <v>68.546346172945206</v>
      </c>
      <c r="N7" s="4" t="s">
        <v>506</v>
      </c>
      <c r="O7" s="4" t="s">
        <v>152</v>
      </c>
      <c r="P7" s="21" t="s">
        <v>270</v>
      </c>
    </row>
    <row r="8" spans="2:16" x14ac:dyDescent="0.25">
      <c r="B8" s="11">
        <v>1</v>
      </c>
      <c r="C8" s="3" t="s">
        <v>51</v>
      </c>
      <c r="D8" s="3" t="s">
        <v>40</v>
      </c>
      <c r="E8" s="4" t="s">
        <v>7</v>
      </c>
      <c r="F8" s="4" t="s">
        <v>8</v>
      </c>
      <c r="G8" s="4" t="s">
        <v>65</v>
      </c>
      <c r="H8" s="5">
        <v>33985</v>
      </c>
      <c r="I8" s="5">
        <v>24399</v>
      </c>
      <c r="J8" s="18">
        <v>28.184702337328773</v>
      </c>
      <c r="K8" s="14" t="s">
        <v>498</v>
      </c>
      <c r="L8" s="19">
        <v>15000</v>
      </c>
      <c r="M8" s="18">
        <v>54.447716035958905</v>
      </c>
      <c r="N8" s="4" t="s">
        <v>502</v>
      </c>
      <c r="O8" s="4" t="s">
        <v>134</v>
      </c>
      <c r="P8" s="21" t="s">
        <v>156</v>
      </c>
    </row>
    <row r="9" spans="2:16" x14ac:dyDescent="0.25">
      <c r="B9" s="62">
        <v>16</v>
      </c>
      <c r="C9" s="3" t="s">
        <v>51</v>
      </c>
      <c r="D9" s="3" t="s">
        <v>500</v>
      </c>
      <c r="E9" s="4" t="s">
        <v>33</v>
      </c>
      <c r="F9" s="4" t="s">
        <v>34</v>
      </c>
      <c r="G9" s="4" t="s">
        <v>78</v>
      </c>
      <c r="H9" s="5">
        <v>35967</v>
      </c>
      <c r="I9" s="5">
        <v>25279</v>
      </c>
      <c r="J9" s="18">
        <v>22.754565351027402</v>
      </c>
      <c r="K9" s="14" t="s">
        <v>499</v>
      </c>
      <c r="L9" s="19">
        <v>32000</v>
      </c>
      <c r="M9" s="18">
        <v>52.036757131849321</v>
      </c>
      <c r="N9" s="4" t="s">
        <v>511</v>
      </c>
      <c r="O9" s="4" t="s">
        <v>152</v>
      </c>
      <c r="P9" s="21" t="s">
        <v>195</v>
      </c>
    </row>
    <row r="10" spans="2:16" x14ac:dyDescent="0.25">
      <c r="B10" s="11">
        <v>14</v>
      </c>
      <c r="C10" s="3" t="s">
        <v>51</v>
      </c>
      <c r="D10" s="3" t="s">
        <v>501</v>
      </c>
      <c r="E10" s="4" t="s">
        <v>29</v>
      </c>
      <c r="F10" s="4" t="s">
        <v>30</v>
      </c>
      <c r="G10" s="4" t="s">
        <v>76</v>
      </c>
      <c r="H10" s="5">
        <v>34916</v>
      </c>
      <c r="I10" s="5">
        <v>26140</v>
      </c>
      <c r="J10" s="18">
        <v>25.634017405821922</v>
      </c>
      <c r="K10" s="14" t="s">
        <v>498</v>
      </c>
      <c r="L10" s="19">
        <v>28000</v>
      </c>
      <c r="M10" s="18">
        <v>49.67785302226028</v>
      </c>
      <c r="N10" s="4" t="s">
        <v>510</v>
      </c>
      <c r="O10" s="4" t="s">
        <v>152</v>
      </c>
      <c r="P10" s="21" t="s">
        <v>174</v>
      </c>
    </row>
    <row r="11" spans="2:16" x14ac:dyDescent="0.25">
      <c r="B11" s="62">
        <v>15</v>
      </c>
      <c r="C11" s="3" t="s">
        <v>51</v>
      </c>
      <c r="D11" s="3" t="s">
        <v>40</v>
      </c>
      <c r="E11" s="4" t="s">
        <v>31</v>
      </c>
      <c r="F11" s="4" t="s">
        <v>32</v>
      </c>
      <c r="G11" s="4" t="s">
        <v>77</v>
      </c>
      <c r="H11" s="5">
        <v>35296</v>
      </c>
      <c r="I11" s="5">
        <v>26926</v>
      </c>
      <c r="J11" s="18">
        <v>24.592921515410964</v>
      </c>
      <c r="K11" s="14" t="s">
        <v>498</v>
      </c>
      <c r="L11" s="19">
        <v>12000</v>
      </c>
      <c r="M11" s="18">
        <v>47.524428364726035</v>
      </c>
      <c r="N11" s="4" t="s">
        <v>511</v>
      </c>
      <c r="O11" s="4" t="s">
        <v>152</v>
      </c>
      <c r="P11" s="21" t="s">
        <v>174</v>
      </c>
    </row>
    <row r="12" spans="2:16" x14ac:dyDescent="0.25">
      <c r="B12" s="11">
        <v>12</v>
      </c>
      <c r="C12" s="3" t="s">
        <v>51</v>
      </c>
      <c r="D12" s="3" t="s">
        <v>40</v>
      </c>
      <c r="E12" s="4" t="s">
        <v>25</v>
      </c>
      <c r="F12" s="4" t="s">
        <v>26</v>
      </c>
      <c r="G12" s="4" t="s">
        <v>74</v>
      </c>
      <c r="H12" s="5">
        <v>36476</v>
      </c>
      <c r="I12" s="5">
        <v>29300</v>
      </c>
      <c r="J12" s="18">
        <v>21.360044803082197</v>
      </c>
      <c r="K12" s="14" t="s">
        <v>498</v>
      </c>
      <c r="L12" s="19">
        <v>12000</v>
      </c>
      <c r="M12" s="18">
        <v>41.020318775684935</v>
      </c>
      <c r="N12" s="4" t="s">
        <v>509</v>
      </c>
      <c r="O12" s="4" t="s">
        <v>152</v>
      </c>
      <c r="P12" s="21" t="s">
        <v>174</v>
      </c>
    </row>
    <row r="13" spans="2:16" x14ac:dyDescent="0.25">
      <c r="B13" s="62">
        <v>27</v>
      </c>
      <c r="C13" s="3" t="s">
        <v>51</v>
      </c>
      <c r="D13" s="3" t="s">
        <v>42</v>
      </c>
      <c r="E13" s="4" t="s">
        <v>33</v>
      </c>
      <c r="F13" s="4" t="s">
        <v>97</v>
      </c>
      <c r="G13" s="4" t="s">
        <v>98</v>
      </c>
      <c r="H13" s="5">
        <v>39487</v>
      </c>
      <c r="I13" s="5">
        <v>30771</v>
      </c>
      <c r="J13" s="18">
        <v>13.110729734589045</v>
      </c>
      <c r="K13" s="14" t="s">
        <v>499</v>
      </c>
      <c r="L13" s="19">
        <v>9000</v>
      </c>
      <c r="M13" s="18">
        <v>36.990181789383563</v>
      </c>
      <c r="N13" s="4" t="s">
        <v>506</v>
      </c>
      <c r="O13" s="4" t="s">
        <v>152</v>
      </c>
      <c r="P13" s="21" t="s">
        <v>288</v>
      </c>
    </row>
    <row r="14" spans="2:16" x14ac:dyDescent="0.25">
      <c r="B14" s="11">
        <v>20</v>
      </c>
      <c r="C14" s="3" t="s">
        <v>51</v>
      </c>
      <c r="D14" s="3" t="s">
        <v>40</v>
      </c>
      <c r="E14" s="4" t="s">
        <v>84</v>
      </c>
      <c r="F14" s="4" t="s">
        <v>85</v>
      </c>
      <c r="G14" s="4" t="s">
        <v>86</v>
      </c>
      <c r="H14" s="5">
        <v>42350</v>
      </c>
      <c r="I14" s="5">
        <v>33992</v>
      </c>
      <c r="J14" s="18">
        <v>5.266894118150689</v>
      </c>
      <c r="K14" s="14" t="s">
        <v>498</v>
      </c>
      <c r="L14" s="19">
        <v>12000</v>
      </c>
      <c r="M14" s="18">
        <v>28.16552425513699</v>
      </c>
      <c r="N14" s="4" t="s">
        <v>511</v>
      </c>
      <c r="O14" s="4" t="s">
        <v>134</v>
      </c>
      <c r="P14" s="21" t="s">
        <v>235</v>
      </c>
    </row>
    <row r="15" spans="2:16" x14ac:dyDescent="0.25">
      <c r="B15" s="62">
        <v>21</v>
      </c>
      <c r="C15" s="3" t="s">
        <v>51</v>
      </c>
      <c r="D15" s="3" t="s">
        <v>40</v>
      </c>
      <c r="E15" s="4" t="s">
        <v>87</v>
      </c>
      <c r="F15" s="4" t="s">
        <v>36</v>
      </c>
      <c r="G15" s="4" t="s">
        <v>459</v>
      </c>
      <c r="H15" s="5">
        <v>41682</v>
      </c>
      <c r="I15" s="5">
        <v>33992</v>
      </c>
      <c r="J15" s="18">
        <v>7.0970311044520589</v>
      </c>
      <c r="K15" s="14" t="s">
        <v>499</v>
      </c>
      <c r="L15" s="19">
        <v>15000</v>
      </c>
      <c r="M15" s="18">
        <v>28.16552425513699</v>
      </c>
      <c r="N15" s="4" t="s">
        <v>503</v>
      </c>
      <c r="O15" s="4" t="s">
        <v>134</v>
      </c>
      <c r="P15" s="21" t="s">
        <v>235</v>
      </c>
    </row>
    <row r="16" spans="2:16" x14ac:dyDescent="0.25">
      <c r="B16" s="11">
        <v>23</v>
      </c>
      <c r="C16" s="3" t="s">
        <v>51</v>
      </c>
      <c r="D16" s="3" t="s">
        <v>40</v>
      </c>
      <c r="E16" s="4" t="s">
        <v>82</v>
      </c>
      <c r="F16" s="4" t="s">
        <v>90</v>
      </c>
      <c r="G16" s="4" t="s">
        <v>91</v>
      </c>
      <c r="H16" s="5">
        <v>42782</v>
      </c>
      <c r="I16" s="5">
        <v>35244</v>
      </c>
      <c r="J16" s="18">
        <v>4.083332474315073</v>
      </c>
      <c r="K16" s="14" t="s">
        <v>498</v>
      </c>
      <c r="L16" s="19">
        <v>12000</v>
      </c>
      <c r="M16" s="18">
        <v>24.73538726883562</v>
      </c>
      <c r="N16" s="4" t="s">
        <v>506</v>
      </c>
      <c r="O16" s="4" t="s">
        <v>154</v>
      </c>
      <c r="P16" s="21" t="s">
        <v>176</v>
      </c>
    </row>
    <row r="17" spans="2:16" x14ac:dyDescent="0.25">
      <c r="B17" s="62">
        <v>25</v>
      </c>
      <c r="C17" s="3" t="s">
        <v>51</v>
      </c>
      <c r="D17" s="3" t="s">
        <v>40</v>
      </c>
      <c r="E17" s="4" t="s">
        <v>92</v>
      </c>
      <c r="F17" s="4" t="s">
        <v>8</v>
      </c>
      <c r="G17" s="4" t="s">
        <v>93</v>
      </c>
      <c r="H17" s="5">
        <v>43176</v>
      </c>
      <c r="I17" s="5">
        <v>36102</v>
      </c>
      <c r="J17" s="18">
        <v>3.0038804195205522</v>
      </c>
      <c r="K17" s="14" t="s">
        <v>498</v>
      </c>
      <c r="L17" s="19">
        <v>12000</v>
      </c>
      <c r="M17" s="18">
        <v>22.384702337328772</v>
      </c>
      <c r="N17" s="4" t="s">
        <v>511</v>
      </c>
      <c r="O17" s="4" t="s">
        <v>154</v>
      </c>
      <c r="P17" s="21" t="s">
        <v>176</v>
      </c>
    </row>
    <row r="18" spans="2:16" x14ac:dyDescent="0.25">
      <c r="B18" s="11">
        <v>8</v>
      </c>
      <c r="C18" s="3" t="s">
        <v>46</v>
      </c>
      <c r="D18" s="3" t="s">
        <v>40</v>
      </c>
      <c r="E18" s="4" t="s">
        <v>17</v>
      </c>
      <c r="F18" s="4" t="s">
        <v>18</v>
      </c>
      <c r="G18" s="4" t="s">
        <v>70</v>
      </c>
      <c r="H18" s="5">
        <v>30299</v>
      </c>
      <c r="I18" s="5">
        <v>16428</v>
      </c>
      <c r="J18" s="18">
        <v>38.283332474315074</v>
      </c>
      <c r="K18" s="14" t="s">
        <v>498</v>
      </c>
      <c r="L18" s="19">
        <v>12000</v>
      </c>
      <c r="M18" s="18">
        <v>76.286072200342474</v>
      </c>
      <c r="N18" s="4" t="s">
        <v>503</v>
      </c>
      <c r="O18" s="4" t="s">
        <v>152</v>
      </c>
      <c r="P18" s="21" t="s">
        <v>234</v>
      </c>
    </row>
    <row r="19" spans="2:16" x14ac:dyDescent="0.25">
      <c r="B19" s="62">
        <v>11</v>
      </c>
      <c r="C19" s="3" t="s">
        <v>46</v>
      </c>
      <c r="D19" s="3" t="s">
        <v>500</v>
      </c>
      <c r="E19" s="4" t="s">
        <v>23</v>
      </c>
      <c r="F19" s="4" t="s">
        <v>24</v>
      </c>
      <c r="G19" s="4" t="s">
        <v>73</v>
      </c>
      <c r="H19" s="5">
        <v>34552</v>
      </c>
      <c r="I19" s="5">
        <v>18530</v>
      </c>
      <c r="J19" s="18">
        <v>26.631277679794525</v>
      </c>
      <c r="K19" s="14" t="s">
        <v>499</v>
      </c>
      <c r="L19" s="19">
        <v>30000</v>
      </c>
      <c r="M19" s="18">
        <v>70.527168090753435</v>
      </c>
      <c r="N19" s="4" t="s">
        <v>508</v>
      </c>
      <c r="O19" s="4" t="s">
        <v>152</v>
      </c>
      <c r="P19" s="21" t="s">
        <v>174</v>
      </c>
    </row>
    <row r="20" spans="2:16" x14ac:dyDescent="0.25">
      <c r="B20" s="11">
        <v>2</v>
      </c>
      <c r="C20" s="3" t="s">
        <v>46</v>
      </c>
      <c r="D20" s="3" t="s">
        <v>41</v>
      </c>
      <c r="E20" s="4" t="s">
        <v>9</v>
      </c>
      <c r="F20" s="4" t="s">
        <v>10</v>
      </c>
      <c r="G20" s="4" t="s">
        <v>66</v>
      </c>
      <c r="H20" s="5">
        <v>29882</v>
      </c>
      <c r="I20" s="5">
        <v>18742</v>
      </c>
      <c r="J20" s="18">
        <v>39.425798227739733</v>
      </c>
      <c r="K20" s="14" t="s">
        <v>499</v>
      </c>
      <c r="L20" s="19">
        <v>20000</v>
      </c>
      <c r="M20" s="18">
        <v>69.946346172945212</v>
      </c>
      <c r="N20" s="4" t="s">
        <v>503</v>
      </c>
      <c r="O20" s="4" t="s">
        <v>152</v>
      </c>
      <c r="P20" s="21" t="s">
        <v>174</v>
      </c>
    </row>
    <row r="21" spans="2:16" x14ac:dyDescent="0.25">
      <c r="B21" s="62">
        <v>4</v>
      </c>
      <c r="C21" s="3" t="s">
        <v>46</v>
      </c>
      <c r="D21" s="3" t="s">
        <v>456</v>
      </c>
      <c r="E21" s="4" t="s">
        <v>468</v>
      </c>
      <c r="F21" s="4" t="s">
        <v>469</v>
      </c>
      <c r="G21" s="4" t="s">
        <v>470</v>
      </c>
      <c r="H21" s="5">
        <v>25286</v>
      </c>
      <c r="I21" s="5">
        <v>19253</v>
      </c>
      <c r="J21" s="18">
        <v>52.017579049657542</v>
      </c>
      <c r="K21" s="14" t="s">
        <v>499</v>
      </c>
      <c r="L21" s="19">
        <v>18000</v>
      </c>
      <c r="M21" s="18">
        <v>68.546346172945206</v>
      </c>
      <c r="N21" s="4" t="s">
        <v>503</v>
      </c>
      <c r="O21" s="4" t="s">
        <v>152</v>
      </c>
      <c r="P21" s="21" t="s">
        <v>174</v>
      </c>
    </row>
    <row r="22" spans="2:16" x14ac:dyDescent="0.25">
      <c r="B22" s="11">
        <v>3</v>
      </c>
      <c r="C22" s="3" t="s">
        <v>46</v>
      </c>
      <c r="D22" s="3" t="s">
        <v>40</v>
      </c>
      <c r="E22" s="4" t="s">
        <v>11</v>
      </c>
      <c r="F22" s="4" t="s">
        <v>12</v>
      </c>
      <c r="G22" s="4" t="s">
        <v>67</v>
      </c>
      <c r="H22" s="5">
        <v>31286</v>
      </c>
      <c r="I22" s="5">
        <v>22145</v>
      </c>
      <c r="J22" s="18">
        <v>35.579222885273978</v>
      </c>
      <c r="K22" s="14" t="s">
        <v>499</v>
      </c>
      <c r="L22" s="19">
        <v>12000</v>
      </c>
      <c r="M22" s="18">
        <v>60.623058501712336</v>
      </c>
      <c r="N22" s="4" t="s">
        <v>504</v>
      </c>
      <c r="O22" s="4" t="s">
        <v>152</v>
      </c>
      <c r="P22" s="21" t="s">
        <v>174</v>
      </c>
    </row>
    <row r="23" spans="2:16" x14ac:dyDescent="0.25">
      <c r="B23" s="62">
        <v>9</v>
      </c>
      <c r="C23" s="3" t="s">
        <v>46</v>
      </c>
      <c r="D23" s="3" t="s">
        <v>40</v>
      </c>
      <c r="E23" s="4" t="s">
        <v>19</v>
      </c>
      <c r="F23" s="4" t="s">
        <v>20</v>
      </c>
      <c r="G23" s="4" t="s">
        <v>71</v>
      </c>
      <c r="H23" s="5">
        <v>31194</v>
      </c>
      <c r="I23" s="5">
        <v>23467</v>
      </c>
      <c r="J23" s="18">
        <v>35.831277679794525</v>
      </c>
      <c r="K23" s="14" t="s">
        <v>498</v>
      </c>
      <c r="L23" s="19">
        <v>12000</v>
      </c>
      <c r="M23" s="18">
        <v>57.001140693493156</v>
      </c>
      <c r="N23" s="4" t="s">
        <v>506</v>
      </c>
      <c r="O23" s="4" t="s">
        <v>152</v>
      </c>
      <c r="P23" s="21" t="s">
        <v>195</v>
      </c>
    </row>
    <row r="24" spans="2:16" x14ac:dyDescent="0.25">
      <c r="B24" s="11">
        <v>29</v>
      </c>
      <c r="C24" s="3" t="s">
        <v>46</v>
      </c>
      <c r="D24" s="3" t="s">
        <v>500</v>
      </c>
      <c r="E24" s="4" t="s">
        <v>21</v>
      </c>
      <c r="F24" s="4" t="s">
        <v>59</v>
      </c>
      <c r="G24" s="4" t="s">
        <v>80</v>
      </c>
      <c r="H24" s="5">
        <v>32640</v>
      </c>
      <c r="I24" s="5">
        <v>24945</v>
      </c>
      <c r="J24" s="18">
        <v>31.869633844178086</v>
      </c>
      <c r="K24" s="14" t="s">
        <v>498</v>
      </c>
      <c r="L24" s="19">
        <v>32000</v>
      </c>
      <c r="M24" s="18">
        <v>52.951825625000005</v>
      </c>
      <c r="N24" s="4" t="s">
        <v>505</v>
      </c>
      <c r="O24" s="4" t="s">
        <v>152</v>
      </c>
      <c r="P24" s="21" t="s">
        <v>174</v>
      </c>
    </row>
    <row r="25" spans="2:16" x14ac:dyDescent="0.25">
      <c r="B25" s="62">
        <v>13</v>
      </c>
      <c r="C25" s="3" t="s">
        <v>46</v>
      </c>
      <c r="D25" s="3" t="s">
        <v>456</v>
      </c>
      <c r="E25" s="4" t="s">
        <v>27</v>
      </c>
      <c r="F25" s="4" t="s">
        <v>28</v>
      </c>
      <c r="G25" s="4" t="s">
        <v>75</v>
      </c>
      <c r="H25" s="5">
        <v>34144</v>
      </c>
      <c r="I25" s="5">
        <v>27059</v>
      </c>
      <c r="J25" s="18">
        <v>27.749085898972606</v>
      </c>
      <c r="K25" s="14" t="s">
        <v>499</v>
      </c>
      <c r="L25" s="19">
        <v>19000</v>
      </c>
      <c r="M25" s="18">
        <v>47.160044803082194</v>
      </c>
      <c r="N25" s="4" t="s">
        <v>502</v>
      </c>
      <c r="O25" s="4" t="s">
        <v>152</v>
      </c>
      <c r="P25" s="21" t="s">
        <v>174</v>
      </c>
    </row>
    <row r="26" spans="2:16" x14ac:dyDescent="0.25">
      <c r="B26" s="11">
        <v>18</v>
      </c>
      <c r="C26" s="3" t="s">
        <v>46</v>
      </c>
      <c r="D26" s="3" t="s">
        <v>81</v>
      </c>
      <c r="E26" s="4" t="s">
        <v>82</v>
      </c>
      <c r="F26" s="4" t="s">
        <v>83</v>
      </c>
      <c r="G26" s="4" t="s">
        <v>70</v>
      </c>
      <c r="H26" s="5">
        <v>40307</v>
      </c>
      <c r="I26" s="5">
        <v>29344</v>
      </c>
      <c r="J26" s="18">
        <v>10.864154392123291</v>
      </c>
      <c r="K26" s="14" t="s">
        <v>498</v>
      </c>
      <c r="L26" s="19">
        <v>15000</v>
      </c>
      <c r="M26" s="18">
        <v>40.899770830479454</v>
      </c>
      <c r="N26" s="4" t="s">
        <v>512</v>
      </c>
      <c r="O26" s="4" t="s">
        <v>152</v>
      </c>
      <c r="P26" s="21" t="s">
        <v>174</v>
      </c>
    </row>
    <row r="27" spans="2:16" x14ac:dyDescent="0.25">
      <c r="B27" s="62">
        <v>19</v>
      </c>
      <c r="C27" s="3" t="s">
        <v>46</v>
      </c>
      <c r="D27" s="3" t="s">
        <v>81</v>
      </c>
      <c r="E27" s="4" t="s">
        <v>463</v>
      </c>
      <c r="F27" s="4" t="s">
        <v>464</v>
      </c>
      <c r="G27" s="4" t="s">
        <v>465</v>
      </c>
      <c r="H27" s="5">
        <v>42987</v>
      </c>
      <c r="I27" s="5">
        <v>29344</v>
      </c>
      <c r="J27" s="18">
        <v>3.5216886386986341</v>
      </c>
      <c r="K27" s="14" t="s">
        <v>498</v>
      </c>
      <c r="L27" s="19">
        <v>18000</v>
      </c>
      <c r="M27" s="18">
        <v>40.899770830479454</v>
      </c>
      <c r="N27" s="4" t="s">
        <v>504</v>
      </c>
      <c r="O27" s="4" t="s">
        <v>134</v>
      </c>
      <c r="P27" s="21" t="s">
        <v>178</v>
      </c>
    </row>
    <row r="28" spans="2:16" x14ac:dyDescent="0.25">
      <c r="B28" s="11">
        <v>26</v>
      </c>
      <c r="C28" s="3" t="s">
        <v>46</v>
      </c>
      <c r="D28" s="3" t="s">
        <v>40</v>
      </c>
      <c r="E28" s="4" t="s">
        <v>94</v>
      </c>
      <c r="F28" s="4" t="s">
        <v>95</v>
      </c>
      <c r="G28" s="4" t="s">
        <v>96</v>
      </c>
      <c r="H28" s="5">
        <v>36411</v>
      </c>
      <c r="I28" s="5">
        <v>29630</v>
      </c>
      <c r="J28" s="18">
        <v>21.538126994863017</v>
      </c>
      <c r="K28" s="14" t="s">
        <v>498</v>
      </c>
      <c r="L28" s="19">
        <v>15000</v>
      </c>
      <c r="M28" s="18">
        <v>40.116209186643843</v>
      </c>
      <c r="N28" s="4" t="s">
        <v>508</v>
      </c>
      <c r="O28" s="4" t="s">
        <v>154</v>
      </c>
      <c r="P28" s="21" t="s">
        <v>176</v>
      </c>
    </row>
    <row r="29" spans="2:16" x14ac:dyDescent="0.25">
      <c r="B29" s="62">
        <v>17</v>
      </c>
      <c r="C29" s="3" t="s">
        <v>46</v>
      </c>
      <c r="D29" s="3" t="s">
        <v>501</v>
      </c>
      <c r="E29" s="4" t="s">
        <v>35</v>
      </c>
      <c r="F29" s="4" t="s">
        <v>36</v>
      </c>
      <c r="G29" s="4" t="s">
        <v>79</v>
      </c>
      <c r="H29" s="5">
        <v>36774</v>
      </c>
      <c r="I29" s="5">
        <v>30444</v>
      </c>
      <c r="J29" s="18">
        <v>20.543606446917813</v>
      </c>
      <c r="K29" s="14" t="s">
        <v>499</v>
      </c>
      <c r="L29" s="19">
        <v>28000</v>
      </c>
      <c r="M29" s="18">
        <v>37.886072200342468</v>
      </c>
      <c r="N29" s="4" t="s">
        <v>502</v>
      </c>
      <c r="O29" s="4" t="s">
        <v>152</v>
      </c>
      <c r="P29" s="21" t="s">
        <v>215</v>
      </c>
    </row>
    <row r="30" spans="2:16" x14ac:dyDescent="0.25">
      <c r="B30" s="11">
        <v>28</v>
      </c>
      <c r="C30" s="3" t="s">
        <v>46</v>
      </c>
      <c r="D30" s="3" t="s">
        <v>456</v>
      </c>
      <c r="E30" s="4" t="s">
        <v>29</v>
      </c>
      <c r="F30" s="4" t="s">
        <v>100</v>
      </c>
      <c r="G30" s="4" t="s">
        <v>101</v>
      </c>
      <c r="H30" s="5">
        <v>40714</v>
      </c>
      <c r="I30" s="5">
        <v>31188</v>
      </c>
      <c r="J30" s="18">
        <v>9.7490858989726075</v>
      </c>
      <c r="K30" s="14" t="s">
        <v>498</v>
      </c>
      <c r="L30" s="19">
        <v>18000</v>
      </c>
      <c r="M30" s="18">
        <v>35.847716035958911</v>
      </c>
      <c r="N30" s="4" t="s">
        <v>503</v>
      </c>
      <c r="O30" s="4" t="s">
        <v>152</v>
      </c>
      <c r="P30" s="21" t="s">
        <v>215</v>
      </c>
    </row>
    <row r="31" spans="2:16" x14ac:dyDescent="0.25">
      <c r="B31" s="62">
        <v>24</v>
      </c>
      <c r="C31" s="3" t="s">
        <v>46</v>
      </c>
      <c r="D31" s="3" t="s">
        <v>40</v>
      </c>
      <c r="E31" s="4" t="s">
        <v>31</v>
      </c>
      <c r="F31" s="4" t="s">
        <v>32</v>
      </c>
      <c r="G31" s="4" t="s">
        <v>86</v>
      </c>
      <c r="H31" s="5">
        <v>43638</v>
      </c>
      <c r="I31" s="5">
        <v>35827</v>
      </c>
      <c r="J31" s="18">
        <v>1.7381269948630178</v>
      </c>
      <c r="K31" s="14" t="s">
        <v>498</v>
      </c>
      <c r="L31" s="19">
        <v>12000</v>
      </c>
      <c r="M31" s="18">
        <v>23.138126994863018</v>
      </c>
      <c r="N31" s="4" t="s">
        <v>506</v>
      </c>
      <c r="O31" s="4" t="s">
        <v>154</v>
      </c>
      <c r="P31" s="21" t="s">
        <v>176</v>
      </c>
    </row>
    <row r="32" spans="2:16" x14ac:dyDescent="0.25">
      <c r="B32" s="11">
        <v>22</v>
      </c>
      <c r="C32" s="3" t="s">
        <v>46</v>
      </c>
      <c r="D32" s="3" t="s">
        <v>40</v>
      </c>
      <c r="E32" s="4" t="s">
        <v>87</v>
      </c>
      <c r="F32" s="4" t="s">
        <v>88</v>
      </c>
      <c r="G32" s="4" t="s">
        <v>89</v>
      </c>
      <c r="H32" s="5">
        <v>43215</v>
      </c>
      <c r="I32" s="5">
        <v>36295</v>
      </c>
      <c r="J32" s="18">
        <v>2.8970311044520587</v>
      </c>
      <c r="K32" s="14" t="s">
        <v>498</v>
      </c>
      <c r="L32" s="19">
        <v>12000</v>
      </c>
      <c r="M32" s="18">
        <v>21.8559352140411</v>
      </c>
      <c r="N32" s="4" t="s">
        <v>505</v>
      </c>
      <c r="O32" s="4" t="s">
        <v>134</v>
      </c>
      <c r="P32" s="21" t="s">
        <v>156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5000000}">
    <sortState xmlns:xlrd2="http://schemas.microsoft.com/office/spreadsheetml/2017/richdata2" ref="B4:P33">
      <sortCondition descending="1" ref="M3:M33"/>
    </sortState>
  </autoFilter>
  <sortState xmlns:xlrd2="http://schemas.microsoft.com/office/spreadsheetml/2017/richdata2" ref="B4:P32">
    <sortCondition ref="C4:C32"/>
    <sortCondition descending="1" ref="M4:M32"/>
  </sortState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L4:L32" xr:uid="{00000000-0002-0000-0500-000000000000}">
      <formula1>INDIRECT(D4)</formula1>
    </dataValidation>
    <dataValidation type="list" allowBlank="1" showInputMessage="1" showErrorMessage="1" sqref="P4:P33" xr:uid="{00000000-0002-0000-0500-000001000000}">
      <formula1>INDIRECT(O4)</formula1>
    </dataValidation>
    <dataValidation type="list" allowBlank="1" showInputMessage="1" showErrorMessage="1" sqref="O4:O33" xr:uid="{00000000-0002-0000-0500-000002000000}">
      <formula1>$C$90:$T$90</formula1>
    </dataValidation>
  </dataValidations>
  <hyperlinks>
    <hyperlink ref="C100" r:id="rId1" tooltip="Бар (місто)" display="https://uk.wikipedia.org/wiki/%D0%91%D0%B0%D1%80_(%D0%BC%D1%96%D1%81%D1%82%D0%BE)" xr:uid="{00000000-0004-0000-0500-000000000000}"/>
    <hyperlink ref="C98" r:id="rId2" tooltip="Бершадь" display="https://uk.wikipedia.org/wiki/%D0%91%D0%B5%D1%80%D1%88%D0%B0%D0%B4%D1%8C" xr:uid="{00000000-0004-0000-0500-000001000000}"/>
    <hyperlink ref="C108" r:id="rId3" tooltip="Вінниця" display="https://uk.wikipedia.org/wiki/%D0%92%D1%96%D0%BD%D0%BD%D0%B8%D1%86%D1%8F" xr:uid="{00000000-0004-0000-0500-000002000000}"/>
    <hyperlink ref="C103" r:id="rId4" tooltip="Гайсин" display="https://uk.wikipedia.org/wiki/%D0%93%D0%B0%D0%B9%D1%81%D0%B8%D0%BD" xr:uid="{00000000-0004-0000-0500-000003000000}"/>
    <hyperlink ref="C97" r:id="rId5" tooltip="Гнівань" display="https://uk.wikipedia.org/wiki/%D0%93%D0%BD%D1%96%D0%B2%D0%B0%D0%BD%D1%8C" xr:uid="{00000000-0004-0000-0500-000004000000}"/>
    <hyperlink ref="C107" r:id="rId6" tooltip="Жмеринка" display="https://uk.wikipedia.org/wiki/%D0%96%D0%BC%D0%B5%D1%80%D0%B8%D0%BD%D0%BA%D0%B0" xr:uid="{00000000-0004-0000-0500-000005000000}"/>
    <hyperlink ref="C94" r:id="rId7" tooltip="Іллінці" display="https://uk.wikipedia.org/wiki/%D0%86%D0%BB%D0%BB%D1%96%D0%BD%D1%86%D1%96" xr:uid="{00000000-0004-0000-0500-000006000000}"/>
    <hyperlink ref="C101" r:id="rId8" tooltip="Калинівка (місто)" display="https://uk.wikipedia.org/wiki/%D0%9A%D0%B0%D0%BB%D0%B8%D0%BD%D1%96%D0%B2%D0%BA%D0%B0_(%D0%BC%D1%96%D1%81%D1%82%D0%BE)" xr:uid="{00000000-0004-0000-0500-000007000000}"/>
    <hyperlink ref="C104" r:id="rId9" tooltip="Козятин" display="https://uk.wikipedia.org/wiki/%D0%9A%D0%BE%D0%B7%D1%8F%D1%82%D0%B8%D0%BD" xr:uid="{00000000-0004-0000-0500-000008000000}"/>
    <hyperlink ref="C102" r:id="rId10" tooltip="Ладижин" display="https://uk.wikipedia.org/wiki/%D0%9B%D0%B0%D0%B4%D0%B8%D0%B6%D0%B8%D0%BD" xr:uid="{00000000-0004-0000-0500-000009000000}"/>
    <hyperlink ref="C92" r:id="rId11" tooltip="Липовець" display="https://uk.wikipedia.org/wiki/%D0%9B%D0%B8%D0%BF%D0%BE%D0%B2%D0%B5%D1%86%D1%8C" xr:uid="{00000000-0004-0000-05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500-00000B000000}"/>
    <hyperlink ref="C96" r:id="rId13" tooltip="Немирів" display="https://uk.wikipedia.org/wiki/%D0%9D%D0%B5%D0%BC%D0%B8%D1%80%D1%96%D0%B2" xr:uid="{00000000-0004-0000-0500-00000C000000}"/>
    <hyperlink ref="C93" r:id="rId14" tooltip="Погребище" display="https://uk.wikipedia.org/wiki/%D0%9F%D0%BE%D0%B3%D1%80%D0%B5%D0%B1%D0%B8%D1%89%D0%B5" xr:uid="{00000000-0004-0000-0500-00000D000000}"/>
    <hyperlink ref="C99" r:id="rId15" tooltip="Тульчин" display="https://uk.wikipedia.org/wiki/%D0%A2%D1%83%D0%BB%D1%8C%D1%87%D0%B8%D0%BD" xr:uid="{00000000-0004-0000-0500-00000E000000}"/>
    <hyperlink ref="C105" r:id="rId16" tooltip="Хмільник" display="https://uk.wikipedia.org/wiki/%D0%A5%D0%BC%D1%96%D0%BB%D1%8C%D0%BD%D0%B8%D0%BA" xr:uid="{00000000-0004-0000-0500-00000F000000}"/>
    <hyperlink ref="C91" r:id="rId17" tooltip="Шаргород" display="https://uk.wikipedia.org/wiki/%D0%A8%D0%B0%D1%80%D0%B3%D0%BE%D1%80%D0%BE%D0%B4" xr:uid="{00000000-0004-0000-0500-000010000000}"/>
    <hyperlink ref="C95" r:id="rId18" tooltip="Ямпіль" display="https://uk.wikipedia.org/wiki/%D0%AF%D0%BC%D0%BF%D1%96%D0%BB%D1%8C" xr:uid="{00000000-0004-0000-05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128"/>
  <sheetViews>
    <sheetView zoomScale="90" zoomScaleNormal="90" workbookViewId="0">
      <selection activeCell="A2" sqref="A2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25</v>
      </c>
      <c r="C4" s="14" t="s">
        <v>51</v>
      </c>
      <c r="D4" s="3" t="s">
        <v>40</v>
      </c>
      <c r="E4" s="12" t="s">
        <v>92</v>
      </c>
      <c r="F4" s="12" t="s">
        <v>8</v>
      </c>
      <c r="G4" s="12" t="s">
        <v>93</v>
      </c>
      <c r="H4" s="13">
        <v>43176</v>
      </c>
      <c r="I4" s="13">
        <v>36102</v>
      </c>
      <c r="J4" s="18">
        <v>3.0038804195205522</v>
      </c>
      <c r="K4" s="14" t="s">
        <v>498</v>
      </c>
      <c r="L4" s="19">
        <v>12000</v>
      </c>
      <c r="M4" s="18">
        <v>22.384702337328772</v>
      </c>
      <c r="N4" s="12" t="s">
        <v>511</v>
      </c>
      <c r="O4" s="12" t="s">
        <v>154</v>
      </c>
      <c r="P4" s="23" t="s">
        <v>176</v>
      </c>
    </row>
    <row r="5" spans="2:16" x14ac:dyDescent="0.25">
      <c r="B5" s="63">
        <v>11</v>
      </c>
      <c r="C5" s="3" t="s">
        <v>46</v>
      </c>
      <c r="D5" s="3" t="s">
        <v>500</v>
      </c>
      <c r="E5" s="4" t="s">
        <v>23</v>
      </c>
      <c r="F5" s="4" t="s">
        <v>24</v>
      </c>
      <c r="G5" s="4" t="s">
        <v>73</v>
      </c>
      <c r="H5" s="5">
        <v>34552</v>
      </c>
      <c r="I5" s="5">
        <v>18530</v>
      </c>
      <c r="J5" s="18">
        <v>26.631277679794525</v>
      </c>
      <c r="K5" s="14" t="s">
        <v>499</v>
      </c>
      <c r="L5" s="19">
        <v>30000</v>
      </c>
      <c r="M5" s="18">
        <v>70.527168090753435</v>
      </c>
      <c r="N5" s="4" t="s">
        <v>508</v>
      </c>
      <c r="O5" s="4" t="s">
        <v>152</v>
      </c>
      <c r="P5" s="21" t="s">
        <v>174</v>
      </c>
    </row>
    <row r="6" spans="2:16" x14ac:dyDescent="0.25">
      <c r="B6" s="11">
        <v>1</v>
      </c>
      <c r="C6" s="3" t="s">
        <v>51</v>
      </c>
      <c r="D6" s="3" t="s">
        <v>40</v>
      </c>
      <c r="E6" s="4" t="s">
        <v>7</v>
      </c>
      <c r="F6" s="4" t="s">
        <v>8</v>
      </c>
      <c r="G6" s="4" t="s">
        <v>65</v>
      </c>
      <c r="H6" s="5">
        <v>33985</v>
      </c>
      <c r="I6" s="5">
        <v>24399</v>
      </c>
      <c r="J6" s="18">
        <v>28.184702337328773</v>
      </c>
      <c r="K6" s="14" t="s">
        <v>498</v>
      </c>
      <c r="L6" s="19">
        <v>15000</v>
      </c>
      <c r="M6" s="18">
        <v>54.447716035958905</v>
      </c>
      <c r="N6" s="4" t="s">
        <v>502</v>
      </c>
      <c r="O6" s="4" t="s">
        <v>134</v>
      </c>
      <c r="P6" s="21" t="s">
        <v>156</v>
      </c>
    </row>
    <row r="7" spans="2:16" x14ac:dyDescent="0.25">
      <c r="B7" s="6">
        <v>4</v>
      </c>
      <c r="C7" s="3" t="s">
        <v>46</v>
      </c>
      <c r="D7" s="3" t="s">
        <v>456</v>
      </c>
      <c r="E7" s="4" t="s">
        <v>468</v>
      </c>
      <c r="F7" s="4" t="s">
        <v>469</v>
      </c>
      <c r="G7" s="4" t="s">
        <v>470</v>
      </c>
      <c r="H7" s="5">
        <v>25286</v>
      </c>
      <c r="I7" s="5">
        <v>19253</v>
      </c>
      <c r="J7" s="18">
        <v>52.017579049657542</v>
      </c>
      <c r="K7" s="14" t="s">
        <v>499</v>
      </c>
      <c r="L7" s="19">
        <v>18000</v>
      </c>
      <c r="M7" s="18">
        <v>68.546346172945206</v>
      </c>
      <c r="N7" s="4" t="s">
        <v>503</v>
      </c>
      <c r="O7" s="4" t="s">
        <v>152</v>
      </c>
      <c r="P7" s="21" t="s">
        <v>174</v>
      </c>
    </row>
    <row r="8" spans="2:16" x14ac:dyDescent="0.25">
      <c r="B8" s="11">
        <v>20</v>
      </c>
      <c r="C8" s="3" t="s">
        <v>51</v>
      </c>
      <c r="D8" s="3" t="s">
        <v>40</v>
      </c>
      <c r="E8" s="4" t="s">
        <v>84</v>
      </c>
      <c r="F8" s="4" t="s">
        <v>85</v>
      </c>
      <c r="G8" s="4" t="s">
        <v>86</v>
      </c>
      <c r="H8" s="5">
        <v>42350</v>
      </c>
      <c r="I8" s="5">
        <v>33992</v>
      </c>
      <c r="J8" s="18">
        <v>5.266894118150689</v>
      </c>
      <c r="K8" s="14" t="s">
        <v>498</v>
      </c>
      <c r="L8" s="19">
        <v>12000</v>
      </c>
      <c r="M8" s="18">
        <v>28.16552425513699</v>
      </c>
      <c r="N8" s="4" t="s">
        <v>511</v>
      </c>
      <c r="O8" s="4" t="s">
        <v>134</v>
      </c>
      <c r="P8" s="21" t="s">
        <v>235</v>
      </c>
    </row>
    <row r="9" spans="2:16" x14ac:dyDescent="0.25">
      <c r="B9" s="6">
        <v>24</v>
      </c>
      <c r="C9" s="3" t="s">
        <v>46</v>
      </c>
      <c r="D9" s="3" t="s">
        <v>40</v>
      </c>
      <c r="E9" s="4" t="s">
        <v>31</v>
      </c>
      <c r="F9" s="4" t="s">
        <v>32</v>
      </c>
      <c r="G9" s="4" t="s">
        <v>86</v>
      </c>
      <c r="H9" s="5">
        <v>43638</v>
      </c>
      <c r="I9" s="5">
        <v>35827</v>
      </c>
      <c r="J9" s="18">
        <v>1.7381269948630178</v>
      </c>
      <c r="K9" s="14" t="s">
        <v>498</v>
      </c>
      <c r="L9" s="19">
        <v>12000</v>
      </c>
      <c r="M9" s="18">
        <v>23.138126994863018</v>
      </c>
      <c r="N9" s="4" t="s">
        <v>506</v>
      </c>
      <c r="O9" s="4" t="s">
        <v>154</v>
      </c>
      <c r="P9" s="21" t="s">
        <v>176</v>
      </c>
    </row>
    <row r="10" spans="2:16" x14ac:dyDescent="0.25">
      <c r="B10" s="11">
        <v>15</v>
      </c>
      <c r="C10" s="3" t="s">
        <v>51</v>
      </c>
      <c r="D10" s="3" t="s">
        <v>40</v>
      </c>
      <c r="E10" s="4" t="s">
        <v>31</v>
      </c>
      <c r="F10" s="4" t="s">
        <v>32</v>
      </c>
      <c r="G10" s="4" t="s">
        <v>77</v>
      </c>
      <c r="H10" s="5">
        <v>35296</v>
      </c>
      <c r="I10" s="5">
        <v>26926</v>
      </c>
      <c r="J10" s="18">
        <v>24.592921515410964</v>
      </c>
      <c r="K10" s="14" t="s">
        <v>498</v>
      </c>
      <c r="L10" s="19">
        <v>12000</v>
      </c>
      <c r="M10" s="18">
        <v>47.524428364726035</v>
      </c>
      <c r="N10" s="4" t="s">
        <v>511</v>
      </c>
      <c r="O10" s="4" t="s">
        <v>152</v>
      </c>
      <c r="P10" s="21" t="s">
        <v>174</v>
      </c>
    </row>
    <row r="11" spans="2:16" x14ac:dyDescent="0.25">
      <c r="B11" s="63">
        <v>7</v>
      </c>
      <c r="C11" s="3" t="s">
        <v>51</v>
      </c>
      <c r="D11" s="3" t="s">
        <v>41</v>
      </c>
      <c r="E11" s="4" t="s">
        <v>15</v>
      </c>
      <c r="F11" s="4" t="s">
        <v>16</v>
      </c>
      <c r="G11" s="4" t="s">
        <v>69</v>
      </c>
      <c r="H11" s="5">
        <v>33578</v>
      </c>
      <c r="I11" s="5">
        <v>17448</v>
      </c>
      <c r="J11" s="18">
        <v>29.299770830479456</v>
      </c>
      <c r="K11" s="14" t="s">
        <v>499</v>
      </c>
      <c r="L11" s="19">
        <v>25000</v>
      </c>
      <c r="M11" s="18">
        <v>73.491551652397263</v>
      </c>
      <c r="N11" s="4" t="s">
        <v>505</v>
      </c>
      <c r="O11" s="4" t="s">
        <v>152</v>
      </c>
      <c r="P11" s="21" t="s">
        <v>252</v>
      </c>
    </row>
    <row r="12" spans="2:16" x14ac:dyDescent="0.25">
      <c r="B12" s="11">
        <v>6</v>
      </c>
      <c r="C12" s="3" t="s">
        <v>51</v>
      </c>
      <c r="D12" s="3" t="s">
        <v>42</v>
      </c>
      <c r="E12" s="4" t="s">
        <v>13</v>
      </c>
      <c r="F12" s="4" t="s">
        <v>14</v>
      </c>
      <c r="G12" s="4" t="s">
        <v>68</v>
      </c>
      <c r="H12" s="5">
        <v>23963</v>
      </c>
      <c r="I12" s="5">
        <v>19253</v>
      </c>
      <c r="J12" s="18">
        <v>55.642236583904115</v>
      </c>
      <c r="K12" s="14" t="s">
        <v>499</v>
      </c>
      <c r="L12" s="19">
        <v>8000</v>
      </c>
      <c r="M12" s="18">
        <v>68.546346172945206</v>
      </c>
      <c r="N12" s="4" t="s">
        <v>506</v>
      </c>
      <c r="O12" s="4" t="s">
        <v>152</v>
      </c>
      <c r="P12" s="21" t="s">
        <v>270</v>
      </c>
    </row>
    <row r="13" spans="2:16" x14ac:dyDescent="0.25">
      <c r="B13" s="63">
        <v>27</v>
      </c>
      <c r="C13" s="3" t="s">
        <v>51</v>
      </c>
      <c r="D13" s="3" t="s">
        <v>42</v>
      </c>
      <c r="E13" s="4" t="s">
        <v>33</v>
      </c>
      <c r="F13" s="4" t="s">
        <v>97</v>
      </c>
      <c r="G13" s="4" t="s">
        <v>98</v>
      </c>
      <c r="H13" s="5">
        <v>39487</v>
      </c>
      <c r="I13" s="5">
        <v>30771</v>
      </c>
      <c r="J13" s="18">
        <v>13.110729734589045</v>
      </c>
      <c r="K13" s="14" t="s">
        <v>499</v>
      </c>
      <c r="L13" s="19">
        <v>9000</v>
      </c>
      <c r="M13" s="18">
        <v>36.990181789383563</v>
      </c>
      <c r="N13" s="4" t="s">
        <v>506</v>
      </c>
      <c r="O13" s="4" t="s">
        <v>152</v>
      </c>
      <c r="P13" s="21" t="s">
        <v>288</v>
      </c>
    </row>
    <row r="14" spans="2:16" x14ac:dyDescent="0.25">
      <c r="B14" s="11">
        <v>16</v>
      </c>
      <c r="C14" s="3" t="s">
        <v>51</v>
      </c>
      <c r="D14" s="3" t="s">
        <v>500</v>
      </c>
      <c r="E14" s="4" t="s">
        <v>33</v>
      </c>
      <c r="F14" s="4" t="s">
        <v>34</v>
      </c>
      <c r="G14" s="4" t="s">
        <v>78</v>
      </c>
      <c r="H14" s="5">
        <v>35967</v>
      </c>
      <c r="I14" s="5">
        <v>25279</v>
      </c>
      <c r="J14" s="18">
        <v>22.754565351027402</v>
      </c>
      <c r="K14" s="14" t="s">
        <v>499</v>
      </c>
      <c r="L14" s="19">
        <v>32000</v>
      </c>
      <c r="M14" s="18">
        <v>52.036757131849321</v>
      </c>
      <c r="N14" s="4" t="s">
        <v>511</v>
      </c>
      <c r="O14" s="4" t="s">
        <v>152</v>
      </c>
      <c r="P14" s="21" t="s">
        <v>195</v>
      </c>
    </row>
    <row r="15" spans="2:16" x14ac:dyDescent="0.25">
      <c r="B15" s="63">
        <v>29</v>
      </c>
      <c r="C15" s="3" t="s">
        <v>46</v>
      </c>
      <c r="D15" s="3" t="s">
        <v>500</v>
      </c>
      <c r="E15" s="4" t="s">
        <v>21</v>
      </c>
      <c r="F15" s="4" t="s">
        <v>59</v>
      </c>
      <c r="G15" s="4" t="s">
        <v>80</v>
      </c>
      <c r="H15" s="5">
        <v>32640</v>
      </c>
      <c r="I15" s="5">
        <v>24945</v>
      </c>
      <c r="J15" s="18">
        <v>31.869633844178086</v>
      </c>
      <c r="K15" s="14" t="s">
        <v>498</v>
      </c>
      <c r="L15" s="19">
        <v>32000</v>
      </c>
      <c r="M15" s="18">
        <v>52.951825625000005</v>
      </c>
      <c r="N15" s="4" t="s">
        <v>505</v>
      </c>
      <c r="O15" s="4" t="s">
        <v>152</v>
      </c>
      <c r="P15" s="21" t="s">
        <v>174</v>
      </c>
    </row>
    <row r="16" spans="2:16" x14ac:dyDescent="0.25">
      <c r="B16" s="11">
        <v>10</v>
      </c>
      <c r="C16" s="3" t="s">
        <v>51</v>
      </c>
      <c r="D16" s="3" t="s">
        <v>40</v>
      </c>
      <c r="E16" s="4" t="s">
        <v>21</v>
      </c>
      <c r="F16" s="4" t="s">
        <v>22</v>
      </c>
      <c r="G16" s="4" t="s">
        <v>72</v>
      </c>
      <c r="H16" s="5">
        <v>33695</v>
      </c>
      <c r="I16" s="5">
        <v>18593</v>
      </c>
      <c r="J16" s="18">
        <v>28.979222885273977</v>
      </c>
      <c r="K16" s="14" t="s">
        <v>498</v>
      </c>
      <c r="L16" s="19">
        <v>15000</v>
      </c>
      <c r="M16" s="18">
        <v>70.354565351027404</v>
      </c>
      <c r="N16" s="4" t="s">
        <v>507</v>
      </c>
      <c r="O16" s="4" t="s">
        <v>152</v>
      </c>
      <c r="P16" s="21" t="s">
        <v>174</v>
      </c>
    </row>
    <row r="17" spans="2:16" x14ac:dyDescent="0.25">
      <c r="B17" s="6">
        <v>2</v>
      </c>
      <c r="C17" s="3" t="s">
        <v>46</v>
      </c>
      <c r="D17" s="3" t="s">
        <v>41</v>
      </c>
      <c r="E17" s="4" t="s">
        <v>9</v>
      </c>
      <c r="F17" s="4" t="s">
        <v>10</v>
      </c>
      <c r="G17" s="4" t="s">
        <v>66</v>
      </c>
      <c r="H17" s="5">
        <v>29882</v>
      </c>
      <c r="I17" s="5">
        <v>18742</v>
      </c>
      <c r="J17" s="18">
        <v>39.425798227739733</v>
      </c>
      <c r="K17" s="14" t="s">
        <v>499</v>
      </c>
      <c r="L17" s="19">
        <v>20000</v>
      </c>
      <c r="M17" s="18">
        <v>69.946346172945212</v>
      </c>
      <c r="N17" s="4" t="s">
        <v>503</v>
      </c>
      <c r="O17" s="4" t="s">
        <v>152</v>
      </c>
      <c r="P17" s="21" t="s">
        <v>174</v>
      </c>
    </row>
    <row r="18" spans="2:16" x14ac:dyDescent="0.25">
      <c r="B18" s="11">
        <v>5</v>
      </c>
      <c r="C18" s="3" t="s">
        <v>51</v>
      </c>
      <c r="D18" s="3" t="s">
        <v>500</v>
      </c>
      <c r="E18" s="4" t="s">
        <v>466</v>
      </c>
      <c r="F18" s="4" t="s">
        <v>467</v>
      </c>
      <c r="G18" s="4" t="s">
        <v>71</v>
      </c>
      <c r="H18" s="5">
        <v>27986</v>
      </c>
      <c r="I18" s="5">
        <v>19253</v>
      </c>
      <c r="J18" s="18">
        <v>44.620318775684936</v>
      </c>
      <c r="K18" s="14" t="s">
        <v>498</v>
      </c>
      <c r="L18" s="19">
        <v>32000</v>
      </c>
      <c r="M18" s="18">
        <v>68.546346172945206</v>
      </c>
      <c r="N18" s="4" t="s">
        <v>505</v>
      </c>
      <c r="O18" s="4" t="s">
        <v>152</v>
      </c>
      <c r="P18" s="21" t="s">
        <v>174</v>
      </c>
    </row>
    <row r="19" spans="2:16" x14ac:dyDescent="0.25">
      <c r="B19" s="63">
        <v>23</v>
      </c>
      <c r="C19" s="3" t="s">
        <v>51</v>
      </c>
      <c r="D19" s="3" t="s">
        <v>40</v>
      </c>
      <c r="E19" s="4" t="s">
        <v>82</v>
      </c>
      <c r="F19" s="4" t="s">
        <v>90</v>
      </c>
      <c r="G19" s="4" t="s">
        <v>91</v>
      </c>
      <c r="H19" s="5">
        <v>42782</v>
      </c>
      <c r="I19" s="5">
        <v>35244</v>
      </c>
      <c r="J19" s="18">
        <v>4.083332474315073</v>
      </c>
      <c r="K19" s="14" t="s">
        <v>498</v>
      </c>
      <c r="L19" s="19">
        <v>12000</v>
      </c>
      <c r="M19" s="18">
        <v>24.73538726883562</v>
      </c>
      <c r="N19" s="4" t="s">
        <v>506</v>
      </c>
      <c r="O19" s="4" t="s">
        <v>154</v>
      </c>
      <c r="P19" s="21" t="s">
        <v>176</v>
      </c>
    </row>
    <row r="20" spans="2:16" x14ac:dyDescent="0.25">
      <c r="B20" s="11">
        <v>18</v>
      </c>
      <c r="C20" s="3" t="s">
        <v>46</v>
      </c>
      <c r="D20" s="3" t="s">
        <v>81</v>
      </c>
      <c r="E20" s="4" t="s">
        <v>82</v>
      </c>
      <c r="F20" s="4" t="s">
        <v>83</v>
      </c>
      <c r="G20" s="4" t="s">
        <v>70</v>
      </c>
      <c r="H20" s="5">
        <v>40307</v>
      </c>
      <c r="I20" s="5">
        <v>29344</v>
      </c>
      <c r="J20" s="18">
        <v>10.864154392123291</v>
      </c>
      <c r="K20" s="14" t="s">
        <v>498</v>
      </c>
      <c r="L20" s="19">
        <v>15000</v>
      </c>
      <c r="M20" s="18">
        <v>40.899770830479454</v>
      </c>
      <c r="N20" s="4" t="s">
        <v>512</v>
      </c>
      <c r="O20" s="4" t="s">
        <v>152</v>
      </c>
      <c r="P20" s="21" t="s">
        <v>174</v>
      </c>
    </row>
    <row r="21" spans="2:16" x14ac:dyDescent="0.25">
      <c r="B21" s="6">
        <v>8</v>
      </c>
      <c r="C21" s="3" t="s">
        <v>46</v>
      </c>
      <c r="D21" s="3" t="s">
        <v>40</v>
      </c>
      <c r="E21" s="4" t="s">
        <v>17</v>
      </c>
      <c r="F21" s="4" t="s">
        <v>18</v>
      </c>
      <c r="G21" s="4" t="s">
        <v>70</v>
      </c>
      <c r="H21" s="5">
        <v>30299</v>
      </c>
      <c r="I21" s="5">
        <v>16428</v>
      </c>
      <c r="J21" s="18">
        <v>38.283332474315074</v>
      </c>
      <c r="K21" s="14" t="s">
        <v>498</v>
      </c>
      <c r="L21" s="19">
        <v>12000</v>
      </c>
      <c r="M21" s="18">
        <v>76.286072200342474</v>
      </c>
      <c r="N21" s="4" t="s">
        <v>503</v>
      </c>
      <c r="O21" s="4" t="s">
        <v>152</v>
      </c>
      <c r="P21" s="21" t="s">
        <v>234</v>
      </c>
    </row>
    <row r="22" spans="2:16" x14ac:dyDescent="0.25">
      <c r="B22" s="11">
        <v>12</v>
      </c>
      <c r="C22" s="3" t="s">
        <v>51</v>
      </c>
      <c r="D22" s="3" t="s">
        <v>40</v>
      </c>
      <c r="E22" s="4" t="s">
        <v>25</v>
      </c>
      <c r="F22" s="4" t="s">
        <v>26</v>
      </c>
      <c r="G22" s="4" t="s">
        <v>74</v>
      </c>
      <c r="H22" s="5">
        <v>36476</v>
      </c>
      <c r="I22" s="5">
        <v>29300</v>
      </c>
      <c r="J22" s="18">
        <v>21.360044803082197</v>
      </c>
      <c r="K22" s="14" t="s">
        <v>498</v>
      </c>
      <c r="L22" s="19">
        <v>12000</v>
      </c>
      <c r="M22" s="18">
        <v>41.020318775684935</v>
      </c>
      <c r="N22" s="4" t="s">
        <v>509</v>
      </c>
      <c r="O22" s="4" t="s">
        <v>152</v>
      </c>
      <c r="P22" s="21" t="s">
        <v>174</v>
      </c>
    </row>
    <row r="23" spans="2:16" x14ac:dyDescent="0.25">
      <c r="B23" s="6">
        <v>26</v>
      </c>
      <c r="C23" s="3" t="s">
        <v>46</v>
      </c>
      <c r="D23" s="3" t="s">
        <v>40</v>
      </c>
      <c r="E23" s="4" t="s">
        <v>94</v>
      </c>
      <c r="F23" s="4" t="s">
        <v>95</v>
      </c>
      <c r="G23" s="4" t="s">
        <v>96</v>
      </c>
      <c r="H23" s="5">
        <v>36411</v>
      </c>
      <c r="I23" s="5">
        <v>29630</v>
      </c>
      <c r="J23" s="18">
        <v>21.538126994863017</v>
      </c>
      <c r="K23" s="14" t="s">
        <v>498</v>
      </c>
      <c r="L23" s="19">
        <v>15000</v>
      </c>
      <c r="M23" s="18">
        <v>40.116209186643843</v>
      </c>
      <c r="N23" s="4" t="s">
        <v>508</v>
      </c>
      <c r="O23" s="4" t="s">
        <v>154</v>
      </c>
      <c r="P23" s="21" t="s">
        <v>176</v>
      </c>
    </row>
    <row r="24" spans="2:16" x14ac:dyDescent="0.25">
      <c r="B24" s="11">
        <v>28</v>
      </c>
      <c r="C24" s="3" t="s">
        <v>46</v>
      </c>
      <c r="D24" s="3" t="s">
        <v>456</v>
      </c>
      <c r="E24" s="4" t="s">
        <v>29</v>
      </c>
      <c r="F24" s="4" t="s">
        <v>100</v>
      </c>
      <c r="G24" s="4" t="s">
        <v>101</v>
      </c>
      <c r="H24" s="5">
        <v>40714</v>
      </c>
      <c r="I24" s="5">
        <v>31188</v>
      </c>
      <c r="J24" s="18">
        <v>9.7490858989726075</v>
      </c>
      <c r="K24" s="14" t="s">
        <v>498</v>
      </c>
      <c r="L24" s="19">
        <v>18000</v>
      </c>
      <c r="M24" s="18">
        <v>35.847716035958911</v>
      </c>
      <c r="N24" s="4" t="s">
        <v>503</v>
      </c>
      <c r="O24" s="4" t="s">
        <v>152</v>
      </c>
      <c r="P24" s="21" t="s">
        <v>215</v>
      </c>
    </row>
    <row r="25" spans="2:16" x14ac:dyDescent="0.25">
      <c r="B25" s="6">
        <v>14</v>
      </c>
      <c r="C25" s="3" t="s">
        <v>51</v>
      </c>
      <c r="D25" s="3" t="s">
        <v>501</v>
      </c>
      <c r="E25" s="4" t="s">
        <v>29</v>
      </c>
      <c r="F25" s="4" t="s">
        <v>30</v>
      </c>
      <c r="G25" s="4" t="s">
        <v>76</v>
      </c>
      <c r="H25" s="5">
        <v>34916</v>
      </c>
      <c r="I25" s="5">
        <v>26140</v>
      </c>
      <c r="J25" s="18">
        <v>25.634017405821922</v>
      </c>
      <c r="K25" s="14" t="s">
        <v>498</v>
      </c>
      <c r="L25" s="19">
        <v>28000</v>
      </c>
      <c r="M25" s="18">
        <v>49.67785302226028</v>
      </c>
      <c r="N25" s="4" t="s">
        <v>510</v>
      </c>
      <c r="O25" s="4" t="s">
        <v>152</v>
      </c>
      <c r="P25" s="21" t="s">
        <v>174</v>
      </c>
    </row>
    <row r="26" spans="2:16" x14ac:dyDescent="0.25">
      <c r="B26" s="11">
        <v>3</v>
      </c>
      <c r="C26" s="3" t="s">
        <v>46</v>
      </c>
      <c r="D26" s="3" t="s">
        <v>40</v>
      </c>
      <c r="E26" s="4" t="s">
        <v>11</v>
      </c>
      <c r="F26" s="4" t="s">
        <v>12</v>
      </c>
      <c r="G26" s="4" t="s">
        <v>67</v>
      </c>
      <c r="H26" s="5">
        <v>31286</v>
      </c>
      <c r="I26" s="5">
        <v>22145</v>
      </c>
      <c r="J26" s="18">
        <v>35.579222885273978</v>
      </c>
      <c r="K26" s="14" t="s">
        <v>499</v>
      </c>
      <c r="L26" s="19">
        <v>12000</v>
      </c>
      <c r="M26" s="18">
        <v>60.623058501712336</v>
      </c>
      <c r="N26" s="4" t="s">
        <v>504</v>
      </c>
      <c r="O26" s="4" t="s">
        <v>152</v>
      </c>
      <c r="P26" s="21" t="s">
        <v>174</v>
      </c>
    </row>
    <row r="27" spans="2:16" x14ac:dyDescent="0.25">
      <c r="B27" s="63">
        <v>17</v>
      </c>
      <c r="C27" s="3" t="s">
        <v>46</v>
      </c>
      <c r="D27" s="3" t="s">
        <v>501</v>
      </c>
      <c r="E27" s="4" t="s">
        <v>35</v>
      </c>
      <c r="F27" s="4" t="s">
        <v>36</v>
      </c>
      <c r="G27" s="4" t="s">
        <v>79</v>
      </c>
      <c r="H27" s="5">
        <v>36774</v>
      </c>
      <c r="I27" s="5">
        <v>30444</v>
      </c>
      <c r="J27" s="18">
        <v>20.543606446917813</v>
      </c>
      <c r="K27" s="14" t="s">
        <v>499</v>
      </c>
      <c r="L27" s="19">
        <v>28000</v>
      </c>
      <c r="M27" s="18">
        <v>37.886072200342468</v>
      </c>
      <c r="N27" s="4" t="s">
        <v>502</v>
      </c>
      <c r="O27" s="4" t="s">
        <v>152</v>
      </c>
      <c r="P27" s="21" t="s">
        <v>215</v>
      </c>
    </row>
    <row r="28" spans="2:16" x14ac:dyDescent="0.25">
      <c r="B28" s="11">
        <v>9</v>
      </c>
      <c r="C28" s="3" t="s">
        <v>46</v>
      </c>
      <c r="D28" s="3" t="s">
        <v>40</v>
      </c>
      <c r="E28" s="4" t="s">
        <v>19</v>
      </c>
      <c r="F28" s="4" t="s">
        <v>20</v>
      </c>
      <c r="G28" s="4" t="s">
        <v>71</v>
      </c>
      <c r="H28" s="5">
        <v>31194</v>
      </c>
      <c r="I28" s="5">
        <v>23467</v>
      </c>
      <c r="J28" s="18">
        <v>35.831277679794525</v>
      </c>
      <c r="K28" s="14" t="s">
        <v>498</v>
      </c>
      <c r="L28" s="19">
        <v>12000</v>
      </c>
      <c r="M28" s="18">
        <v>57.001140693493156</v>
      </c>
      <c r="N28" s="4" t="s">
        <v>506</v>
      </c>
      <c r="O28" s="4" t="s">
        <v>152</v>
      </c>
      <c r="P28" s="21" t="s">
        <v>195</v>
      </c>
    </row>
    <row r="29" spans="2:16" x14ac:dyDescent="0.25">
      <c r="B29" s="63">
        <v>13</v>
      </c>
      <c r="C29" s="3" t="s">
        <v>46</v>
      </c>
      <c r="D29" s="3" t="s">
        <v>456</v>
      </c>
      <c r="E29" s="4" t="s">
        <v>27</v>
      </c>
      <c r="F29" s="4" t="s">
        <v>28</v>
      </c>
      <c r="G29" s="4" t="s">
        <v>75</v>
      </c>
      <c r="H29" s="5">
        <v>34144</v>
      </c>
      <c r="I29" s="5">
        <v>27059</v>
      </c>
      <c r="J29" s="18">
        <v>27.749085898972606</v>
      </c>
      <c r="K29" s="14" t="s">
        <v>499</v>
      </c>
      <c r="L29" s="19">
        <v>19000</v>
      </c>
      <c r="M29" s="18">
        <v>47.160044803082194</v>
      </c>
      <c r="N29" s="4" t="s">
        <v>502</v>
      </c>
      <c r="O29" s="4" t="s">
        <v>152</v>
      </c>
      <c r="P29" s="21" t="s">
        <v>174</v>
      </c>
    </row>
    <row r="30" spans="2:16" x14ac:dyDescent="0.25">
      <c r="B30" s="11">
        <v>19</v>
      </c>
      <c r="C30" s="3" t="s">
        <v>46</v>
      </c>
      <c r="D30" s="3" t="s">
        <v>81</v>
      </c>
      <c r="E30" s="4" t="s">
        <v>463</v>
      </c>
      <c r="F30" s="4" t="s">
        <v>464</v>
      </c>
      <c r="G30" s="4" t="s">
        <v>465</v>
      </c>
      <c r="H30" s="5">
        <v>42987</v>
      </c>
      <c r="I30" s="5">
        <v>29344</v>
      </c>
      <c r="J30" s="18">
        <v>3.5216886386986341</v>
      </c>
      <c r="K30" s="14" t="s">
        <v>498</v>
      </c>
      <c r="L30" s="19">
        <v>18000</v>
      </c>
      <c r="M30" s="18">
        <v>40.899770830479454</v>
      </c>
      <c r="N30" s="4" t="s">
        <v>504</v>
      </c>
      <c r="O30" s="4" t="s">
        <v>134</v>
      </c>
      <c r="P30" s="21" t="s">
        <v>178</v>
      </c>
    </row>
    <row r="31" spans="2:16" x14ac:dyDescent="0.25">
      <c r="B31" s="63">
        <v>21</v>
      </c>
      <c r="C31" s="3" t="s">
        <v>51</v>
      </c>
      <c r="D31" s="3" t="s">
        <v>40</v>
      </c>
      <c r="E31" s="4" t="s">
        <v>87</v>
      </c>
      <c r="F31" s="4" t="s">
        <v>36</v>
      </c>
      <c r="G31" s="4" t="s">
        <v>459</v>
      </c>
      <c r="H31" s="5">
        <v>41682</v>
      </c>
      <c r="I31" s="5">
        <v>33992</v>
      </c>
      <c r="J31" s="18">
        <v>7.0970311044520589</v>
      </c>
      <c r="K31" s="14" t="s">
        <v>499</v>
      </c>
      <c r="L31" s="19">
        <v>15000</v>
      </c>
      <c r="M31" s="18">
        <v>28.16552425513699</v>
      </c>
      <c r="N31" s="4" t="s">
        <v>503</v>
      </c>
      <c r="O31" s="4" t="s">
        <v>134</v>
      </c>
      <c r="P31" s="21" t="s">
        <v>235</v>
      </c>
    </row>
    <row r="32" spans="2:16" x14ac:dyDescent="0.25">
      <c r="B32" s="11">
        <v>22</v>
      </c>
      <c r="C32" s="3" t="s">
        <v>46</v>
      </c>
      <c r="D32" s="3" t="s">
        <v>40</v>
      </c>
      <c r="E32" s="4" t="s">
        <v>87</v>
      </c>
      <c r="F32" s="4" t="s">
        <v>88</v>
      </c>
      <c r="G32" s="4" t="s">
        <v>89</v>
      </c>
      <c r="H32" s="5">
        <v>43215</v>
      </c>
      <c r="I32" s="5">
        <v>36295</v>
      </c>
      <c r="J32" s="18">
        <v>2.8970311044520587</v>
      </c>
      <c r="K32" s="14" t="s">
        <v>498</v>
      </c>
      <c r="L32" s="19">
        <v>12000</v>
      </c>
      <c r="M32" s="18">
        <v>21.8559352140411</v>
      </c>
      <c r="N32" s="4" t="s">
        <v>505</v>
      </c>
      <c r="O32" s="4" t="s">
        <v>134</v>
      </c>
      <c r="P32" s="21" t="s">
        <v>156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6000000}"/>
  <sortState xmlns:xlrd2="http://schemas.microsoft.com/office/spreadsheetml/2017/richdata2" ref="B4:P32">
    <sortCondition ref="E4:E32"/>
    <sortCondition ref="F4:F32"/>
    <sortCondition ref="G4:G32"/>
  </sortState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O4:O33" xr:uid="{00000000-0002-0000-0600-000000000000}">
      <formula1>$C$90:$T$90</formula1>
    </dataValidation>
    <dataValidation type="list" allowBlank="1" showInputMessage="1" showErrorMessage="1" sqref="P4:P33" xr:uid="{00000000-0002-0000-0600-000001000000}">
      <formula1>INDIRECT(O4)</formula1>
    </dataValidation>
    <dataValidation type="list" allowBlank="1" showInputMessage="1" showErrorMessage="1" sqref="L4:L32" xr:uid="{00000000-0002-0000-0600-000002000000}">
      <formula1>INDIRECT(D4)</formula1>
    </dataValidation>
  </dataValidations>
  <hyperlinks>
    <hyperlink ref="C100" r:id="rId1" tooltip="Бар (місто)" display="https://uk.wikipedia.org/wiki/%D0%91%D0%B0%D1%80_(%D0%BC%D1%96%D1%81%D1%82%D0%BE)" xr:uid="{00000000-0004-0000-0600-000000000000}"/>
    <hyperlink ref="C98" r:id="rId2" tooltip="Бершадь" display="https://uk.wikipedia.org/wiki/%D0%91%D0%B5%D1%80%D1%88%D0%B0%D0%B4%D1%8C" xr:uid="{00000000-0004-0000-0600-000001000000}"/>
    <hyperlink ref="C108" r:id="rId3" tooltip="Вінниця" display="https://uk.wikipedia.org/wiki/%D0%92%D1%96%D0%BD%D0%BD%D0%B8%D1%86%D1%8F" xr:uid="{00000000-0004-0000-0600-000002000000}"/>
    <hyperlink ref="C103" r:id="rId4" tooltip="Гайсин" display="https://uk.wikipedia.org/wiki/%D0%93%D0%B0%D0%B9%D1%81%D0%B8%D0%BD" xr:uid="{00000000-0004-0000-0600-000003000000}"/>
    <hyperlink ref="C97" r:id="rId5" tooltip="Гнівань" display="https://uk.wikipedia.org/wiki/%D0%93%D0%BD%D1%96%D0%B2%D0%B0%D0%BD%D1%8C" xr:uid="{00000000-0004-0000-0600-000004000000}"/>
    <hyperlink ref="C107" r:id="rId6" tooltip="Жмеринка" display="https://uk.wikipedia.org/wiki/%D0%96%D0%BC%D0%B5%D1%80%D0%B8%D0%BD%D0%BA%D0%B0" xr:uid="{00000000-0004-0000-0600-000005000000}"/>
    <hyperlink ref="C94" r:id="rId7" tooltip="Іллінці" display="https://uk.wikipedia.org/wiki/%D0%86%D0%BB%D0%BB%D1%96%D0%BD%D1%86%D1%96" xr:uid="{00000000-0004-0000-0600-000006000000}"/>
    <hyperlink ref="C101" r:id="rId8" tooltip="Калинівка (місто)" display="https://uk.wikipedia.org/wiki/%D0%9A%D0%B0%D0%BB%D0%B8%D0%BD%D1%96%D0%B2%D0%BA%D0%B0_(%D0%BC%D1%96%D1%81%D1%82%D0%BE)" xr:uid="{00000000-0004-0000-0600-000007000000}"/>
    <hyperlink ref="C104" r:id="rId9" tooltip="Козятин" display="https://uk.wikipedia.org/wiki/%D0%9A%D0%BE%D0%B7%D1%8F%D1%82%D0%B8%D0%BD" xr:uid="{00000000-0004-0000-0600-000008000000}"/>
    <hyperlink ref="C102" r:id="rId10" tooltip="Ладижин" display="https://uk.wikipedia.org/wiki/%D0%9B%D0%B0%D0%B4%D0%B8%D0%B6%D0%B8%D0%BD" xr:uid="{00000000-0004-0000-0600-000009000000}"/>
    <hyperlink ref="C92" r:id="rId11" tooltip="Липовець" display="https://uk.wikipedia.org/wiki/%D0%9B%D0%B8%D0%BF%D0%BE%D0%B2%D0%B5%D1%86%D1%8C" xr:uid="{00000000-0004-0000-06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600-00000B000000}"/>
    <hyperlink ref="C96" r:id="rId13" tooltip="Немирів" display="https://uk.wikipedia.org/wiki/%D0%9D%D0%B5%D0%BC%D0%B8%D1%80%D1%96%D0%B2" xr:uid="{00000000-0004-0000-0600-00000C000000}"/>
    <hyperlink ref="C93" r:id="rId14" tooltip="Погребище" display="https://uk.wikipedia.org/wiki/%D0%9F%D0%BE%D0%B3%D1%80%D0%B5%D0%B1%D0%B8%D1%89%D0%B5" xr:uid="{00000000-0004-0000-0600-00000D000000}"/>
    <hyperlink ref="C99" r:id="rId15" tooltip="Тульчин" display="https://uk.wikipedia.org/wiki/%D0%A2%D1%83%D0%BB%D1%8C%D1%87%D0%B8%D0%BD" xr:uid="{00000000-0004-0000-0600-00000E000000}"/>
    <hyperlink ref="C105" r:id="rId16" tooltip="Хмільник" display="https://uk.wikipedia.org/wiki/%D0%A5%D0%BC%D1%96%D0%BB%D1%8C%D0%BD%D0%B8%D0%BA" xr:uid="{00000000-0004-0000-0600-00000F000000}"/>
    <hyperlink ref="C91" r:id="rId17" tooltip="Шаргород" display="https://uk.wikipedia.org/wiki/%D0%A8%D0%B0%D1%80%D0%B3%D0%BE%D1%80%D0%BE%D0%B4" xr:uid="{00000000-0004-0000-0600-000010000000}"/>
    <hyperlink ref="C95" r:id="rId18" tooltip="Ямпіль" display="https://uk.wikipedia.org/wiki/%D0%AF%D0%BC%D0%BF%D1%96%D0%BB%D1%8C" xr:uid="{00000000-0004-0000-06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128"/>
  <sheetViews>
    <sheetView topLeftCell="A7" zoomScale="90" zoomScaleNormal="90" workbookViewId="0">
      <selection activeCell="A2" sqref="A2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1</v>
      </c>
      <c r="C4" s="14" t="s">
        <v>51</v>
      </c>
      <c r="D4" s="3" t="s">
        <v>40</v>
      </c>
      <c r="E4" s="12" t="s">
        <v>7</v>
      </c>
      <c r="F4" s="12" t="s">
        <v>8</v>
      </c>
      <c r="G4" s="12" t="s">
        <v>65</v>
      </c>
      <c r="H4" s="13">
        <v>33985</v>
      </c>
      <c r="I4" s="13">
        <v>24399</v>
      </c>
      <c r="J4" s="18">
        <v>28.184702337328773</v>
      </c>
      <c r="K4" s="14" t="s">
        <v>498</v>
      </c>
      <c r="L4" s="19">
        <v>15000</v>
      </c>
      <c r="M4" s="18">
        <v>54.447716035958905</v>
      </c>
      <c r="N4" s="12" t="s">
        <v>502</v>
      </c>
      <c r="O4" s="12" t="s">
        <v>134</v>
      </c>
      <c r="P4" s="23" t="s">
        <v>156</v>
      </c>
    </row>
    <row r="5" spans="2:16" x14ac:dyDescent="0.25">
      <c r="B5" s="63">
        <v>13</v>
      </c>
      <c r="C5" s="3" t="s">
        <v>46</v>
      </c>
      <c r="D5" s="3" t="s">
        <v>456</v>
      </c>
      <c r="E5" s="4" t="s">
        <v>27</v>
      </c>
      <c r="F5" s="4" t="s">
        <v>28</v>
      </c>
      <c r="G5" s="4" t="s">
        <v>75</v>
      </c>
      <c r="H5" s="5">
        <v>34144</v>
      </c>
      <c r="I5" s="5">
        <v>27059</v>
      </c>
      <c r="J5" s="18">
        <v>27.749085898972606</v>
      </c>
      <c r="K5" s="14" t="s">
        <v>499</v>
      </c>
      <c r="L5" s="19">
        <v>19000</v>
      </c>
      <c r="M5" s="18">
        <v>47.160044803082194</v>
      </c>
      <c r="N5" s="4" t="s">
        <v>502</v>
      </c>
      <c r="O5" s="4" t="s">
        <v>152</v>
      </c>
      <c r="P5" s="21" t="s">
        <v>174</v>
      </c>
    </row>
    <row r="6" spans="2:16" x14ac:dyDescent="0.25">
      <c r="B6" s="11">
        <v>17</v>
      </c>
      <c r="C6" s="3" t="s">
        <v>46</v>
      </c>
      <c r="D6" s="3" t="s">
        <v>501</v>
      </c>
      <c r="E6" s="4" t="s">
        <v>35</v>
      </c>
      <c r="F6" s="4" t="s">
        <v>36</v>
      </c>
      <c r="G6" s="4" t="s">
        <v>79</v>
      </c>
      <c r="H6" s="5">
        <v>36774</v>
      </c>
      <c r="I6" s="5">
        <v>30444</v>
      </c>
      <c r="J6" s="18">
        <v>20.543606446917813</v>
      </c>
      <c r="K6" s="14" t="s">
        <v>499</v>
      </c>
      <c r="L6" s="19">
        <v>28000</v>
      </c>
      <c r="M6" s="18">
        <v>37.886072200342468</v>
      </c>
      <c r="N6" s="4" t="s">
        <v>502</v>
      </c>
      <c r="O6" s="4" t="s">
        <v>152</v>
      </c>
      <c r="P6" s="21" t="s">
        <v>215</v>
      </c>
    </row>
    <row r="7" spans="2:16" x14ac:dyDescent="0.25">
      <c r="B7" s="6">
        <v>14</v>
      </c>
      <c r="C7" s="3" t="s">
        <v>51</v>
      </c>
      <c r="D7" s="3" t="s">
        <v>501</v>
      </c>
      <c r="E7" s="4" t="s">
        <v>29</v>
      </c>
      <c r="F7" s="4" t="s">
        <v>30</v>
      </c>
      <c r="G7" s="4" t="s">
        <v>76</v>
      </c>
      <c r="H7" s="5">
        <v>34916</v>
      </c>
      <c r="I7" s="5">
        <v>26140</v>
      </c>
      <c r="J7" s="18">
        <v>25.634017405821922</v>
      </c>
      <c r="K7" s="14" t="s">
        <v>498</v>
      </c>
      <c r="L7" s="19">
        <v>28000</v>
      </c>
      <c r="M7" s="18">
        <v>49.67785302226028</v>
      </c>
      <c r="N7" s="4" t="s">
        <v>510</v>
      </c>
      <c r="O7" s="4" t="s">
        <v>152</v>
      </c>
      <c r="P7" s="21" t="s">
        <v>174</v>
      </c>
    </row>
    <row r="8" spans="2:16" x14ac:dyDescent="0.25">
      <c r="B8" s="11">
        <v>18</v>
      </c>
      <c r="C8" s="3" t="s">
        <v>46</v>
      </c>
      <c r="D8" s="3" t="s">
        <v>81</v>
      </c>
      <c r="E8" s="4" t="s">
        <v>82</v>
      </c>
      <c r="F8" s="4" t="s">
        <v>83</v>
      </c>
      <c r="G8" s="4" t="s">
        <v>70</v>
      </c>
      <c r="H8" s="5">
        <v>40307</v>
      </c>
      <c r="I8" s="5">
        <v>29344</v>
      </c>
      <c r="J8" s="18">
        <v>10.864154392123291</v>
      </c>
      <c r="K8" s="14" t="s">
        <v>498</v>
      </c>
      <c r="L8" s="19">
        <v>15000</v>
      </c>
      <c r="M8" s="18">
        <v>40.899770830479454</v>
      </c>
      <c r="N8" s="4" t="s">
        <v>512</v>
      </c>
      <c r="O8" s="4" t="s">
        <v>152</v>
      </c>
      <c r="P8" s="21" t="s">
        <v>174</v>
      </c>
    </row>
    <row r="9" spans="2:16" x14ac:dyDescent="0.25">
      <c r="B9" s="63">
        <v>3</v>
      </c>
      <c r="C9" s="3" t="s">
        <v>46</v>
      </c>
      <c r="D9" s="3" t="s">
        <v>40</v>
      </c>
      <c r="E9" s="4" t="s">
        <v>11</v>
      </c>
      <c r="F9" s="4" t="s">
        <v>12</v>
      </c>
      <c r="G9" s="4" t="s">
        <v>67</v>
      </c>
      <c r="H9" s="5">
        <v>31286</v>
      </c>
      <c r="I9" s="5">
        <v>22145</v>
      </c>
      <c r="J9" s="18">
        <v>35.579222885273978</v>
      </c>
      <c r="K9" s="14" t="s">
        <v>499</v>
      </c>
      <c r="L9" s="19">
        <v>12000</v>
      </c>
      <c r="M9" s="18">
        <v>60.623058501712336</v>
      </c>
      <c r="N9" s="4" t="s">
        <v>504</v>
      </c>
      <c r="O9" s="4" t="s">
        <v>152</v>
      </c>
      <c r="P9" s="21" t="s">
        <v>174</v>
      </c>
    </row>
    <row r="10" spans="2:16" x14ac:dyDescent="0.25">
      <c r="B10" s="11">
        <v>19</v>
      </c>
      <c r="C10" s="3" t="s">
        <v>46</v>
      </c>
      <c r="D10" s="3" t="s">
        <v>81</v>
      </c>
      <c r="E10" s="4" t="s">
        <v>463</v>
      </c>
      <c r="F10" s="4" t="s">
        <v>464</v>
      </c>
      <c r="G10" s="4" t="s">
        <v>465</v>
      </c>
      <c r="H10" s="5">
        <v>42987</v>
      </c>
      <c r="I10" s="5">
        <v>29344</v>
      </c>
      <c r="J10" s="18">
        <v>3.5216886386986341</v>
      </c>
      <c r="K10" s="14" t="s">
        <v>498</v>
      </c>
      <c r="L10" s="19">
        <v>18000</v>
      </c>
      <c r="M10" s="18">
        <v>40.899770830479454</v>
      </c>
      <c r="N10" s="4" t="s">
        <v>504</v>
      </c>
      <c r="O10" s="4" t="s">
        <v>134</v>
      </c>
      <c r="P10" s="21" t="s">
        <v>178</v>
      </c>
    </row>
    <row r="11" spans="2:16" x14ac:dyDescent="0.25">
      <c r="B11" s="63">
        <v>15</v>
      </c>
      <c r="C11" s="3" t="s">
        <v>51</v>
      </c>
      <c r="D11" s="3" t="s">
        <v>40</v>
      </c>
      <c r="E11" s="4" t="s">
        <v>31</v>
      </c>
      <c r="F11" s="4" t="s">
        <v>32</v>
      </c>
      <c r="G11" s="4" t="s">
        <v>77</v>
      </c>
      <c r="H11" s="5">
        <v>35296</v>
      </c>
      <c r="I11" s="5">
        <v>26926</v>
      </c>
      <c r="J11" s="18">
        <v>24.592921515410964</v>
      </c>
      <c r="K11" s="14" t="s">
        <v>498</v>
      </c>
      <c r="L11" s="19">
        <v>12000</v>
      </c>
      <c r="M11" s="18">
        <v>47.524428364726035</v>
      </c>
      <c r="N11" s="4" t="s">
        <v>511</v>
      </c>
      <c r="O11" s="4" t="s">
        <v>152</v>
      </c>
      <c r="P11" s="21" t="s">
        <v>174</v>
      </c>
    </row>
    <row r="12" spans="2:16" x14ac:dyDescent="0.25">
      <c r="B12" s="11">
        <v>16</v>
      </c>
      <c r="C12" s="3" t="s">
        <v>51</v>
      </c>
      <c r="D12" s="3" t="s">
        <v>500</v>
      </c>
      <c r="E12" s="4" t="s">
        <v>33</v>
      </c>
      <c r="F12" s="4" t="s">
        <v>34</v>
      </c>
      <c r="G12" s="4" t="s">
        <v>78</v>
      </c>
      <c r="H12" s="5">
        <v>35967</v>
      </c>
      <c r="I12" s="5">
        <v>25279</v>
      </c>
      <c r="J12" s="18">
        <v>22.754565351027402</v>
      </c>
      <c r="K12" s="14" t="s">
        <v>499</v>
      </c>
      <c r="L12" s="19">
        <v>32000</v>
      </c>
      <c r="M12" s="18">
        <v>52.036757131849321</v>
      </c>
      <c r="N12" s="4" t="s">
        <v>511</v>
      </c>
      <c r="O12" s="4" t="s">
        <v>152</v>
      </c>
      <c r="P12" s="21" t="s">
        <v>195</v>
      </c>
    </row>
    <row r="13" spans="2:16" x14ac:dyDescent="0.25">
      <c r="B13" s="63">
        <v>20</v>
      </c>
      <c r="C13" s="3" t="s">
        <v>51</v>
      </c>
      <c r="D13" s="3" t="s">
        <v>40</v>
      </c>
      <c r="E13" s="4" t="s">
        <v>84</v>
      </c>
      <c r="F13" s="4" t="s">
        <v>85</v>
      </c>
      <c r="G13" s="4" t="s">
        <v>86</v>
      </c>
      <c r="H13" s="5">
        <v>42350</v>
      </c>
      <c r="I13" s="5">
        <v>33992</v>
      </c>
      <c r="J13" s="18">
        <v>5.266894118150689</v>
      </c>
      <c r="K13" s="14" t="s">
        <v>498</v>
      </c>
      <c r="L13" s="19">
        <v>12000</v>
      </c>
      <c r="M13" s="18">
        <v>28.16552425513699</v>
      </c>
      <c r="N13" s="4" t="s">
        <v>511</v>
      </c>
      <c r="O13" s="4" t="s">
        <v>134</v>
      </c>
      <c r="P13" s="21" t="s">
        <v>235</v>
      </c>
    </row>
    <row r="14" spans="2:16" x14ac:dyDescent="0.25">
      <c r="B14" s="11">
        <v>25</v>
      </c>
      <c r="C14" s="3" t="s">
        <v>51</v>
      </c>
      <c r="D14" s="3" t="s">
        <v>40</v>
      </c>
      <c r="E14" s="4" t="s">
        <v>92</v>
      </c>
      <c r="F14" s="4" t="s">
        <v>8</v>
      </c>
      <c r="G14" s="4" t="s">
        <v>93</v>
      </c>
      <c r="H14" s="5">
        <v>43176</v>
      </c>
      <c r="I14" s="5">
        <v>36102</v>
      </c>
      <c r="J14" s="18">
        <v>3.0038804195205522</v>
      </c>
      <c r="K14" s="14" t="s">
        <v>498</v>
      </c>
      <c r="L14" s="19">
        <v>12000</v>
      </c>
      <c r="M14" s="18">
        <v>22.384702337328772</v>
      </c>
      <c r="N14" s="4" t="s">
        <v>511</v>
      </c>
      <c r="O14" s="4" t="s">
        <v>154</v>
      </c>
      <c r="P14" s="21" t="s">
        <v>176</v>
      </c>
    </row>
    <row r="15" spans="2:16" x14ac:dyDescent="0.25">
      <c r="B15" s="63">
        <v>2</v>
      </c>
      <c r="C15" s="3" t="s">
        <v>46</v>
      </c>
      <c r="D15" s="3" t="s">
        <v>41</v>
      </c>
      <c r="E15" s="4" t="s">
        <v>9</v>
      </c>
      <c r="F15" s="4" t="s">
        <v>10</v>
      </c>
      <c r="G15" s="4" t="s">
        <v>66</v>
      </c>
      <c r="H15" s="5">
        <v>29882</v>
      </c>
      <c r="I15" s="5">
        <v>18742</v>
      </c>
      <c r="J15" s="18">
        <v>39.425798227739733</v>
      </c>
      <c r="K15" s="14" t="s">
        <v>499</v>
      </c>
      <c r="L15" s="19">
        <v>20000</v>
      </c>
      <c r="M15" s="18">
        <v>69.946346172945212</v>
      </c>
      <c r="N15" s="4" t="s">
        <v>503</v>
      </c>
      <c r="O15" s="4" t="s">
        <v>152</v>
      </c>
      <c r="P15" s="21" t="s">
        <v>174</v>
      </c>
    </row>
    <row r="16" spans="2:16" x14ac:dyDescent="0.25">
      <c r="B16" s="11">
        <v>4</v>
      </c>
      <c r="C16" s="3" t="s">
        <v>46</v>
      </c>
      <c r="D16" s="3" t="s">
        <v>456</v>
      </c>
      <c r="E16" s="4" t="s">
        <v>468</v>
      </c>
      <c r="F16" s="4" t="s">
        <v>469</v>
      </c>
      <c r="G16" s="4" t="s">
        <v>470</v>
      </c>
      <c r="H16" s="5">
        <v>25286</v>
      </c>
      <c r="I16" s="5">
        <v>19253</v>
      </c>
      <c r="J16" s="18">
        <v>52.017579049657542</v>
      </c>
      <c r="K16" s="14" t="s">
        <v>499</v>
      </c>
      <c r="L16" s="19">
        <v>18000</v>
      </c>
      <c r="M16" s="18">
        <v>68.546346172945206</v>
      </c>
      <c r="N16" s="4" t="s">
        <v>503</v>
      </c>
      <c r="O16" s="4" t="s">
        <v>152</v>
      </c>
      <c r="P16" s="21" t="s">
        <v>174</v>
      </c>
    </row>
    <row r="17" spans="2:16" x14ac:dyDescent="0.25">
      <c r="B17" s="63">
        <v>8</v>
      </c>
      <c r="C17" s="3" t="s">
        <v>46</v>
      </c>
      <c r="D17" s="3" t="s">
        <v>40</v>
      </c>
      <c r="E17" s="4" t="s">
        <v>17</v>
      </c>
      <c r="F17" s="4" t="s">
        <v>18</v>
      </c>
      <c r="G17" s="4" t="s">
        <v>70</v>
      </c>
      <c r="H17" s="5">
        <v>30299</v>
      </c>
      <c r="I17" s="5">
        <v>16428</v>
      </c>
      <c r="J17" s="18">
        <v>38.283332474315074</v>
      </c>
      <c r="K17" s="14" t="s">
        <v>498</v>
      </c>
      <c r="L17" s="19">
        <v>12000</v>
      </c>
      <c r="M17" s="18">
        <v>76.286072200342474</v>
      </c>
      <c r="N17" s="4" t="s">
        <v>503</v>
      </c>
      <c r="O17" s="4" t="s">
        <v>152</v>
      </c>
      <c r="P17" s="21" t="s">
        <v>234</v>
      </c>
    </row>
    <row r="18" spans="2:16" x14ac:dyDescent="0.25">
      <c r="B18" s="11">
        <v>21</v>
      </c>
      <c r="C18" s="3" t="s">
        <v>51</v>
      </c>
      <c r="D18" s="3" t="s">
        <v>40</v>
      </c>
      <c r="E18" s="4" t="s">
        <v>87</v>
      </c>
      <c r="F18" s="4" t="s">
        <v>36</v>
      </c>
      <c r="G18" s="4" t="s">
        <v>459</v>
      </c>
      <c r="H18" s="5">
        <v>41682</v>
      </c>
      <c r="I18" s="5">
        <v>33992</v>
      </c>
      <c r="J18" s="18">
        <v>7.0970311044520589</v>
      </c>
      <c r="K18" s="14" t="s">
        <v>499</v>
      </c>
      <c r="L18" s="19">
        <v>15000</v>
      </c>
      <c r="M18" s="18">
        <v>28.16552425513699</v>
      </c>
      <c r="N18" s="4" t="s">
        <v>503</v>
      </c>
      <c r="O18" s="4" t="s">
        <v>134</v>
      </c>
      <c r="P18" s="21" t="s">
        <v>235</v>
      </c>
    </row>
    <row r="19" spans="2:16" x14ac:dyDescent="0.25">
      <c r="B19" s="63">
        <v>28</v>
      </c>
      <c r="C19" s="3" t="s">
        <v>46</v>
      </c>
      <c r="D19" s="3" t="s">
        <v>456</v>
      </c>
      <c r="E19" s="4" t="s">
        <v>29</v>
      </c>
      <c r="F19" s="4" t="s">
        <v>100</v>
      </c>
      <c r="G19" s="4" t="s">
        <v>101</v>
      </c>
      <c r="H19" s="5">
        <v>40714</v>
      </c>
      <c r="I19" s="5">
        <v>31188</v>
      </c>
      <c r="J19" s="18">
        <v>9.7490858989726075</v>
      </c>
      <c r="K19" s="14" t="s">
        <v>498</v>
      </c>
      <c r="L19" s="19">
        <v>18000</v>
      </c>
      <c r="M19" s="18">
        <v>35.847716035958911</v>
      </c>
      <c r="N19" s="4" t="s">
        <v>503</v>
      </c>
      <c r="O19" s="4" t="s">
        <v>152</v>
      </c>
      <c r="P19" s="21" t="s">
        <v>215</v>
      </c>
    </row>
    <row r="20" spans="2:16" x14ac:dyDescent="0.25">
      <c r="B20" s="11">
        <v>5</v>
      </c>
      <c r="C20" s="3" t="s">
        <v>51</v>
      </c>
      <c r="D20" s="3" t="s">
        <v>500</v>
      </c>
      <c r="E20" s="4" t="s">
        <v>466</v>
      </c>
      <c r="F20" s="4" t="s">
        <v>467</v>
      </c>
      <c r="G20" s="4" t="s">
        <v>71</v>
      </c>
      <c r="H20" s="5">
        <v>27986</v>
      </c>
      <c r="I20" s="5">
        <v>19253</v>
      </c>
      <c r="J20" s="18">
        <v>44.620318775684936</v>
      </c>
      <c r="K20" s="14" t="s">
        <v>498</v>
      </c>
      <c r="L20" s="19">
        <v>32000</v>
      </c>
      <c r="M20" s="18">
        <v>68.546346172945206</v>
      </c>
      <c r="N20" s="4" t="s">
        <v>505</v>
      </c>
      <c r="O20" s="4" t="s">
        <v>152</v>
      </c>
      <c r="P20" s="21" t="s">
        <v>174</v>
      </c>
    </row>
    <row r="21" spans="2:16" x14ac:dyDescent="0.25">
      <c r="B21" s="63">
        <v>7</v>
      </c>
      <c r="C21" s="3" t="s">
        <v>51</v>
      </c>
      <c r="D21" s="3" t="s">
        <v>41</v>
      </c>
      <c r="E21" s="4" t="s">
        <v>15</v>
      </c>
      <c r="F21" s="4" t="s">
        <v>16</v>
      </c>
      <c r="G21" s="4" t="s">
        <v>69</v>
      </c>
      <c r="H21" s="5">
        <v>33578</v>
      </c>
      <c r="I21" s="5">
        <v>17448</v>
      </c>
      <c r="J21" s="18">
        <v>29.299770830479456</v>
      </c>
      <c r="K21" s="14" t="s">
        <v>499</v>
      </c>
      <c r="L21" s="19">
        <v>25000</v>
      </c>
      <c r="M21" s="18">
        <v>73.491551652397263</v>
      </c>
      <c r="N21" s="4" t="s">
        <v>505</v>
      </c>
      <c r="O21" s="4" t="s">
        <v>152</v>
      </c>
      <c r="P21" s="21" t="s">
        <v>252</v>
      </c>
    </row>
    <row r="22" spans="2:16" x14ac:dyDescent="0.25">
      <c r="B22" s="11">
        <v>22</v>
      </c>
      <c r="C22" s="3" t="s">
        <v>46</v>
      </c>
      <c r="D22" s="3" t="s">
        <v>40</v>
      </c>
      <c r="E22" s="4" t="s">
        <v>87</v>
      </c>
      <c r="F22" s="4" t="s">
        <v>88</v>
      </c>
      <c r="G22" s="4" t="s">
        <v>89</v>
      </c>
      <c r="H22" s="5">
        <v>43215</v>
      </c>
      <c r="I22" s="5">
        <v>36295</v>
      </c>
      <c r="J22" s="18">
        <v>2.8970311044520587</v>
      </c>
      <c r="K22" s="14" t="s">
        <v>498</v>
      </c>
      <c r="L22" s="19">
        <v>12000</v>
      </c>
      <c r="M22" s="18">
        <v>21.8559352140411</v>
      </c>
      <c r="N22" s="4" t="s">
        <v>505</v>
      </c>
      <c r="O22" s="4" t="s">
        <v>134</v>
      </c>
      <c r="P22" s="21" t="s">
        <v>156</v>
      </c>
    </row>
    <row r="23" spans="2:16" x14ac:dyDescent="0.25">
      <c r="B23" s="63">
        <v>29</v>
      </c>
      <c r="C23" s="3" t="s">
        <v>46</v>
      </c>
      <c r="D23" s="3" t="s">
        <v>500</v>
      </c>
      <c r="E23" s="4" t="s">
        <v>21</v>
      </c>
      <c r="F23" s="4" t="s">
        <v>59</v>
      </c>
      <c r="G23" s="4" t="s">
        <v>80</v>
      </c>
      <c r="H23" s="5">
        <v>32640</v>
      </c>
      <c r="I23" s="5">
        <v>24945</v>
      </c>
      <c r="J23" s="18">
        <v>31.869633844178086</v>
      </c>
      <c r="K23" s="14" t="s">
        <v>498</v>
      </c>
      <c r="L23" s="19">
        <v>32000</v>
      </c>
      <c r="M23" s="18">
        <v>52.951825625000005</v>
      </c>
      <c r="N23" s="4" t="s">
        <v>505</v>
      </c>
      <c r="O23" s="4" t="s">
        <v>152</v>
      </c>
      <c r="P23" s="21" t="s">
        <v>174</v>
      </c>
    </row>
    <row r="24" spans="2:16" x14ac:dyDescent="0.25">
      <c r="B24" s="11">
        <v>6</v>
      </c>
      <c r="C24" s="3" t="s">
        <v>51</v>
      </c>
      <c r="D24" s="3" t="s">
        <v>42</v>
      </c>
      <c r="E24" s="4" t="s">
        <v>13</v>
      </c>
      <c r="F24" s="4" t="s">
        <v>14</v>
      </c>
      <c r="G24" s="4" t="s">
        <v>68</v>
      </c>
      <c r="H24" s="5">
        <v>23963</v>
      </c>
      <c r="I24" s="5">
        <v>19253</v>
      </c>
      <c r="J24" s="18">
        <v>55.642236583904115</v>
      </c>
      <c r="K24" s="14" t="s">
        <v>499</v>
      </c>
      <c r="L24" s="19">
        <v>8000</v>
      </c>
      <c r="M24" s="18">
        <v>68.546346172945206</v>
      </c>
      <c r="N24" s="4" t="s">
        <v>506</v>
      </c>
      <c r="O24" s="4" t="s">
        <v>152</v>
      </c>
      <c r="P24" s="21" t="s">
        <v>270</v>
      </c>
    </row>
    <row r="25" spans="2:16" x14ac:dyDescent="0.25">
      <c r="B25" s="6">
        <v>9</v>
      </c>
      <c r="C25" s="3" t="s">
        <v>46</v>
      </c>
      <c r="D25" s="3" t="s">
        <v>40</v>
      </c>
      <c r="E25" s="4" t="s">
        <v>19</v>
      </c>
      <c r="F25" s="4" t="s">
        <v>20</v>
      </c>
      <c r="G25" s="4" t="s">
        <v>71</v>
      </c>
      <c r="H25" s="5">
        <v>31194</v>
      </c>
      <c r="I25" s="5">
        <v>23467</v>
      </c>
      <c r="J25" s="18">
        <v>35.831277679794525</v>
      </c>
      <c r="K25" s="14" t="s">
        <v>498</v>
      </c>
      <c r="L25" s="19">
        <v>12000</v>
      </c>
      <c r="M25" s="18">
        <v>57.001140693493156</v>
      </c>
      <c r="N25" s="4" t="s">
        <v>506</v>
      </c>
      <c r="O25" s="4" t="s">
        <v>152</v>
      </c>
      <c r="P25" s="21" t="s">
        <v>195</v>
      </c>
    </row>
    <row r="26" spans="2:16" x14ac:dyDescent="0.25">
      <c r="B26" s="11">
        <v>23</v>
      </c>
      <c r="C26" s="3" t="s">
        <v>51</v>
      </c>
      <c r="D26" s="3" t="s">
        <v>40</v>
      </c>
      <c r="E26" s="4" t="s">
        <v>82</v>
      </c>
      <c r="F26" s="4" t="s">
        <v>90</v>
      </c>
      <c r="G26" s="4" t="s">
        <v>91</v>
      </c>
      <c r="H26" s="5">
        <v>42782</v>
      </c>
      <c r="I26" s="5">
        <v>35244</v>
      </c>
      <c r="J26" s="18">
        <v>4.083332474315073</v>
      </c>
      <c r="K26" s="14" t="s">
        <v>498</v>
      </c>
      <c r="L26" s="19">
        <v>12000</v>
      </c>
      <c r="M26" s="18">
        <v>24.73538726883562</v>
      </c>
      <c r="N26" s="4" t="s">
        <v>506</v>
      </c>
      <c r="O26" s="4" t="s">
        <v>154</v>
      </c>
      <c r="P26" s="21" t="s">
        <v>176</v>
      </c>
    </row>
    <row r="27" spans="2:16" x14ac:dyDescent="0.25">
      <c r="B27" s="63">
        <v>24</v>
      </c>
      <c r="C27" s="3" t="s">
        <v>46</v>
      </c>
      <c r="D27" s="3" t="s">
        <v>40</v>
      </c>
      <c r="E27" s="4" t="s">
        <v>31</v>
      </c>
      <c r="F27" s="4" t="s">
        <v>32</v>
      </c>
      <c r="G27" s="4" t="s">
        <v>86</v>
      </c>
      <c r="H27" s="5">
        <v>43638</v>
      </c>
      <c r="I27" s="5">
        <v>35827</v>
      </c>
      <c r="J27" s="18">
        <v>1.7381269948630178</v>
      </c>
      <c r="K27" s="14" t="s">
        <v>498</v>
      </c>
      <c r="L27" s="19">
        <v>12000</v>
      </c>
      <c r="M27" s="18">
        <v>23.138126994863018</v>
      </c>
      <c r="N27" s="4" t="s">
        <v>506</v>
      </c>
      <c r="O27" s="4" t="s">
        <v>154</v>
      </c>
      <c r="P27" s="21" t="s">
        <v>176</v>
      </c>
    </row>
    <row r="28" spans="2:16" x14ac:dyDescent="0.25">
      <c r="B28" s="11">
        <v>27</v>
      </c>
      <c r="C28" s="3" t="s">
        <v>51</v>
      </c>
      <c r="D28" s="3" t="s">
        <v>42</v>
      </c>
      <c r="E28" s="4" t="s">
        <v>33</v>
      </c>
      <c r="F28" s="4" t="s">
        <v>97</v>
      </c>
      <c r="G28" s="4" t="s">
        <v>98</v>
      </c>
      <c r="H28" s="5">
        <v>39487</v>
      </c>
      <c r="I28" s="5">
        <v>30771</v>
      </c>
      <c r="J28" s="18">
        <v>13.110729734589045</v>
      </c>
      <c r="K28" s="14" t="s">
        <v>499</v>
      </c>
      <c r="L28" s="19">
        <v>9000</v>
      </c>
      <c r="M28" s="18">
        <v>36.990181789383563</v>
      </c>
      <c r="N28" s="4" t="s">
        <v>506</v>
      </c>
      <c r="O28" s="4" t="s">
        <v>152</v>
      </c>
      <c r="P28" s="21" t="s">
        <v>288</v>
      </c>
    </row>
    <row r="29" spans="2:16" x14ac:dyDescent="0.25">
      <c r="B29" s="6">
        <v>11</v>
      </c>
      <c r="C29" s="3" t="s">
        <v>46</v>
      </c>
      <c r="D29" s="3" t="s">
        <v>500</v>
      </c>
      <c r="E29" s="4" t="s">
        <v>23</v>
      </c>
      <c r="F29" s="4" t="s">
        <v>24</v>
      </c>
      <c r="G29" s="4" t="s">
        <v>73</v>
      </c>
      <c r="H29" s="5">
        <v>34552</v>
      </c>
      <c r="I29" s="5">
        <v>18530</v>
      </c>
      <c r="J29" s="18">
        <v>26.631277679794525</v>
      </c>
      <c r="K29" s="14" t="s">
        <v>499</v>
      </c>
      <c r="L29" s="19">
        <v>30000</v>
      </c>
      <c r="M29" s="18">
        <v>70.527168090753435</v>
      </c>
      <c r="N29" s="4" t="s">
        <v>508</v>
      </c>
      <c r="O29" s="4" t="s">
        <v>152</v>
      </c>
      <c r="P29" s="21" t="s">
        <v>174</v>
      </c>
    </row>
    <row r="30" spans="2:16" x14ac:dyDescent="0.25">
      <c r="B30" s="11">
        <v>26</v>
      </c>
      <c r="C30" s="3" t="s">
        <v>46</v>
      </c>
      <c r="D30" s="3" t="s">
        <v>40</v>
      </c>
      <c r="E30" s="4" t="s">
        <v>94</v>
      </c>
      <c r="F30" s="4" t="s">
        <v>95</v>
      </c>
      <c r="G30" s="4" t="s">
        <v>96</v>
      </c>
      <c r="H30" s="5">
        <v>36411</v>
      </c>
      <c r="I30" s="5">
        <v>29630</v>
      </c>
      <c r="J30" s="18">
        <v>21.538126994863017</v>
      </c>
      <c r="K30" s="14" t="s">
        <v>498</v>
      </c>
      <c r="L30" s="19">
        <v>15000</v>
      </c>
      <c r="M30" s="18">
        <v>40.116209186643843</v>
      </c>
      <c r="N30" s="4" t="s">
        <v>508</v>
      </c>
      <c r="O30" s="4" t="s">
        <v>154</v>
      </c>
      <c r="P30" s="21" t="s">
        <v>176</v>
      </c>
    </row>
    <row r="31" spans="2:16" x14ac:dyDescent="0.25">
      <c r="B31" s="63">
        <v>10</v>
      </c>
      <c r="C31" s="3" t="s">
        <v>51</v>
      </c>
      <c r="D31" s="3" t="s">
        <v>40</v>
      </c>
      <c r="E31" s="4" t="s">
        <v>21</v>
      </c>
      <c r="F31" s="4" t="s">
        <v>22</v>
      </c>
      <c r="G31" s="4" t="s">
        <v>72</v>
      </c>
      <c r="H31" s="5">
        <v>33695</v>
      </c>
      <c r="I31" s="5">
        <v>18593</v>
      </c>
      <c r="J31" s="18">
        <v>28.979222885273977</v>
      </c>
      <c r="K31" s="14" t="s">
        <v>498</v>
      </c>
      <c r="L31" s="19">
        <v>15000</v>
      </c>
      <c r="M31" s="18">
        <v>70.354565351027404</v>
      </c>
      <c r="N31" s="4" t="s">
        <v>507</v>
      </c>
      <c r="O31" s="4" t="s">
        <v>152</v>
      </c>
      <c r="P31" s="21" t="s">
        <v>174</v>
      </c>
    </row>
    <row r="32" spans="2:16" x14ac:dyDescent="0.25">
      <c r="B32" s="11">
        <v>12</v>
      </c>
      <c r="C32" s="3" t="s">
        <v>51</v>
      </c>
      <c r="D32" s="3" t="s">
        <v>40</v>
      </c>
      <c r="E32" s="4" t="s">
        <v>25</v>
      </c>
      <c r="F32" s="4" t="s">
        <v>26</v>
      </c>
      <c r="G32" s="4" t="s">
        <v>74</v>
      </c>
      <c r="H32" s="5">
        <v>36476</v>
      </c>
      <c r="I32" s="5">
        <v>29300</v>
      </c>
      <c r="J32" s="18">
        <v>21.360044803082197</v>
      </c>
      <c r="K32" s="14" t="s">
        <v>498</v>
      </c>
      <c r="L32" s="19">
        <v>12000</v>
      </c>
      <c r="M32" s="18">
        <v>41.020318775684935</v>
      </c>
      <c r="N32" s="4" t="s">
        <v>509</v>
      </c>
      <c r="O32" s="4" t="s">
        <v>152</v>
      </c>
      <c r="P32" s="21" t="s">
        <v>174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7000000}"/>
  <sortState xmlns:xlrd2="http://schemas.microsoft.com/office/spreadsheetml/2017/richdata2" ref="B4:P32">
    <sortCondition ref="N4:N32" customList="січень,лютий,березень,квітень,травень,червень,липень,серпень,вересень,жовтень,листопад,грудень"/>
  </sortState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L4:L32" xr:uid="{00000000-0002-0000-0700-000000000000}">
      <formula1>INDIRECT(D4)</formula1>
    </dataValidation>
    <dataValidation type="list" allowBlank="1" showInputMessage="1" showErrorMessage="1" sqref="P4:P33" xr:uid="{00000000-0002-0000-0700-000001000000}">
      <formula1>INDIRECT(O4)</formula1>
    </dataValidation>
    <dataValidation type="list" allowBlank="1" showInputMessage="1" showErrorMessage="1" sqref="O4:O33" xr:uid="{00000000-0002-0000-0700-000002000000}">
      <formula1>$C$90:$T$90</formula1>
    </dataValidation>
  </dataValidations>
  <hyperlinks>
    <hyperlink ref="C100" r:id="rId1" tooltip="Бар (місто)" display="https://uk.wikipedia.org/wiki/%D0%91%D0%B0%D1%80_(%D0%BC%D1%96%D1%81%D1%82%D0%BE)" xr:uid="{00000000-0004-0000-0700-000000000000}"/>
    <hyperlink ref="C98" r:id="rId2" tooltip="Бершадь" display="https://uk.wikipedia.org/wiki/%D0%91%D0%B5%D1%80%D1%88%D0%B0%D0%B4%D1%8C" xr:uid="{00000000-0004-0000-0700-000001000000}"/>
    <hyperlink ref="C108" r:id="rId3" tooltip="Вінниця" display="https://uk.wikipedia.org/wiki/%D0%92%D1%96%D0%BD%D0%BD%D0%B8%D1%86%D1%8F" xr:uid="{00000000-0004-0000-0700-000002000000}"/>
    <hyperlink ref="C103" r:id="rId4" tooltip="Гайсин" display="https://uk.wikipedia.org/wiki/%D0%93%D0%B0%D0%B9%D1%81%D0%B8%D0%BD" xr:uid="{00000000-0004-0000-0700-000003000000}"/>
    <hyperlink ref="C97" r:id="rId5" tooltip="Гнівань" display="https://uk.wikipedia.org/wiki/%D0%93%D0%BD%D1%96%D0%B2%D0%B0%D0%BD%D1%8C" xr:uid="{00000000-0004-0000-0700-000004000000}"/>
    <hyperlink ref="C107" r:id="rId6" tooltip="Жмеринка" display="https://uk.wikipedia.org/wiki/%D0%96%D0%BC%D0%B5%D1%80%D0%B8%D0%BD%D0%BA%D0%B0" xr:uid="{00000000-0004-0000-0700-000005000000}"/>
    <hyperlink ref="C94" r:id="rId7" tooltip="Іллінці" display="https://uk.wikipedia.org/wiki/%D0%86%D0%BB%D0%BB%D1%96%D0%BD%D1%86%D1%96" xr:uid="{00000000-0004-0000-0700-000006000000}"/>
    <hyperlink ref="C101" r:id="rId8" tooltip="Калинівка (місто)" display="https://uk.wikipedia.org/wiki/%D0%9A%D0%B0%D0%BB%D0%B8%D0%BD%D1%96%D0%B2%D0%BA%D0%B0_(%D0%BC%D1%96%D1%81%D1%82%D0%BE)" xr:uid="{00000000-0004-0000-0700-000007000000}"/>
    <hyperlink ref="C104" r:id="rId9" tooltip="Козятин" display="https://uk.wikipedia.org/wiki/%D0%9A%D0%BE%D0%B7%D1%8F%D1%82%D0%B8%D0%BD" xr:uid="{00000000-0004-0000-0700-000008000000}"/>
    <hyperlink ref="C102" r:id="rId10" tooltip="Ладижин" display="https://uk.wikipedia.org/wiki/%D0%9B%D0%B0%D0%B4%D0%B8%D0%B6%D0%B8%D0%BD" xr:uid="{00000000-0004-0000-0700-000009000000}"/>
    <hyperlink ref="C92" r:id="rId11" tooltip="Липовець" display="https://uk.wikipedia.org/wiki/%D0%9B%D0%B8%D0%BF%D0%BE%D0%B2%D0%B5%D1%86%D1%8C" xr:uid="{00000000-0004-0000-07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700-00000B000000}"/>
    <hyperlink ref="C96" r:id="rId13" tooltip="Немирів" display="https://uk.wikipedia.org/wiki/%D0%9D%D0%B5%D0%BC%D0%B8%D1%80%D1%96%D0%B2" xr:uid="{00000000-0004-0000-0700-00000C000000}"/>
    <hyperlink ref="C93" r:id="rId14" tooltip="Погребище" display="https://uk.wikipedia.org/wiki/%D0%9F%D0%BE%D0%B3%D1%80%D0%B5%D0%B1%D0%B8%D1%89%D0%B5" xr:uid="{00000000-0004-0000-0700-00000D000000}"/>
    <hyperlink ref="C99" r:id="rId15" tooltip="Тульчин" display="https://uk.wikipedia.org/wiki/%D0%A2%D1%83%D0%BB%D1%8C%D1%87%D0%B8%D0%BD" xr:uid="{00000000-0004-0000-0700-00000E000000}"/>
    <hyperlink ref="C105" r:id="rId16" tooltip="Хмільник" display="https://uk.wikipedia.org/wiki/%D0%A5%D0%BC%D1%96%D0%BB%D1%8C%D0%BD%D0%B8%D0%BA" xr:uid="{00000000-0004-0000-0700-00000F000000}"/>
    <hyperlink ref="C91" r:id="rId17" tooltip="Шаргород" display="https://uk.wikipedia.org/wiki/%D0%A8%D0%B0%D1%80%D0%B3%D0%BE%D1%80%D0%BE%D0%B4" xr:uid="{00000000-0004-0000-0700-000010000000}"/>
    <hyperlink ref="C95" r:id="rId18" tooltip="Ямпіль" display="https://uk.wikipedia.org/wiki/%D0%AF%D0%BC%D0%BF%D1%96%D0%BB%D1%8C" xr:uid="{00000000-0004-0000-07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T128"/>
  <sheetViews>
    <sheetView topLeftCell="A36" zoomScale="90" zoomScaleNormal="90" workbookViewId="0">
      <selection activeCell="A2" sqref="A2"/>
    </sheetView>
  </sheetViews>
  <sheetFormatPr defaultRowHeight="12.5" outlineLevelRow="1" x14ac:dyDescent="0.25"/>
  <cols>
    <col min="1" max="1" width="5.54296875" customWidth="1"/>
    <col min="2" max="2" width="4.08984375" style="1" customWidth="1"/>
    <col min="3" max="3" width="7.54296875" style="1" customWidth="1"/>
    <col min="4" max="4" width="18.36328125" style="1" bestFit="1" customWidth="1"/>
    <col min="5" max="5" width="10.54296875" customWidth="1"/>
    <col min="6" max="6" width="10.6328125" bestFit="1" customWidth="1"/>
    <col min="7" max="7" width="14.54296875" bestFit="1" customWidth="1"/>
    <col min="8" max="8" width="12" customWidth="1"/>
    <col min="9" max="9" width="12.6328125" customWidth="1"/>
    <col min="10" max="10" width="9.453125" customWidth="1"/>
    <col min="11" max="11" width="8.36328125" customWidth="1"/>
    <col min="12" max="12" width="14.54296875" customWidth="1"/>
    <col min="13" max="13" width="10.08984375" bestFit="1" customWidth="1"/>
    <col min="14" max="14" width="10.36328125" customWidth="1"/>
    <col min="15" max="15" width="10.6328125" customWidth="1"/>
    <col min="16" max="16" width="21.453125" bestFit="1" customWidth="1"/>
  </cols>
  <sheetData>
    <row r="1" spans="2:16" ht="37.5" x14ac:dyDescent="0.25">
      <c r="D1" s="26"/>
      <c r="L1" s="27" t="s">
        <v>105</v>
      </c>
      <c r="M1" s="61">
        <f ca="1">NOW()</f>
        <v>45231.826619560183</v>
      </c>
      <c r="N1" s="28" t="s">
        <v>104</v>
      </c>
      <c r="O1" s="28" t="s">
        <v>104</v>
      </c>
      <c r="P1" s="27" t="s">
        <v>107</v>
      </c>
    </row>
    <row r="2" spans="2:16" ht="13" thickBot="1" x14ac:dyDescent="0.3"/>
    <row r="3" spans="2:16" s="2" customFormat="1" ht="26.5" thickBot="1" x14ac:dyDescent="0.3">
      <c r="B3" s="15" t="s">
        <v>6</v>
      </c>
      <c r="C3" s="16" t="s">
        <v>37</v>
      </c>
      <c r="D3" s="16" t="s">
        <v>38</v>
      </c>
      <c r="E3" s="16" t="s">
        <v>0</v>
      </c>
      <c r="F3" s="16" t="s">
        <v>1</v>
      </c>
      <c r="G3" s="16" t="s">
        <v>64</v>
      </c>
      <c r="H3" s="16" t="s">
        <v>2</v>
      </c>
      <c r="I3" s="16" t="s">
        <v>3</v>
      </c>
      <c r="J3" s="17" t="s">
        <v>45</v>
      </c>
      <c r="K3" s="16" t="s">
        <v>4</v>
      </c>
      <c r="L3" s="16" t="s">
        <v>5</v>
      </c>
      <c r="M3" s="17" t="s">
        <v>39</v>
      </c>
      <c r="N3" s="16" t="s">
        <v>47</v>
      </c>
      <c r="O3" s="16" t="s">
        <v>62</v>
      </c>
      <c r="P3" s="24" t="s">
        <v>63</v>
      </c>
    </row>
    <row r="4" spans="2:16" x14ac:dyDescent="0.25">
      <c r="B4" s="11">
        <v>12</v>
      </c>
      <c r="C4" s="14" t="s">
        <v>51</v>
      </c>
      <c r="D4" s="3" t="s">
        <v>40</v>
      </c>
      <c r="E4" s="12" t="s">
        <v>25</v>
      </c>
      <c r="F4" s="12" t="s">
        <v>26</v>
      </c>
      <c r="G4" s="12" t="s">
        <v>74</v>
      </c>
      <c r="H4" s="13">
        <v>36476</v>
      </c>
      <c r="I4" s="13">
        <v>29300</v>
      </c>
      <c r="J4" s="18">
        <v>21.360044803082197</v>
      </c>
      <c r="K4" s="14" t="s">
        <v>498</v>
      </c>
      <c r="L4" s="19">
        <v>12000</v>
      </c>
      <c r="M4" s="18">
        <v>41.020318775684935</v>
      </c>
      <c r="N4" s="12" t="s">
        <v>509</v>
      </c>
      <c r="O4" s="12" t="s">
        <v>152</v>
      </c>
      <c r="P4" s="23" t="s">
        <v>174</v>
      </c>
    </row>
    <row r="5" spans="2:16" x14ac:dyDescent="0.25">
      <c r="B5" s="6">
        <v>10</v>
      </c>
      <c r="C5" s="3" t="s">
        <v>51</v>
      </c>
      <c r="D5" s="3" t="s">
        <v>40</v>
      </c>
      <c r="E5" s="4" t="s">
        <v>21</v>
      </c>
      <c r="F5" s="4" t="s">
        <v>22</v>
      </c>
      <c r="G5" s="4" t="s">
        <v>72</v>
      </c>
      <c r="H5" s="5">
        <v>33695</v>
      </c>
      <c r="I5" s="5">
        <v>18593</v>
      </c>
      <c r="J5" s="18">
        <v>28.979222885273977</v>
      </c>
      <c r="K5" s="14" t="s">
        <v>498</v>
      </c>
      <c r="L5" s="19">
        <v>15000</v>
      </c>
      <c r="M5" s="18">
        <v>70.354565351027404</v>
      </c>
      <c r="N5" s="4" t="s">
        <v>507</v>
      </c>
      <c r="O5" s="4" t="s">
        <v>152</v>
      </c>
      <c r="P5" s="21" t="s">
        <v>174</v>
      </c>
    </row>
    <row r="6" spans="2:16" x14ac:dyDescent="0.25">
      <c r="B6" s="11">
        <v>5</v>
      </c>
      <c r="C6" s="3" t="s">
        <v>51</v>
      </c>
      <c r="D6" s="3" t="s">
        <v>500</v>
      </c>
      <c r="E6" s="4" t="s">
        <v>466</v>
      </c>
      <c r="F6" s="4" t="s">
        <v>467</v>
      </c>
      <c r="G6" s="4" t="s">
        <v>71</v>
      </c>
      <c r="H6" s="5">
        <v>27986</v>
      </c>
      <c r="I6" s="5">
        <v>19253</v>
      </c>
      <c r="J6" s="18">
        <v>44.620318775684936</v>
      </c>
      <c r="K6" s="14" t="s">
        <v>498</v>
      </c>
      <c r="L6" s="19">
        <v>32000</v>
      </c>
      <c r="M6" s="18">
        <v>68.546346172945206</v>
      </c>
      <c r="N6" s="4" t="s">
        <v>505</v>
      </c>
      <c r="O6" s="4" t="s">
        <v>152</v>
      </c>
      <c r="P6" s="21" t="s">
        <v>174</v>
      </c>
    </row>
    <row r="7" spans="2:16" x14ac:dyDescent="0.25">
      <c r="B7" s="63">
        <v>7</v>
      </c>
      <c r="C7" s="3" t="s">
        <v>51</v>
      </c>
      <c r="D7" s="3" t="s">
        <v>41</v>
      </c>
      <c r="E7" s="4" t="s">
        <v>15</v>
      </c>
      <c r="F7" s="4" t="s">
        <v>16</v>
      </c>
      <c r="G7" s="4" t="s">
        <v>69</v>
      </c>
      <c r="H7" s="5">
        <v>33578</v>
      </c>
      <c r="I7" s="5">
        <v>17448</v>
      </c>
      <c r="J7" s="18">
        <v>29.299770830479456</v>
      </c>
      <c r="K7" s="14" t="s">
        <v>499</v>
      </c>
      <c r="L7" s="19">
        <v>25000</v>
      </c>
      <c r="M7" s="18">
        <v>73.491551652397263</v>
      </c>
      <c r="N7" s="4" t="s">
        <v>505</v>
      </c>
      <c r="O7" s="4" t="s">
        <v>152</v>
      </c>
      <c r="P7" s="21" t="s">
        <v>252</v>
      </c>
    </row>
    <row r="8" spans="2:16" x14ac:dyDescent="0.25">
      <c r="B8" s="11">
        <v>14</v>
      </c>
      <c r="C8" s="3" t="s">
        <v>51</v>
      </c>
      <c r="D8" s="3" t="s">
        <v>501</v>
      </c>
      <c r="E8" s="4" t="s">
        <v>29</v>
      </c>
      <c r="F8" s="4" t="s">
        <v>30</v>
      </c>
      <c r="G8" s="4" t="s">
        <v>76</v>
      </c>
      <c r="H8" s="5">
        <v>34916</v>
      </c>
      <c r="I8" s="5">
        <v>26140</v>
      </c>
      <c r="J8" s="18">
        <v>25.634017405821922</v>
      </c>
      <c r="K8" s="14" t="s">
        <v>498</v>
      </c>
      <c r="L8" s="19">
        <v>28000</v>
      </c>
      <c r="M8" s="18">
        <v>49.67785302226028</v>
      </c>
      <c r="N8" s="4" t="s">
        <v>510</v>
      </c>
      <c r="O8" s="4" t="s">
        <v>152</v>
      </c>
      <c r="P8" s="21" t="s">
        <v>174</v>
      </c>
    </row>
    <row r="9" spans="2:16" x14ac:dyDescent="0.25">
      <c r="B9" s="6">
        <v>6</v>
      </c>
      <c r="C9" s="3" t="s">
        <v>51</v>
      </c>
      <c r="D9" s="3" t="s">
        <v>42</v>
      </c>
      <c r="E9" s="4" t="s">
        <v>13</v>
      </c>
      <c r="F9" s="4" t="s">
        <v>14</v>
      </c>
      <c r="G9" s="4" t="s">
        <v>68</v>
      </c>
      <c r="H9" s="5">
        <v>23963</v>
      </c>
      <c r="I9" s="5">
        <v>19253</v>
      </c>
      <c r="J9" s="18">
        <v>55.642236583904115</v>
      </c>
      <c r="K9" s="14" t="s">
        <v>499</v>
      </c>
      <c r="L9" s="19">
        <v>8000</v>
      </c>
      <c r="M9" s="18">
        <v>68.546346172945206</v>
      </c>
      <c r="N9" s="4" t="s">
        <v>506</v>
      </c>
      <c r="O9" s="4" t="s">
        <v>152</v>
      </c>
      <c r="P9" s="21" t="s">
        <v>270</v>
      </c>
    </row>
    <row r="10" spans="2:16" x14ac:dyDescent="0.25">
      <c r="B10" s="11">
        <v>23</v>
      </c>
      <c r="C10" s="3" t="s">
        <v>51</v>
      </c>
      <c r="D10" s="3" t="s">
        <v>40</v>
      </c>
      <c r="E10" s="4" t="s">
        <v>82</v>
      </c>
      <c r="F10" s="4" t="s">
        <v>90</v>
      </c>
      <c r="G10" s="4" t="s">
        <v>91</v>
      </c>
      <c r="H10" s="5">
        <v>42782</v>
      </c>
      <c r="I10" s="5">
        <v>35244</v>
      </c>
      <c r="J10" s="18">
        <v>4.083332474315073</v>
      </c>
      <c r="K10" s="14" t="s">
        <v>498</v>
      </c>
      <c r="L10" s="19">
        <v>12000</v>
      </c>
      <c r="M10" s="18">
        <v>24.73538726883562</v>
      </c>
      <c r="N10" s="4" t="s">
        <v>506</v>
      </c>
      <c r="O10" s="4" t="s">
        <v>154</v>
      </c>
      <c r="P10" s="21" t="s">
        <v>176</v>
      </c>
    </row>
    <row r="11" spans="2:16" x14ac:dyDescent="0.25">
      <c r="B11" s="63">
        <v>27</v>
      </c>
      <c r="C11" s="3" t="s">
        <v>51</v>
      </c>
      <c r="D11" s="3" t="s">
        <v>42</v>
      </c>
      <c r="E11" s="4" t="s">
        <v>33</v>
      </c>
      <c r="F11" s="4" t="s">
        <v>97</v>
      </c>
      <c r="G11" s="4" t="s">
        <v>98</v>
      </c>
      <c r="H11" s="5">
        <v>39487</v>
      </c>
      <c r="I11" s="5">
        <v>30771</v>
      </c>
      <c r="J11" s="18">
        <v>13.110729734589045</v>
      </c>
      <c r="K11" s="14" t="s">
        <v>499</v>
      </c>
      <c r="L11" s="19">
        <v>9000</v>
      </c>
      <c r="M11" s="18">
        <v>36.990181789383563</v>
      </c>
      <c r="N11" s="4" t="s">
        <v>506</v>
      </c>
      <c r="O11" s="4" t="s">
        <v>152</v>
      </c>
      <c r="P11" s="21" t="s">
        <v>288</v>
      </c>
    </row>
    <row r="12" spans="2:16" x14ac:dyDescent="0.25">
      <c r="B12" s="11">
        <v>1</v>
      </c>
      <c r="C12" s="3" t="s">
        <v>51</v>
      </c>
      <c r="D12" s="3" t="s">
        <v>40</v>
      </c>
      <c r="E12" s="4" t="s">
        <v>7</v>
      </c>
      <c r="F12" s="4" t="s">
        <v>8</v>
      </c>
      <c r="G12" s="4" t="s">
        <v>65</v>
      </c>
      <c r="H12" s="5">
        <v>33985</v>
      </c>
      <c r="I12" s="5">
        <v>24399</v>
      </c>
      <c r="J12" s="18">
        <v>28.184702337328773</v>
      </c>
      <c r="K12" s="14" t="s">
        <v>498</v>
      </c>
      <c r="L12" s="19">
        <v>15000</v>
      </c>
      <c r="M12" s="18">
        <v>54.447716035958905</v>
      </c>
      <c r="N12" s="4" t="s">
        <v>502</v>
      </c>
      <c r="O12" s="4" t="s">
        <v>134</v>
      </c>
      <c r="P12" s="21" t="s">
        <v>156</v>
      </c>
    </row>
    <row r="13" spans="2:16" x14ac:dyDescent="0.25">
      <c r="B13" s="63">
        <v>15</v>
      </c>
      <c r="C13" s="3" t="s">
        <v>51</v>
      </c>
      <c r="D13" s="3" t="s">
        <v>40</v>
      </c>
      <c r="E13" s="4" t="s">
        <v>31</v>
      </c>
      <c r="F13" s="4" t="s">
        <v>32</v>
      </c>
      <c r="G13" s="4" t="s">
        <v>77</v>
      </c>
      <c r="H13" s="5">
        <v>35296</v>
      </c>
      <c r="I13" s="5">
        <v>26926</v>
      </c>
      <c r="J13" s="18">
        <v>24.592921515410964</v>
      </c>
      <c r="K13" s="14" t="s">
        <v>498</v>
      </c>
      <c r="L13" s="19">
        <v>12000</v>
      </c>
      <c r="M13" s="18">
        <v>47.524428364726035</v>
      </c>
      <c r="N13" s="4" t="s">
        <v>511</v>
      </c>
      <c r="O13" s="4" t="s">
        <v>152</v>
      </c>
      <c r="P13" s="21" t="s">
        <v>174</v>
      </c>
    </row>
    <row r="14" spans="2:16" x14ac:dyDescent="0.25">
      <c r="B14" s="11">
        <v>16</v>
      </c>
      <c r="C14" s="3" t="s">
        <v>51</v>
      </c>
      <c r="D14" s="3" t="s">
        <v>500</v>
      </c>
      <c r="E14" s="4" t="s">
        <v>33</v>
      </c>
      <c r="F14" s="4" t="s">
        <v>34</v>
      </c>
      <c r="G14" s="4" t="s">
        <v>78</v>
      </c>
      <c r="H14" s="5">
        <v>35967</v>
      </c>
      <c r="I14" s="5">
        <v>25279</v>
      </c>
      <c r="J14" s="18">
        <v>22.754565351027402</v>
      </c>
      <c r="K14" s="14" t="s">
        <v>499</v>
      </c>
      <c r="L14" s="19">
        <v>32000</v>
      </c>
      <c r="M14" s="18">
        <v>52.036757131849321</v>
      </c>
      <c r="N14" s="4" t="s">
        <v>511</v>
      </c>
      <c r="O14" s="4" t="s">
        <v>152</v>
      </c>
      <c r="P14" s="21" t="s">
        <v>195</v>
      </c>
    </row>
    <row r="15" spans="2:16" x14ac:dyDescent="0.25">
      <c r="B15" s="6">
        <v>20</v>
      </c>
      <c r="C15" s="3" t="s">
        <v>51</v>
      </c>
      <c r="D15" s="3" t="s">
        <v>40</v>
      </c>
      <c r="E15" s="4" t="s">
        <v>84</v>
      </c>
      <c r="F15" s="4" t="s">
        <v>85</v>
      </c>
      <c r="G15" s="4" t="s">
        <v>86</v>
      </c>
      <c r="H15" s="5">
        <v>42350</v>
      </c>
      <c r="I15" s="5">
        <v>33992</v>
      </c>
      <c r="J15" s="18">
        <v>5.266894118150689</v>
      </c>
      <c r="K15" s="14" t="s">
        <v>498</v>
      </c>
      <c r="L15" s="19">
        <v>12000</v>
      </c>
      <c r="M15" s="18">
        <v>28.16552425513699</v>
      </c>
      <c r="N15" s="4" t="s">
        <v>511</v>
      </c>
      <c r="O15" s="4" t="s">
        <v>134</v>
      </c>
      <c r="P15" s="21" t="s">
        <v>235</v>
      </c>
    </row>
    <row r="16" spans="2:16" x14ac:dyDescent="0.25">
      <c r="B16" s="11">
        <v>25</v>
      </c>
      <c r="C16" s="3" t="s">
        <v>51</v>
      </c>
      <c r="D16" s="3" t="s">
        <v>40</v>
      </c>
      <c r="E16" s="4" t="s">
        <v>92</v>
      </c>
      <c r="F16" s="4" t="s">
        <v>8</v>
      </c>
      <c r="G16" s="4" t="s">
        <v>93</v>
      </c>
      <c r="H16" s="5">
        <v>43176</v>
      </c>
      <c r="I16" s="5">
        <v>36102</v>
      </c>
      <c r="J16" s="18">
        <v>3.0038804195205522</v>
      </c>
      <c r="K16" s="14" t="s">
        <v>498</v>
      </c>
      <c r="L16" s="19">
        <v>12000</v>
      </c>
      <c r="M16" s="18">
        <v>22.384702337328772</v>
      </c>
      <c r="N16" s="4" t="s">
        <v>511</v>
      </c>
      <c r="O16" s="4" t="s">
        <v>154</v>
      </c>
      <c r="P16" s="21" t="s">
        <v>176</v>
      </c>
    </row>
    <row r="17" spans="2:16" x14ac:dyDescent="0.25">
      <c r="B17" s="63">
        <v>21</v>
      </c>
      <c r="C17" s="3" t="s">
        <v>51</v>
      </c>
      <c r="D17" s="3" t="s">
        <v>40</v>
      </c>
      <c r="E17" s="4" t="s">
        <v>87</v>
      </c>
      <c r="F17" s="4" t="s">
        <v>36</v>
      </c>
      <c r="G17" s="4" t="s">
        <v>459</v>
      </c>
      <c r="H17" s="5">
        <v>41682</v>
      </c>
      <c r="I17" s="5">
        <v>33992</v>
      </c>
      <c r="J17" s="18">
        <v>7.0970311044520589</v>
      </c>
      <c r="K17" s="14" t="s">
        <v>499</v>
      </c>
      <c r="L17" s="19">
        <v>15000</v>
      </c>
      <c r="M17" s="18">
        <v>28.16552425513699</v>
      </c>
      <c r="N17" s="4" t="s">
        <v>503</v>
      </c>
      <c r="O17" s="4" t="s">
        <v>134</v>
      </c>
      <c r="P17" s="21" t="s">
        <v>235</v>
      </c>
    </row>
    <row r="18" spans="2:16" x14ac:dyDescent="0.25">
      <c r="B18" s="11">
        <v>18</v>
      </c>
      <c r="C18" s="3" t="s">
        <v>46</v>
      </c>
      <c r="D18" s="3" t="s">
        <v>81</v>
      </c>
      <c r="E18" s="4" t="s">
        <v>82</v>
      </c>
      <c r="F18" s="4" t="s">
        <v>83</v>
      </c>
      <c r="G18" s="4" t="s">
        <v>70</v>
      </c>
      <c r="H18" s="5">
        <v>40307</v>
      </c>
      <c r="I18" s="5">
        <v>29344</v>
      </c>
      <c r="J18" s="18">
        <v>10.864154392123291</v>
      </c>
      <c r="K18" s="14" t="s">
        <v>498</v>
      </c>
      <c r="L18" s="19">
        <v>15000</v>
      </c>
      <c r="M18" s="18">
        <v>40.899770830479454</v>
      </c>
      <c r="N18" s="4" t="s">
        <v>512</v>
      </c>
      <c r="O18" s="4" t="s">
        <v>152</v>
      </c>
      <c r="P18" s="21" t="s">
        <v>174</v>
      </c>
    </row>
    <row r="19" spans="2:16" x14ac:dyDescent="0.25">
      <c r="B19" s="63">
        <v>11</v>
      </c>
      <c r="C19" s="3" t="s">
        <v>46</v>
      </c>
      <c r="D19" s="3" t="s">
        <v>500</v>
      </c>
      <c r="E19" s="4" t="s">
        <v>23</v>
      </c>
      <c r="F19" s="4" t="s">
        <v>24</v>
      </c>
      <c r="G19" s="4" t="s">
        <v>73</v>
      </c>
      <c r="H19" s="5">
        <v>34552</v>
      </c>
      <c r="I19" s="5">
        <v>18530</v>
      </c>
      <c r="J19" s="18">
        <v>26.631277679794525</v>
      </c>
      <c r="K19" s="14" t="s">
        <v>499</v>
      </c>
      <c r="L19" s="19">
        <v>30000</v>
      </c>
      <c r="M19" s="18">
        <v>70.527168090753435</v>
      </c>
      <c r="N19" s="4" t="s">
        <v>508</v>
      </c>
      <c r="O19" s="4" t="s">
        <v>152</v>
      </c>
      <c r="P19" s="21" t="s">
        <v>174</v>
      </c>
    </row>
    <row r="20" spans="2:16" x14ac:dyDescent="0.25">
      <c r="B20" s="11">
        <v>26</v>
      </c>
      <c r="C20" s="3" t="s">
        <v>46</v>
      </c>
      <c r="D20" s="3" t="s">
        <v>40</v>
      </c>
      <c r="E20" s="4" t="s">
        <v>94</v>
      </c>
      <c r="F20" s="4" t="s">
        <v>95</v>
      </c>
      <c r="G20" s="4" t="s">
        <v>96</v>
      </c>
      <c r="H20" s="5">
        <v>36411</v>
      </c>
      <c r="I20" s="5">
        <v>29630</v>
      </c>
      <c r="J20" s="18">
        <v>21.538126994863017</v>
      </c>
      <c r="K20" s="14" t="s">
        <v>498</v>
      </c>
      <c r="L20" s="19">
        <v>15000</v>
      </c>
      <c r="M20" s="18">
        <v>40.116209186643843</v>
      </c>
      <c r="N20" s="4" t="s">
        <v>508</v>
      </c>
      <c r="O20" s="4" t="s">
        <v>154</v>
      </c>
      <c r="P20" s="21" t="s">
        <v>176</v>
      </c>
    </row>
    <row r="21" spans="2:16" x14ac:dyDescent="0.25">
      <c r="B21" s="63">
        <v>3</v>
      </c>
      <c r="C21" s="3" t="s">
        <v>46</v>
      </c>
      <c r="D21" s="3" t="s">
        <v>40</v>
      </c>
      <c r="E21" s="4" t="s">
        <v>11</v>
      </c>
      <c r="F21" s="4" t="s">
        <v>12</v>
      </c>
      <c r="G21" s="4" t="s">
        <v>67</v>
      </c>
      <c r="H21" s="5">
        <v>31286</v>
      </c>
      <c r="I21" s="5">
        <v>22145</v>
      </c>
      <c r="J21" s="18">
        <v>35.579222885273978</v>
      </c>
      <c r="K21" s="14" t="s">
        <v>499</v>
      </c>
      <c r="L21" s="19">
        <v>12000</v>
      </c>
      <c r="M21" s="18">
        <v>60.623058501712336</v>
      </c>
      <c r="N21" s="4" t="s">
        <v>504</v>
      </c>
      <c r="O21" s="4" t="s">
        <v>152</v>
      </c>
      <c r="P21" s="21" t="s">
        <v>174</v>
      </c>
    </row>
    <row r="22" spans="2:16" x14ac:dyDescent="0.25">
      <c r="B22" s="11">
        <v>19</v>
      </c>
      <c r="C22" s="3" t="s">
        <v>46</v>
      </c>
      <c r="D22" s="3" t="s">
        <v>81</v>
      </c>
      <c r="E22" s="4" t="s">
        <v>463</v>
      </c>
      <c r="F22" s="4" t="s">
        <v>464</v>
      </c>
      <c r="G22" s="4" t="s">
        <v>465</v>
      </c>
      <c r="H22" s="5">
        <v>42987</v>
      </c>
      <c r="I22" s="5">
        <v>29344</v>
      </c>
      <c r="J22" s="18">
        <v>3.5216886386986341</v>
      </c>
      <c r="K22" s="14" t="s">
        <v>498</v>
      </c>
      <c r="L22" s="19">
        <v>18000</v>
      </c>
      <c r="M22" s="18">
        <v>40.899770830479454</v>
      </c>
      <c r="N22" s="4" t="s">
        <v>504</v>
      </c>
      <c r="O22" s="4" t="s">
        <v>134</v>
      </c>
      <c r="P22" s="21" t="s">
        <v>178</v>
      </c>
    </row>
    <row r="23" spans="2:16" x14ac:dyDescent="0.25">
      <c r="B23" s="6">
        <v>22</v>
      </c>
      <c r="C23" s="3" t="s">
        <v>46</v>
      </c>
      <c r="D23" s="3" t="s">
        <v>40</v>
      </c>
      <c r="E23" s="4" t="s">
        <v>87</v>
      </c>
      <c r="F23" s="4" t="s">
        <v>88</v>
      </c>
      <c r="G23" s="4" t="s">
        <v>89</v>
      </c>
      <c r="H23" s="5">
        <v>43215</v>
      </c>
      <c r="I23" s="5">
        <v>36295</v>
      </c>
      <c r="J23" s="18">
        <v>2.8970311044520587</v>
      </c>
      <c r="K23" s="14" t="s">
        <v>498</v>
      </c>
      <c r="L23" s="19">
        <v>12000</v>
      </c>
      <c r="M23" s="18">
        <v>21.8559352140411</v>
      </c>
      <c r="N23" s="4" t="s">
        <v>505</v>
      </c>
      <c r="O23" s="4" t="s">
        <v>134</v>
      </c>
      <c r="P23" s="21" t="s">
        <v>156</v>
      </c>
    </row>
    <row r="24" spans="2:16" x14ac:dyDescent="0.25">
      <c r="B24" s="11">
        <v>29</v>
      </c>
      <c r="C24" s="3" t="s">
        <v>46</v>
      </c>
      <c r="D24" s="3" t="s">
        <v>500</v>
      </c>
      <c r="E24" s="4" t="s">
        <v>21</v>
      </c>
      <c r="F24" s="4" t="s">
        <v>59</v>
      </c>
      <c r="G24" s="4" t="s">
        <v>80</v>
      </c>
      <c r="H24" s="5">
        <v>32640</v>
      </c>
      <c r="I24" s="5">
        <v>24945</v>
      </c>
      <c r="J24" s="18">
        <v>31.869633844178086</v>
      </c>
      <c r="K24" s="14" t="s">
        <v>498</v>
      </c>
      <c r="L24" s="19">
        <v>32000</v>
      </c>
      <c r="M24" s="18">
        <v>52.951825625000005</v>
      </c>
      <c r="N24" s="4" t="s">
        <v>505</v>
      </c>
      <c r="O24" s="4" t="s">
        <v>152</v>
      </c>
      <c r="P24" s="21" t="s">
        <v>174</v>
      </c>
    </row>
    <row r="25" spans="2:16" x14ac:dyDescent="0.25">
      <c r="B25" s="63">
        <v>9</v>
      </c>
      <c r="C25" s="3" t="s">
        <v>46</v>
      </c>
      <c r="D25" s="3" t="s">
        <v>40</v>
      </c>
      <c r="E25" s="4" t="s">
        <v>19</v>
      </c>
      <c r="F25" s="4" t="s">
        <v>20</v>
      </c>
      <c r="G25" s="4" t="s">
        <v>71</v>
      </c>
      <c r="H25" s="5">
        <v>31194</v>
      </c>
      <c r="I25" s="5">
        <v>23467</v>
      </c>
      <c r="J25" s="18">
        <v>35.831277679794525</v>
      </c>
      <c r="K25" s="14" t="s">
        <v>498</v>
      </c>
      <c r="L25" s="19">
        <v>12000</v>
      </c>
      <c r="M25" s="18">
        <v>57.001140693493156</v>
      </c>
      <c r="N25" s="4" t="s">
        <v>506</v>
      </c>
      <c r="O25" s="4" t="s">
        <v>152</v>
      </c>
      <c r="P25" s="21" t="s">
        <v>195</v>
      </c>
    </row>
    <row r="26" spans="2:16" x14ac:dyDescent="0.25">
      <c r="B26" s="11">
        <v>24</v>
      </c>
      <c r="C26" s="3" t="s">
        <v>46</v>
      </c>
      <c r="D26" s="3" t="s">
        <v>40</v>
      </c>
      <c r="E26" s="4" t="s">
        <v>31</v>
      </c>
      <c r="F26" s="4" t="s">
        <v>32</v>
      </c>
      <c r="G26" s="4" t="s">
        <v>86</v>
      </c>
      <c r="H26" s="5">
        <v>43638</v>
      </c>
      <c r="I26" s="5">
        <v>35827</v>
      </c>
      <c r="J26" s="18">
        <v>1.7381269948630178</v>
      </c>
      <c r="K26" s="14" t="s">
        <v>498</v>
      </c>
      <c r="L26" s="19">
        <v>12000</v>
      </c>
      <c r="M26" s="18">
        <v>23.138126994863018</v>
      </c>
      <c r="N26" s="4" t="s">
        <v>506</v>
      </c>
      <c r="O26" s="4" t="s">
        <v>154</v>
      </c>
      <c r="P26" s="21" t="s">
        <v>176</v>
      </c>
    </row>
    <row r="27" spans="2:16" x14ac:dyDescent="0.25">
      <c r="B27" s="63">
        <v>13</v>
      </c>
      <c r="C27" s="3" t="s">
        <v>46</v>
      </c>
      <c r="D27" s="3" t="s">
        <v>456</v>
      </c>
      <c r="E27" s="4" t="s">
        <v>27</v>
      </c>
      <c r="F27" s="4" t="s">
        <v>28</v>
      </c>
      <c r="G27" s="4" t="s">
        <v>75</v>
      </c>
      <c r="H27" s="5">
        <v>34144</v>
      </c>
      <c r="I27" s="5">
        <v>27059</v>
      </c>
      <c r="J27" s="18">
        <v>27.749085898972606</v>
      </c>
      <c r="K27" s="14" t="s">
        <v>499</v>
      </c>
      <c r="L27" s="19">
        <v>19000</v>
      </c>
      <c r="M27" s="18">
        <v>47.160044803082194</v>
      </c>
      <c r="N27" s="4" t="s">
        <v>502</v>
      </c>
      <c r="O27" s="4" t="s">
        <v>152</v>
      </c>
      <c r="P27" s="21" t="s">
        <v>174</v>
      </c>
    </row>
    <row r="28" spans="2:16" x14ac:dyDescent="0.25">
      <c r="B28" s="11">
        <v>17</v>
      </c>
      <c r="C28" s="3" t="s">
        <v>46</v>
      </c>
      <c r="D28" s="3" t="s">
        <v>501</v>
      </c>
      <c r="E28" s="4" t="s">
        <v>35</v>
      </c>
      <c r="F28" s="4" t="s">
        <v>36</v>
      </c>
      <c r="G28" s="4" t="s">
        <v>79</v>
      </c>
      <c r="H28" s="5">
        <v>36774</v>
      </c>
      <c r="I28" s="5">
        <v>30444</v>
      </c>
      <c r="J28" s="18">
        <v>20.543606446917813</v>
      </c>
      <c r="K28" s="14" t="s">
        <v>499</v>
      </c>
      <c r="L28" s="19">
        <v>28000</v>
      </c>
      <c r="M28" s="18">
        <v>37.886072200342468</v>
      </c>
      <c r="N28" s="4" t="s">
        <v>502</v>
      </c>
      <c r="O28" s="4" t="s">
        <v>152</v>
      </c>
      <c r="P28" s="21" t="s">
        <v>215</v>
      </c>
    </row>
    <row r="29" spans="2:16" x14ac:dyDescent="0.25">
      <c r="B29" s="6">
        <v>2</v>
      </c>
      <c r="C29" s="3" t="s">
        <v>46</v>
      </c>
      <c r="D29" s="3" t="s">
        <v>41</v>
      </c>
      <c r="E29" s="4" t="s">
        <v>9</v>
      </c>
      <c r="F29" s="4" t="s">
        <v>10</v>
      </c>
      <c r="G29" s="4" t="s">
        <v>66</v>
      </c>
      <c r="H29" s="5">
        <v>29882</v>
      </c>
      <c r="I29" s="5">
        <v>18742</v>
      </c>
      <c r="J29" s="18">
        <v>39.425798227739733</v>
      </c>
      <c r="K29" s="14" t="s">
        <v>499</v>
      </c>
      <c r="L29" s="19">
        <v>20000</v>
      </c>
      <c r="M29" s="18">
        <v>69.946346172945212</v>
      </c>
      <c r="N29" s="4" t="s">
        <v>503</v>
      </c>
      <c r="O29" s="4" t="s">
        <v>152</v>
      </c>
      <c r="P29" s="21" t="s">
        <v>174</v>
      </c>
    </row>
    <row r="30" spans="2:16" x14ac:dyDescent="0.25">
      <c r="B30" s="11">
        <v>4</v>
      </c>
      <c r="C30" s="3" t="s">
        <v>46</v>
      </c>
      <c r="D30" s="3" t="s">
        <v>456</v>
      </c>
      <c r="E30" s="4" t="s">
        <v>468</v>
      </c>
      <c r="F30" s="4" t="s">
        <v>469</v>
      </c>
      <c r="G30" s="4" t="s">
        <v>470</v>
      </c>
      <c r="H30" s="5">
        <v>25286</v>
      </c>
      <c r="I30" s="5">
        <v>19253</v>
      </c>
      <c r="J30" s="18">
        <v>52.017579049657542</v>
      </c>
      <c r="K30" s="14" t="s">
        <v>499</v>
      </c>
      <c r="L30" s="19">
        <v>18000</v>
      </c>
      <c r="M30" s="18">
        <v>68.546346172945206</v>
      </c>
      <c r="N30" s="4" t="s">
        <v>503</v>
      </c>
      <c r="O30" s="4" t="s">
        <v>152</v>
      </c>
      <c r="P30" s="21" t="s">
        <v>174</v>
      </c>
    </row>
    <row r="31" spans="2:16" x14ac:dyDescent="0.25">
      <c r="B31" s="6">
        <v>8</v>
      </c>
      <c r="C31" s="3" t="s">
        <v>46</v>
      </c>
      <c r="D31" s="3" t="s">
        <v>40</v>
      </c>
      <c r="E31" s="4" t="s">
        <v>17</v>
      </c>
      <c r="F31" s="4" t="s">
        <v>18</v>
      </c>
      <c r="G31" s="4" t="s">
        <v>70</v>
      </c>
      <c r="H31" s="5">
        <v>30299</v>
      </c>
      <c r="I31" s="5">
        <v>16428</v>
      </c>
      <c r="J31" s="18">
        <v>38.283332474315074</v>
      </c>
      <c r="K31" s="14" t="s">
        <v>498</v>
      </c>
      <c r="L31" s="19">
        <v>12000</v>
      </c>
      <c r="M31" s="18">
        <v>76.286072200342474</v>
      </c>
      <c r="N31" s="4" t="s">
        <v>503</v>
      </c>
      <c r="O31" s="4" t="s">
        <v>152</v>
      </c>
      <c r="P31" s="21" t="s">
        <v>234</v>
      </c>
    </row>
    <row r="32" spans="2:16" x14ac:dyDescent="0.25">
      <c r="B32" s="11">
        <v>28</v>
      </c>
      <c r="C32" s="3" t="s">
        <v>46</v>
      </c>
      <c r="D32" s="3" t="s">
        <v>456</v>
      </c>
      <c r="E32" s="4" t="s">
        <v>29</v>
      </c>
      <c r="F32" s="4" t="s">
        <v>100</v>
      </c>
      <c r="G32" s="4" t="s">
        <v>101</v>
      </c>
      <c r="H32" s="5">
        <v>40714</v>
      </c>
      <c r="I32" s="5">
        <v>31188</v>
      </c>
      <c r="J32" s="18">
        <v>9.7490858989726075</v>
      </c>
      <c r="K32" s="14" t="s">
        <v>498</v>
      </c>
      <c r="L32" s="19">
        <v>18000</v>
      </c>
      <c r="M32" s="18">
        <v>35.847716035958911</v>
      </c>
      <c r="N32" s="4" t="s">
        <v>503</v>
      </c>
      <c r="O32" s="4" t="s">
        <v>152</v>
      </c>
      <c r="P32" s="21" t="s">
        <v>215</v>
      </c>
    </row>
    <row r="33" spans="1:16" ht="13" thickBot="1" x14ac:dyDescent="0.3">
      <c r="B33" s="7"/>
      <c r="C33" s="10"/>
      <c r="D33" s="10"/>
      <c r="E33" s="8"/>
      <c r="F33" s="8"/>
      <c r="G33" s="8"/>
      <c r="H33" s="9"/>
      <c r="I33" s="9"/>
      <c r="J33" s="18"/>
      <c r="K33" s="14"/>
      <c r="L33" s="19"/>
      <c r="M33" s="18"/>
      <c r="N33" s="8"/>
      <c r="O33" s="8"/>
      <c r="P33" s="22"/>
    </row>
    <row r="34" spans="1:16" hidden="1" outlineLevel="1" x14ac:dyDescent="0.25">
      <c r="H34" s="42"/>
      <c r="I34" s="42"/>
      <c r="J34" s="43"/>
      <c r="K34" s="1"/>
      <c r="L34" s="44"/>
      <c r="M34" s="18"/>
    </row>
    <row r="35" spans="1:16" collapsed="1" x14ac:dyDescent="0.25">
      <c r="H35" s="42"/>
      <c r="I35" s="42"/>
      <c r="J35" s="43"/>
      <c r="K35" s="1"/>
      <c r="L35" s="44"/>
      <c r="M35" s="43"/>
    </row>
    <row r="38" spans="1:16" ht="13" thickBot="1" x14ac:dyDescent="0.3"/>
    <row r="39" spans="1:16" ht="13" x14ac:dyDescent="0.3">
      <c r="A39" s="97" t="s">
        <v>115</v>
      </c>
      <c r="B39" s="30">
        <v>1</v>
      </c>
      <c r="C39" s="100" t="s">
        <v>108</v>
      </c>
      <c r="D39" s="100"/>
      <c r="E39" s="100"/>
      <c r="F39" s="100"/>
      <c r="G39" s="100"/>
      <c r="H39" s="101"/>
    </row>
    <row r="40" spans="1:16" ht="13" x14ac:dyDescent="0.3">
      <c r="A40" s="98"/>
      <c r="B40" s="3">
        <v>2</v>
      </c>
      <c r="C40" s="90" t="s">
        <v>111</v>
      </c>
      <c r="D40" s="90"/>
      <c r="E40" s="90"/>
      <c r="F40" s="90"/>
      <c r="G40" s="90"/>
      <c r="H40" s="91"/>
    </row>
    <row r="41" spans="1:16" ht="13" x14ac:dyDescent="0.3">
      <c r="A41" s="98"/>
      <c r="B41" s="3">
        <v>3</v>
      </c>
      <c r="C41" s="90" t="s">
        <v>48</v>
      </c>
      <c r="D41" s="90"/>
      <c r="E41" s="90"/>
      <c r="F41" s="90"/>
      <c r="G41" s="90"/>
      <c r="H41" s="91"/>
    </row>
    <row r="42" spans="1:16" x14ac:dyDescent="0.25">
      <c r="A42" s="98"/>
      <c r="B42" s="3">
        <v>4</v>
      </c>
      <c r="C42" s="90" t="s">
        <v>103</v>
      </c>
      <c r="D42" s="90"/>
      <c r="E42" s="90"/>
      <c r="F42" s="90"/>
      <c r="G42" s="90"/>
      <c r="H42" s="91"/>
    </row>
    <row r="43" spans="1:16" ht="13" x14ac:dyDescent="0.3">
      <c r="A43" s="98"/>
      <c r="B43" s="3">
        <v>5</v>
      </c>
      <c r="C43" s="32" t="s">
        <v>109</v>
      </c>
      <c r="D43" s="33"/>
      <c r="E43" s="33"/>
      <c r="F43" s="33"/>
      <c r="G43" s="33"/>
      <c r="H43" s="34"/>
    </row>
    <row r="44" spans="1:16" ht="13" x14ac:dyDescent="0.3">
      <c r="A44" s="98"/>
      <c r="B44" s="3">
        <v>6</v>
      </c>
      <c r="C44" s="29" t="s">
        <v>110</v>
      </c>
      <c r="D44" s="32"/>
      <c r="E44" s="33"/>
      <c r="F44" s="33"/>
      <c r="G44" s="33"/>
      <c r="H44" s="34"/>
    </row>
    <row r="45" spans="1:16" ht="13" x14ac:dyDescent="0.3">
      <c r="A45" s="98"/>
      <c r="B45" s="3">
        <v>7</v>
      </c>
      <c r="C45" s="29" t="s">
        <v>50</v>
      </c>
      <c r="D45" s="32"/>
      <c r="E45" s="33"/>
      <c r="F45" s="33"/>
      <c r="G45" s="33"/>
      <c r="H45" s="34"/>
    </row>
    <row r="46" spans="1:16" ht="13" x14ac:dyDescent="0.3">
      <c r="A46" s="98"/>
      <c r="B46" s="3">
        <v>8</v>
      </c>
      <c r="C46" s="29" t="s">
        <v>102</v>
      </c>
      <c r="D46" s="32"/>
      <c r="E46" s="33"/>
      <c r="F46" s="33"/>
      <c r="G46" s="33"/>
      <c r="H46" s="34"/>
    </row>
    <row r="47" spans="1:16" ht="13" x14ac:dyDescent="0.3">
      <c r="A47" s="98"/>
      <c r="B47" s="3">
        <v>9</v>
      </c>
      <c r="C47" s="29" t="s">
        <v>49</v>
      </c>
      <c r="D47" s="32"/>
      <c r="E47" s="33"/>
      <c r="F47" s="33"/>
      <c r="G47" s="33"/>
      <c r="H47" s="34"/>
    </row>
    <row r="48" spans="1:16" ht="13" x14ac:dyDescent="0.3">
      <c r="A48" s="98"/>
      <c r="B48" s="3">
        <v>10</v>
      </c>
      <c r="C48" s="29" t="s">
        <v>113</v>
      </c>
      <c r="D48" s="32"/>
      <c r="E48" s="33"/>
      <c r="F48" s="33"/>
      <c r="G48" s="33"/>
      <c r="H48" s="34"/>
    </row>
    <row r="49" spans="1:13" ht="13" x14ac:dyDescent="0.3">
      <c r="A49" s="98"/>
      <c r="B49" s="3">
        <v>11</v>
      </c>
      <c r="C49" s="29" t="s">
        <v>114</v>
      </c>
      <c r="D49" s="32"/>
      <c r="E49" s="33"/>
      <c r="F49" s="33"/>
      <c r="G49" s="33"/>
      <c r="H49" s="34"/>
    </row>
    <row r="50" spans="1:13" ht="13.5" thickBot="1" x14ac:dyDescent="0.35">
      <c r="A50" s="99"/>
      <c r="B50" s="10">
        <v>12</v>
      </c>
      <c r="C50" s="31" t="s">
        <v>112</v>
      </c>
      <c r="D50" s="35"/>
      <c r="E50" s="36"/>
      <c r="F50" s="36"/>
      <c r="G50" s="36"/>
      <c r="H50" s="37"/>
    </row>
    <row r="51" spans="1:13" ht="13" thickBot="1" x14ac:dyDescent="0.3">
      <c r="C51" s="20"/>
    </row>
    <row r="52" spans="1:13" ht="13" x14ac:dyDescent="0.3">
      <c r="A52" s="102" t="s">
        <v>124</v>
      </c>
      <c r="B52" s="30">
        <v>1</v>
      </c>
      <c r="C52" s="100" t="s">
        <v>52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1"/>
    </row>
    <row r="53" spans="1:13" ht="13" x14ac:dyDescent="0.3">
      <c r="A53" s="103"/>
      <c r="B53" s="3">
        <v>2</v>
      </c>
      <c r="C53" s="90" t="s">
        <v>116</v>
      </c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1:13" ht="13" x14ac:dyDescent="0.3">
      <c r="A54" s="103"/>
      <c r="B54" s="3">
        <v>3</v>
      </c>
      <c r="C54" s="90" t="s">
        <v>117</v>
      </c>
      <c r="D54" s="90"/>
      <c r="E54" s="90"/>
      <c r="F54" s="90"/>
      <c r="G54" s="90"/>
      <c r="H54" s="90"/>
      <c r="I54" s="90"/>
      <c r="J54" s="90"/>
      <c r="K54" s="90"/>
      <c r="L54" s="90"/>
      <c r="M54" s="91"/>
    </row>
    <row r="55" spans="1:13" ht="13" x14ac:dyDescent="0.3">
      <c r="A55" s="103"/>
      <c r="B55" s="3">
        <v>4</v>
      </c>
      <c r="C55" s="90" t="s">
        <v>118</v>
      </c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ht="13" x14ac:dyDescent="0.3">
      <c r="A56" s="103"/>
      <c r="B56" s="3">
        <v>5</v>
      </c>
      <c r="C56" s="90" t="s">
        <v>119</v>
      </c>
      <c r="D56" s="90"/>
      <c r="E56" s="90"/>
      <c r="F56" s="90"/>
      <c r="G56" s="90"/>
      <c r="H56" s="90"/>
      <c r="I56" s="90"/>
      <c r="J56" s="90"/>
      <c r="K56" s="90"/>
      <c r="L56" s="90"/>
      <c r="M56" s="91"/>
    </row>
    <row r="57" spans="1:13" ht="13" x14ac:dyDescent="0.3">
      <c r="A57" s="103"/>
      <c r="B57" s="3">
        <v>6</v>
      </c>
      <c r="C57" s="90" t="s">
        <v>120</v>
      </c>
      <c r="D57" s="90"/>
      <c r="E57" s="90"/>
      <c r="F57" s="90"/>
      <c r="G57" s="90"/>
      <c r="H57" s="90"/>
      <c r="I57" s="90"/>
      <c r="J57" s="90"/>
      <c r="K57" s="90"/>
      <c r="L57" s="90"/>
      <c r="M57" s="91"/>
    </row>
    <row r="58" spans="1:13" ht="13" x14ac:dyDescent="0.3">
      <c r="A58" s="103"/>
      <c r="B58" s="3">
        <v>7</v>
      </c>
      <c r="C58" s="90" t="s">
        <v>60</v>
      </c>
      <c r="D58" s="90"/>
      <c r="E58" s="90"/>
      <c r="F58" s="90"/>
      <c r="G58" s="90"/>
      <c r="H58" s="90"/>
      <c r="I58" s="90"/>
      <c r="J58" s="90"/>
      <c r="K58" s="90"/>
      <c r="L58" s="90"/>
      <c r="M58" s="91"/>
    </row>
    <row r="59" spans="1:13" ht="13" x14ac:dyDescent="0.3">
      <c r="A59" s="103"/>
      <c r="B59" s="3">
        <v>8</v>
      </c>
      <c r="C59" s="90" t="s">
        <v>53</v>
      </c>
      <c r="D59" s="90"/>
      <c r="E59" s="90"/>
      <c r="F59" s="90"/>
      <c r="G59" s="90"/>
      <c r="H59" s="90"/>
      <c r="I59" s="90"/>
      <c r="J59" s="90"/>
      <c r="K59" s="90"/>
      <c r="L59" s="90"/>
      <c r="M59" s="91"/>
    </row>
    <row r="60" spans="1:13" ht="13" x14ac:dyDescent="0.3">
      <c r="A60" s="103"/>
      <c r="B60" s="3">
        <v>9</v>
      </c>
      <c r="C60" s="90" t="s">
        <v>121</v>
      </c>
      <c r="D60" s="90"/>
      <c r="E60" s="90"/>
      <c r="F60" s="90"/>
      <c r="G60" s="90"/>
      <c r="H60" s="90"/>
      <c r="I60" s="90"/>
      <c r="J60" s="90"/>
      <c r="K60" s="90"/>
      <c r="L60" s="90"/>
      <c r="M60" s="91"/>
    </row>
    <row r="61" spans="1:13" ht="13" x14ac:dyDescent="0.3">
      <c r="A61" s="103"/>
      <c r="B61" s="3">
        <v>10</v>
      </c>
      <c r="C61" s="90" t="s">
        <v>54</v>
      </c>
      <c r="D61" s="90"/>
      <c r="E61" s="90"/>
      <c r="F61" s="90"/>
      <c r="G61" s="90"/>
      <c r="H61" s="90"/>
      <c r="I61" s="90"/>
      <c r="J61" s="90"/>
      <c r="K61" s="90"/>
      <c r="L61" s="90"/>
      <c r="M61" s="91"/>
    </row>
    <row r="62" spans="1:13" ht="13" x14ac:dyDescent="0.3">
      <c r="A62" s="103"/>
      <c r="B62" s="3">
        <v>11</v>
      </c>
      <c r="C62" s="90" t="s">
        <v>123</v>
      </c>
      <c r="D62" s="90"/>
      <c r="E62" s="90"/>
      <c r="F62" s="90"/>
      <c r="G62" s="90"/>
      <c r="H62" s="90"/>
      <c r="I62" s="90"/>
      <c r="J62" s="90"/>
      <c r="K62" s="90"/>
      <c r="L62" s="90"/>
      <c r="M62" s="91"/>
    </row>
    <row r="63" spans="1:13" ht="13.5" thickBot="1" x14ac:dyDescent="0.35">
      <c r="A63" s="104"/>
      <c r="B63" s="10">
        <v>12</v>
      </c>
      <c r="C63" s="92" t="s">
        <v>122</v>
      </c>
      <c r="D63" s="92"/>
      <c r="E63" s="92"/>
      <c r="F63" s="92"/>
      <c r="G63" s="92"/>
      <c r="H63" s="92"/>
      <c r="I63" s="92"/>
      <c r="J63" s="92"/>
      <c r="K63" s="92"/>
      <c r="L63" s="92"/>
      <c r="M63" s="93"/>
    </row>
    <row r="64" spans="1:13" ht="13" thickBot="1" x14ac:dyDescent="0.3">
      <c r="C64" s="20"/>
    </row>
    <row r="65" spans="1:14" ht="13" thickBot="1" x14ac:dyDescent="0.3">
      <c r="A65" s="97" t="s">
        <v>131</v>
      </c>
      <c r="B65" s="30">
        <v>3</v>
      </c>
      <c r="C65" s="94" t="s">
        <v>55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</row>
    <row r="66" spans="1:14" ht="13" thickBot="1" x14ac:dyDescent="0.3">
      <c r="A66" s="98"/>
      <c r="B66" s="3">
        <v>4</v>
      </c>
      <c r="C66" s="94" t="s">
        <v>127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</row>
    <row r="67" spans="1:14" ht="13" thickBot="1" x14ac:dyDescent="0.3">
      <c r="A67" s="98"/>
      <c r="B67" s="3">
        <v>5</v>
      </c>
      <c r="C67" s="94" t="s">
        <v>56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</row>
    <row r="68" spans="1:14" ht="13" thickBot="1" x14ac:dyDescent="0.3">
      <c r="A68" s="98"/>
      <c r="B68" s="3">
        <v>6</v>
      </c>
      <c r="C68" s="94" t="s">
        <v>130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</row>
    <row r="69" spans="1:14" ht="13" thickBot="1" x14ac:dyDescent="0.3">
      <c r="A69" s="98"/>
      <c r="B69" s="3">
        <v>7</v>
      </c>
      <c r="C69" s="94" t="s">
        <v>57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</row>
    <row r="70" spans="1:14" ht="13" thickBot="1" x14ac:dyDescent="0.3">
      <c r="A70" s="98"/>
      <c r="B70" s="3">
        <v>8</v>
      </c>
      <c r="C70" s="94" t="s">
        <v>128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6"/>
    </row>
    <row r="71" spans="1:14" ht="13" thickBot="1" x14ac:dyDescent="0.3">
      <c r="A71" s="98"/>
      <c r="B71" s="3">
        <v>9</v>
      </c>
      <c r="C71" s="94" t="s">
        <v>125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6"/>
    </row>
    <row r="72" spans="1:14" ht="13" thickBot="1" x14ac:dyDescent="0.3">
      <c r="A72" s="98"/>
      <c r="B72" s="3">
        <v>10</v>
      </c>
      <c r="C72" s="94" t="s">
        <v>61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</row>
    <row r="73" spans="1:14" ht="13" thickBot="1" x14ac:dyDescent="0.3">
      <c r="A73" s="98"/>
      <c r="B73" s="3">
        <v>11</v>
      </c>
      <c r="C73" s="94" t="s">
        <v>126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6"/>
    </row>
    <row r="74" spans="1:14" ht="13.5" customHeight="1" thickBot="1" x14ac:dyDescent="0.3">
      <c r="A74" s="99"/>
      <c r="B74" s="10">
        <v>12</v>
      </c>
      <c r="C74" s="94" t="s">
        <v>58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6"/>
    </row>
    <row r="76" spans="1:14" ht="13" thickBot="1" x14ac:dyDescent="0.3"/>
    <row r="77" spans="1:14" x14ac:dyDescent="0.25">
      <c r="A77" s="105"/>
      <c r="B77" s="30">
        <v>10</v>
      </c>
      <c r="C77" s="100" t="s">
        <v>129</v>
      </c>
      <c r="D77" s="100"/>
      <c r="E77" s="100"/>
      <c r="F77" s="100"/>
      <c r="G77" s="100"/>
      <c r="H77" s="100"/>
      <c r="I77" s="100"/>
      <c r="J77" s="100"/>
      <c r="K77" s="100"/>
      <c r="L77" s="100"/>
      <c r="M77" s="101"/>
    </row>
    <row r="78" spans="1:14" x14ac:dyDescent="0.25">
      <c r="A78" s="106"/>
      <c r="B78" s="3">
        <v>11</v>
      </c>
      <c r="C78" s="90" t="s">
        <v>132</v>
      </c>
      <c r="D78" s="90"/>
      <c r="E78" s="90"/>
      <c r="F78" s="90"/>
      <c r="G78" s="90"/>
      <c r="H78" s="90"/>
      <c r="I78" s="90"/>
      <c r="J78" s="90"/>
      <c r="K78" s="90"/>
      <c r="L78" s="90"/>
      <c r="M78" s="91"/>
    </row>
    <row r="79" spans="1:14" x14ac:dyDescent="0.25">
      <c r="A79" s="107"/>
      <c r="B79" s="25">
        <v>11</v>
      </c>
      <c r="C79" s="90" t="s">
        <v>460</v>
      </c>
      <c r="D79" s="90"/>
      <c r="E79" s="90"/>
      <c r="F79" s="90"/>
      <c r="G79" s="90"/>
      <c r="H79" s="90"/>
      <c r="I79" s="90"/>
      <c r="J79" s="90"/>
      <c r="K79" s="90"/>
      <c r="L79" s="90"/>
      <c r="M79" s="91"/>
    </row>
    <row r="80" spans="1:14" ht="13" thickBot="1" x14ac:dyDescent="0.3">
      <c r="A80" s="108"/>
      <c r="B80" s="10">
        <v>12</v>
      </c>
      <c r="C80" s="92" t="s">
        <v>133</v>
      </c>
      <c r="D80" s="92"/>
      <c r="E80" s="92"/>
      <c r="F80" s="92"/>
      <c r="G80" s="92"/>
      <c r="H80" s="92"/>
      <c r="I80" s="92"/>
      <c r="J80" s="92"/>
      <c r="K80" s="92"/>
      <c r="L80" s="92"/>
      <c r="M80" s="93"/>
    </row>
    <row r="85" spans="3:20" x14ac:dyDescent="0.25">
      <c r="C85" s="1" t="s">
        <v>457</v>
      </c>
    </row>
    <row r="86" spans="3:20" x14ac:dyDescent="0.25">
      <c r="C86" s="1" t="s">
        <v>458</v>
      </c>
    </row>
    <row r="90" spans="3:20" x14ac:dyDescent="0.25">
      <c r="C90" t="s">
        <v>134</v>
      </c>
      <c r="D90" t="s">
        <v>135</v>
      </c>
      <c r="E90" t="s">
        <v>136</v>
      </c>
      <c r="F90" t="s">
        <v>137</v>
      </c>
      <c r="G90" t="s">
        <v>138</v>
      </c>
      <c r="H90" t="s">
        <v>139</v>
      </c>
      <c r="I90" t="s">
        <v>140</v>
      </c>
      <c r="J90" t="s">
        <v>141</v>
      </c>
      <c r="K90" t="s">
        <v>142</v>
      </c>
      <c r="L90" t="s">
        <v>143</v>
      </c>
      <c r="M90" t="s">
        <v>144</v>
      </c>
      <c r="N90" t="s">
        <v>145</v>
      </c>
      <c r="O90" t="s">
        <v>146</v>
      </c>
      <c r="P90" t="s">
        <v>147</v>
      </c>
      <c r="Q90" t="s">
        <v>152</v>
      </c>
      <c r="R90" t="s">
        <v>153</v>
      </c>
      <c r="S90" t="s">
        <v>154</v>
      </c>
      <c r="T90" t="s">
        <v>155</v>
      </c>
    </row>
    <row r="91" spans="3:20" x14ac:dyDescent="0.25">
      <c r="C91" t="s">
        <v>156</v>
      </c>
      <c r="D91" t="s">
        <v>157</v>
      </c>
      <c r="E91" t="s">
        <v>158</v>
      </c>
      <c r="F91" t="s">
        <v>159</v>
      </c>
      <c r="G91" t="s">
        <v>160</v>
      </c>
      <c r="H91" t="s">
        <v>161</v>
      </c>
      <c r="I91" t="s">
        <v>162</v>
      </c>
      <c r="J91" t="s">
        <v>163</v>
      </c>
      <c r="K91" t="s">
        <v>164</v>
      </c>
      <c r="L91" t="s">
        <v>165</v>
      </c>
      <c r="M91" t="s">
        <v>166</v>
      </c>
      <c r="N91" t="s">
        <v>167</v>
      </c>
      <c r="O91" t="s">
        <v>168</v>
      </c>
      <c r="P91" t="s">
        <v>169</v>
      </c>
      <c r="Q91" t="s">
        <v>174</v>
      </c>
      <c r="R91" t="s">
        <v>175</v>
      </c>
      <c r="S91" t="s">
        <v>176</v>
      </c>
      <c r="T91" t="s">
        <v>177</v>
      </c>
    </row>
    <row r="92" spans="3:20" x14ac:dyDescent="0.25">
      <c r="C92" t="s">
        <v>178</v>
      </c>
      <c r="D92" t="s">
        <v>179</v>
      </c>
      <c r="E92" t="s">
        <v>180</v>
      </c>
      <c r="F92" t="s">
        <v>181</v>
      </c>
      <c r="G92" t="s">
        <v>182</v>
      </c>
      <c r="H92" t="s">
        <v>183</v>
      </c>
      <c r="I92" t="s">
        <v>184</v>
      </c>
      <c r="J92" t="s">
        <v>185</v>
      </c>
      <c r="K92" t="s">
        <v>186</v>
      </c>
      <c r="L92" t="s">
        <v>187</v>
      </c>
      <c r="M92" t="s">
        <v>188</v>
      </c>
      <c r="N92" t="s">
        <v>189</v>
      </c>
      <c r="O92" t="s">
        <v>190</v>
      </c>
      <c r="P92" t="s">
        <v>191</v>
      </c>
      <c r="Q92" t="s">
        <v>195</v>
      </c>
      <c r="R92" t="s">
        <v>196</v>
      </c>
      <c r="T92" t="s">
        <v>197</v>
      </c>
    </row>
    <row r="93" spans="3:20" x14ac:dyDescent="0.25">
      <c r="C93" t="s">
        <v>198</v>
      </c>
      <c r="D93" t="s">
        <v>199</v>
      </c>
      <c r="E93" t="s">
        <v>200</v>
      </c>
      <c r="F93" t="s">
        <v>201</v>
      </c>
      <c r="G93" t="s">
        <v>202</v>
      </c>
      <c r="H93" t="s">
        <v>203</v>
      </c>
      <c r="I93" t="s">
        <v>204</v>
      </c>
      <c r="J93" t="s">
        <v>205</v>
      </c>
      <c r="K93" t="s">
        <v>206</v>
      </c>
      <c r="L93" t="s">
        <v>207</v>
      </c>
      <c r="M93" t="s">
        <v>208</v>
      </c>
      <c r="N93" t="s">
        <v>209</v>
      </c>
      <c r="O93" t="s">
        <v>210</v>
      </c>
      <c r="P93" t="s">
        <v>211</v>
      </c>
      <c r="Q93" t="s">
        <v>215</v>
      </c>
      <c r="R93" t="s">
        <v>216</v>
      </c>
    </row>
    <row r="94" spans="3:20" x14ac:dyDescent="0.25">
      <c r="C94" t="s">
        <v>217</v>
      </c>
      <c r="D94" t="s">
        <v>218</v>
      </c>
      <c r="E94" t="s">
        <v>219</v>
      </c>
      <c r="F94" t="s">
        <v>220</v>
      </c>
      <c r="G94" t="s">
        <v>221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M94" t="s">
        <v>227</v>
      </c>
      <c r="N94" t="s">
        <v>228</v>
      </c>
      <c r="O94" t="s">
        <v>229</v>
      </c>
      <c r="P94" t="s">
        <v>230</v>
      </c>
      <c r="Q94" t="s">
        <v>234</v>
      </c>
    </row>
    <row r="95" spans="3:20" x14ac:dyDescent="0.25">
      <c r="C95" t="s">
        <v>235</v>
      </c>
      <c r="D95" t="s">
        <v>236</v>
      </c>
      <c r="E95" t="s">
        <v>237</v>
      </c>
      <c r="F95" t="s">
        <v>238</v>
      </c>
      <c r="G95" t="s">
        <v>239</v>
      </c>
      <c r="H95" t="s">
        <v>240</v>
      </c>
      <c r="I95" t="s">
        <v>241</v>
      </c>
      <c r="J95" t="s">
        <v>242</v>
      </c>
      <c r="K95" t="s">
        <v>243</v>
      </c>
      <c r="L95" t="s">
        <v>244</v>
      </c>
      <c r="M95" t="s">
        <v>245</v>
      </c>
      <c r="N95" t="s">
        <v>246</v>
      </c>
      <c r="O95" t="s">
        <v>247</v>
      </c>
      <c r="P95" t="s">
        <v>248</v>
      </c>
      <c r="Q95" t="s">
        <v>252</v>
      </c>
    </row>
    <row r="96" spans="3:20" x14ac:dyDescent="0.25">
      <c r="C96" t="s">
        <v>253</v>
      </c>
      <c r="D96" t="s">
        <v>254</v>
      </c>
      <c r="E96" t="s">
        <v>255</v>
      </c>
      <c r="F96" t="s">
        <v>256</v>
      </c>
      <c r="G96" t="s">
        <v>257</v>
      </c>
      <c r="H96" t="s">
        <v>258</v>
      </c>
      <c r="I96" t="s">
        <v>259</v>
      </c>
      <c r="J96" t="s">
        <v>260</v>
      </c>
      <c r="K96" t="s">
        <v>261</v>
      </c>
      <c r="L96" t="s">
        <v>262</v>
      </c>
      <c r="M96" t="s">
        <v>263</v>
      </c>
      <c r="N96" t="s">
        <v>264</v>
      </c>
      <c r="O96" t="s">
        <v>265</v>
      </c>
      <c r="P96" t="s">
        <v>266</v>
      </c>
      <c r="Q96" t="s">
        <v>270</v>
      </c>
    </row>
    <row r="97" spans="3:17" x14ac:dyDescent="0.25">
      <c r="C97" t="s">
        <v>271</v>
      </c>
      <c r="D97" t="s">
        <v>272</v>
      </c>
      <c r="E97" t="s">
        <v>273</v>
      </c>
      <c r="F97" t="s">
        <v>274</v>
      </c>
      <c r="G97" t="s">
        <v>275</v>
      </c>
      <c r="H97" t="s">
        <v>276</v>
      </c>
      <c r="I97" t="s">
        <v>277</v>
      </c>
      <c r="J97" t="s">
        <v>278</v>
      </c>
      <c r="K97" t="s">
        <v>279</v>
      </c>
      <c r="L97" t="s">
        <v>280</v>
      </c>
      <c r="M97" t="s">
        <v>281</v>
      </c>
      <c r="N97" t="s">
        <v>282</v>
      </c>
      <c r="O97" t="s">
        <v>283</v>
      </c>
      <c r="P97" t="s">
        <v>284</v>
      </c>
      <c r="Q97" t="s">
        <v>288</v>
      </c>
    </row>
    <row r="98" spans="3:17" x14ac:dyDescent="0.25">
      <c r="C98" t="s">
        <v>289</v>
      </c>
      <c r="D98" t="s">
        <v>290</v>
      </c>
      <c r="E98" t="s">
        <v>291</v>
      </c>
      <c r="F98" t="s">
        <v>292</v>
      </c>
      <c r="G98" t="s">
        <v>293</v>
      </c>
      <c r="H98" t="s">
        <v>294</v>
      </c>
      <c r="I98" t="s">
        <v>295</v>
      </c>
      <c r="J98" t="s">
        <v>296</v>
      </c>
      <c r="K98" t="s">
        <v>297</v>
      </c>
      <c r="L98" t="s">
        <v>298</v>
      </c>
      <c r="M98" t="s">
        <v>299</v>
      </c>
      <c r="N98" t="s">
        <v>300</v>
      </c>
      <c r="O98" t="s">
        <v>301</v>
      </c>
      <c r="P98" t="s">
        <v>302</v>
      </c>
      <c r="Q98" t="s">
        <v>306</v>
      </c>
    </row>
    <row r="99" spans="3:17" x14ac:dyDescent="0.25">
      <c r="C99" t="s">
        <v>307</v>
      </c>
      <c r="D99" t="s">
        <v>308</v>
      </c>
      <c r="E99" t="s">
        <v>309</v>
      </c>
      <c r="F99" t="s">
        <v>310</v>
      </c>
      <c r="G99" t="s">
        <v>311</v>
      </c>
      <c r="H99" t="s">
        <v>312</v>
      </c>
      <c r="I99" t="s">
        <v>313</v>
      </c>
      <c r="J99" t="s">
        <v>314</v>
      </c>
      <c r="K99" t="s">
        <v>315</v>
      </c>
      <c r="L99" t="s">
        <v>316</v>
      </c>
      <c r="M99" t="s">
        <v>317</v>
      </c>
      <c r="N99" t="s">
        <v>318</v>
      </c>
      <c r="O99" t="s">
        <v>319</v>
      </c>
      <c r="P99" t="s">
        <v>320</v>
      </c>
      <c r="Q99" t="s">
        <v>324</v>
      </c>
    </row>
    <row r="100" spans="3:17" x14ac:dyDescent="0.25">
      <c r="C100" t="s">
        <v>325</v>
      </c>
      <c r="D100" t="s">
        <v>326</v>
      </c>
      <c r="E100" t="s">
        <v>327</v>
      </c>
      <c r="F100" t="s">
        <v>328</v>
      </c>
      <c r="G100" t="s">
        <v>329</v>
      </c>
      <c r="H100" t="s">
        <v>330</v>
      </c>
      <c r="I100" t="s">
        <v>331</v>
      </c>
      <c r="J100" t="s">
        <v>332</v>
      </c>
      <c r="K100" t="s">
        <v>333</v>
      </c>
      <c r="L100" t="s">
        <v>334</v>
      </c>
      <c r="M100" t="s">
        <v>335</v>
      </c>
      <c r="O100" t="s">
        <v>336</v>
      </c>
      <c r="P100" t="s">
        <v>337</v>
      </c>
      <c r="Q100" t="s">
        <v>341</v>
      </c>
    </row>
    <row r="101" spans="3:17" x14ac:dyDescent="0.25">
      <c r="C101" t="s">
        <v>342</v>
      </c>
      <c r="D101" t="s">
        <v>343</v>
      </c>
      <c r="E101" t="s">
        <v>344</v>
      </c>
      <c r="F101" t="s">
        <v>345</v>
      </c>
      <c r="G101" t="s">
        <v>346</v>
      </c>
      <c r="H101" t="s">
        <v>347</v>
      </c>
      <c r="I101" t="s">
        <v>348</v>
      </c>
      <c r="J101" t="s">
        <v>349</v>
      </c>
      <c r="K101" t="s">
        <v>350</v>
      </c>
      <c r="L101" t="s">
        <v>351</v>
      </c>
      <c r="M101" t="s">
        <v>352</v>
      </c>
      <c r="O101" t="s">
        <v>353</v>
      </c>
      <c r="P101" t="s">
        <v>354</v>
      </c>
      <c r="Q101" t="s">
        <v>358</v>
      </c>
    </row>
    <row r="102" spans="3:17" x14ac:dyDescent="0.25">
      <c r="C102" t="s">
        <v>359</v>
      </c>
      <c r="D102"/>
      <c r="E102" t="s">
        <v>360</v>
      </c>
      <c r="F102" t="s">
        <v>361</v>
      </c>
      <c r="G102" t="s">
        <v>362</v>
      </c>
      <c r="I102" t="s">
        <v>363</v>
      </c>
      <c r="J102" t="s">
        <v>364</v>
      </c>
      <c r="K102" t="s">
        <v>365</v>
      </c>
      <c r="L102" t="s">
        <v>366</v>
      </c>
      <c r="M102" t="s">
        <v>367</v>
      </c>
      <c r="O102" t="s">
        <v>368</v>
      </c>
      <c r="P102" t="s">
        <v>369</v>
      </c>
      <c r="Q102" t="s">
        <v>372</v>
      </c>
    </row>
    <row r="103" spans="3:17" x14ac:dyDescent="0.25">
      <c r="C103" t="s">
        <v>373</v>
      </c>
      <c r="D103"/>
      <c r="E103" t="s">
        <v>374</v>
      </c>
      <c r="F103" t="s">
        <v>375</v>
      </c>
      <c r="I103" t="s">
        <v>376</v>
      </c>
      <c r="J103" t="s">
        <v>377</v>
      </c>
      <c r="K103" t="s">
        <v>378</v>
      </c>
      <c r="M103" t="s">
        <v>379</v>
      </c>
      <c r="O103" t="s">
        <v>380</v>
      </c>
      <c r="P103" t="s">
        <v>381</v>
      </c>
      <c r="Q103" t="s">
        <v>384</v>
      </c>
    </row>
    <row r="104" spans="3:17" x14ac:dyDescent="0.25">
      <c r="C104" t="s">
        <v>385</v>
      </c>
      <c r="D104"/>
      <c r="E104" t="s">
        <v>386</v>
      </c>
      <c r="F104" t="s">
        <v>387</v>
      </c>
      <c r="I104" t="s">
        <v>388</v>
      </c>
      <c r="J104" t="s">
        <v>389</v>
      </c>
      <c r="K104" t="s">
        <v>390</v>
      </c>
      <c r="M104" t="s">
        <v>358</v>
      </c>
      <c r="O104" t="s">
        <v>391</v>
      </c>
      <c r="P104" t="s">
        <v>392</v>
      </c>
    </row>
    <row r="105" spans="3:17" x14ac:dyDescent="0.25">
      <c r="C105" t="s">
        <v>395</v>
      </c>
      <c r="D105"/>
      <c r="E105" t="s">
        <v>396</v>
      </c>
      <c r="F105" t="s">
        <v>397</v>
      </c>
      <c r="J105" t="s">
        <v>398</v>
      </c>
      <c r="K105" t="s">
        <v>399</v>
      </c>
      <c r="M105" t="s">
        <v>167</v>
      </c>
      <c r="O105" t="s">
        <v>400</v>
      </c>
      <c r="P105" t="s">
        <v>401</v>
      </c>
    </row>
    <row r="106" spans="3:17" x14ac:dyDescent="0.25">
      <c r="C106" t="s">
        <v>404</v>
      </c>
      <c r="D106"/>
      <c r="E106" t="s">
        <v>405</v>
      </c>
      <c r="F106" t="s">
        <v>406</v>
      </c>
      <c r="K106" t="s">
        <v>407</v>
      </c>
      <c r="M106" t="s">
        <v>408</v>
      </c>
      <c r="O106" t="s">
        <v>409</v>
      </c>
    </row>
    <row r="107" spans="3:17" x14ac:dyDescent="0.25">
      <c r="C107" t="s">
        <v>411</v>
      </c>
      <c r="D107"/>
      <c r="E107" t="s">
        <v>412</v>
      </c>
      <c r="F107" t="s">
        <v>413</v>
      </c>
      <c r="K107" t="s">
        <v>414</v>
      </c>
      <c r="M107" t="s">
        <v>415</v>
      </c>
      <c r="O107" t="s">
        <v>416</v>
      </c>
    </row>
    <row r="108" spans="3:17" x14ac:dyDescent="0.25">
      <c r="C108" t="s">
        <v>418</v>
      </c>
      <c r="D108"/>
      <c r="E108" t="s">
        <v>419</v>
      </c>
      <c r="F108" t="s">
        <v>420</v>
      </c>
      <c r="K108" t="s">
        <v>421</v>
      </c>
      <c r="M108" t="s">
        <v>422</v>
      </c>
      <c r="O108" t="s">
        <v>423</v>
      </c>
    </row>
    <row r="109" spans="3:17" x14ac:dyDescent="0.25">
      <c r="C109"/>
      <c r="D109"/>
      <c r="E109" t="s">
        <v>425</v>
      </c>
      <c r="F109" t="s">
        <v>426</v>
      </c>
      <c r="K109" t="s">
        <v>427</v>
      </c>
      <c r="M109" t="s">
        <v>428</v>
      </c>
      <c r="O109" t="s">
        <v>429</v>
      </c>
    </row>
    <row r="110" spans="3:17" x14ac:dyDescent="0.25">
      <c r="C110"/>
      <c r="D110"/>
      <c r="E110" t="s">
        <v>430</v>
      </c>
      <c r="F110" t="s">
        <v>431</v>
      </c>
      <c r="K110" t="s">
        <v>432</v>
      </c>
      <c r="M110" t="s">
        <v>433</v>
      </c>
    </row>
    <row r="111" spans="3:17" x14ac:dyDescent="0.25">
      <c r="C111"/>
      <c r="D111"/>
      <c r="F111" t="s">
        <v>434</v>
      </c>
      <c r="K111" t="s">
        <v>435</v>
      </c>
      <c r="M111" t="s">
        <v>436</v>
      </c>
    </row>
    <row r="112" spans="3:17" x14ac:dyDescent="0.25">
      <c r="C112"/>
      <c r="D112"/>
      <c r="F112" t="s">
        <v>437</v>
      </c>
      <c r="K112" t="s">
        <v>438</v>
      </c>
      <c r="M112" t="s">
        <v>439</v>
      </c>
    </row>
    <row r="113" spans="3:13" x14ac:dyDescent="0.25">
      <c r="C113"/>
      <c r="D113"/>
      <c r="F113" t="s">
        <v>440</v>
      </c>
      <c r="K113" t="s">
        <v>441</v>
      </c>
      <c r="M113" t="s">
        <v>442</v>
      </c>
    </row>
    <row r="114" spans="3:13" x14ac:dyDescent="0.25">
      <c r="C114"/>
      <c r="D114"/>
      <c r="F114" t="s">
        <v>443</v>
      </c>
      <c r="K114" t="s">
        <v>444</v>
      </c>
      <c r="M114" t="s">
        <v>445</v>
      </c>
    </row>
    <row r="115" spans="3:13" x14ac:dyDescent="0.25">
      <c r="C115"/>
      <c r="D115"/>
      <c r="F115" t="s">
        <v>446</v>
      </c>
      <c r="K115" t="s">
        <v>447</v>
      </c>
      <c r="M115" t="s">
        <v>448</v>
      </c>
    </row>
    <row r="116" spans="3:13" x14ac:dyDescent="0.25">
      <c r="C116"/>
      <c r="D116"/>
      <c r="F116" t="s">
        <v>449</v>
      </c>
      <c r="K116" t="s">
        <v>450</v>
      </c>
      <c r="M116" t="s">
        <v>451</v>
      </c>
    </row>
    <row r="117" spans="3:13" x14ac:dyDescent="0.25">
      <c r="C117"/>
      <c r="D117"/>
      <c r="F117" t="s">
        <v>452</v>
      </c>
      <c r="K117" t="s">
        <v>453</v>
      </c>
      <c r="M117" t="s">
        <v>454</v>
      </c>
    </row>
    <row r="118" spans="3:13" x14ac:dyDescent="0.25">
      <c r="C118"/>
      <c r="D118"/>
    </row>
    <row r="119" spans="3:13" ht="13" thickBot="1" x14ac:dyDescent="0.3"/>
    <row r="120" spans="3:13" ht="13" x14ac:dyDescent="0.3">
      <c r="D120" s="39" t="s">
        <v>38</v>
      </c>
      <c r="E120" s="40" t="s">
        <v>5</v>
      </c>
      <c r="F120" s="40" t="s">
        <v>5</v>
      </c>
    </row>
    <row r="121" spans="3:13" x14ac:dyDescent="0.25">
      <c r="D121" s="3" t="s">
        <v>501</v>
      </c>
      <c r="E121" s="21">
        <v>35000</v>
      </c>
      <c r="F121">
        <v>28000</v>
      </c>
    </row>
    <row r="122" spans="3:13" x14ac:dyDescent="0.25">
      <c r="D122" s="3" t="s">
        <v>500</v>
      </c>
      <c r="E122" s="21">
        <v>32000</v>
      </c>
      <c r="F122">
        <v>30000</v>
      </c>
    </row>
    <row r="123" spans="3:13" x14ac:dyDescent="0.25">
      <c r="D123" s="6" t="s">
        <v>41</v>
      </c>
      <c r="E123" s="21">
        <v>20000</v>
      </c>
      <c r="F123">
        <v>25000</v>
      </c>
    </row>
    <row r="124" spans="3:13" x14ac:dyDescent="0.25">
      <c r="D124" s="6" t="s">
        <v>42</v>
      </c>
      <c r="E124" s="21">
        <v>8000</v>
      </c>
      <c r="F124">
        <v>9000</v>
      </c>
    </row>
    <row r="125" spans="3:13" x14ac:dyDescent="0.25">
      <c r="D125" s="6" t="s">
        <v>81</v>
      </c>
      <c r="E125" s="21">
        <v>15000</v>
      </c>
      <c r="F125">
        <v>18000</v>
      </c>
    </row>
    <row r="126" spans="3:13" x14ac:dyDescent="0.25">
      <c r="D126" s="6" t="s">
        <v>99</v>
      </c>
      <c r="E126" s="21">
        <v>18000</v>
      </c>
      <c r="F126">
        <v>19000</v>
      </c>
    </row>
    <row r="127" spans="3:13" x14ac:dyDescent="0.25">
      <c r="D127" s="6" t="s">
        <v>40</v>
      </c>
      <c r="E127" s="21">
        <v>12000</v>
      </c>
      <c r="F127">
        <v>15000</v>
      </c>
    </row>
    <row r="128" spans="3:13" ht="13" thickBot="1" x14ac:dyDescent="0.3">
      <c r="D128" s="7"/>
      <c r="E128" s="22"/>
    </row>
  </sheetData>
  <autoFilter ref="B3:P33" xr:uid="{00000000-0009-0000-0000-000008000000}"/>
  <sortState xmlns:xlrd2="http://schemas.microsoft.com/office/spreadsheetml/2017/richdata2" ref="B4:P32">
    <sortCondition ref="C4:C32"/>
    <sortCondition ref="N4:N32"/>
  </sortState>
  <mergeCells count="34">
    <mergeCell ref="A77:A80"/>
    <mergeCell ref="C77:M77"/>
    <mergeCell ref="C78:M78"/>
    <mergeCell ref="C79:M79"/>
    <mergeCell ref="C80:M80"/>
    <mergeCell ref="C62:M62"/>
    <mergeCell ref="C63:M63"/>
    <mergeCell ref="A65:A74"/>
    <mergeCell ref="C65:N65"/>
    <mergeCell ref="C66:N66"/>
    <mergeCell ref="C67:N67"/>
    <mergeCell ref="C68:N68"/>
    <mergeCell ref="C69:N69"/>
    <mergeCell ref="C70:N70"/>
    <mergeCell ref="C71:N71"/>
    <mergeCell ref="C72:N72"/>
    <mergeCell ref="C73:N73"/>
    <mergeCell ref="C74:N74"/>
    <mergeCell ref="C61:M61"/>
    <mergeCell ref="A39:A50"/>
    <mergeCell ref="C39:H39"/>
    <mergeCell ref="C40:H40"/>
    <mergeCell ref="C41:H41"/>
    <mergeCell ref="C42:H42"/>
    <mergeCell ref="A52:A63"/>
    <mergeCell ref="C52:M52"/>
    <mergeCell ref="C53:M53"/>
    <mergeCell ref="C54:M54"/>
    <mergeCell ref="C55:M55"/>
    <mergeCell ref="C56:M56"/>
    <mergeCell ref="C57:M57"/>
    <mergeCell ref="C58:M58"/>
    <mergeCell ref="C59:M59"/>
    <mergeCell ref="C60:M60"/>
  </mergeCells>
  <dataValidations count="3">
    <dataValidation type="list" allowBlank="1" showInputMessage="1" showErrorMessage="1" sqref="L4:L32" xr:uid="{00000000-0002-0000-0800-000000000000}">
      <formula1>INDIRECT(D4)</formula1>
    </dataValidation>
    <dataValidation type="list" allowBlank="1" showInputMessage="1" showErrorMessage="1" sqref="P4:P33" xr:uid="{00000000-0002-0000-0800-000001000000}">
      <formula1>INDIRECT(O4)</formula1>
    </dataValidation>
    <dataValidation type="list" allowBlank="1" showInputMessage="1" showErrorMessage="1" sqref="O4:O33" xr:uid="{00000000-0002-0000-0800-000002000000}">
      <formula1>$C$90:$T$90</formula1>
    </dataValidation>
  </dataValidations>
  <hyperlinks>
    <hyperlink ref="C100" r:id="rId1" tooltip="Бар (місто)" display="https://uk.wikipedia.org/wiki/%D0%91%D0%B0%D1%80_(%D0%BC%D1%96%D1%81%D1%82%D0%BE)" xr:uid="{00000000-0004-0000-0800-000000000000}"/>
    <hyperlink ref="C98" r:id="rId2" tooltip="Бершадь" display="https://uk.wikipedia.org/wiki/%D0%91%D0%B5%D1%80%D1%88%D0%B0%D0%B4%D1%8C" xr:uid="{00000000-0004-0000-0800-000001000000}"/>
    <hyperlink ref="C108" r:id="rId3" tooltip="Вінниця" display="https://uk.wikipedia.org/wiki/%D0%92%D1%96%D0%BD%D0%BD%D0%B8%D1%86%D1%8F" xr:uid="{00000000-0004-0000-0800-000002000000}"/>
    <hyperlink ref="C103" r:id="rId4" tooltip="Гайсин" display="https://uk.wikipedia.org/wiki/%D0%93%D0%B0%D0%B9%D1%81%D0%B8%D0%BD" xr:uid="{00000000-0004-0000-0800-000003000000}"/>
    <hyperlink ref="C97" r:id="rId5" tooltip="Гнівань" display="https://uk.wikipedia.org/wiki/%D0%93%D0%BD%D1%96%D0%B2%D0%B0%D0%BD%D1%8C" xr:uid="{00000000-0004-0000-0800-000004000000}"/>
    <hyperlink ref="C107" r:id="rId6" tooltip="Жмеринка" display="https://uk.wikipedia.org/wiki/%D0%96%D0%BC%D0%B5%D1%80%D0%B8%D0%BD%D0%BA%D0%B0" xr:uid="{00000000-0004-0000-0800-000005000000}"/>
    <hyperlink ref="C94" r:id="rId7" tooltip="Іллінці" display="https://uk.wikipedia.org/wiki/%D0%86%D0%BB%D0%BB%D1%96%D0%BD%D1%86%D1%96" xr:uid="{00000000-0004-0000-0800-000006000000}"/>
    <hyperlink ref="C101" r:id="rId8" tooltip="Калинівка (місто)" display="https://uk.wikipedia.org/wiki/%D0%9A%D0%B0%D0%BB%D0%B8%D0%BD%D1%96%D0%B2%D0%BA%D0%B0_(%D0%BC%D1%96%D1%81%D1%82%D0%BE)" xr:uid="{00000000-0004-0000-0800-000007000000}"/>
    <hyperlink ref="C104" r:id="rId9" tooltip="Козятин" display="https://uk.wikipedia.org/wiki/%D0%9A%D0%BE%D0%B7%D1%8F%D1%82%D0%B8%D0%BD" xr:uid="{00000000-0004-0000-0800-000008000000}"/>
    <hyperlink ref="C102" r:id="rId10" tooltip="Ладижин" display="https://uk.wikipedia.org/wiki/%D0%9B%D0%B0%D0%B4%D0%B8%D0%B6%D0%B8%D0%BD" xr:uid="{00000000-0004-0000-0800-000009000000}"/>
    <hyperlink ref="C92" r:id="rId11" tooltip="Липовець" display="https://uk.wikipedia.org/wiki/%D0%9B%D0%B8%D0%BF%D0%BE%D0%B2%D0%B5%D1%86%D1%8C" xr:uid="{00000000-0004-0000-0800-00000A000000}"/>
    <hyperlink ref="C106" r:id="rId12" tooltip="Могилів-Подільський" display="https://uk.wikipedia.org/wiki/%D0%9C%D0%BE%D0%B3%D0%B8%D0%BB%D1%96%D0%B2-%D0%9F%D0%BE%D0%B4%D1%96%D0%BB%D1%8C%D1%81%D1%8C%D0%BA%D0%B8%D0%B9" xr:uid="{00000000-0004-0000-0800-00000B000000}"/>
    <hyperlink ref="C96" r:id="rId13" tooltip="Немирів" display="https://uk.wikipedia.org/wiki/%D0%9D%D0%B5%D0%BC%D0%B8%D1%80%D1%96%D0%B2" xr:uid="{00000000-0004-0000-0800-00000C000000}"/>
    <hyperlink ref="C93" r:id="rId14" tooltip="Погребище" display="https://uk.wikipedia.org/wiki/%D0%9F%D0%BE%D0%B3%D1%80%D0%B5%D0%B1%D0%B8%D1%89%D0%B5" xr:uid="{00000000-0004-0000-0800-00000D000000}"/>
    <hyperlink ref="C99" r:id="rId15" tooltip="Тульчин" display="https://uk.wikipedia.org/wiki/%D0%A2%D1%83%D0%BB%D1%8C%D1%87%D0%B8%D0%BD" xr:uid="{00000000-0004-0000-0800-00000E000000}"/>
    <hyperlink ref="C105" r:id="rId16" tooltip="Хмільник" display="https://uk.wikipedia.org/wiki/%D0%A5%D0%BC%D1%96%D0%BB%D1%8C%D0%BD%D0%B8%D0%BA" xr:uid="{00000000-0004-0000-0800-00000F000000}"/>
    <hyperlink ref="C91" r:id="rId17" tooltip="Шаргород" display="https://uk.wikipedia.org/wiki/%D0%A8%D0%B0%D1%80%D0%B3%D0%BE%D1%80%D0%BE%D0%B4" xr:uid="{00000000-0004-0000-0800-000010000000}"/>
    <hyperlink ref="C95" r:id="rId18" tooltip="Ямпіль" display="https://uk.wikipedia.org/wiki/%D0%AF%D0%BC%D0%BF%D1%96%D0%BB%D1%8C" xr:uid="{00000000-0004-0000-0800-000011000000}"/>
  </hyperlinks>
  <pageMargins left="0.31496062992125984" right="0.59055118110236227" top="0.51181102362204722" bottom="0.47244094488188981" header="0.51181102362204722" footer="0.51181102362204722"/>
  <pageSetup paperSize="9" scale="31" orientation="landscape" r:id="rId19"/>
  <headerFooter alignWithMargins="0"/>
  <drawing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2955A54DABDE3C479D19992335FCCDCE" ma:contentTypeVersion="4" ma:contentTypeDescription="Створення нового документа." ma:contentTypeScope="" ma:versionID="17f16b9049d248e34b52ec9a128713c4">
  <xsd:schema xmlns:xsd="http://www.w3.org/2001/XMLSchema" xmlns:xs="http://www.w3.org/2001/XMLSchema" xmlns:p="http://schemas.microsoft.com/office/2006/metadata/properties" xmlns:ns2="861d21cc-bac8-473a-9e11-bd4934e3cebb" targetNamespace="http://schemas.microsoft.com/office/2006/metadata/properties" ma:root="true" ma:fieldsID="6c6c2b16dc6d7c55727432f4101b6879" ns2:_="">
    <xsd:import namespace="861d21cc-bac8-473a-9e11-bd4934e3ceb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d21cc-bac8-473a-9e11-bd4934e3ceb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61d21cc-bac8-473a-9e11-bd4934e3ceb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603DCA-3AC3-41EE-A0B1-A960C8CE2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d21cc-bac8-473a-9e11-bd4934e3ce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B7F7DE-581B-42D2-A05B-F003D117EBCF}">
  <ds:schemaRefs>
    <ds:schemaRef ds:uri="http://purl.org/dc/elements/1.1/"/>
    <ds:schemaRef ds:uri="http://www.w3.org/XML/1998/namespace"/>
    <ds:schemaRef ds:uri="861d21cc-bac8-473a-9e11-bd4934e3cebb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FC8FC10-EE5E-4EF8-9215-DD0F45DE00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39</vt:i4>
      </vt:variant>
      <vt:variant>
        <vt:lpstr>Именованные диапазоны</vt:lpstr>
      </vt:variant>
      <vt:variant>
        <vt:i4>44</vt:i4>
      </vt:variant>
    </vt:vector>
  </HeadingPairs>
  <TitlesOfParts>
    <vt:vector size="83" baseType="lpstr">
      <vt:lpstr>с</vt:lpstr>
      <vt:lpstr>Лист2</vt:lpstr>
      <vt:lpstr>с1</vt:lpstr>
      <vt:lpstr>с2</vt:lpstr>
      <vt:lpstr>с3</vt:lpstr>
      <vt:lpstr>с4</vt:lpstr>
      <vt:lpstr>с5</vt:lpstr>
      <vt:lpstr>с6</vt:lpstr>
      <vt:lpstr>с7</vt:lpstr>
      <vt:lpstr>с8</vt:lpstr>
      <vt:lpstr>с9</vt:lpstr>
      <vt:lpstr>с10</vt:lpstr>
      <vt:lpstr>с11</vt:lpstr>
      <vt:lpstr>с12</vt:lpstr>
      <vt:lpstr>ф1</vt:lpstr>
      <vt:lpstr>ф2</vt:lpstr>
      <vt:lpstr>ф3</vt:lpstr>
      <vt:lpstr>ф4</vt:lpstr>
      <vt:lpstr>ф5</vt:lpstr>
      <vt:lpstr>ф6</vt:lpstr>
      <vt:lpstr>ф7</vt:lpstr>
      <vt:lpstr>ф8</vt:lpstr>
      <vt:lpstr>ф9</vt:lpstr>
      <vt:lpstr>ф10</vt:lpstr>
      <vt:lpstr>ф11</vt:lpstr>
      <vt:lpstr>ф12</vt:lpstr>
      <vt:lpstr>i3</vt:lpstr>
      <vt:lpstr>i4</vt:lpstr>
      <vt:lpstr>і5</vt:lpstr>
      <vt:lpstr>і6</vt:lpstr>
      <vt:lpstr>і7</vt:lpstr>
      <vt:lpstr>і8</vt:lpstr>
      <vt:lpstr>і9</vt:lpstr>
      <vt:lpstr>і10</vt:lpstr>
      <vt:lpstr>і11</vt:lpstr>
      <vt:lpstr>і12</vt:lpstr>
      <vt:lpstr>i10 2</vt:lpstr>
      <vt:lpstr>i11 1</vt:lpstr>
      <vt:lpstr>i12</vt:lpstr>
      <vt:lpstr>Бар</vt:lpstr>
      <vt:lpstr>Бершадь</vt:lpstr>
      <vt:lpstr>Вінницька</vt:lpstr>
      <vt:lpstr>Вінниця</vt:lpstr>
      <vt:lpstr>Волинська</vt:lpstr>
      <vt:lpstr>Гайсин</vt:lpstr>
      <vt:lpstr>Гнівань</vt:lpstr>
      <vt:lpstr>Дніпропетровська</vt:lpstr>
      <vt:lpstr>Донецька</vt:lpstr>
      <vt:lpstr>Житомирська</vt:lpstr>
      <vt:lpstr>Жмеринка</vt:lpstr>
      <vt:lpstr>Закарпатська</vt:lpstr>
      <vt:lpstr>Запорізька</vt:lpstr>
      <vt:lpstr>ІваноФранківська</vt:lpstr>
      <vt:lpstr>Іллінці</vt:lpstr>
      <vt:lpstr>Калинівка</vt:lpstr>
      <vt:lpstr>Київська</vt:lpstr>
      <vt:lpstr>Кіровоградська</vt:lpstr>
      <vt:lpstr>Козятин</vt:lpstr>
      <vt:lpstr>ф10!Критерии</vt:lpstr>
      <vt:lpstr>ф12!Критерии</vt:lpstr>
      <vt:lpstr>Ладижин</vt:lpstr>
      <vt:lpstr>Липовець</vt:lpstr>
      <vt:lpstr>Львівська</vt:lpstr>
      <vt:lpstr>Миколаївська</vt:lpstr>
      <vt:lpstr>місяці</vt:lpstr>
      <vt:lpstr>Могилів_Подільський</vt:lpstr>
      <vt:lpstr>Немирів</vt:lpstr>
      <vt:lpstr>с!Область_печати</vt:lpstr>
      <vt:lpstr>Одеська</vt:lpstr>
      <vt:lpstr>Погребище</vt:lpstr>
      <vt:lpstr>Полтавська</vt:lpstr>
      <vt:lpstr>Рівненська</vt:lpstr>
      <vt:lpstr>Сумська</vt:lpstr>
      <vt:lpstr>Тернопільська</vt:lpstr>
      <vt:lpstr>Тульчин</vt:lpstr>
      <vt:lpstr>Херсонська</vt:lpstr>
      <vt:lpstr>Хмельницька</vt:lpstr>
      <vt:lpstr>Хмільник</vt:lpstr>
      <vt:lpstr>Черкаська</vt:lpstr>
      <vt:lpstr>Чернівецька</vt:lpstr>
      <vt:lpstr>Чернігівська</vt:lpstr>
      <vt:lpstr>Шаргород</vt:lpstr>
      <vt:lpstr>Ямпіль</vt:lpstr>
    </vt:vector>
  </TitlesOfParts>
  <Company>СЛА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Люда</dc:creator>
  <cp:lastModifiedBy>KOLOMIIETS VADYM</cp:lastModifiedBy>
  <cp:lastPrinted>2021-03-17T08:17:33Z</cp:lastPrinted>
  <dcterms:created xsi:type="dcterms:W3CDTF">2002-03-12T06:48:02Z</dcterms:created>
  <dcterms:modified xsi:type="dcterms:W3CDTF">2023-11-01T17:50:34Z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0x0101002955A54DABDE3C479D19992335FCCDCE</vt:lpwstr>
  </property>
</Properties>
</file>