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adym\Downloads\"/>
    </mc:Choice>
  </mc:AlternateContent>
  <xr:revisionPtr revIDLastSave="0" documentId="13_ncr:1_{460922D3-7A4E-468E-A0F8-9CAF60B75923}" xr6:coauthVersionLast="47" xr6:coauthVersionMax="47" xr10:uidLastSave="{00000000-0000-0000-0000-000000000000}"/>
  <bookViews>
    <workbookView xWindow="-110" yWindow="370" windowWidth="19420" windowHeight="11740" tabRatio="1000" firstSheet="2" activeTab="12" xr2:uid="{00000000-000D-0000-FFFF-FFFF00000000}"/>
  </bookViews>
  <sheets>
    <sheet name="Лист5" sheetId="15" r:id="rId1"/>
    <sheet name="Лист10" sheetId="20" r:id="rId2"/>
    <sheet name="1" sheetId="21" r:id="rId3"/>
    <sheet name="2" sheetId="22" r:id="rId4"/>
    <sheet name="3" sheetId="23" r:id="rId5"/>
    <sheet name="4" sheetId="24" r:id="rId6"/>
    <sheet name="5" sheetId="25" r:id="rId7"/>
    <sheet name="6" sheetId="26" r:id="rId8"/>
    <sheet name="7" sheetId="28" r:id="rId9"/>
    <sheet name="8" sheetId="29" r:id="rId10"/>
    <sheet name="9" sheetId="30" r:id="rId11"/>
    <sheet name="10" sheetId="31" r:id="rId12"/>
    <sheet name="11" sheetId="33" r:id="rId13"/>
    <sheet name="12" sheetId="36" r:id="rId14"/>
    <sheet name="Хмельницький " sheetId="4" r:id="rId15"/>
    <sheet name="Вінниця" sheetId="7" r:id="rId16"/>
    <sheet name="Львів" sheetId="8" r:id="rId17"/>
    <sheet name="Замовлення" sheetId="9" r:id="rId18"/>
  </sheets>
  <definedNames>
    <definedName name="_xlcn.WorksheetConnection_ЛР_18зведенітаблиці.xlsxВінниця1" hidden="1">Вінниця[]</definedName>
    <definedName name="_xlcn.WorksheetConnection_ЛР_18зведенітаблиці.xlsxЛьвів1" hidden="1">Львів[]</definedName>
    <definedName name="_xlcn.WorksheetConnection_ЛР_18зведенітаблиці.xlsxТаблица21" hidden="1">Таблица2[]</definedName>
    <definedName name="_xlcn.WorksheetConnection_ЛР_18зведенітаблиці.xlsxХмельницький1" hidden="1">Хмельницький[]</definedName>
    <definedName name="_xlnm._FilterDatabase" localSheetId="15" hidden="1">Вінниця!$A$14:$J$34</definedName>
    <definedName name="_xlnm._FilterDatabase" localSheetId="17" hidden="1">Замовлення!$A$2:$F$571</definedName>
    <definedName name="_xlnm._FilterDatabase" localSheetId="16" hidden="1">Львів!$A$14:$J$34</definedName>
    <definedName name="_xlnm._FilterDatabase" localSheetId="14" hidden="1">'Хмельницький '!$A$14:$J$34</definedName>
    <definedName name="solver_eng" localSheetId="15" hidden="1">1</definedName>
    <definedName name="solver_eng" localSheetId="16" hidden="1">1</definedName>
    <definedName name="solver_eng" localSheetId="14" hidden="1">1</definedName>
    <definedName name="solver_neg" localSheetId="15" hidden="1">1</definedName>
    <definedName name="solver_neg" localSheetId="16" hidden="1">1</definedName>
    <definedName name="solver_neg" localSheetId="14" hidden="1">1</definedName>
    <definedName name="solver_num" localSheetId="15" hidden="1">0</definedName>
    <definedName name="solver_num" localSheetId="16" hidden="1">0</definedName>
    <definedName name="solver_num" localSheetId="14" hidden="1">0</definedName>
    <definedName name="solver_opt" localSheetId="15" hidden="1">Вінниця!$C$24</definedName>
    <definedName name="solver_opt" localSheetId="16" hidden="1">Львів!$C$24</definedName>
    <definedName name="solver_opt" localSheetId="14" hidden="1">'Хмельницький '!$C$24</definedName>
    <definedName name="solver_typ" localSheetId="15" hidden="1">1</definedName>
    <definedName name="solver_typ" localSheetId="16" hidden="1">1</definedName>
    <definedName name="solver_typ" localSheetId="14" hidden="1">1</definedName>
    <definedName name="solver_val" localSheetId="15" hidden="1">0</definedName>
    <definedName name="solver_val" localSheetId="16" hidden="1">0</definedName>
    <definedName name="solver_val" localSheetId="14" hidden="1">0</definedName>
    <definedName name="solver_ver" localSheetId="15" hidden="1">3</definedName>
    <definedName name="solver_ver" localSheetId="16" hidden="1">3</definedName>
    <definedName name="solver_ver" localSheetId="14" hidden="1">3</definedName>
    <definedName name="Срез_Банк">#N/A</definedName>
    <definedName name="Срез_Місяць">#N/A</definedName>
  </definedNames>
  <calcPr calcId="191029"/>
  <pivotCaches>
    <pivotCache cacheId="0" r:id="rId19"/>
    <pivotCache cacheId="1" r:id="rId20"/>
    <pivotCache cacheId="21" r:id="rId21"/>
    <pivotCache cacheId="23" r:id="rId22"/>
    <pivotCache cacheId="40" r:id="rId23"/>
  </pivotCaches>
  <extLst>
    <ext xmlns:x14="http://schemas.microsoft.com/office/spreadsheetml/2009/9/main" uri="{BBE1A952-AA13-448e-AADC-164F8A28A991}">
      <x14:slicerCaches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Хмельницький" name="Хмельницький" connection="WorksheetConnection_ЛР_18 зведені таблиці.xlsx!Хмельницький"/>
          <x15:modelTable id="Таблица2" name="Таблица2" connection="WorksheetConnection_ЛР_18 зведені таблиці.xlsx!Таблица2"/>
          <x15:modelTable id="Львів" name="Львів" connection="WorksheetConnection_ЛР_18 зведені таблиці.xlsx!Львів"/>
          <x15:modelTable id="Вінниця" name="Вінниця" connection="WorksheetConnection_ЛР_18 зведені таблиці.xlsx!Вінниця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6" l="1"/>
  <c r="O15" i="36" s="1"/>
  <c r="M15" i="36"/>
  <c r="N15" i="36"/>
  <c r="L15" i="36"/>
  <c r="M13" i="36"/>
  <c r="N13" i="36"/>
  <c r="L13" i="36"/>
  <c r="M12" i="36"/>
  <c r="N12" i="36"/>
  <c r="O12" i="36"/>
  <c r="L12" i="36"/>
  <c r="N10" i="36"/>
  <c r="M10" i="36"/>
  <c r="L10" i="36"/>
  <c r="O10" i="36" l="1"/>
  <c r="N9" i="36"/>
  <c r="M9" i="36"/>
  <c r="L9" i="36"/>
  <c r="O9" i="36" l="1"/>
  <c r="N8" i="36"/>
  <c r="M8" i="36"/>
  <c r="L8" i="36"/>
  <c r="O8" i="36" l="1"/>
  <c r="N7" i="36"/>
  <c r="M7" i="36"/>
  <c r="L7" i="36"/>
  <c r="O7" i="36" l="1"/>
  <c r="B15" i="8" l="1"/>
  <c r="E15" i="8"/>
  <c r="B16" i="8"/>
  <c r="E16" i="8"/>
  <c r="B17" i="8"/>
  <c r="E17" i="8"/>
  <c r="B18" i="8"/>
  <c r="E18" i="8"/>
  <c r="B19" i="8"/>
  <c r="E19" i="8"/>
  <c r="B20" i="8"/>
  <c r="E20" i="8"/>
  <c r="B21" i="8"/>
  <c r="E21" i="8"/>
  <c r="B22" i="8"/>
  <c r="E22" i="8"/>
  <c r="B23" i="8"/>
  <c r="E23" i="8"/>
  <c r="B24" i="8"/>
  <c r="E24" i="8"/>
  <c r="B25" i="8"/>
  <c r="E25" i="8"/>
  <c r="B26" i="8"/>
  <c r="E26" i="8"/>
  <c r="B27" i="8"/>
  <c r="E27" i="8"/>
  <c r="B28" i="8"/>
  <c r="E28" i="8"/>
  <c r="B29" i="8"/>
  <c r="E29" i="8"/>
  <c r="B30" i="8"/>
  <c r="E30" i="8"/>
  <c r="B31" i="8"/>
  <c r="E31" i="8"/>
  <c r="B32" i="8"/>
  <c r="E32" i="8"/>
  <c r="B33" i="8"/>
  <c r="E33" i="8"/>
  <c r="B34" i="8"/>
  <c r="E34" i="8"/>
  <c r="B15" i="7"/>
  <c r="E15" i="7"/>
  <c r="B16" i="7"/>
  <c r="E16" i="7"/>
  <c r="B17" i="7"/>
  <c r="E17" i="7"/>
  <c r="B18" i="7"/>
  <c r="E18" i="7"/>
  <c r="B19" i="7"/>
  <c r="E19" i="7"/>
  <c r="B20" i="7"/>
  <c r="E20" i="7"/>
  <c r="B21" i="7"/>
  <c r="E21" i="7"/>
  <c r="B22" i="7"/>
  <c r="E22" i="7"/>
  <c r="B23" i="7"/>
  <c r="E23" i="7"/>
  <c r="B24" i="7"/>
  <c r="E24" i="7"/>
  <c r="B25" i="7"/>
  <c r="E25" i="7"/>
  <c r="B26" i="7"/>
  <c r="E26" i="7"/>
  <c r="B27" i="7"/>
  <c r="E27" i="7"/>
  <c r="B28" i="7"/>
  <c r="E28" i="7"/>
  <c r="B29" i="7"/>
  <c r="E29" i="7"/>
  <c r="B30" i="7"/>
  <c r="E30" i="7"/>
  <c r="B31" i="7"/>
  <c r="E31" i="7"/>
  <c r="B32" i="7"/>
  <c r="E32" i="7"/>
  <c r="B33" i="7"/>
  <c r="E33" i="7"/>
  <c r="B34" i="7"/>
  <c r="E34" i="7"/>
  <c r="B15" i="4"/>
  <c r="E15" i="4"/>
  <c r="B16" i="4"/>
  <c r="E16" i="4"/>
  <c r="B17" i="4"/>
  <c r="E17" i="4"/>
  <c r="B18" i="4"/>
  <c r="E18" i="4"/>
  <c r="B19" i="4"/>
  <c r="E19" i="4"/>
  <c r="B20" i="4"/>
  <c r="E20" i="4"/>
  <c r="B21" i="4"/>
  <c r="E21" i="4"/>
  <c r="B22" i="4"/>
  <c r="E22" i="4"/>
  <c r="B23" i="4"/>
  <c r="E23" i="4"/>
  <c r="B24" i="4"/>
  <c r="E24" i="4"/>
  <c r="B25" i="4"/>
  <c r="E25" i="4"/>
  <c r="B26" i="4"/>
  <c r="E26" i="4"/>
  <c r="B27" i="4"/>
  <c r="E27" i="4"/>
  <c r="B28" i="4"/>
  <c r="E28" i="4"/>
  <c r="B29" i="4"/>
  <c r="E29" i="4"/>
  <c r="B30" i="4"/>
  <c r="E30" i="4"/>
  <c r="B31" i="4"/>
  <c r="E31" i="4"/>
  <c r="B32" i="4"/>
  <c r="E32" i="4"/>
  <c r="B33" i="4"/>
  <c r="E33" i="4"/>
  <c r="B34" i="4"/>
  <c r="E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ЛР_18 зведені таблиці.xlsx!Вінниця" type="102" refreshedVersion="6" minRefreshableVersion="5">
    <extLst>
      <ext xmlns:x15="http://schemas.microsoft.com/office/spreadsheetml/2010/11/main" uri="{DE250136-89BD-433C-8126-D09CA5730AF9}">
        <x15:connection id="Вінниця">
          <x15:rangePr sourceName="_xlcn.WorksheetConnection_ЛР_18зведенітаблиці.xlsxВінниця1"/>
        </x15:connection>
      </ext>
    </extLst>
  </connection>
  <connection id="3" xr16:uid="{00000000-0015-0000-FFFF-FFFF02000000}" name="WorksheetConnection_ЛР_18 зведені таблиці.xlsx!Львів" type="102" refreshedVersion="6" minRefreshableVersion="5" saveData="1">
    <extLst>
      <ext xmlns:x15="http://schemas.microsoft.com/office/spreadsheetml/2010/11/main" uri="{DE250136-89BD-433C-8126-D09CA5730AF9}">
        <x15:connection id="Львів">
          <x15:rangePr sourceName="_xlcn.WorksheetConnection_ЛР_18зведенітаблиці.xlsxЛьвів1"/>
        </x15:connection>
      </ext>
    </extLst>
  </connection>
  <connection id="4" xr16:uid="{00000000-0015-0000-FFFF-FFFF03000000}" name="WorksheetConnection_ЛР_18 зведені таблиці.xlsx!Таблица2" type="102" refreshedVersion="6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ЛР_18зведенітаблиці.xlsxТаблица21"/>
        </x15:connection>
      </ext>
    </extLst>
  </connection>
  <connection id="5" xr16:uid="{00000000-0015-0000-FFFF-FFFF04000000}" name="WorksheetConnection_ЛР_18 зведені таблиці.xlsx!Хмельницький" type="102" refreshedVersion="6" minRefreshableVersion="5" saveData="1">
    <extLst>
      <ext xmlns:x15="http://schemas.microsoft.com/office/spreadsheetml/2010/11/main" uri="{DE250136-89BD-433C-8126-D09CA5730AF9}">
        <x15:connection id="Хмельницький">
          <x15:rangePr sourceName="_xlcn.WorksheetConnection_ЛР_18зведенітаблиці.xlsxХмельницький1"/>
        </x15:connection>
      </ext>
    </extLst>
  </connection>
</connections>
</file>

<file path=xl/sharedStrings.xml><?xml version="1.0" encoding="utf-8"?>
<sst xmlns="http://schemas.openxmlformats.org/spreadsheetml/2006/main" count="3079" uniqueCount="187">
  <si>
    <t>Здійснити консолідацію даних</t>
  </si>
  <si>
    <t>9.</t>
  </si>
  <si>
    <t xml:space="preserve"> </t>
  </si>
  <si>
    <t>Добавити розрахунковий елемент Сума за Кв_1(мал.2)</t>
  </si>
  <si>
    <t>8.</t>
  </si>
  <si>
    <t>По зведеній таблиці з п.6. Відобразити деталі для комірки області даних "Депозити-Гривня" (на окремому аркуші)</t>
  </si>
  <si>
    <t>7.</t>
  </si>
  <si>
    <t>Добавити розрахункове поле "Доля от суми по строке" (мал 1.)</t>
  </si>
  <si>
    <t>6.</t>
  </si>
  <si>
    <t>Які типи рахунків частіше відкривають касири?</t>
  </si>
  <si>
    <t>5.</t>
  </si>
  <si>
    <t>В якому відділенні відкрито найбільшу кількість рахунків для нових клієнтів?</t>
  </si>
  <si>
    <t>4.</t>
  </si>
  <si>
    <t>Яка сума на  рахунках різних типів ?</t>
  </si>
  <si>
    <t>3.</t>
  </si>
  <si>
    <t>Яка кількість рахунків була відкрита в кожному відділенні по кожному типу рахунків?</t>
  </si>
  <si>
    <t>2.</t>
  </si>
  <si>
    <t>Яка загальна сума вкладів в кожному відділенні по кожному типу рахунків?</t>
  </si>
  <si>
    <t>1.</t>
  </si>
  <si>
    <t>Новий</t>
  </si>
  <si>
    <t>Раково</t>
  </si>
  <si>
    <t>Ощадбанк</t>
  </si>
  <si>
    <t>Касир</t>
  </si>
  <si>
    <t>Поточний</t>
  </si>
  <si>
    <t>евро</t>
  </si>
  <si>
    <t>Існуючий</t>
  </si>
  <si>
    <t>Гречани</t>
  </si>
  <si>
    <t>На пред'явника</t>
  </si>
  <si>
    <t>гривня</t>
  </si>
  <si>
    <t>Центральне</t>
  </si>
  <si>
    <t>Аваль</t>
  </si>
  <si>
    <t>Терміновий</t>
  </si>
  <si>
    <t>Депозит</t>
  </si>
  <si>
    <t>Озерна</t>
  </si>
  <si>
    <t>Вповноважений</t>
  </si>
  <si>
    <t>доллар</t>
  </si>
  <si>
    <t>Приват</t>
  </si>
  <si>
    <t>Дубово</t>
  </si>
  <si>
    <t>Кліент</t>
  </si>
  <si>
    <t>Відділення</t>
  </si>
  <si>
    <t>Банк</t>
  </si>
  <si>
    <t>Відкрив</t>
  </si>
  <si>
    <t>Тип</t>
  </si>
  <si>
    <t>Курс валюти, грн</t>
  </si>
  <si>
    <t>Валюта</t>
  </si>
  <si>
    <t>Сума на рахунку</t>
  </si>
  <si>
    <t>Місяць</t>
  </si>
  <si>
    <t xml:space="preserve">Дата </t>
  </si>
  <si>
    <t>грудень</t>
  </si>
  <si>
    <t>листопад</t>
  </si>
  <si>
    <t>жовтень</t>
  </si>
  <si>
    <t>вересень</t>
  </si>
  <si>
    <t>серпень</t>
  </si>
  <si>
    <t>липень</t>
  </si>
  <si>
    <t>червень</t>
  </si>
  <si>
    <t>травень</t>
  </si>
  <si>
    <t>квітень</t>
  </si>
  <si>
    <t>березень</t>
  </si>
  <si>
    <t>лютий</t>
  </si>
  <si>
    <t>січень</t>
  </si>
  <si>
    <r>
      <t xml:space="preserve">1)Яка сума на  рахунках у кожному </t>
    </r>
    <r>
      <rPr>
        <b/>
        <sz val="10"/>
        <rFont val="Arial Cyr"/>
        <charset val="204"/>
      </rPr>
      <t xml:space="preserve">Відділенні </t>
    </r>
    <r>
      <rPr>
        <sz val="10"/>
        <rFont val="Arial Cyr"/>
        <charset val="204"/>
      </rPr>
      <t xml:space="preserve">по кожному </t>
    </r>
    <r>
      <rPr>
        <b/>
        <sz val="10"/>
        <rFont val="Arial Cyr"/>
        <charset val="204"/>
      </rPr>
      <t xml:space="preserve"> Типу</t>
    </r>
  </si>
  <si>
    <r>
      <t xml:space="preserve">2)Яка сума на  рахунках у кожного </t>
    </r>
    <r>
      <rPr>
        <b/>
        <sz val="10"/>
        <rFont val="Arial Cyr"/>
        <charset val="204"/>
      </rPr>
      <t xml:space="preserve">Кліента </t>
    </r>
    <r>
      <rPr>
        <sz val="10"/>
        <rFont val="Arial Cyr"/>
        <charset val="204"/>
      </rPr>
      <t xml:space="preserve"> по кожному  </t>
    </r>
    <r>
      <rPr>
        <b/>
        <sz val="10"/>
        <rFont val="Arial Cyr"/>
        <charset val="204"/>
      </rPr>
      <t>Банку</t>
    </r>
  </si>
  <si>
    <t>3) Створити "СРЕЗ"  по банках (привязати до першої таблиці)</t>
  </si>
  <si>
    <t>4) Створити "СРЕЗ"  по місяцях (привязати до першої та другої  таблиці)</t>
  </si>
  <si>
    <t>На одному листі вивести інформацію   (https://www.planetaexcel.ru/techniques/8/135/)</t>
  </si>
  <si>
    <t xml:space="preserve">11. </t>
  </si>
  <si>
    <t>10.</t>
  </si>
  <si>
    <t>вивести інформацію в якому банку, який тип рахунку в яку дату бло відкрито (згрупуйте по місяцях та кварталах)</t>
  </si>
  <si>
    <t xml:space="preserve">Здійснити консолідацію даних. </t>
  </si>
  <si>
    <t>Побудуйте зведену таблицю по даних таблиць Хмельницький, Вінниця, Львів</t>
  </si>
  <si>
    <t>Яка загальна сума вкладів в кожному відділенні по кожному типу рахунків? Добавити умовне форматування</t>
  </si>
  <si>
    <t>https://www.planetaexcel.ru/techniques/8/229/</t>
  </si>
  <si>
    <t>Наименование</t>
  </si>
  <si>
    <t>Категория</t>
  </si>
  <si>
    <t>Город</t>
  </si>
  <si>
    <t>Дата</t>
  </si>
  <si>
    <t>Выручка</t>
  </si>
  <si>
    <t>Менеджер</t>
  </si>
  <si>
    <t>Ranger</t>
  </si>
  <si>
    <t>Ford</t>
  </si>
  <si>
    <t>Київ</t>
  </si>
  <si>
    <t>Іспашкін</t>
  </si>
  <si>
    <t>Solaris</t>
  </si>
  <si>
    <t>Hyundai</t>
  </si>
  <si>
    <t>Газнаков</t>
  </si>
  <si>
    <t>Matrix</t>
  </si>
  <si>
    <t>Львів</t>
  </si>
  <si>
    <t>Гвисташин</t>
  </si>
  <si>
    <t>Mazda CX-7</t>
  </si>
  <si>
    <t>Mazda</t>
  </si>
  <si>
    <t>Магомедов</t>
  </si>
  <si>
    <t>Fiesta</t>
  </si>
  <si>
    <t>Харків</t>
  </si>
  <si>
    <t>Михайлов</t>
  </si>
  <si>
    <t>Kuga</t>
  </si>
  <si>
    <t>Волина</t>
  </si>
  <si>
    <t>Кудлатов</t>
  </si>
  <si>
    <t>Оверштагов</t>
  </si>
  <si>
    <t>Transit Connect</t>
  </si>
  <si>
    <t>Escape</t>
  </si>
  <si>
    <t>Васілєв</t>
  </si>
  <si>
    <t>Fusion</t>
  </si>
  <si>
    <t>Avensis</t>
  </si>
  <si>
    <t>Toyota</t>
  </si>
  <si>
    <t>Transit Van</t>
  </si>
  <si>
    <t>Терещенко</t>
  </si>
  <si>
    <t>Янин</t>
  </si>
  <si>
    <t>Куликов</t>
  </si>
  <si>
    <t>Щукин</t>
  </si>
  <si>
    <t>Mazda3</t>
  </si>
  <si>
    <t>Santa Fe</t>
  </si>
  <si>
    <t>Куркин</t>
  </si>
  <si>
    <t>Іванов</t>
  </si>
  <si>
    <t>Focus</t>
  </si>
  <si>
    <t>Сергеев</t>
  </si>
  <si>
    <t>i30</t>
  </si>
  <si>
    <t>Кособаев</t>
  </si>
  <si>
    <t>Карпсатов</t>
  </si>
  <si>
    <t>Суприкін</t>
  </si>
  <si>
    <t>Верханкин</t>
  </si>
  <si>
    <t>i20</t>
  </si>
  <si>
    <t>Булкаєв</t>
  </si>
  <si>
    <t>Пепелидзе</t>
  </si>
  <si>
    <t>Explorer</t>
  </si>
  <si>
    <t>Sonata</t>
  </si>
  <si>
    <t>Аверман</t>
  </si>
  <si>
    <t>Мехненко</t>
  </si>
  <si>
    <t>iQ</t>
  </si>
  <si>
    <t>Аникин</t>
  </si>
  <si>
    <t>Ступаев</t>
  </si>
  <si>
    <t>Бабрикін</t>
  </si>
  <si>
    <t>Дмитриенко</t>
  </si>
  <si>
    <t>RAV4</t>
  </si>
  <si>
    <t>Пушкарев</t>
  </si>
  <si>
    <t>Туркаев</t>
  </si>
  <si>
    <t>Прасковьев</t>
  </si>
  <si>
    <t>Деменович</t>
  </si>
  <si>
    <t>Суспенко</t>
  </si>
  <si>
    <t>Ільюшина</t>
  </si>
  <si>
    <t>Corolla</t>
  </si>
  <si>
    <t>Мустаев</t>
  </si>
  <si>
    <t>Тарасов</t>
  </si>
  <si>
    <t>Ступін</t>
  </si>
  <si>
    <t>Mondeo</t>
  </si>
  <si>
    <t>Дудкин</t>
  </si>
  <si>
    <t>Воробьева</t>
  </si>
  <si>
    <t>Огарев</t>
  </si>
  <si>
    <t>Яшкович</t>
  </si>
  <si>
    <t>Гистахов</t>
  </si>
  <si>
    <t>Mazda6</t>
  </si>
  <si>
    <t>Дубинин</t>
  </si>
  <si>
    <t>Плющин</t>
  </si>
  <si>
    <t>Здійснити консолідацію даних (Хмельницький, Вінниця, Львів). Створити зведену таблицю по різних діапазонах</t>
  </si>
  <si>
    <t>12.</t>
  </si>
  <si>
    <t>Створити звіт з виручки (лист Замовлення)</t>
  </si>
  <si>
    <t>вивести інформацію в якому банку, який тип рахунку в яку дату було відкрито (згрупуйте по місяцях та кварталах)</t>
  </si>
  <si>
    <t>Названия строк</t>
  </si>
  <si>
    <t>Общий итог</t>
  </si>
  <si>
    <t>Названия столбцов</t>
  </si>
  <si>
    <t>Сумма по полю Сума на рахунку</t>
  </si>
  <si>
    <t>Сумма по столбцу Сума на рахунку2</t>
  </si>
  <si>
    <t>Количество по полю Сума на рахунку</t>
  </si>
  <si>
    <t>(Все)</t>
  </si>
  <si>
    <t>Итог Сумма по полю Сума на рахунку</t>
  </si>
  <si>
    <t>Итог Сумма по полю Сума на рахунку2</t>
  </si>
  <si>
    <t>Сумма по полю Сума на рахунку2</t>
  </si>
  <si>
    <t>Сума з Сума на рахунку</t>
  </si>
  <si>
    <t>Кв-л1</t>
  </si>
  <si>
    <t>Січ</t>
  </si>
  <si>
    <t>Лют</t>
  </si>
  <si>
    <t>Бер</t>
  </si>
  <si>
    <t>Кв-л2</t>
  </si>
  <si>
    <t>Кв-л3</t>
  </si>
  <si>
    <t>Кв-л4</t>
  </si>
  <si>
    <t>Сумма по полю Выручка</t>
  </si>
  <si>
    <t>Модель</t>
  </si>
  <si>
    <t>Січень</t>
  </si>
  <si>
    <t>Лютий</t>
  </si>
  <si>
    <t>Березень</t>
  </si>
  <si>
    <t>Прогноз</t>
  </si>
  <si>
    <t>Всього за 2017</t>
  </si>
  <si>
    <t>Всього за 2016</t>
  </si>
  <si>
    <t>Динаміка</t>
  </si>
  <si>
    <t>Cедан</t>
  </si>
  <si>
    <t>Джип</t>
  </si>
  <si>
    <t>Середнє</t>
  </si>
  <si>
    <t>Не працює.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</si>
</sst>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#,##0.00\ &quot;грн.&quot;"/>
    <numFmt numFmtId="166" formatCode="0.0%"/>
  </numFmts>
  <fonts count="2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6"/>
      <name val="Arial Cyr"/>
      <charset val="204"/>
    </font>
    <font>
      <b/>
      <sz val="6"/>
      <name val="Arial Cyr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22"/>
      <color rgb="FFFF0000"/>
      <name val="Arial"/>
      <family val="2"/>
      <charset val="204"/>
    </font>
    <font>
      <u/>
      <sz val="24"/>
      <color theme="10"/>
      <name val="Calibri"/>
      <family val="2"/>
      <charset val="204"/>
      <scheme val="minor"/>
    </font>
    <font>
      <sz val="24"/>
      <color rgb="FFFF0000"/>
      <name val="Arial"/>
      <family val="2"/>
      <charset val="204"/>
    </font>
    <font>
      <sz val="14"/>
      <color rgb="FF00206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i/>
      <sz val="11"/>
      <color theme="8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theme="3" tint="0.59996337778862885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7" fillId="0" borderId="0"/>
  </cellStyleXfs>
  <cellXfs count="72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0" fontId="2" fillId="0" borderId="0" xfId="3" applyFont="1" applyAlignment="1">
      <alignment horizontal="right"/>
    </xf>
    <xf numFmtId="0" fontId="2" fillId="0" borderId="0" xfId="3" applyFont="1" applyAlignment="1">
      <alignment horizontal="right" vertical="top"/>
    </xf>
    <xf numFmtId="0" fontId="3" fillId="0" borderId="0" xfId="3" applyFont="1" applyAlignment="1">
      <alignment horizontal="center"/>
    </xf>
    <xf numFmtId="0" fontId="3" fillId="0" borderId="1" xfId="3" applyFont="1" applyBorder="1" applyAlignment="1">
      <alignment horizontal="center"/>
    </xf>
    <xf numFmtId="165" fontId="3" fillId="2" borderId="2" xfId="2" applyNumberFormat="1" applyFont="1" applyFill="1" applyBorder="1" applyAlignment="1">
      <alignment horizontal="center"/>
    </xf>
    <xf numFmtId="1" fontId="3" fillId="2" borderId="3" xfId="3" applyNumberFormat="1" applyFont="1" applyFill="1" applyBorder="1" applyAlignment="1">
      <alignment horizontal="center"/>
    </xf>
    <xf numFmtId="0" fontId="3" fillId="0" borderId="4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5" fillId="0" borderId="0" xfId="3" applyFont="1"/>
    <xf numFmtId="0" fontId="6" fillId="0" borderId="5" xfId="3" applyFont="1" applyFill="1" applyBorder="1" applyAlignment="1">
      <alignment horizontal="left"/>
    </xf>
    <xf numFmtId="0" fontId="5" fillId="0" borderId="0" xfId="3" applyFont="1" applyBorder="1" applyAlignment="1">
      <alignment horizontal="center"/>
    </xf>
    <xf numFmtId="0" fontId="5" fillId="0" borderId="0" xfId="3" applyFont="1" applyBorder="1"/>
    <xf numFmtId="0" fontId="5" fillId="0" borderId="4" xfId="3" applyFont="1" applyBorder="1" applyAlignment="1">
      <alignment horizontal="center"/>
    </xf>
    <xf numFmtId="0" fontId="5" fillId="0" borderId="4" xfId="3" applyFont="1" applyBorder="1"/>
    <xf numFmtId="0" fontId="6" fillId="0" borderId="4" xfId="3" applyFont="1" applyBorder="1" applyAlignment="1">
      <alignment horizontal="center"/>
    </xf>
    <xf numFmtId="0" fontId="9" fillId="0" borderId="0" xfId="4" applyFont="1"/>
    <xf numFmtId="0" fontId="7" fillId="0" borderId="0" xfId="4"/>
    <xf numFmtId="14" fontId="7" fillId="0" borderId="0" xfId="4" applyNumberFormat="1"/>
    <xf numFmtId="0" fontId="7" fillId="0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3" xfId="3" applyNumberFormat="1" applyFont="1" applyBorder="1" applyAlignment="1">
      <alignment horizontal="center"/>
    </xf>
    <xf numFmtId="14" fontId="3" fillId="0" borderId="6" xfId="3" applyNumberFormat="1" applyFont="1" applyBorder="1" applyAlignment="1">
      <alignment horizontal="center"/>
    </xf>
    <xf numFmtId="14" fontId="3" fillId="0" borderId="7" xfId="3" applyNumberFormat="1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4" fillId="0" borderId="11" xfId="3" applyFont="1" applyBorder="1" applyAlignment="1">
      <alignment horizontal="center"/>
    </xf>
    <xf numFmtId="0" fontId="4" fillId="0" borderId="12" xfId="3" applyFont="1" applyBorder="1" applyAlignment="1">
      <alignment horizontal="center" wrapText="1"/>
    </xf>
    <xf numFmtId="0" fontId="4" fillId="0" borderId="12" xfId="3" applyFont="1" applyBorder="1" applyAlignment="1">
      <alignment horizontal="center"/>
    </xf>
    <xf numFmtId="0" fontId="4" fillId="0" borderId="13" xfId="3" applyFont="1" applyBorder="1" applyAlignment="1">
      <alignment horizontal="center"/>
    </xf>
    <xf numFmtId="0" fontId="1" fillId="0" borderId="0" xfId="3" applyAlignment="1">
      <alignment horizontal="left" wrapText="1"/>
    </xf>
    <xf numFmtId="0" fontId="1" fillId="0" borderId="0" xfId="3" applyAlignment="1">
      <alignment horizontal="left" vertical="center"/>
    </xf>
    <xf numFmtId="0" fontId="10" fillId="0" borderId="0" xfId="1" applyFont="1" applyAlignment="1">
      <alignment horizontal="center"/>
    </xf>
    <xf numFmtId="0" fontId="11" fillId="0" borderId="0" xfId="4" applyFont="1" applyAlignment="1">
      <alignment horizontal="center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0" xfId="0" applyBorder="1"/>
    <xf numFmtId="0" fontId="14" fillId="0" borderId="0" xfId="0" applyFont="1"/>
    <xf numFmtId="0" fontId="17" fillId="0" borderId="0" xfId="0" applyFont="1" applyAlignment="1">
      <alignment textRotation="90"/>
    </xf>
    <xf numFmtId="0" fontId="17" fillId="0" borderId="0" xfId="0" applyFont="1" applyAlignment="1">
      <alignment textRotation="90" wrapText="1"/>
    </xf>
    <xf numFmtId="0" fontId="13" fillId="0" borderId="0" xfId="0" applyFont="1" applyAlignment="1">
      <alignment textRotation="90"/>
    </xf>
    <xf numFmtId="0" fontId="13" fillId="0" borderId="0" xfId="0" applyFont="1" applyAlignment="1">
      <alignment textRotation="90" wrapText="1"/>
    </xf>
    <xf numFmtId="0" fontId="15" fillId="3" borderId="0" xfId="0" applyFont="1" applyFill="1" applyAlignment="1">
      <alignment horizontal="center"/>
    </xf>
    <xf numFmtId="0" fontId="14" fillId="3" borderId="0" xfId="0" applyFont="1" applyFill="1"/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14" xfId="0" applyFill="1" applyBorder="1"/>
    <xf numFmtId="0" fontId="18" fillId="3" borderId="14" xfId="0" applyFont="1" applyFill="1" applyBorder="1"/>
    <xf numFmtId="0" fontId="19" fillId="3" borderId="14" xfId="0" applyFont="1" applyFill="1" applyBorder="1"/>
    <xf numFmtId="0" fontId="0" fillId="3" borderId="0" xfId="0" applyFill="1" applyAlignment="1">
      <alignment horizontal="center" textRotation="90"/>
    </xf>
    <xf numFmtId="0" fontId="14" fillId="3" borderId="0" xfId="0" applyFont="1" applyFill="1" applyBorder="1"/>
    <xf numFmtId="2" fontId="14" fillId="3" borderId="0" xfId="0" applyNumberFormat="1" applyFont="1" applyFill="1" applyBorder="1"/>
    <xf numFmtId="0" fontId="0" fillId="3" borderId="15" xfId="0" applyFill="1" applyBorder="1"/>
    <xf numFmtId="0" fontId="14" fillId="3" borderId="15" xfId="0" applyFont="1" applyFill="1" applyBorder="1"/>
    <xf numFmtId="2" fontId="14" fillId="3" borderId="15" xfId="0" applyNumberFormat="1" applyFont="1" applyFill="1" applyBorder="1"/>
    <xf numFmtId="2" fontId="22" fillId="3" borderId="0" xfId="0" applyNumberFormat="1" applyFont="1" applyFill="1" applyAlignment="1">
      <alignment horizontal="right"/>
    </xf>
    <xf numFmtId="2" fontId="14" fillId="3" borderId="0" xfId="0" applyNumberFormat="1" applyFont="1" applyFill="1"/>
    <xf numFmtId="0" fontId="22" fillId="3" borderId="0" xfId="0" applyFont="1" applyFill="1" applyAlignment="1">
      <alignment horizontal="right"/>
    </xf>
    <xf numFmtId="2" fontId="0" fillId="3" borderId="0" xfId="0" applyNumberFormat="1" applyFill="1"/>
    <xf numFmtId="166" fontId="22" fillId="3" borderId="0" xfId="0" applyNumberFormat="1" applyFont="1" applyFill="1" applyAlignment="1">
      <alignment horizontal="right"/>
    </xf>
    <xf numFmtId="166" fontId="14" fillId="3" borderId="0" xfId="0" applyNumberFormat="1" applyFont="1" applyFill="1"/>
  </cellXfs>
  <cellStyles count="5">
    <cellStyle name="Гиперссылка" xfId="1" builtinId="8"/>
    <cellStyle name="Денежный 2" xfId="2" xr:uid="{00000000-0005-0000-0000-000001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44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65" formatCode="#,##0.00\ &quot;грн.&quot;"/>
      <fill>
        <patternFill patternType="solid">
          <fgColor indexed="64"/>
          <bgColor indexed="5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" formatCode="0"/>
      <fill>
        <patternFill patternType="solid">
          <fgColor indexed="64"/>
          <bgColor indexed="5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65" formatCode="#,##0.00\ &quot;грн.&quot;"/>
      <fill>
        <patternFill patternType="solid">
          <fgColor indexed="64"/>
          <bgColor indexed="5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" formatCode="0"/>
      <fill>
        <patternFill patternType="solid">
          <fgColor indexed="64"/>
          <bgColor indexed="5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65" formatCode="#,##0.00\ &quot;грн.&quot;"/>
      <fill>
        <patternFill patternType="solid">
          <fgColor indexed="64"/>
          <bgColor indexed="5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" formatCode="0"/>
      <fill>
        <patternFill patternType="solid">
          <fgColor indexed="64"/>
          <bgColor indexed="5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2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'12'!$K$7</c:f>
              <c:strCache>
                <c:ptCount val="1"/>
                <c:pt idx="0">
                  <c:v>Fiesta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'12'!$L$6:$O$6</c:f>
              <c:strCache>
                <c:ptCount val="4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Прогноз</c:v>
                </c:pt>
              </c:strCache>
            </c:strRef>
          </c:cat>
          <c:val>
            <c:numRef>
              <c:f>'12'!$L$7:$O$7</c:f>
              <c:numCache>
                <c:formatCode>0.00</c:formatCode>
                <c:ptCount val="4"/>
                <c:pt idx="0" formatCode="General">
                  <c:v>10877.888000000001</c:v>
                </c:pt>
                <c:pt idx="1">
                  <c:v>3281.76</c:v>
                </c:pt>
                <c:pt idx="2">
                  <c:v>5279.3919999999998</c:v>
                </c:pt>
                <c:pt idx="3">
                  <c:v>881.18399999999929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5-4FA1-9307-30210C07B049}"/>
            </c:ext>
          </c:extLst>
        </c:ser>
        <c:ser>
          <c:idx val="1"/>
          <c:order val="1"/>
          <c:tx>
            <c:strRef>
              <c:f>'12'!$K$8</c:f>
              <c:strCache>
                <c:ptCount val="1"/>
                <c:pt idx="0">
                  <c:v>Focus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'12'!$L$6:$O$6</c:f>
              <c:strCache>
                <c:ptCount val="4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Прогноз</c:v>
                </c:pt>
              </c:strCache>
            </c:strRef>
          </c:cat>
          <c:val>
            <c:numRef>
              <c:f>'12'!$L$8:$O$8</c:f>
              <c:numCache>
                <c:formatCode>0.00</c:formatCode>
                <c:ptCount val="4"/>
                <c:pt idx="0" formatCode="General">
                  <c:v>4391.3919999999998</c:v>
                </c:pt>
                <c:pt idx="1">
                  <c:v>9914.4</c:v>
                </c:pt>
                <c:pt idx="2">
                  <c:v>6455.616</c:v>
                </c:pt>
                <c:pt idx="3">
                  <c:v>8984.6933333333327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5-4FA1-9307-30210C07B049}"/>
            </c:ext>
          </c:extLst>
        </c:ser>
        <c:ser>
          <c:idx val="2"/>
          <c:order val="2"/>
          <c:tx>
            <c:strRef>
              <c:f>'12'!$K$9</c:f>
              <c:strCache>
                <c:ptCount val="1"/>
                <c:pt idx="0">
                  <c:v>Kuga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'12'!$L$6:$O$6</c:f>
              <c:strCache>
                <c:ptCount val="4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Прогноз</c:v>
                </c:pt>
              </c:strCache>
            </c:strRef>
          </c:cat>
          <c:val>
            <c:numRef>
              <c:f>'12'!$L$9:$O$9</c:f>
              <c:numCache>
                <c:formatCode>0.00</c:formatCode>
                <c:ptCount val="4"/>
                <c:pt idx="0" formatCode="General">
                  <c:v>7280.8320000000003</c:v>
                </c:pt>
                <c:pt idx="1">
                  <c:v>8896.0640000000003</c:v>
                </c:pt>
                <c:pt idx="2">
                  <c:v>3381.6320000000001</c:v>
                </c:pt>
                <c:pt idx="3">
                  <c:v>2620.3093333333336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5-4FA1-9307-30210C07B049}"/>
            </c:ext>
          </c:extLst>
        </c:ser>
        <c:ser>
          <c:idx val="3"/>
          <c:order val="3"/>
          <c:tx>
            <c:strRef>
              <c:f>'12'!$K$10</c:f>
              <c:strCache>
                <c:ptCount val="1"/>
                <c:pt idx="0">
                  <c:v>Explorer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'12'!$L$6:$O$6</c:f>
              <c:strCache>
                <c:ptCount val="4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Прогноз</c:v>
                </c:pt>
              </c:strCache>
            </c:strRef>
          </c:cat>
          <c:val>
            <c:numRef>
              <c:f>'12'!$L$10:$O$10</c:f>
              <c:numCache>
                <c:formatCode>0.00</c:formatCode>
                <c:ptCount val="4"/>
                <c:pt idx="0" formatCode="General">
                  <c:v>3940.5039999999999</c:v>
                </c:pt>
                <c:pt idx="1">
                  <c:v>3625.3440000000001</c:v>
                </c:pt>
                <c:pt idx="2">
                  <c:v>6108.2240000000002</c:v>
                </c:pt>
                <c:pt idx="3">
                  <c:v>6725.7440000000006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5-4FA1-9307-30210C07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556176"/>
        <c:axId val="937549936"/>
      </c:lineChart>
      <c:catAx>
        <c:axId val="9375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49936"/>
        <c:crosses val="autoZero"/>
        <c:auto val="1"/>
        <c:lblAlgn val="ctr"/>
        <c:lblOffset val="100"/>
        <c:noMultiLvlLbl val="0"/>
      </c:catAx>
      <c:valAx>
        <c:axId val="9375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1</xdr:row>
      <xdr:rowOff>133350</xdr:rowOff>
    </xdr:from>
    <xdr:to>
      <xdr:col>9</xdr:col>
      <xdr:colOff>247650</xdr:colOff>
      <xdr:row>15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Банк">
              <a:extLst>
                <a:ext uri="{FF2B5EF4-FFF2-40B4-BE49-F238E27FC236}">
                  <a16:creationId xmlns:a16="http://schemas.microsoft.com/office/drawing/2014/main" id="{AEB3441F-ACD8-468D-B088-5E98F5870B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ан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2400" y="317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19050</xdr:colOff>
      <xdr:row>19</xdr:row>
      <xdr:rowOff>44450</xdr:rowOff>
    </xdr:from>
    <xdr:to>
      <xdr:col>6</xdr:col>
      <xdr:colOff>285750</xdr:colOff>
      <xdr:row>32</xdr:row>
      <xdr:rowOff>174625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Місяць">
              <a:extLst>
                <a:ext uri="{FF2B5EF4-FFF2-40B4-BE49-F238E27FC236}">
                  <a16:creationId xmlns:a16="http://schemas.microsoft.com/office/drawing/2014/main" id="{14504E06-27BB-4DA5-938D-A7814E199C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ісяц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1700" y="3543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177800</xdr:rowOff>
    </xdr:from>
    <xdr:to>
      <xdr:col>4</xdr:col>
      <xdr:colOff>6592</xdr:colOff>
      <xdr:row>29</xdr:row>
      <xdr:rowOff>120742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3DCE07A-708E-471E-BC50-1F3CA348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76650"/>
          <a:ext cx="4699242" cy="1784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374650</xdr:colOff>
      <xdr:row>2</xdr:row>
      <xdr:rowOff>82550</xdr:rowOff>
    </xdr:from>
    <xdr:to>
      <xdr:col>10</xdr:col>
      <xdr:colOff>575499</xdr:colOff>
      <xdr:row>4</xdr:row>
      <xdr:rowOff>3418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7A4BB12-B7DB-491D-BDC7-BA577B312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552450"/>
          <a:ext cx="892999" cy="33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44450</xdr:colOff>
      <xdr:row>15</xdr:row>
      <xdr:rowOff>165100</xdr:rowOff>
    </xdr:from>
    <xdr:to>
      <xdr:col>21</xdr:col>
      <xdr:colOff>493229</xdr:colOff>
      <xdr:row>32</xdr:row>
      <xdr:rowOff>91018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627ADF7-3D11-4542-BEC9-A4EBFEB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2" t="26746" r="23479" b="33768"/>
        <a:stretch>
          <a:fillRect/>
        </a:stretch>
      </xdr:blipFill>
      <xdr:spPr bwMode="auto">
        <a:xfrm>
          <a:off x="7277100" y="3105150"/>
          <a:ext cx="10132529" cy="30564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130175</xdr:colOff>
      <xdr:row>1</xdr:row>
      <xdr:rowOff>95250</xdr:rowOff>
    </xdr:from>
    <xdr:to>
      <xdr:col>21</xdr:col>
      <xdr:colOff>549275</xdr:colOff>
      <xdr:row>15</xdr:row>
      <xdr:rowOff>133350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5CE0960-0708-4932-9B12-F65BC1E90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30</xdr:row>
      <xdr:rowOff>76200</xdr:rowOff>
    </xdr:from>
    <xdr:to>
      <xdr:col>16</xdr:col>
      <xdr:colOff>238125</xdr:colOff>
      <xdr:row>42</xdr:row>
      <xdr:rowOff>47625</xdr:rowOff>
    </xdr:to>
    <xdr:pic>
      <xdr:nvPicPr>
        <xdr:cNvPr id="2068" name="Picture 1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83" r="37535" b="48178"/>
        <a:stretch>
          <a:fillRect/>
        </a:stretch>
      </xdr:blipFill>
      <xdr:spPr bwMode="auto">
        <a:xfrm>
          <a:off x="7667625" y="4152900"/>
          <a:ext cx="3905250" cy="1733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552450</xdr:colOff>
      <xdr:row>42</xdr:row>
      <xdr:rowOff>76200</xdr:rowOff>
    </xdr:from>
    <xdr:to>
      <xdr:col>17</xdr:col>
      <xdr:colOff>0</xdr:colOff>
      <xdr:row>52</xdr:row>
      <xdr:rowOff>0</xdr:rowOff>
    </xdr:to>
    <xdr:pic>
      <xdr:nvPicPr>
        <xdr:cNvPr id="2069" name="Picture 2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27" r="45605" b="58464"/>
        <a:stretch>
          <a:fillRect/>
        </a:stretch>
      </xdr:blipFill>
      <xdr:spPr bwMode="auto">
        <a:xfrm>
          <a:off x="7353300" y="5915025"/>
          <a:ext cx="4591050" cy="1543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104775</xdr:colOff>
      <xdr:row>52</xdr:row>
      <xdr:rowOff>9525</xdr:rowOff>
    </xdr:from>
    <xdr:to>
      <xdr:col>8</xdr:col>
      <xdr:colOff>219075</xdr:colOff>
      <xdr:row>66</xdr:row>
      <xdr:rowOff>66675</xdr:rowOff>
    </xdr:to>
    <xdr:pic>
      <xdr:nvPicPr>
        <xdr:cNvPr id="2070" name="Рисунок 3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795" r="19783" b="31371"/>
        <a:stretch>
          <a:fillRect/>
        </a:stretch>
      </xdr:blipFill>
      <xdr:spPr bwMode="auto">
        <a:xfrm>
          <a:off x="104775" y="7467600"/>
          <a:ext cx="68675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35</xdr:row>
      <xdr:rowOff>0</xdr:rowOff>
    </xdr:from>
    <xdr:to>
      <xdr:col>14</xdr:col>
      <xdr:colOff>142875</xdr:colOff>
      <xdr:row>42</xdr:row>
      <xdr:rowOff>133350</xdr:rowOff>
    </xdr:to>
    <xdr:pic>
      <xdr:nvPicPr>
        <xdr:cNvPr id="3092" name="Picture 1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83" r="37535" b="48178"/>
        <a:stretch>
          <a:fillRect/>
        </a:stretch>
      </xdr:blipFill>
      <xdr:spPr bwMode="auto">
        <a:xfrm>
          <a:off x="6877050" y="4705350"/>
          <a:ext cx="3267075" cy="1447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590550</xdr:colOff>
      <xdr:row>43</xdr:row>
      <xdr:rowOff>76200</xdr:rowOff>
    </xdr:from>
    <xdr:to>
      <xdr:col>15</xdr:col>
      <xdr:colOff>514350</xdr:colOff>
      <xdr:row>51</xdr:row>
      <xdr:rowOff>38100</xdr:rowOff>
    </xdr:to>
    <xdr:pic>
      <xdr:nvPicPr>
        <xdr:cNvPr id="3093" name="Picture 2">
          <a:extLst>
            <a:ext uri="{FF2B5EF4-FFF2-40B4-BE49-F238E27FC236}">
              <a16:creationId xmlns:a16="http://schemas.microsoft.com/office/drawing/2014/main" id="{00000000-0008-0000-03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27" r="45605" b="58464"/>
        <a:stretch>
          <a:fillRect/>
        </a:stretch>
      </xdr:blipFill>
      <xdr:spPr bwMode="auto">
        <a:xfrm>
          <a:off x="7391400" y="6257925"/>
          <a:ext cx="3733800" cy="1257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38100</xdr:colOff>
      <xdr:row>52</xdr:row>
      <xdr:rowOff>9525</xdr:rowOff>
    </xdr:from>
    <xdr:to>
      <xdr:col>8</xdr:col>
      <xdr:colOff>152400</xdr:colOff>
      <xdr:row>66</xdr:row>
      <xdr:rowOff>66675</xdr:rowOff>
    </xdr:to>
    <xdr:pic>
      <xdr:nvPicPr>
        <xdr:cNvPr id="3094" name="Рисунок 3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795" r="19783" b="31371"/>
        <a:stretch>
          <a:fillRect/>
        </a:stretch>
      </xdr:blipFill>
      <xdr:spPr bwMode="auto">
        <a:xfrm>
          <a:off x="38100" y="7648575"/>
          <a:ext cx="68675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35</xdr:row>
      <xdr:rowOff>0</xdr:rowOff>
    </xdr:from>
    <xdr:to>
      <xdr:col>14</xdr:col>
      <xdr:colOff>142875</xdr:colOff>
      <xdr:row>42</xdr:row>
      <xdr:rowOff>133350</xdr:rowOff>
    </xdr:to>
    <xdr:pic>
      <xdr:nvPicPr>
        <xdr:cNvPr id="4116" name="Picture 1">
          <a:extLst>
            <a:ext uri="{FF2B5EF4-FFF2-40B4-BE49-F238E27FC236}">
              <a16:creationId xmlns:a16="http://schemas.microsoft.com/office/drawing/2014/main" id="{00000000-0008-0000-04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83" r="37535" b="48178"/>
        <a:stretch>
          <a:fillRect/>
        </a:stretch>
      </xdr:blipFill>
      <xdr:spPr bwMode="auto">
        <a:xfrm>
          <a:off x="6877050" y="4705350"/>
          <a:ext cx="3267075" cy="1447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590550</xdr:colOff>
      <xdr:row>43</xdr:row>
      <xdr:rowOff>76200</xdr:rowOff>
    </xdr:from>
    <xdr:to>
      <xdr:col>15</xdr:col>
      <xdr:colOff>514350</xdr:colOff>
      <xdr:row>51</xdr:row>
      <xdr:rowOff>38100</xdr:rowOff>
    </xdr:to>
    <xdr:pic>
      <xdr:nvPicPr>
        <xdr:cNvPr id="4117" name="Picture 2">
          <a:extLst>
            <a:ext uri="{FF2B5EF4-FFF2-40B4-BE49-F238E27FC236}">
              <a16:creationId xmlns:a16="http://schemas.microsoft.com/office/drawing/2014/main" id="{00000000-0008-0000-04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27" r="45605" b="58464"/>
        <a:stretch>
          <a:fillRect/>
        </a:stretch>
      </xdr:blipFill>
      <xdr:spPr bwMode="auto">
        <a:xfrm>
          <a:off x="7391400" y="6257925"/>
          <a:ext cx="3733800" cy="1257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53</xdr:row>
      <xdr:rowOff>57150</xdr:rowOff>
    </xdr:from>
    <xdr:to>
      <xdr:col>8</xdr:col>
      <xdr:colOff>114300</xdr:colOff>
      <xdr:row>67</xdr:row>
      <xdr:rowOff>114300</xdr:rowOff>
    </xdr:to>
    <xdr:pic>
      <xdr:nvPicPr>
        <xdr:cNvPr id="4118" name="Рисунок 3">
          <a:extLs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795" r="19783" b="31371"/>
        <a:stretch>
          <a:fillRect/>
        </a:stretch>
      </xdr:blipFill>
      <xdr:spPr bwMode="auto">
        <a:xfrm>
          <a:off x="0" y="7858125"/>
          <a:ext cx="68675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0</xdr:rowOff>
    </xdr:from>
    <xdr:to>
      <xdr:col>21</xdr:col>
      <xdr:colOff>228600</xdr:colOff>
      <xdr:row>17</xdr:row>
      <xdr:rowOff>142875</xdr:rowOff>
    </xdr:to>
    <xdr:pic>
      <xdr:nvPicPr>
        <xdr:cNvPr id="5124" name="Рисунок 1">
          <a:extLst>
            <a:ext uri="{FF2B5EF4-FFF2-40B4-BE49-F238E27FC236}">
              <a16:creationId xmlns:a16="http://schemas.microsoft.com/office/drawing/2014/main" id="{00000000-0008-0000-0500-00000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2" t="26746" r="23479" b="33768"/>
        <a:stretch>
          <a:fillRect/>
        </a:stretch>
      </xdr:blipFill>
      <xdr:spPr bwMode="auto">
        <a:xfrm>
          <a:off x="5495925" y="400050"/>
          <a:ext cx="9667875" cy="285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" refreshedDate="44130.917184259262" backgroundQuery="1" createdVersion="6" refreshedVersion="6" minRefreshableVersion="3" recordCount="0" supportSubquery="1" supportAdvancedDrill="1" xr:uid="{00000000-000A-0000-FFFF-FFFFCA000000}">
  <cacheSource type="external" connectionId="1"/>
  <cacheFields count="3">
    <cacheField name="[Львів].[Валюта].[Валюта]" caption="Валюта" numFmtId="0" hierarchy="13" level="1">
      <sharedItems count="3">
        <s v="гривня"/>
        <s v="доллар"/>
        <s v="евро"/>
      </sharedItems>
    </cacheField>
    <cacheField name="[Львів].[Місяць].[Місяць]" caption="Місяць" numFmtId="0" hierarchy="11" level="1">
      <sharedItems count="7">
        <s v="березень"/>
        <s v="вересень"/>
        <s v="грудень"/>
        <s v="листопад"/>
        <s v="лютий"/>
        <s v="січень"/>
        <s v="травень"/>
      </sharedItems>
    </cacheField>
    <cacheField name="[Measures].[Сумма по столбцу Сума на рахунку 2]" caption="Сумма по столбцу Сума на рахунку 2" numFmtId="0" hierarchy="42" level="32767"/>
  </cacheFields>
  <cacheHierarchies count="45">
    <cacheHierarchy uniqueName="[Вінниця].[Дата]" caption="Дата" attribute="1" time="1" defaultMemberUniqueName="[Вінниця].[Дата].[All]" allUniqueName="[Вінниця].[Дата].[All]" dimensionUniqueName="[Вінниця]" displayFolder="" count="0" memberValueDatatype="7" unbalanced="0"/>
    <cacheHierarchy uniqueName="[Вінниця].[Місяць]" caption="Місяць" attribute="1" defaultMemberUniqueName="[Вінниця].[Місяць].[All]" allUniqueName="[Вінниця].[Місяць].[All]" dimensionUniqueName="[Вінниця]" displayFolder="" count="0" memberValueDatatype="130" unbalanced="0"/>
    <cacheHierarchy uniqueName="[Вінниця].[Сума на рахунку]" caption="Сума на рахунку" attribute="1" defaultMemberUniqueName="[Вінниця].[Сума на рахунку].[All]" allUniqueName="[Вінниця].[Сума на рахунку].[All]" dimensionUniqueName="[Вінниця]" displayFolder="" count="0" memberValueDatatype="20" unbalanced="0"/>
    <cacheHierarchy uniqueName="[Вінниця].[Валюта]" caption="Валюта" attribute="1" defaultMemberUniqueName="[Вінниця].[Валюта].[All]" allUniqueName="[Вінниця].[Валюта].[All]" dimensionUniqueName="[Вінниця]" displayFolder="" count="0" memberValueDatatype="130" unbalanced="0"/>
    <cacheHierarchy uniqueName="[Вінниця].[Курс валюти, грн]" caption="Курс валюти, грн" attribute="1" defaultMemberUniqueName="[Вінниця].[Курс валюти, грн].[All]" allUniqueName="[Вінниця].[Курс валюти, грн].[All]" dimensionUniqueName="[Вінниця]" displayFolder="" count="0" memberValueDatatype="5" unbalanced="0"/>
    <cacheHierarchy uniqueName="[Вінниця].[Тип]" caption="Тип" attribute="1" defaultMemberUniqueName="[Вінниця].[Тип].[All]" allUniqueName="[Вінниця].[Тип].[All]" dimensionUniqueName="[Вінниця]" displayFolder="" count="0" memberValueDatatype="130" unbalanced="0"/>
    <cacheHierarchy uniqueName="[Вінниця].[Відкрив]" caption="Відкрив" attribute="1" defaultMemberUniqueName="[Вінниця].[Відкрив].[All]" allUniqueName="[Вінниця].[Відкрив].[All]" dimensionUniqueName="[Вінниця]" displayFolder="" count="0" memberValueDatatype="130" unbalanced="0"/>
    <cacheHierarchy uniqueName="[Вінниця].[Банк]" caption="Банк" attribute="1" defaultMemberUniqueName="[Вінниця].[Банк].[All]" allUniqueName="[Вінниця].[Банк].[All]" dimensionUniqueName="[Вінниця]" displayFolder="" count="0" memberValueDatatype="130" unbalanced="0"/>
    <cacheHierarchy uniqueName="[Вінниця].[Відділення]" caption="Відділення" attribute="1" defaultMemberUniqueName="[Вінниця].[Відділення].[All]" allUniqueName="[Вінниця].[Відділення].[All]" dimensionUniqueName="[Вінниця]" displayFolder="" count="0" memberValueDatatype="130" unbalanced="0"/>
    <cacheHierarchy uniqueName="[Вінниця].[Кліент]" caption="Кліент" attribute="1" defaultMemberUniqueName="[Вінниця].[Кліент].[All]" allUniqueName="[Вінниця].[Кліент].[All]" dimensionUniqueName="[Вінниця]" displayFolder="" count="0" memberValueDatatype="130" unbalanced="0"/>
    <cacheHierarchy uniqueName="[Львів].[Дата]" caption="Дата" attribute="1" time="1" defaultMemberUniqueName="[Львів].[Дата].[All]" allUniqueName="[Львів].[Дата].[All]" dimensionUniqueName="[Львів]" displayFolder="" count="0" memberValueDatatype="7" unbalanced="0"/>
    <cacheHierarchy uniqueName="[Львів].[Місяць]" caption="Місяць" attribute="1" defaultMemberUniqueName="[Львів].[Місяць].[All]" allUniqueName="[Львів].[Місяць].[All]" dimensionUniqueName="[Львів]" displayFolder="" count="2" memberValueDatatype="130" unbalanced="0">
      <fieldsUsage count="2">
        <fieldUsage x="-1"/>
        <fieldUsage x="1"/>
      </fieldsUsage>
    </cacheHierarchy>
    <cacheHierarchy uniqueName="[Львів].[Сума на рахунку]" caption="Сума на рахунку" attribute="1" defaultMemberUniqueName="[Львів].[Сума на рахунку].[All]" allUniqueName="[Львів].[Сума на рахунку].[All]" dimensionUniqueName="[Львів]" displayFolder="" count="0" memberValueDatatype="20" unbalanced="0"/>
    <cacheHierarchy uniqueName="[Львів].[Валюта]" caption="Валюта" attribute="1" defaultMemberUniqueName="[Львів].[Валюта].[All]" allUniqueName="[Львів].[Валюта].[All]" dimensionUniqueName="[Львів]" displayFolder="" count="2" memberValueDatatype="130" unbalanced="0">
      <fieldsUsage count="2">
        <fieldUsage x="-1"/>
        <fieldUsage x="0"/>
      </fieldsUsage>
    </cacheHierarchy>
    <cacheHierarchy uniqueName="[Львів].[Курс валюти, грн]" caption="Курс валюти, грн" attribute="1" defaultMemberUniqueName="[Львів].[Курс валюти, грн].[All]" allUniqueName="[Львів].[Курс валюти, грн].[All]" dimensionUniqueName="[Львів]" displayFolder="" count="0" memberValueDatatype="5" unbalanced="0"/>
    <cacheHierarchy uniqueName="[Львів].[Тип]" caption="Тип" attribute="1" defaultMemberUniqueName="[Львів].[Тип].[All]" allUniqueName="[Львів].[Тип].[All]" dimensionUniqueName="[Львів]" displayFolder="" count="0" memberValueDatatype="130" unbalanced="0"/>
    <cacheHierarchy uniqueName="[Львів].[Відкрив]" caption="Відкрив" attribute="1" defaultMemberUniqueName="[Львів].[Відкрив].[All]" allUniqueName="[Львів].[Відкрив].[All]" dimensionUniqueName="[Львів]" displayFolder="" count="0" memberValueDatatype="130" unbalanced="0"/>
    <cacheHierarchy uniqueName="[Львів].[Банк]" caption="Банк" attribute="1" defaultMemberUniqueName="[Львів].[Банк].[All]" allUniqueName="[Львів].[Банк].[All]" dimensionUniqueName="[Львів]" displayFolder="" count="0" memberValueDatatype="130" unbalanced="0"/>
    <cacheHierarchy uniqueName="[Львів].[Відділення]" caption="Відділення" attribute="1" defaultMemberUniqueName="[Львів].[Відділення].[All]" allUniqueName="[Львів].[Відділення].[All]" dimensionUniqueName="[Львів]" displayFolder="" count="0" memberValueDatatype="130" unbalanced="0"/>
    <cacheHierarchy uniqueName="[Львів].[Кліент]" caption="Кліент" attribute="1" defaultMemberUniqueName="[Львів].[Кліент].[All]" allUniqueName="[Львів].[Кліент].[All]" dimensionUniqueName="[Львів]" displayFolder="" count="0" memberValueDatatype="130" unbalanced="0"/>
    <cacheHierarchy uniqueName="[Таблица2].[Наименование]" caption="Наименование" attribute="1" defaultMemberUniqueName="[Таблица2].[Наименование].[All]" allUniqueName="[Таблица2].[Наименование].[All]" dimensionUniqueName="[Таблица2]" displayFolder="" count="0" memberValueDatatype="130" unbalanced="0"/>
    <cacheHierarchy uniqueName="[Таблица2].[Категория]" caption="Категория" attribute="1" defaultMemberUniqueName="[Таблица2].[Категория].[All]" allUniqueName="[Таблица2].[Категория].[All]" dimensionUniqueName="[Таблица2]" displayFolder="" count="0" memberValueDatatype="130" unbalanced="0"/>
    <cacheHierarchy uniqueName="[Таблица2].[Город]" caption="Город" attribute="1" defaultMemberUniqueName="[Таблица2].[Город].[All]" allUniqueName="[Таблица2].[Город].[All]" dimensionUniqueName="[Таблица2]" displayFolder="" count="0" memberValueDatatype="130" unbalanced="0"/>
    <cacheHierarchy uniqueName="[Таблица2].[Дата]" caption="Дата" attribute="1" time="1" defaultMemberUniqueName="[Таблица2].[Дата].[All]" allUniqueName="[Таблица2].[Дата].[All]" dimensionUniqueName="[Таблица2]" displayFolder="" count="0" memberValueDatatype="7" unbalanced="0"/>
    <cacheHierarchy uniqueName="[Таблица2].[Выручка]" caption="Выручка" attribute="1" defaultMemberUniqueName="[Таблица2].[Выручка].[All]" allUniqueName="[Таблица2].[Выручка].[All]" dimensionUniqueName="[Таблица2]" displayFolder="" count="0" memberValueDatatype="20" unbalanced="0"/>
    <cacheHierarchy uniqueName="[Таблица2].[Менеджер]" caption="Менеджер" attribute="1" defaultMemberUniqueName="[Таблица2].[Менеджер].[All]" allUniqueName="[Таблица2].[Менеджер].[All]" dimensionUniqueName="[Таблица2]" displayFolder="" count="0" memberValueDatatype="130" unbalanced="0"/>
    <cacheHierarchy uniqueName="[Хмельницький].[Дата]" caption="Дата" attribute="1" time="1" defaultMemberUniqueName="[Хмельницький].[Дата].[All]" allUniqueName="[Хмельницький].[Дата].[All]" dimensionUniqueName="[Хмельницький]" displayFolder="" count="0" memberValueDatatype="7" unbalanced="0"/>
    <cacheHierarchy uniqueName="[Хмельницький].[Місяць]" caption="Місяць" attribute="1" defaultMemberUniqueName="[Хмельницький].[Місяць].[All]" allUniqueName="[Хмельницький].[Місяць].[All]" dimensionUniqueName="[Хмельницький]" displayFolder="" count="0" memberValueDatatype="130" unbalanced="0"/>
    <cacheHierarchy uniqueName="[Хмельницький].[Сума на рахунку]" caption="Сума на рахунку" attribute="1" defaultMemberUniqueName="[Хмельницький].[Сума на рахунку].[All]" allUniqueName="[Хмельницький].[Сума на рахунку].[All]" dimensionUniqueName="[Хмельницький]" displayFolder="" count="0" memberValueDatatype="20" unbalanced="0"/>
    <cacheHierarchy uniqueName="[Хмельницький].[Валюта]" caption="Валюта" attribute="1" defaultMemberUniqueName="[Хмельницький].[Валюта].[All]" allUniqueName="[Хмельницький].[Валюта].[All]" dimensionUniqueName="[Хмельницький]" displayFolder="" count="0" memberValueDatatype="130" unbalanced="0"/>
    <cacheHierarchy uniqueName="[Хмельницький].[Курс валюти, грн]" caption="Курс валюти, грн" attribute="1" defaultMemberUniqueName="[Хмельницький].[Курс валюти, грн].[All]" allUniqueName="[Хмельницький].[Курс валюти, грн].[All]" dimensionUniqueName="[Хмельницький]" displayFolder="" count="0" memberValueDatatype="5" unbalanced="0"/>
    <cacheHierarchy uniqueName="[Хмельницький].[Тип]" caption="Тип" attribute="1" defaultMemberUniqueName="[Хмельницький].[Тип].[All]" allUniqueName="[Хмельницький].[Тип].[All]" dimensionUniqueName="[Хмельницький]" displayFolder="" count="0" memberValueDatatype="130" unbalanced="0"/>
    <cacheHierarchy uniqueName="[Хмельницький].[Відкрив]" caption="Відкрив" attribute="1" defaultMemberUniqueName="[Хмельницький].[Відкрив].[All]" allUniqueName="[Хмельницький].[Відкрив].[All]" dimensionUniqueName="[Хмельницький]" displayFolder="" count="0" memberValueDatatype="130" unbalanced="0"/>
    <cacheHierarchy uniqueName="[Хмельницький].[Банк]" caption="Банк" attribute="1" defaultMemberUniqueName="[Хмельницький].[Банк].[All]" allUniqueName="[Хмельницький].[Банк].[All]" dimensionUniqueName="[Хмельницький]" displayFolder="" count="0" memberValueDatatype="130" unbalanced="0"/>
    <cacheHierarchy uniqueName="[Хмельницький].[Відділення]" caption="Відділення" attribute="1" defaultMemberUniqueName="[Хмельницький].[Відділення].[All]" allUniqueName="[Хмельницький].[Відділення].[All]" dimensionUniqueName="[Хмельницький]" displayFolder="" count="0" memberValueDatatype="130" unbalanced="0"/>
    <cacheHierarchy uniqueName="[Хмельницький].[Кліент]" caption="Кліент" attribute="1" defaultMemberUniqueName="[Хмельницький].[Кліент].[All]" allUniqueName="[Хмельницький].[Кліент].[All]" dimensionUniqueName="[Хмельницький]" displayFolder="" count="0" memberValueDatatype="130" unbalanced="0"/>
    <cacheHierarchy uniqueName="[Measures].[__XL_Count Таблица2]" caption="__XL_Count Таблица2" measure="1" displayFolder="" measureGroup="Таблица2" count="0" hidden="1"/>
    <cacheHierarchy uniqueName="[Measures].[__XL_Count Львів]" caption="__XL_Count Львів" measure="1" displayFolder="" measureGroup="Львів" count="0" hidden="1"/>
    <cacheHierarchy uniqueName="[Measures].[__XL_Count Вінниця]" caption="__XL_Count Вінниця" measure="1" displayFolder="" measureGroup="Вінниця" count="0" hidden="1"/>
    <cacheHierarchy uniqueName="[Measures].[__XL_Count Хмельницький]" caption="__XL_Count Хмельницький" measure="1" displayFolder="" measureGroup="Хмельницький" count="0" hidden="1"/>
    <cacheHierarchy uniqueName="[Measures].[__No measures defined]" caption="__No measures defined" measure="1" displayFolder="" count="0" hidden="1"/>
    <cacheHierarchy uniqueName="[Measures].[Сумма по столбцу Выручка]" caption="Сумма по столбцу Выручка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а на рахунку 2]" caption="Сумма по столбцу Сума на рахунку 2" measure="1" displayFolder="" measureGroup="Вінниця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Сума на рахунку 3]" caption="Сумма по столбцу Сума на рахунку 3" measure="1" displayFolder="" measureGroup="Львів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Сума на рахунку 4]" caption="Сумма по столбцу Сума на рахунку 4" measure="1" displayFolder="" measureGroup="Хмельницький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measure="1" name="Measures" uniqueName="[Measures]" caption="Measures"/>
    <dimension name="Вінниця" uniqueName="[Вінниця]" caption="Вінниця"/>
    <dimension name="Львів" uniqueName="[Львів]" caption="Львів"/>
    <dimension name="Таблица2" uniqueName="[Таблица2]" caption="Таблица2"/>
    <dimension name="Хмельницький" uniqueName="[Хмельницький]" caption="Хмельницький"/>
  </dimensions>
  <measureGroups count="4">
    <measureGroup name="Вінниця" caption="Вінниця"/>
    <measureGroup name="Львів" caption="Львів"/>
    <measureGroup name="Таблица2" caption="Таблица2"/>
    <measureGroup name="Хмельницький" caption="Хмельницький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130.957515046299" createdVersion="6" refreshedVersion="6" minRefreshableVersion="3" recordCount="20" xr:uid="{00000000-000A-0000-FFFF-FFFFD0000000}">
  <cacheSource type="worksheet">
    <worksheetSource ref="A14:J34" sheet="Хмельницький "/>
  </cacheSource>
  <cacheFields count="10">
    <cacheField name="Дата " numFmtId="14">
      <sharedItems containsSemiMixedTypes="0" containsNonDate="0" containsDate="1" containsString="0" minDate="2008-02-05T00:00:00" maxDate="2009-12-14T00:00:00" count="19">
        <d v="2008-02-05T00:00:00"/>
        <d v="2008-03-04T00:00:00"/>
        <d v="2008-09-03T00:00:00"/>
        <d v="2008-11-15T00:00:00"/>
        <d v="2008-11-17T00:00:00"/>
        <d v="2008-11-21T00:00:00"/>
        <d v="2008-12-02T00:00:00"/>
        <d v="2008-12-04T00:00:00"/>
        <d v="2008-12-13T00:00:00"/>
        <d v="2009-01-03T00:00:00"/>
        <d v="2009-01-12T00:00:00"/>
        <d v="2009-02-05T00:00:00"/>
        <d v="2009-03-02T00:00:00"/>
        <d v="2009-05-23T00:00:00"/>
        <d v="2009-09-04T00:00:00"/>
        <d v="2009-09-06T00:00:00"/>
        <d v="2009-11-21T00:00:00"/>
        <d v="2009-12-02T00:00:00"/>
        <d v="2009-12-13T00:00:00"/>
      </sharedItems>
    </cacheField>
    <cacheField name="Місяць" numFmtId="1">
      <sharedItems count="7">
        <s v="лютий"/>
        <s v="березень"/>
        <s v="вересень"/>
        <s v="листопад"/>
        <s v="грудень"/>
        <s v="січень"/>
        <s v="травень"/>
      </sharedItems>
    </cacheField>
    <cacheField name="Сума на рахунку" numFmtId="0">
      <sharedItems containsSemiMixedTypes="0" containsString="0" containsNumber="1" containsInteger="1" minValue="100" maxValue="50000"/>
    </cacheField>
    <cacheField name="Валюта" numFmtId="0">
      <sharedItems/>
    </cacheField>
    <cacheField name="Курс валюти, грн" numFmtId="165">
      <sharedItems containsSemiMixedTypes="0" containsString="0" containsNumber="1" minValue="1" maxValue="24.21"/>
    </cacheField>
    <cacheField name="Тип" numFmtId="0">
      <sharedItems/>
    </cacheField>
    <cacheField name="Відкрив" numFmtId="0">
      <sharedItems/>
    </cacheField>
    <cacheField name="Банк" numFmtId="0">
      <sharedItems/>
    </cacheField>
    <cacheField name="Відділення" numFmtId="0">
      <sharedItems/>
    </cacheField>
    <cacheField name="Кліент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lomiiets Vadym" refreshedDate="45238.393444212961" createdVersion="7" refreshedVersion="7" minRefreshableVersion="3" recordCount="20" xr:uid="{B70A94EE-1538-4CCF-8A86-411048EE010E}">
  <cacheSource type="worksheet">
    <worksheetSource name="Хмельницький"/>
  </cacheSource>
  <cacheFields count="12">
    <cacheField name="Дата " numFmtId="14">
      <sharedItems containsSemiMixedTypes="0" containsNonDate="0" containsDate="1" containsString="0" minDate="2008-02-05T00:00:00" maxDate="2009-12-14T00:00:00" count="19">
        <d v="2008-02-05T00:00:00"/>
        <d v="2008-03-04T00:00:00"/>
        <d v="2008-09-03T00:00:00"/>
        <d v="2008-11-15T00:00:00"/>
        <d v="2008-11-17T00:00:00"/>
        <d v="2008-11-21T00:00:00"/>
        <d v="2008-12-02T00:00:00"/>
        <d v="2008-12-04T00:00:00"/>
        <d v="2008-12-13T00:00:00"/>
        <d v="2009-01-03T00:00:00"/>
        <d v="2009-01-12T00:00:00"/>
        <d v="2009-02-05T00:00:00"/>
        <d v="2009-03-02T00:00:00"/>
        <d v="2009-05-23T00:00:00"/>
        <d v="2009-09-04T00:00:00"/>
        <d v="2009-09-06T00:00:00"/>
        <d v="2009-11-21T00:00:00"/>
        <d v="2009-12-02T00:00:00"/>
        <d v="2009-12-13T00:00:00"/>
      </sharedItems>
      <fieldGroup par="11" base="0">
        <rangePr groupBy="months" startDate="2008-02-05T00:00:00" endDate="2009-12-14T00:00:00"/>
        <groupItems count="14">
          <s v="&lt;05.02.2008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14.12.2009"/>
        </groupItems>
      </fieldGroup>
    </cacheField>
    <cacheField name="Місяць" numFmtId="1">
      <sharedItems count="7">
        <s v="лютий"/>
        <s v="березень"/>
        <s v="вересень"/>
        <s v="листопад"/>
        <s v="грудень"/>
        <s v="січень"/>
        <s v="травень"/>
      </sharedItems>
    </cacheField>
    <cacheField name="Сума на рахунку" numFmtId="0">
      <sharedItems containsSemiMixedTypes="0" containsString="0" containsNumber="1" containsInteger="1" minValue="100" maxValue="50000"/>
    </cacheField>
    <cacheField name="Валюта" numFmtId="0">
      <sharedItems count="3">
        <s v="гривня"/>
        <s v="доллар"/>
        <s v="евро"/>
      </sharedItems>
    </cacheField>
    <cacheField name="Курс валюти, грн" numFmtId="165">
      <sharedItems containsSemiMixedTypes="0" containsString="0" containsNumber="1" minValue="1" maxValue="24.21"/>
    </cacheField>
    <cacheField name="Тип" numFmtId="0">
      <sharedItems count="4">
        <s v="Депозит"/>
        <s v="Поточний"/>
        <s v="На пред'явника"/>
        <s v="Терміновий"/>
      </sharedItems>
    </cacheField>
    <cacheField name="Відкрив" numFmtId="0">
      <sharedItems count="2">
        <s v="Вповноважений"/>
        <s v="Касир"/>
      </sharedItems>
    </cacheField>
    <cacheField name="Банк" numFmtId="0">
      <sharedItems count="3">
        <s v="Ощадбанк"/>
        <s v="Аваль"/>
        <s v="Приват"/>
      </sharedItems>
    </cacheField>
    <cacheField name="Відділення" numFmtId="0">
      <sharedItems count="5">
        <s v="Раково"/>
        <s v="Дубово"/>
        <s v="Озерна"/>
        <s v="Гречани"/>
        <s v="Центральне"/>
      </sharedItems>
    </cacheField>
    <cacheField name="Кліент" numFmtId="0">
      <sharedItems count="2">
        <s v="Новий"/>
        <s v="Існуючий"/>
      </sharedItems>
    </cacheField>
    <cacheField name="Кварталы" numFmtId="0" databaseField="0">
      <fieldGroup base="0">
        <rangePr groupBy="quarters" startDate="2008-02-05T00:00:00" endDate="2009-12-14T00:00:00"/>
        <groupItems count="6">
          <s v="&lt;05.02.2008"/>
          <s v="Кв-л1"/>
          <s v="Кв-л2"/>
          <s v="Кв-л3"/>
          <s v="Кв-л4"/>
          <s v="&gt;14.12.2009"/>
        </groupItems>
      </fieldGroup>
    </cacheField>
    <cacheField name="Годы" numFmtId="0" databaseField="0">
      <fieldGroup base="0">
        <rangePr groupBy="years" startDate="2008-02-05T00:00:00" endDate="2009-12-14T00:00:00"/>
        <groupItems count="4">
          <s v="&lt;05.02.2008"/>
          <s v="2008"/>
          <s v="2009"/>
          <s v="&gt;14.12.2009"/>
        </groupItems>
      </fieldGroup>
    </cacheField>
  </cacheFields>
  <extLst>
    <ext xmlns:x14="http://schemas.microsoft.com/office/spreadsheetml/2009/9/main" uri="{725AE2AE-9491-48be-B2B4-4EB974FC3084}">
      <x14:pivotCacheDefinition pivotCacheId="130284488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lomiiets Vadym" refreshedDate="45238.829127083336" createdVersion="7" refreshedVersion="7" minRefreshableVersion="3" recordCount="20" xr:uid="{7E6983C4-5403-44B6-89F6-4F00085D2BA8}">
  <cacheSource type="worksheet">
    <worksheetSource name="Вінниця"/>
  </cacheSource>
  <cacheFields count="10">
    <cacheField name="Дата " numFmtId="14">
      <sharedItems containsSemiMixedTypes="0" containsNonDate="0" containsDate="1" containsString="0" minDate="2008-02-05T00:00:00" maxDate="2009-12-14T00:00:00"/>
    </cacheField>
    <cacheField name="Місяць" numFmtId="1">
      <sharedItems count="7">
        <s v="лютий"/>
        <s v="березень"/>
        <s v="вересень"/>
        <s v="листопад"/>
        <s v="грудень"/>
        <s v="січень"/>
        <s v="травень"/>
      </sharedItems>
    </cacheField>
    <cacheField name="Сума на рахунку" numFmtId="0">
      <sharedItems containsSemiMixedTypes="0" containsString="0" containsNumber="1" containsInteger="1" minValue="100" maxValue="50000"/>
    </cacheField>
    <cacheField name="Валюта" numFmtId="0">
      <sharedItems/>
    </cacheField>
    <cacheField name="Курс валюти, грн" numFmtId="165">
      <sharedItems containsSemiMixedTypes="0" containsString="0" containsNumber="1" minValue="1" maxValue="24.21"/>
    </cacheField>
    <cacheField name="Тип" numFmtId="0">
      <sharedItems count="4">
        <s v="Депозит"/>
        <s v="Поточний"/>
        <s v="На пред'явника"/>
        <s v="Терміновий"/>
      </sharedItems>
    </cacheField>
    <cacheField name="Відкрив" numFmtId="0">
      <sharedItems/>
    </cacheField>
    <cacheField name="Банк" numFmtId="0">
      <sharedItems count="3">
        <s v="Ощадбанк"/>
        <s v="Аваль"/>
        <s v="Приват"/>
      </sharedItems>
    </cacheField>
    <cacheField name="Відділення" numFmtId="0">
      <sharedItems count="5">
        <s v="Раково"/>
        <s v="Дубово"/>
        <s v="Озерна"/>
        <s v="Гречани"/>
        <s v="Центральне"/>
      </sharedItems>
    </cacheField>
    <cacheField name="Кліент" numFmtId="0">
      <sharedItems/>
    </cacheField>
  </cacheFields>
  <extLst>
    <ext xmlns:x14="http://schemas.microsoft.com/office/spreadsheetml/2009/9/main" uri="{725AE2AE-9491-48be-B2B4-4EB974FC3084}">
      <x14:pivotCacheDefinition pivotCacheId="1575450068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lomiiets Vadym" refreshedDate="45238.833496064814" createdVersion="7" refreshedVersion="7" minRefreshableVersion="3" recordCount="569" xr:uid="{E7037CE8-4D37-4F1C-98D2-35281E3D3D6A}">
  <cacheSource type="worksheet">
    <worksheetSource name="Таблица2"/>
  </cacheSource>
  <cacheFields count="6">
    <cacheField name="Наименование" numFmtId="0">
      <sharedItems count="23">
        <s v="Ranger"/>
        <s v="Solaris"/>
        <s v="Matrix"/>
        <s v="Mazda CX-7"/>
        <s v="Fiesta"/>
        <s v="Kuga"/>
        <s v="Transit Connect"/>
        <s v="Escape"/>
        <s v="Fusion"/>
        <s v="Avensis"/>
        <s v="Transit Van"/>
        <s v="Mazda3"/>
        <s v="Santa Fe"/>
        <s v="Focus"/>
        <s v="i30"/>
        <s v="i20"/>
        <s v="Explorer"/>
        <s v="Sonata"/>
        <s v="iQ"/>
        <s v="RAV4"/>
        <s v="Corolla"/>
        <s v="Mondeo"/>
        <s v="Mazda6"/>
      </sharedItems>
    </cacheField>
    <cacheField name="Категория" numFmtId="0">
      <sharedItems count="4">
        <s v="Ford"/>
        <s v="Hyundai"/>
        <s v="Mazda"/>
        <s v="Toyota"/>
      </sharedItems>
    </cacheField>
    <cacheField name="Город" numFmtId="0">
      <sharedItems count="3">
        <s v="Київ"/>
        <s v="Львів"/>
        <s v="Харків"/>
      </sharedItems>
    </cacheField>
    <cacheField name="Дата" numFmtId="14">
      <sharedItems containsSemiMixedTypes="0" containsNonDate="0" containsDate="1" containsString="0" minDate="2017-01-01T00:00:00" maxDate="2017-03-31T00:00:00" count="89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</sharedItems>
      <fieldGroup base="3">
        <rangePr groupBy="months" startDate="2017-01-01T00:00:00" endDate="2017-03-31T00:00:00"/>
        <groupItems count="14">
          <s v="&lt;01.01.2017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31.03.2017"/>
        </groupItems>
      </fieldGroup>
    </cacheField>
    <cacheField name="Выручка" numFmtId="0">
      <sharedItems containsSemiMixedTypes="0" containsString="0" containsNumber="1" containsInteger="1" minValue="51776" maxValue="9525408"/>
    </cacheField>
    <cacheField name="Менеджер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3400"/>
    <s v="гривня"/>
    <n v="1"/>
    <s v="Депозит"/>
    <s v="Вповноважений"/>
    <s v="Ощадбанк"/>
    <s v="Раково"/>
    <s v="Новий"/>
  </r>
  <r>
    <x v="1"/>
    <x v="1"/>
    <n v="5698"/>
    <s v="доллар"/>
    <n v="23.54"/>
    <s v="Поточний"/>
    <s v="Касир"/>
    <s v="Аваль"/>
    <s v="Дубово"/>
    <s v="Існуючий"/>
  </r>
  <r>
    <x v="2"/>
    <x v="2"/>
    <n v="5400"/>
    <s v="гривня"/>
    <n v="1"/>
    <s v="На пред'явника"/>
    <s v="Вповноважений"/>
    <s v="Приват"/>
    <s v="Дубово"/>
    <s v="Існуючий"/>
  </r>
  <r>
    <x v="3"/>
    <x v="3"/>
    <n v="756"/>
    <s v="гривня"/>
    <n v="1"/>
    <s v="Поточний"/>
    <s v="Вповноважений"/>
    <s v="Приват"/>
    <s v="Озерна"/>
    <s v="Існуючий"/>
  </r>
  <r>
    <x v="4"/>
    <x v="3"/>
    <n v="1345"/>
    <s v="доллар"/>
    <n v="23.54"/>
    <s v="Поточний"/>
    <s v="Вповноважений"/>
    <s v="Приват"/>
    <s v="Гречани"/>
    <s v="Існуючий"/>
  </r>
  <r>
    <x v="5"/>
    <x v="3"/>
    <n v="1200"/>
    <s v="доллар"/>
    <n v="23.54"/>
    <s v="Депозит"/>
    <s v="Вповноважений"/>
    <s v="Приват"/>
    <s v="Центральне"/>
    <s v="Існуючий"/>
  </r>
  <r>
    <x v="6"/>
    <x v="4"/>
    <n v="500"/>
    <s v="гривня"/>
    <n v="1"/>
    <s v="Поточний"/>
    <s v="Касир"/>
    <s v="Аваль"/>
    <s v="Центральне"/>
    <s v="Новий"/>
  </r>
  <r>
    <x v="7"/>
    <x v="4"/>
    <n v="356"/>
    <s v="гривня"/>
    <n v="1"/>
    <s v="Терміновий"/>
    <s v="Касир"/>
    <s v="Аваль"/>
    <s v="Гречани"/>
    <s v="Існуючий"/>
  </r>
  <r>
    <x v="8"/>
    <x v="4"/>
    <n v="25000"/>
    <s v="евро"/>
    <n v="24.21"/>
    <s v="На пред'явника"/>
    <s v="Касир"/>
    <s v="Ощадбанк"/>
    <s v="Центральне"/>
    <s v="Новий"/>
  </r>
  <r>
    <x v="9"/>
    <x v="5"/>
    <n v="2000"/>
    <s v="доллар"/>
    <n v="23.54"/>
    <s v="Депозит"/>
    <s v="Вповноважений"/>
    <s v="Аваль"/>
    <s v="Раково"/>
    <s v="Існуючий"/>
  </r>
  <r>
    <x v="10"/>
    <x v="5"/>
    <n v="12000"/>
    <s v="евро"/>
    <n v="24.21"/>
    <s v="На пред'явника"/>
    <s v="Вповноважений"/>
    <s v="Аваль"/>
    <s v="Озерна"/>
    <s v="Існуючий"/>
  </r>
  <r>
    <x v="11"/>
    <x v="0"/>
    <n v="1700"/>
    <s v="гривня"/>
    <n v="1"/>
    <s v="Депозит"/>
    <s v="Вповноважений"/>
    <s v="Приват"/>
    <s v="Озерна"/>
    <s v="Новий"/>
  </r>
  <r>
    <x v="12"/>
    <x v="1"/>
    <n v="900"/>
    <s v="гривня"/>
    <n v="1"/>
    <s v="Депозит"/>
    <s v="Вповноважений"/>
    <s v="Ощадбанк"/>
    <s v="Центральне"/>
    <s v="Новий"/>
  </r>
  <r>
    <x v="12"/>
    <x v="1"/>
    <n v="8700"/>
    <s v="евро"/>
    <n v="24.21"/>
    <s v="Терміновий"/>
    <s v="Касир"/>
    <s v="Приват"/>
    <s v="Центральне"/>
    <s v="Існуючий"/>
  </r>
  <r>
    <x v="13"/>
    <x v="6"/>
    <n v="2300"/>
    <s v="доллар"/>
    <n v="23.54"/>
    <s v="Поточний"/>
    <s v="Касир"/>
    <s v="Приват"/>
    <s v="Гречани"/>
    <s v="Існуючий"/>
  </r>
  <r>
    <x v="14"/>
    <x v="2"/>
    <n v="100"/>
    <s v="доллар"/>
    <n v="23.54"/>
    <s v="Поточний"/>
    <s v="Вповноважений"/>
    <s v="Аваль"/>
    <s v="Озерна"/>
    <s v="Новий"/>
  </r>
  <r>
    <x v="15"/>
    <x v="2"/>
    <n v="6700"/>
    <s v="евро"/>
    <n v="24.21"/>
    <s v="Депозит"/>
    <s v="Касир"/>
    <s v="Аваль"/>
    <s v="Раково"/>
    <s v="Існуючий"/>
  </r>
  <r>
    <x v="16"/>
    <x v="3"/>
    <n v="45000"/>
    <s v="гривня"/>
    <n v="1"/>
    <s v="Терміновий"/>
    <s v="Касир"/>
    <s v="Аваль"/>
    <s v="Центральне"/>
    <s v="Існуючий"/>
  </r>
  <r>
    <x v="17"/>
    <x v="4"/>
    <n v="50000"/>
    <s v="гривня"/>
    <n v="1"/>
    <s v="На пред'явника"/>
    <s v="Касир"/>
    <s v="Ощадбанк"/>
    <s v="Гречани"/>
    <s v="Існуючий"/>
  </r>
  <r>
    <x v="18"/>
    <x v="4"/>
    <n v="250"/>
    <s v="евро"/>
    <n v="24.21"/>
    <s v="Поточний"/>
    <s v="Касир"/>
    <s v="Ощадбанк"/>
    <s v="Раково"/>
    <s v="Новий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3400"/>
    <x v="0"/>
    <n v="1"/>
    <x v="0"/>
    <x v="0"/>
    <x v="0"/>
    <x v="0"/>
    <x v="0"/>
  </r>
  <r>
    <x v="1"/>
    <x v="1"/>
    <n v="5698"/>
    <x v="1"/>
    <n v="23.54"/>
    <x v="1"/>
    <x v="1"/>
    <x v="1"/>
    <x v="1"/>
    <x v="1"/>
  </r>
  <r>
    <x v="2"/>
    <x v="2"/>
    <n v="5400"/>
    <x v="0"/>
    <n v="1"/>
    <x v="2"/>
    <x v="0"/>
    <x v="2"/>
    <x v="1"/>
    <x v="1"/>
  </r>
  <r>
    <x v="3"/>
    <x v="3"/>
    <n v="756"/>
    <x v="0"/>
    <n v="1"/>
    <x v="1"/>
    <x v="0"/>
    <x v="2"/>
    <x v="2"/>
    <x v="1"/>
  </r>
  <r>
    <x v="4"/>
    <x v="3"/>
    <n v="1345"/>
    <x v="1"/>
    <n v="23.54"/>
    <x v="1"/>
    <x v="0"/>
    <x v="2"/>
    <x v="3"/>
    <x v="1"/>
  </r>
  <r>
    <x v="5"/>
    <x v="3"/>
    <n v="1200"/>
    <x v="1"/>
    <n v="23.54"/>
    <x v="0"/>
    <x v="0"/>
    <x v="2"/>
    <x v="4"/>
    <x v="1"/>
  </r>
  <r>
    <x v="6"/>
    <x v="4"/>
    <n v="500"/>
    <x v="0"/>
    <n v="1"/>
    <x v="1"/>
    <x v="1"/>
    <x v="1"/>
    <x v="4"/>
    <x v="0"/>
  </r>
  <r>
    <x v="7"/>
    <x v="4"/>
    <n v="356"/>
    <x v="0"/>
    <n v="1"/>
    <x v="3"/>
    <x v="1"/>
    <x v="1"/>
    <x v="3"/>
    <x v="1"/>
  </r>
  <r>
    <x v="8"/>
    <x v="4"/>
    <n v="25000"/>
    <x v="2"/>
    <n v="24.21"/>
    <x v="2"/>
    <x v="1"/>
    <x v="0"/>
    <x v="4"/>
    <x v="0"/>
  </r>
  <r>
    <x v="9"/>
    <x v="5"/>
    <n v="2000"/>
    <x v="1"/>
    <n v="23.54"/>
    <x v="0"/>
    <x v="0"/>
    <x v="1"/>
    <x v="0"/>
    <x v="1"/>
  </r>
  <r>
    <x v="10"/>
    <x v="5"/>
    <n v="12000"/>
    <x v="2"/>
    <n v="24.21"/>
    <x v="2"/>
    <x v="0"/>
    <x v="1"/>
    <x v="2"/>
    <x v="1"/>
  </r>
  <r>
    <x v="11"/>
    <x v="0"/>
    <n v="1700"/>
    <x v="0"/>
    <n v="1"/>
    <x v="0"/>
    <x v="0"/>
    <x v="2"/>
    <x v="2"/>
    <x v="0"/>
  </r>
  <r>
    <x v="12"/>
    <x v="1"/>
    <n v="900"/>
    <x v="0"/>
    <n v="1"/>
    <x v="0"/>
    <x v="0"/>
    <x v="0"/>
    <x v="4"/>
    <x v="0"/>
  </r>
  <r>
    <x v="12"/>
    <x v="1"/>
    <n v="8700"/>
    <x v="2"/>
    <n v="24.21"/>
    <x v="3"/>
    <x v="1"/>
    <x v="2"/>
    <x v="4"/>
    <x v="1"/>
  </r>
  <r>
    <x v="13"/>
    <x v="6"/>
    <n v="2300"/>
    <x v="1"/>
    <n v="23.54"/>
    <x v="1"/>
    <x v="1"/>
    <x v="2"/>
    <x v="3"/>
    <x v="1"/>
  </r>
  <r>
    <x v="14"/>
    <x v="2"/>
    <n v="100"/>
    <x v="1"/>
    <n v="23.54"/>
    <x v="1"/>
    <x v="0"/>
    <x v="1"/>
    <x v="2"/>
    <x v="0"/>
  </r>
  <r>
    <x v="15"/>
    <x v="2"/>
    <n v="6700"/>
    <x v="2"/>
    <n v="24.21"/>
    <x v="0"/>
    <x v="1"/>
    <x v="1"/>
    <x v="0"/>
    <x v="1"/>
  </r>
  <r>
    <x v="16"/>
    <x v="3"/>
    <n v="45000"/>
    <x v="0"/>
    <n v="1"/>
    <x v="3"/>
    <x v="1"/>
    <x v="1"/>
    <x v="4"/>
    <x v="1"/>
  </r>
  <r>
    <x v="17"/>
    <x v="4"/>
    <n v="50000"/>
    <x v="0"/>
    <n v="1"/>
    <x v="2"/>
    <x v="1"/>
    <x v="0"/>
    <x v="3"/>
    <x v="1"/>
  </r>
  <r>
    <x v="18"/>
    <x v="4"/>
    <n v="250"/>
    <x v="2"/>
    <n v="24.21"/>
    <x v="1"/>
    <x v="1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08-02-05T00:00:00"/>
    <x v="0"/>
    <n v="3400"/>
    <s v="гривня"/>
    <n v="1"/>
    <x v="0"/>
    <s v="Вповноважений"/>
    <x v="0"/>
    <x v="0"/>
    <s v="Новий"/>
  </r>
  <r>
    <d v="2008-03-04T00:00:00"/>
    <x v="1"/>
    <n v="5698"/>
    <s v="доллар"/>
    <n v="23.54"/>
    <x v="1"/>
    <s v="Касир"/>
    <x v="1"/>
    <x v="1"/>
    <s v="Існуючий"/>
  </r>
  <r>
    <d v="2008-09-03T00:00:00"/>
    <x v="2"/>
    <n v="5400"/>
    <s v="гривня"/>
    <n v="1"/>
    <x v="2"/>
    <s v="Вповноважений"/>
    <x v="2"/>
    <x v="1"/>
    <s v="Існуючий"/>
  </r>
  <r>
    <d v="2008-11-15T00:00:00"/>
    <x v="3"/>
    <n v="756"/>
    <s v="гривня"/>
    <n v="1"/>
    <x v="1"/>
    <s v="Вповноважений"/>
    <x v="2"/>
    <x v="2"/>
    <s v="Існуючий"/>
  </r>
  <r>
    <d v="2008-11-17T00:00:00"/>
    <x v="3"/>
    <n v="1345"/>
    <s v="доллар"/>
    <n v="23.54"/>
    <x v="1"/>
    <s v="Вповноважений"/>
    <x v="2"/>
    <x v="3"/>
    <s v="Існуючий"/>
  </r>
  <r>
    <d v="2008-11-21T00:00:00"/>
    <x v="3"/>
    <n v="1200"/>
    <s v="доллар"/>
    <n v="23.54"/>
    <x v="0"/>
    <s v="Вповноважений"/>
    <x v="2"/>
    <x v="4"/>
    <s v="Існуючий"/>
  </r>
  <r>
    <d v="2008-12-02T00:00:00"/>
    <x v="4"/>
    <n v="500"/>
    <s v="гривня"/>
    <n v="1"/>
    <x v="1"/>
    <s v="Касир"/>
    <x v="1"/>
    <x v="4"/>
    <s v="Новий"/>
  </r>
  <r>
    <d v="2008-12-04T00:00:00"/>
    <x v="4"/>
    <n v="356"/>
    <s v="гривня"/>
    <n v="1"/>
    <x v="3"/>
    <s v="Касир"/>
    <x v="1"/>
    <x v="3"/>
    <s v="Існуючий"/>
  </r>
  <r>
    <d v="2008-12-13T00:00:00"/>
    <x v="4"/>
    <n v="25000"/>
    <s v="евро"/>
    <n v="24.21"/>
    <x v="2"/>
    <s v="Касир"/>
    <x v="0"/>
    <x v="4"/>
    <s v="Новий"/>
  </r>
  <r>
    <d v="2009-01-03T00:00:00"/>
    <x v="5"/>
    <n v="2000"/>
    <s v="доллар"/>
    <n v="23.54"/>
    <x v="0"/>
    <s v="Вповноважений"/>
    <x v="1"/>
    <x v="0"/>
    <s v="Існуючий"/>
  </r>
  <r>
    <d v="2009-01-12T00:00:00"/>
    <x v="5"/>
    <n v="12000"/>
    <s v="евро"/>
    <n v="24.21"/>
    <x v="2"/>
    <s v="Вповноважений"/>
    <x v="1"/>
    <x v="2"/>
    <s v="Існуючий"/>
  </r>
  <r>
    <d v="2009-02-05T00:00:00"/>
    <x v="0"/>
    <n v="1700"/>
    <s v="гривня"/>
    <n v="1"/>
    <x v="0"/>
    <s v="Вповноважений"/>
    <x v="2"/>
    <x v="2"/>
    <s v="Новий"/>
  </r>
  <r>
    <d v="2009-03-02T00:00:00"/>
    <x v="1"/>
    <n v="900"/>
    <s v="гривня"/>
    <n v="1"/>
    <x v="0"/>
    <s v="Вповноважений"/>
    <x v="0"/>
    <x v="4"/>
    <s v="Новий"/>
  </r>
  <r>
    <d v="2009-03-02T00:00:00"/>
    <x v="1"/>
    <n v="8700"/>
    <s v="евро"/>
    <n v="24.21"/>
    <x v="3"/>
    <s v="Касир"/>
    <x v="2"/>
    <x v="4"/>
    <s v="Існуючий"/>
  </r>
  <r>
    <d v="2009-05-23T00:00:00"/>
    <x v="6"/>
    <n v="2300"/>
    <s v="доллар"/>
    <n v="23.54"/>
    <x v="1"/>
    <s v="Касир"/>
    <x v="2"/>
    <x v="3"/>
    <s v="Існуючий"/>
  </r>
  <r>
    <d v="2009-09-04T00:00:00"/>
    <x v="2"/>
    <n v="100"/>
    <s v="доллар"/>
    <n v="23.54"/>
    <x v="1"/>
    <s v="Вповноважений"/>
    <x v="1"/>
    <x v="2"/>
    <s v="Новий"/>
  </r>
  <r>
    <d v="2009-09-06T00:00:00"/>
    <x v="2"/>
    <n v="6700"/>
    <s v="евро"/>
    <n v="24.21"/>
    <x v="0"/>
    <s v="Касир"/>
    <x v="1"/>
    <x v="0"/>
    <s v="Існуючий"/>
  </r>
  <r>
    <d v="2009-11-21T00:00:00"/>
    <x v="3"/>
    <n v="45000"/>
    <s v="гривня"/>
    <n v="1"/>
    <x v="3"/>
    <s v="Касир"/>
    <x v="1"/>
    <x v="4"/>
    <s v="Існуючий"/>
  </r>
  <r>
    <d v="2009-12-02T00:00:00"/>
    <x v="4"/>
    <n v="50000"/>
    <s v="гривня"/>
    <n v="1"/>
    <x v="2"/>
    <s v="Касир"/>
    <x v="0"/>
    <x v="3"/>
    <s v="Існуючий"/>
  </r>
  <r>
    <d v="2009-12-13T00:00:00"/>
    <x v="4"/>
    <n v="250"/>
    <s v="евро"/>
    <n v="24.21"/>
    <x v="1"/>
    <s v="Касир"/>
    <x v="0"/>
    <x v="0"/>
    <s v="Новий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x v="0"/>
    <x v="0"/>
    <x v="0"/>
    <x v="0"/>
    <n v="1295488"/>
    <s v="Іспашкін"/>
  </r>
  <r>
    <x v="1"/>
    <x v="1"/>
    <x v="0"/>
    <x v="0"/>
    <n v="2453184"/>
    <s v="Газнаков"/>
  </r>
  <r>
    <x v="2"/>
    <x v="1"/>
    <x v="1"/>
    <x v="0"/>
    <n v="1087776"/>
    <s v="Гвисташин"/>
  </r>
  <r>
    <x v="3"/>
    <x v="2"/>
    <x v="1"/>
    <x v="0"/>
    <n v="397152"/>
    <s v="Магомедов"/>
  </r>
  <r>
    <x v="4"/>
    <x v="0"/>
    <x v="2"/>
    <x v="0"/>
    <n v="1456160"/>
    <s v="Михайлов"/>
  </r>
  <r>
    <x v="0"/>
    <x v="0"/>
    <x v="0"/>
    <x v="0"/>
    <n v="452224"/>
    <s v="Газнаков"/>
  </r>
  <r>
    <x v="5"/>
    <x v="0"/>
    <x v="2"/>
    <x v="1"/>
    <n v="986784"/>
    <s v="Волина"/>
  </r>
  <r>
    <x v="0"/>
    <x v="0"/>
    <x v="0"/>
    <x v="1"/>
    <n v="4738848"/>
    <s v="Кудлатов"/>
  </r>
  <r>
    <x v="4"/>
    <x v="0"/>
    <x v="1"/>
    <x v="1"/>
    <n v="4680320"/>
    <s v="Оверштагов"/>
  </r>
  <r>
    <x v="6"/>
    <x v="0"/>
    <x v="1"/>
    <x v="1"/>
    <n v="1449920"/>
    <s v="Магомедов"/>
  </r>
  <r>
    <x v="7"/>
    <x v="0"/>
    <x v="0"/>
    <x v="1"/>
    <n v="1526976"/>
    <s v="Васілєв"/>
  </r>
  <r>
    <x v="8"/>
    <x v="0"/>
    <x v="1"/>
    <x v="1"/>
    <n v="380992"/>
    <s v="Оверштагов"/>
  </r>
  <r>
    <x v="9"/>
    <x v="3"/>
    <x v="0"/>
    <x v="1"/>
    <n v="2709824"/>
    <s v="Васілєв"/>
  </r>
  <r>
    <x v="10"/>
    <x v="0"/>
    <x v="0"/>
    <x v="1"/>
    <n v="1212864"/>
    <s v="Терещенко"/>
  </r>
  <r>
    <x v="4"/>
    <x v="0"/>
    <x v="0"/>
    <x v="2"/>
    <n v="1255712"/>
    <s v="Янин"/>
  </r>
  <r>
    <x v="2"/>
    <x v="1"/>
    <x v="0"/>
    <x v="2"/>
    <n v="1271456"/>
    <s v="Куликов"/>
  </r>
  <r>
    <x v="10"/>
    <x v="0"/>
    <x v="1"/>
    <x v="2"/>
    <n v="712608"/>
    <s v="Щукин"/>
  </r>
  <r>
    <x v="11"/>
    <x v="2"/>
    <x v="1"/>
    <x v="2"/>
    <n v="851072"/>
    <s v="Магомедов"/>
  </r>
  <r>
    <x v="12"/>
    <x v="1"/>
    <x v="1"/>
    <x v="2"/>
    <n v="1943232"/>
    <s v="Куркин"/>
  </r>
  <r>
    <x v="4"/>
    <x v="0"/>
    <x v="2"/>
    <x v="2"/>
    <n v="963680"/>
    <s v="Іванов"/>
  </r>
  <r>
    <x v="13"/>
    <x v="0"/>
    <x v="0"/>
    <x v="2"/>
    <n v="2524288"/>
    <s v="Сергеев"/>
  </r>
  <r>
    <x v="14"/>
    <x v="1"/>
    <x v="1"/>
    <x v="2"/>
    <n v="2577632"/>
    <s v="Кособаев"/>
  </r>
  <r>
    <x v="0"/>
    <x v="0"/>
    <x v="0"/>
    <x v="3"/>
    <n v="2615168"/>
    <s v="Газнаков"/>
  </r>
  <r>
    <x v="5"/>
    <x v="0"/>
    <x v="0"/>
    <x v="3"/>
    <n v="1256800"/>
    <s v="Карпсатов"/>
  </r>
  <r>
    <x v="0"/>
    <x v="0"/>
    <x v="1"/>
    <x v="3"/>
    <n v="218144"/>
    <s v="Куркин"/>
  </r>
  <r>
    <x v="8"/>
    <x v="0"/>
    <x v="1"/>
    <x v="3"/>
    <n v="2487904"/>
    <s v="Суприкін"/>
  </r>
  <r>
    <x v="14"/>
    <x v="1"/>
    <x v="1"/>
    <x v="3"/>
    <n v="668736"/>
    <s v="Верханкин"/>
  </r>
  <r>
    <x v="15"/>
    <x v="1"/>
    <x v="0"/>
    <x v="4"/>
    <n v="443744"/>
    <s v="Янин"/>
  </r>
  <r>
    <x v="5"/>
    <x v="0"/>
    <x v="0"/>
    <x v="4"/>
    <n v="1441696"/>
    <s v="Булкаєв"/>
  </r>
  <r>
    <x v="1"/>
    <x v="1"/>
    <x v="0"/>
    <x v="4"/>
    <n v="4429248"/>
    <s v="Пепелидзе"/>
  </r>
  <r>
    <x v="16"/>
    <x v="0"/>
    <x v="1"/>
    <x v="4"/>
    <n v="636384"/>
    <s v="Оверштагов"/>
  </r>
  <r>
    <x v="15"/>
    <x v="1"/>
    <x v="1"/>
    <x v="4"/>
    <n v="2141440"/>
    <s v="Суприкін"/>
  </r>
  <r>
    <x v="17"/>
    <x v="1"/>
    <x v="0"/>
    <x v="4"/>
    <n v="1086624"/>
    <s v="Кудлатов"/>
  </r>
  <r>
    <x v="8"/>
    <x v="0"/>
    <x v="1"/>
    <x v="4"/>
    <n v="2320800"/>
    <s v="Оверштагов"/>
  </r>
  <r>
    <x v="4"/>
    <x v="0"/>
    <x v="0"/>
    <x v="4"/>
    <n v="2124864"/>
    <s v="Сергеев"/>
  </r>
  <r>
    <x v="8"/>
    <x v="0"/>
    <x v="1"/>
    <x v="4"/>
    <n v="1098720"/>
    <s v="Суприкін"/>
  </r>
  <r>
    <x v="3"/>
    <x v="2"/>
    <x v="0"/>
    <x v="5"/>
    <n v="1448544"/>
    <s v="Куликов"/>
  </r>
  <r>
    <x v="16"/>
    <x v="0"/>
    <x v="2"/>
    <x v="5"/>
    <n v="1005248"/>
    <s v="Михайлов"/>
  </r>
  <r>
    <x v="5"/>
    <x v="0"/>
    <x v="0"/>
    <x v="5"/>
    <n v="889856"/>
    <s v="Аверман"/>
  </r>
  <r>
    <x v="17"/>
    <x v="1"/>
    <x v="0"/>
    <x v="5"/>
    <n v="1418464"/>
    <s v="Кудлатов"/>
  </r>
  <r>
    <x v="8"/>
    <x v="0"/>
    <x v="1"/>
    <x v="5"/>
    <n v="426048"/>
    <s v="Суприкін"/>
  </r>
  <r>
    <x v="14"/>
    <x v="1"/>
    <x v="0"/>
    <x v="5"/>
    <n v="1556352"/>
    <s v="Янин"/>
  </r>
  <r>
    <x v="3"/>
    <x v="2"/>
    <x v="1"/>
    <x v="5"/>
    <n v="2616096"/>
    <s v="Мехненко"/>
  </r>
  <r>
    <x v="18"/>
    <x v="3"/>
    <x v="2"/>
    <x v="6"/>
    <n v="1447936"/>
    <s v="Волина"/>
  </r>
  <r>
    <x v="14"/>
    <x v="1"/>
    <x v="0"/>
    <x v="6"/>
    <n v="2115456"/>
    <s v="Аникин"/>
  </r>
  <r>
    <x v="10"/>
    <x v="0"/>
    <x v="1"/>
    <x v="6"/>
    <n v="2996000"/>
    <s v="Щукин"/>
  </r>
  <r>
    <x v="10"/>
    <x v="0"/>
    <x v="0"/>
    <x v="6"/>
    <n v="336448"/>
    <s v="Ступаев"/>
  </r>
  <r>
    <x v="10"/>
    <x v="0"/>
    <x v="1"/>
    <x v="6"/>
    <n v="1480736"/>
    <s v="Щукин"/>
  </r>
  <r>
    <x v="14"/>
    <x v="1"/>
    <x v="0"/>
    <x v="7"/>
    <n v="2735584"/>
    <s v="Аникин"/>
  </r>
  <r>
    <x v="6"/>
    <x v="0"/>
    <x v="0"/>
    <x v="7"/>
    <n v="2465024"/>
    <s v="Кудлатов"/>
  </r>
  <r>
    <x v="7"/>
    <x v="0"/>
    <x v="1"/>
    <x v="7"/>
    <n v="3688896"/>
    <s v="Суприкін"/>
  </r>
  <r>
    <x v="18"/>
    <x v="3"/>
    <x v="1"/>
    <x v="7"/>
    <n v="691872"/>
    <s v="Бабрикін"/>
  </r>
  <r>
    <x v="0"/>
    <x v="0"/>
    <x v="1"/>
    <x v="8"/>
    <n v="71808"/>
    <s v="Куркин"/>
  </r>
  <r>
    <x v="17"/>
    <x v="1"/>
    <x v="0"/>
    <x v="8"/>
    <n v="693248"/>
    <s v="Іспашкін"/>
  </r>
  <r>
    <x v="10"/>
    <x v="0"/>
    <x v="0"/>
    <x v="8"/>
    <n v="1425792"/>
    <s v="Терещенко"/>
  </r>
  <r>
    <x v="8"/>
    <x v="0"/>
    <x v="1"/>
    <x v="8"/>
    <n v="2356096"/>
    <s v="Оверштагов"/>
  </r>
  <r>
    <x v="14"/>
    <x v="1"/>
    <x v="2"/>
    <x v="9"/>
    <n v="2254656"/>
    <s v="Дмитриенко"/>
  </r>
  <r>
    <x v="19"/>
    <x v="3"/>
    <x v="2"/>
    <x v="9"/>
    <n v="814048"/>
    <s v="Пушкарев"/>
  </r>
  <r>
    <x v="18"/>
    <x v="3"/>
    <x v="0"/>
    <x v="9"/>
    <n v="206368"/>
    <s v="Сергеев"/>
  </r>
  <r>
    <x v="10"/>
    <x v="0"/>
    <x v="0"/>
    <x v="9"/>
    <n v="1390624"/>
    <s v="Терещенко"/>
  </r>
  <r>
    <x v="7"/>
    <x v="0"/>
    <x v="1"/>
    <x v="9"/>
    <n v="1445568"/>
    <s v="Туркаев"/>
  </r>
  <r>
    <x v="4"/>
    <x v="0"/>
    <x v="1"/>
    <x v="9"/>
    <n v="1511424"/>
    <s v="Туркаев"/>
  </r>
  <r>
    <x v="2"/>
    <x v="1"/>
    <x v="1"/>
    <x v="9"/>
    <n v="264800"/>
    <s v="Гвисташин"/>
  </r>
  <r>
    <x v="1"/>
    <x v="1"/>
    <x v="0"/>
    <x v="10"/>
    <n v="339168"/>
    <s v="Пепелидзе"/>
  </r>
  <r>
    <x v="6"/>
    <x v="0"/>
    <x v="1"/>
    <x v="10"/>
    <n v="1921760"/>
    <s v="Магомедов"/>
  </r>
  <r>
    <x v="19"/>
    <x v="3"/>
    <x v="2"/>
    <x v="10"/>
    <n v="1040160"/>
    <s v="Дмитриенко"/>
  </r>
  <r>
    <x v="4"/>
    <x v="0"/>
    <x v="0"/>
    <x v="10"/>
    <n v="1330368"/>
    <s v="Аникин"/>
  </r>
  <r>
    <x v="1"/>
    <x v="1"/>
    <x v="2"/>
    <x v="11"/>
    <n v="3080992"/>
    <s v="Волина"/>
  </r>
  <r>
    <x v="13"/>
    <x v="0"/>
    <x v="1"/>
    <x v="11"/>
    <n v="2261504"/>
    <s v="Туркаев"/>
  </r>
  <r>
    <x v="16"/>
    <x v="0"/>
    <x v="0"/>
    <x v="11"/>
    <n v="958400"/>
    <s v="Прасковьев"/>
  </r>
  <r>
    <x v="13"/>
    <x v="0"/>
    <x v="1"/>
    <x v="11"/>
    <n v="6906720"/>
    <s v="Деменович"/>
  </r>
  <r>
    <x v="14"/>
    <x v="1"/>
    <x v="1"/>
    <x v="12"/>
    <n v="2952896"/>
    <s v="Суспенко"/>
  </r>
  <r>
    <x v="10"/>
    <x v="0"/>
    <x v="1"/>
    <x v="12"/>
    <n v="1801792"/>
    <s v="Щукин"/>
  </r>
  <r>
    <x v="8"/>
    <x v="0"/>
    <x v="0"/>
    <x v="12"/>
    <n v="2409824"/>
    <s v="Янин"/>
  </r>
  <r>
    <x v="15"/>
    <x v="1"/>
    <x v="0"/>
    <x v="12"/>
    <n v="1168320"/>
    <s v="Прасковьев"/>
  </r>
  <r>
    <x v="14"/>
    <x v="1"/>
    <x v="0"/>
    <x v="12"/>
    <n v="2115424"/>
    <s v="Ільюшина"/>
  </r>
  <r>
    <x v="20"/>
    <x v="3"/>
    <x v="0"/>
    <x v="13"/>
    <n v="3018816"/>
    <s v="Мустаев"/>
  </r>
  <r>
    <x v="0"/>
    <x v="0"/>
    <x v="2"/>
    <x v="13"/>
    <n v="1703744"/>
    <s v="Тарасов"/>
  </r>
  <r>
    <x v="4"/>
    <x v="0"/>
    <x v="0"/>
    <x v="14"/>
    <n v="1168544"/>
    <s v="Аникин"/>
  </r>
  <r>
    <x v="15"/>
    <x v="1"/>
    <x v="1"/>
    <x v="14"/>
    <n v="2293120"/>
    <s v="Суприкін"/>
  </r>
  <r>
    <x v="15"/>
    <x v="1"/>
    <x v="0"/>
    <x v="14"/>
    <n v="2796480"/>
    <s v="Ільюшина"/>
  </r>
  <r>
    <x v="19"/>
    <x v="3"/>
    <x v="0"/>
    <x v="14"/>
    <n v="2507456"/>
    <s v="Пепелидзе"/>
  </r>
  <r>
    <x v="14"/>
    <x v="1"/>
    <x v="0"/>
    <x v="14"/>
    <n v="2659520"/>
    <s v="Сергеев"/>
  </r>
  <r>
    <x v="2"/>
    <x v="1"/>
    <x v="1"/>
    <x v="14"/>
    <n v="1732288"/>
    <s v="Куркин"/>
  </r>
  <r>
    <x v="0"/>
    <x v="0"/>
    <x v="1"/>
    <x v="14"/>
    <n v="551392"/>
    <s v="Куркин"/>
  </r>
  <r>
    <x v="1"/>
    <x v="1"/>
    <x v="0"/>
    <x v="15"/>
    <n v="456544"/>
    <s v="Кудлатов"/>
  </r>
  <r>
    <x v="18"/>
    <x v="3"/>
    <x v="1"/>
    <x v="15"/>
    <n v="488224"/>
    <s v="Ступін"/>
  </r>
  <r>
    <x v="1"/>
    <x v="1"/>
    <x v="1"/>
    <x v="15"/>
    <n v="600160"/>
    <s v="Магомедов"/>
  </r>
  <r>
    <x v="15"/>
    <x v="1"/>
    <x v="2"/>
    <x v="16"/>
    <n v="275520"/>
    <s v="Тарасов"/>
  </r>
  <r>
    <x v="17"/>
    <x v="1"/>
    <x v="0"/>
    <x v="16"/>
    <n v="690496"/>
    <s v="Пепелидзе"/>
  </r>
  <r>
    <x v="14"/>
    <x v="1"/>
    <x v="2"/>
    <x v="16"/>
    <n v="1106400"/>
    <s v="Волина"/>
  </r>
  <r>
    <x v="18"/>
    <x v="3"/>
    <x v="1"/>
    <x v="16"/>
    <n v="2142144"/>
    <s v="Суспенко"/>
  </r>
  <r>
    <x v="11"/>
    <x v="2"/>
    <x v="2"/>
    <x v="17"/>
    <n v="110624"/>
    <s v="Дмитриенко"/>
  </r>
  <r>
    <x v="17"/>
    <x v="1"/>
    <x v="1"/>
    <x v="17"/>
    <n v="2566272"/>
    <s v="Гвисташин"/>
  </r>
  <r>
    <x v="7"/>
    <x v="0"/>
    <x v="0"/>
    <x v="18"/>
    <n v="363776"/>
    <s v="Мустаев"/>
  </r>
  <r>
    <x v="16"/>
    <x v="0"/>
    <x v="0"/>
    <x v="18"/>
    <n v="797664"/>
    <s v="Сергеев"/>
  </r>
  <r>
    <x v="13"/>
    <x v="0"/>
    <x v="0"/>
    <x v="18"/>
    <n v="385280"/>
    <s v="Янин"/>
  </r>
  <r>
    <x v="13"/>
    <x v="0"/>
    <x v="1"/>
    <x v="18"/>
    <n v="2108448"/>
    <s v="Суприкін"/>
  </r>
  <r>
    <x v="14"/>
    <x v="1"/>
    <x v="2"/>
    <x v="18"/>
    <n v="328736"/>
    <s v="Пушкарев"/>
  </r>
  <r>
    <x v="16"/>
    <x v="0"/>
    <x v="1"/>
    <x v="18"/>
    <n v="1374528"/>
    <s v="Деменович"/>
  </r>
  <r>
    <x v="21"/>
    <x v="0"/>
    <x v="1"/>
    <x v="18"/>
    <n v="486592"/>
    <s v="Мехненко"/>
  </r>
  <r>
    <x v="2"/>
    <x v="1"/>
    <x v="0"/>
    <x v="18"/>
    <n v="436416"/>
    <s v="Аверман"/>
  </r>
  <r>
    <x v="7"/>
    <x v="0"/>
    <x v="1"/>
    <x v="18"/>
    <n v="1512896"/>
    <s v="Туркаев"/>
  </r>
  <r>
    <x v="21"/>
    <x v="0"/>
    <x v="1"/>
    <x v="18"/>
    <n v="786176"/>
    <s v="Магомедов"/>
  </r>
  <r>
    <x v="10"/>
    <x v="0"/>
    <x v="0"/>
    <x v="19"/>
    <n v="1449376"/>
    <s v="Ступаев"/>
  </r>
  <r>
    <x v="14"/>
    <x v="1"/>
    <x v="1"/>
    <x v="19"/>
    <n v="3176576"/>
    <s v="Дудкин"/>
  </r>
  <r>
    <x v="6"/>
    <x v="0"/>
    <x v="1"/>
    <x v="19"/>
    <n v="1440768"/>
    <s v="Магомедов"/>
  </r>
  <r>
    <x v="10"/>
    <x v="0"/>
    <x v="1"/>
    <x v="19"/>
    <n v="1204256"/>
    <s v="Воробьева"/>
  </r>
  <r>
    <x v="21"/>
    <x v="0"/>
    <x v="0"/>
    <x v="19"/>
    <n v="842784"/>
    <s v="Газнаков"/>
  </r>
  <r>
    <x v="19"/>
    <x v="3"/>
    <x v="0"/>
    <x v="19"/>
    <n v="1577568"/>
    <s v="Іспашкін"/>
  </r>
  <r>
    <x v="16"/>
    <x v="0"/>
    <x v="0"/>
    <x v="20"/>
    <n v="923500"/>
    <s v="Аникин"/>
  </r>
  <r>
    <x v="20"/>
    <x v="3"/>
    <x v="1"/>
    <x v="20"/>
    <n v="1010336"/>
    <s v="Деменович"/>
  </r>
  <r>
    <x v="21"/>
    <x v="0"/>
    <x v="2"/>
    <x v="21"/>
    <n v="1079328"/>
    <s v="Тарасов"/>
  </r>
  <r>
    <x v="18"/>
    <x v="3"/>
    <x v="0"/>
    <x v="21"/>
    <n v="1457344"/>
    <s v="Сергеев"/>
  </r>
  <r>
    <x v="5"/>
    <x v="0"/>
    <x v="0"/>
    <x v="21"/>
    <n v="1889952"/>
    <s v="Куликов"/>
  </r>
  <r>
    <x v="4"/>
    <x v="0"/>
    <x v="1"/>
    <x v="21"/>
    <n v="507968"/>
    <s v="Оверштагов"/>
  </r>
  <r>
    <x v="15"/>
    <x v="1"/>
    <x v="2"/>
    <x v="21"/>
    <n v="226048"/>
    <s v="Пушкарев"/>
  </r>
  <r>
    <x v="14"/>
    <x v="1"/>
    <x v="0"/>
    <x v="21"/>
    <n v="360160"/>
    <s v="Прасковьев"/>
  </r>
  <r>
    <x v="5"/>
    <x v="0"/>
    <x v="0"/>
    <x v="21"/>
    <n v="1802528"/>
    <s v="Булкаєв"/>
  </r>
  <r>
    <x v="6"/>
    <x v="0"/>
    <x v="0"/>
    <x v="21"/>
    <n v="1068672"/>
    <s v="Кудлатов"/>
  </r>
  <r>
    <x v="1"/>
    <x v="1"/>
    <x v="1"/>
    <x v="21"/>
    <n v="1182816"/>
    <s v="Куркин"/>
  </r>
  <r>
    <x v="13"/>
    <x v="0"/>
    <x v="2"/>
    <x v="22"/>
    <n v="800256"/>
    <s v="Михайлов"/>
  </r>
  <r>
    <x v="8"/>
    <x v="0"/>
    <x v="1"/>
    <x v="22"/>
    <n v="1311040"/>
    <s v="Суприкін"/>
  </r>
  <r>
    <x v="17"/>
    <x v="1"/>
    <x v="1"/>
    <x v="22"/>
    <n v="4976064"/>
    <s v="Куркин"/>
  </r>
  <r>
    <x v="4"/>
    <x v="0"/>
    <x v="0"/>
    <x v="22"/>
    <n v="1579104"/>
    <s v="Янин"/>
  </r>
  <r>
    <x v="17"/>
    <x v="1"/>
    <x v="0"/>
    <x v="22"/>
    <n v="2005440"/>
    <s v="Іспашкін"/>
  </r>
  <r>
    <x v="6"/>
    <x v="0"/>
    <x v="0"/>
    <x v="22"/>
    <n v="559040"/>
    <s v="Кудлатов"/>
  </r>
  <r>
    <x v="17"/>
    <x v="1"/>
    <x v="1"/>
    <x v="22"/>
    <n v="1569120"/>
    <s v="Мехненко"/>
  </r>
  <r>
    <x v="1"/>
    <x v="1"/>
    <x v="0"/>
    <x v="22"/>
    <n v="284416"/>
    <s v="Кудлатов"/>
  </r>
  <r>
    <x v="18"/>
    <x v="3"/>
    <x v="1"/>
    <x v="22"/>
    <n v="2902496"/>
    <s v="Верханкин"/>
  </r>
  <r>
    <x v="18"/>
    <x v="3"/>
    <x v="1"/>
    <x v="22"/>
    <n v="1678400"/>
    <s v="Кособаев"/>
  </r>
  <r>
    <x v="14"/>
    <x v="1"/>
    <x v="2"/>
    <x v="23"/>
    <n v="1595136"/>
    <s v="Волина"/>
  </r>
  <r>
    <x v="21"/>
    <x v="0"/>
    <x v="2"/>
    <x v="23"/>
    <n v="1555360"/>
    <s v="Волина"/>
  </r>
  <r>
    <x v="12"/>
    <x v="1"/>
    <x v="0"/>
    <x v="23"/>
    <n v="358112"/>
    <s v="Пепелидзе"/>
  </r>
  <r>
    <x v="4"/>
    <x v="0"/>
    <x v="1"/>
    <x v="23"/>
    <n v="1742880"/>
    <s v="Туркаев"/>
  </r>
  <r>
    <x v="5"/>
    <x v="0"/>
    <x v="1"/>
    <x v="23"/>
    <n v="1221536"/>
    <s v="Суспенко"/>
  </r>
  <r>
    <x v="12"/>
    <x v="1"/>
    <x v="1"/>
    <x v="23"/>
    <n v="3019360"/>
    <s v="Магомедов"/>
  </r>
  <r>
    <x v="14"/>
    <x v="1"/>
    <x v="0"/>
    <x v="23"/>
    <n v="2204192"/>
    <s v="Прасковьев"/>
  </r>
  <r>
    <x v="1"/>
    <x v="1"/>
    <x v="0"/>
    <x v="23"/>
    <n v="886912"/>
    <s v="Іспашкін"/>
  </r>
  <r>
    <x v="21"/>
    <x v="0"/>
    <x v="2"/>
    <x v="24"/>
    <n v="1911040"/>
    <s v="Пушкарев"/>
  </r>
  <r>
    <x v="16"/>
    <x v="0"/>
    <x v="0"/>
    <x v="24"/>
    <n v="820064"/>
    <s v="Прасковьев"/>
  </r>
  <r>
    <x v="15"/>
    <x v="1"/>
    <x v="0"/>
    <x v="24"/>
    <n v="1019648"/>
    <s v="Прасковьев"/>
  </r>
  <r>
    <x v="14"/>
    <x v="1"/>
    <x v="1"/>
    <x v="24"/>
    <n v="1723200"/>
    <s v="Верханкин"/>
  </r>
  <r>
    <x v="5"/>
    <x v="0"/>
    <x v="1"/>
    <x v="24"/>
    <n v="51776"/>
    <s v="Ступін"/>
  </r>
  <r>
    <x v="19"/>
    <x v="3"/>
    <x v="1"/>
    <x v="24"/>
    <n v="5579808"/>
    <s v="Мехненко"/>
  </r>
  <r>
    <x v="10"/>
    <x v="0"/>
    <x v="1"/>
    <x v="24"/>
    <n v="863072"/>
    <s v="Щукин"/>
  </r>
  <r>
    <x v="18"/>
    <x v="3"/>
    <x v="0"/>
    <x v="24"/>
    <n v="1623360"/>
    <s v="Сергеев"/>
  </r>
  <r>
    <x v="6"/>
    <x v="0"/>
    <x v="1"/>
    <x v="24"/>
    <n v="567360"/>
    <s v="Магомедов"/>
  </r>
  <r>
    <x v="13"/>
    <x v="0"/>
    <x v="1"/>
    <x v="25"/>
    <n v="1585568"/>
    <s v="Туркаев"/>
  </r>
  <r>
    <x v="0"/>
    <x v="0"/>
    <x v="1"/>
    <x v="25"/>
    <n v="1037664"/>
    <s v="Магомедов"/>
  </r>
  <r>
    <x v="15"/>
    <x v="1"/>
    <x v="0"/>
    <x v="25"/>
    <n v="286816"/>
    <s v="Ільюшина"/>
  </r>
  <r>
    <x v="14"/>
    <x v="1"/>
    <x v="0"/>
    <x v="25"/>
    <n v="339520"/>
    <s v="Сергеев"/>
  </r>
  <r>
    <x v="15"/>
    <x v="1"/>
    <x v="1"/>
    <x v="25"/>
    <n v="1013088"/>
    <s v="Верханкин"/>
  </r>
  <r>
    <x v="20"/>
    <x v="3"/>
    <x v="2"/>
    <x v="26"/>
    <n v="1518048"/>
    <s v="Михайлов"/>
  </r>
  <r>
    <x v="13"/>
    <x v="0"/>
    <x v="0"/>
    <x v="26"/>
    <n v="1481824"/>
    <s v="Сергеев"/>
  </r>
  <r>
    <x v="17"/>
    <x v="1"/>
    <x v="0"/>
    <x v="26"/>
    <n v="840608"/>
    <s v="Газнаков"/>
  </r>
  <r>
    <x v="12"/>
    <x v="1"/>
    <x v="1"/>
    <x v="26"/>
    <n v="564896"/>
    <s v="Огарев"/>
  </r>
  <r>
    <x v="14"/>
    <x v="1"/>
    <x v="0"/>
    <x v="26"/>
    <n v="8913504"/>
    <s v="Ільюшина"/>
  </r>
  <r>
    <x v="8"/>
    <x v="0"/>
    <x v="1"/>
    <x v="26"/>
    <n v="1291456"/>
    <s v="Оверштагов"/>
  </r>
  <r>
    <x v="6"/>
    <x v="0"/>
    <x v="1"/>
    <x v="27"/>
    <n v="2821632"/>
    <s v="Магомедов"/>
  </r>
  <r>
    <x v="20"/>
    <x v="3"/>
    <x v="0"/>
    <x v="27"/>
    <n v="1665312"/>
    <s v="Терещенко"/>
  </r>
  <r>
    <x v="14"/>
    <x v="1"/>
    <x v="0"/>
    <x v="27"/>
    <n v="178720"/>
    <s v="Прасковьев"/>
  </r>
  <r>
    <x v="2"/>
    <x v="1"/>
    <x v="0"/>
    <x v="27"/>
    <n v="1262432"/>
    <s v="Аверман"/>
  </r>
  <r>
    <x v="5"/>
    <x v="0"/>
    <x v="1"/>
    <x v="27"/>
    <n v="609376"/>
    <s v="Кособаев"/>
  </r>
  <r>
    <x v="17"/>
    <x v="1"/>
    <x v="1"/>
    <x v="27"/>
    <n v="1173664"/>
    <s v="Магомедов"/>
  </r>
  <r>
    <x v="6"/>
    <x v="0"/>
    <x v="1"/>
    <x v="27"/>
    <n v="859392"/>
    <s v="Магомедов"/>
  </r>
  <r>
    <x v="4"/>
    <x v="0"/>
    <x v="0"/>
    <x v="28"/>
    <n v="449696"/>
    <s v="Сергеев"/>
  </r>
  <r>
    <x v="7"/>
    <x v="0"/>
    <x v="1"/>
    <x v="28"/>
    <n v="1166592"/>
    <s v="Суприкін"/>
  </r>
  <r>
    <x v="9"/>
    <x v="3"/>
    <x v="0"/>
    <x v="28"/>
    <n v="2769536"/>
    <s v="Мустаев"/>
  </r>
  <r>
    <x v="15"/>
    <x v="1"/>
    <x v="0"/>
    <x v="28"/>
    <n v="938848"/>
    <s v="Ільюшина"/>
  </r>
  <r>
    <x v="0"/>
    <x v="0"/>
    <x v="0"/>
    <x v="28"/>
    <n v="1501760"/>
    <s v="Газнаков"/>
  </r>
  <r>
    <x v="17"/>
    <x v="1"/>
    <x v="0"/>
    <x v="28"/>
    <n v="2961728"/>
    <s v="Пепелидзе"/>
  </r>
  <r>
    <x v="7"/>
    <x v="0"/>
    <x v="0"/>
    <x v="29"/>
    <n v="1070592"/>
    <s v="Терещенко"/>
  </r>
  <r>
    <x v="4"/>
    <x v="0"/>
    <x v="0"/>
    <x v="29"/>
    <n v="2969600"/>
    <s v="Сергеев"/>
  </r>
  <r>
    <x v="7"/>
    <x v="0"/>
    <x v="1"/>
    <x v="29"/>
    <n v="3113920"/>
    <s v="Оверштагов"/>
  </r>
  <r>
    <x v="7"/>
    <x v="0"/>
    <x v="1"/>
    <x v="29"/>
    <n v="1336992"/>
    <s v="Оверштагов"/>
  </r>
  <r>
    <x v="17"/>
    <x v="1"/>
    <x v="1"/>
    <x v="29"/>
    <n v="337888"/>
    <s v="Куркин"/>
  </r>
  <r>
    <x v="11"/>
    <x v="2"/>
    <x v="1"/>
    <x v="29"/>
    <n v="2963168"/>
    <s v="Огарев"/>
  </r>
  <r>
    <x v="1"/>
    <x v="1"/>
    <x v="1"/>
    <x v="29"/>
    <n v="2037728"/>
    <s v="Огарев"/>
  </r>
  <r>
    <x v="16"/>
    <x v="0"/>
    <x v="0"/>
    <x v="30"/>
    <n v="282784"/>
    <s v="Аникин"/>
  </r>
  <r>
    <x v="16"/>
    <x v="0"/>
    <x v="0"/>
    <x v="30"/>
    <n v="158092"/>
    <s v="Ільюшина"/>
  </r>
  <r>
    <x v="18"/>
    <x v="3"/>
    <x v="0"/>
    <x v="30"/>
    <n v="627488"/>
    <s v="Сергеев"/>
  </r>
  <r>
    <x v="18"/>
    <x v="3"/>
    <x v="0"/>
    <x v="30"/>
    <n v="1242048"/>
    <s v="Сергеев"/>
  </r>
  <r>
    <x v="7"/>
    <x v="0"/>
    <x v="1"/>
    <x v="30"/>
    <n v="866496"/>
    <s v="Суприкін"/>
  </r>
  <r>
    <x v="13"/>
    <x v="0"/>
    <x v="1"/>
    <x v="30"/>
    <n v="274176"/>
    <s v="Оверштагов"/>
  </r>
  <r>
    <x v="14"/>
    <x v="1"/>
    <x v="1"/>
    <x v="30"/>
    <n v="1474592"/>
    <s v="Бабрикін"/>
  </r>
  <r>
    <x v="15"/>
    <x v="1"/>
    <x v="0"/>
    <x v="30"/>
    <n v="289952"/>
    <s v="Аникин"/>
  </r>
  <r>
    <x v="10"/>
    <x v="0"/>
    <x v="0"/>
    <x v="30"/>
    <n v="380192"/>
    <s v="Ступаев"/>
  </r>
  <r>
    <x v="9"/>
    <x v="3"/>
    <x v="0"/>
    <x v="30"/>
    <n v="570496"/>
    <s v="Яшкович"/>
  </r>
  <r>
    <x v="17"/>
    <x v="1"/>
    <x v="0"/>
    <x v="30"/>
    <n v="1200928"/>
    <s v="Іспашкін"/>
  </r>
  <r>
    <x v="3"/>
    <x v="2"/>
    <x v="1"/>
    <x v="30"/>
    <n v="1322464"/>
    <s v="Огарев"/>
  </r>
  <r>
    <x v="5"/>
    <x v="0"/>
    <x v="0"/>
    <x v="31"/>
    <n v="1037728"/>
    <s v="Гистахов"/>
  </r>
  <r>
    <x v="17"/>
    <x v="1"/>
    <x v="0"/>
    <x v="31"/>
    <n v="2992768"/>
    <s v="Пепелидзе"/>
  </r>
  <r>
    <x v="17"/>
    <x v="1"/>
    <x v="1"/>
    <x v="31"/>
    <n v="356672"/>
    <s v="Мехненко"/>
  </r>
  <r>
    <x v="0"/>
    <x v="0"/>
    <x v="0"/>
    <x v="31"/>
    <n v="3047328"/>
    <s v="Іспашкін"/>
  </r>
  <r>
    <x v="12"/>
    <x v="1"/>
    <x v="0"/>
    <x v="31"/>
    <n v="1320320"/>
    <s v="Пепелидзе"/>
  </r>
  <r>
    <x v="16"/>
    <x v="0"/>
    <x v="0"/>
    <x v="31"/>
    <n v="955712"/>
    <s v="Ільюшина"/>
  </r>
  <r>
    <x v="18"/>
    <x v="3"/>
    <x v="0"/>
    <x v="31"/>
    <n v="1501824"/>
    <s v="Аникин"/>
  </r>
  <r>
    <x v="17"/>
    <x v="1"/>
    <x v="0"/>
    <x v="31"/>
    <n v="945696"/>
    <s v="Пепелидзе"/>
  </r>
  <r>
    <x v="17"/>
    <x v="1"/>
    <x v="0"/>
    <x v="31"/>
    <n v="684928"/>
    <s v="Газнаков"/>
  </r>
  <r>
    <x v="5"/>
    <x v="0"/>
    <x v="1"/>
    <x v="31"/>
    <n v="2600448"/>
    <s v="Ступін"/>
  </r>
  <r>
    <x v="6"/>
    <x v="0"/>
    <x v="1"/>
    <x v="31"/>
    <n v="2899936"/>
    <s v="Магомедов"/>
  </r>
  <r>
    <x v="4"/>
    <x v="0"/>
    <x v="2"/>
    <x v="32"/>
    <n v="1064352"/>
    <s v="Іванов"/>
  </r>
  <r>
    <x v="16"/>
    <x v="0"/>
    <x v="0"/>
    <x v="32"/>
    <n v="195616"/>
    <s v="Янин"/>
  </r>
  <r>
    <x v="21"/>
    <x v="0"/>
    <x v="0"/>
    <x v="32"/>
    <n v="606336"/>
    <s v="Іспашкін"/>
  </r>
  <r>
    <x v="6"/>
    <x v="0"/>
    <x v="1"/>
    <x v="32"/>
    <n v="3844800"/>
    <s v="Магомедов"/>
  </r>
  <r>
    <x v="15"/>
    <x v="1"/>
    <x v="0"/>
    <x v="32"/>
    <n v="800832"/>
    <s v="Янин"/>
  </r>
  <r>
    <x v="6"/>
    <x v="0"/>
    <x v="0"/>
    <x v="32"/>
    <n v="1772992"/>
    <s v="Пепелидзе"/>
  </r>
  <r>
    <x v="17"/>
    <x v="1"/>
    <x v="1"/>
    <x v="32"/>
    <n v="1255200"/>
    <s v="Мехненко"/>
  </r>
  <r>
    <x v="9"/>
    <x v="3"/>
    <x v="0"/>
    <x v="33"/>
    <n v="217248"/>
    <s v="Терещенко"/>
  </r>
  <r>
    <x v="1"/>
    <x v="1"/>
    <x v="0"/>
    <x v="33"/>
    <n v="8457216"/>
    <s v="Газнаков"/>
  </r>
  <r>
    <x v="0"/>
    <x v="0"/>
    <x v="1"/>
    <x v="33"/>
    <n v="1838176"/>
    <s v="Гвисташин"/>
  </r>
  <r>
    <x v="19"/>
    <x v="3"/>
    <x v="1"/>
    <x v="33"/>
    <n v="667904"/>
    <s v="Огарев"/>
  </r>
  <r>
    <x v="6"/>
    <x v="0"/>
    <x v="1"/>
    <x v="33"/>
    <n v="2964480"/>
    <s v="Магомедов"/>
  </r>
  <r>
    <x v="20"/>
    <x v="3"/>
    <x v="0"/>
    <x v="33"/>
    <n v="455744"/>
    <s v="Васілєв"/>
  </r>
  <r>
    <x v="1"/>
    <x v="1"/>
    <x v="1"/>
    <x v="33"/>
    <n v="915040"/>
    <s v="Мехненко"/>
  </r>
  <r>
    <x v="22"/>
    <x v="2"/>
    <x v="1"/>
    <x v="33"/>
    <n v="80928"/>
    <s v="Огарев"/>
  </r>
  <r>
    <x v="7"/>
    <x v="0"/>
    <x v="2"/>
    <x v="34"/>
    <n v="2078016"/>
    <s v="Михайлов"/>
  </r>
  <r>
    <x v="13"/>
    <x v="0"/>
    <x v="0"/>
    <x v="34"/>
    <n v="2841760"/>
    <s v="Ільюшина"/>
  </r>
  <r>
    <x v="14"/>
    <x v="1"/>
    <x v="0"/>
    <x v="34"/>
    <n v="1414912"/>
    <s v="Янин"/>
  </r>
  <r>
    <x v="6"/>
    <x v="0"/>
    <x v="0"/>
    <x v="34"/>
    <n v="2780000"/>
    <s v="Кудлатов"/>
  </r>
  <r>
    <x v="7"/>
    <x v="0"/>
    <x v="1"/>
    <x v="34"/>
    <n v="2812928"/>
    <s v="Оверштагов"/>
  </r>
  <r>
    <x v="10"/>
    <x v="0"/>
    <x v="1"/>
    <x v="34"/>
    <n v="563968"/>
    <s v="Щукин"/>
  </r>
  <r>
    <x v="8"/>
    <x v="0"/>
    <x v="2"/>
    <x v="34"/>
    <n v="387936"/>
    <s v="Дмитриенко"/>
  </r>
  <r>
    <x v="15"/>
    <x v="1"/>
    <x v="2"/>
    <x v="34"/>
    <n v="3937760"/>
    <s v="Волина"/>
  </r>
  <r>
    <x v="18"/>
    <x v="3"/>
    <x v="0"/>
    <x v="34"/>
    <n v="256832"/>
    <s v="Сергеев"/>
  </r>
  <r>
    <x v="18"/>
    <x v="3"/>
    <x v="1"/>
    <x v="34"/>
    <n v="318816"/>
    <s v="Кособаев"/>
  </r>
  <r>
    <x v="17"/>
    <x v="1"/>
    <x v="1"/>
    <x v="34"/>
    <n v="1046624"/>
    <s v="Гвисташин"/>
  </r>
  <r>
    <x v="1"/>
    <x v="1"/>
    <x v="1"/>
    <x v="35"/>
    <n v="3055872"/>
    <s v="Гвисташин"/>
  </r>
  <r>
    <x v="14"/>
    <x v="1"/>
    <x v="2"/>
    <x v="36"/>
    <n v="1435552"/>
    <s v="Тарасов"/>
  </r>
  <r>
    <x v="21"/>
    <x v="0"/>
    <x v="2"/>
    <x v="36"/>
    <n v="1496128"/>
    <s v="Дмитриенко"/>
  </r>
  <r>
    <x v="10"/>
    <x v="0"/>
    <x v="2"/>
    <x v="36"/>
    <n v="1365440"/>
    <s v="Пушкарев"/>
  </r>
  <r>
    <x v="18"/>
    <x v="3"/>
    <x v="1"/>
    <x v="36"/>
    <n v="446368"/>
    <s v="Кособаев"/>
  </r>
  <r>
    <x v="1"/>
    <x v="1"/>
    <x v="1"/>
    <x v="36"/>
    <n v="298880"/>
    <s v="Огарев"/>
  </r>
  <r>
    <x v="5"/>
    <x v="0"/>
    <x v="0"/>
    <x v="36"/>
    <n v="3174048"/>
    <s v="Куликов"/>
  </r>
  <r>
    <x v="6"/>
    <x v="0"/>
    <x v="1"/>
    <x v="36"/>
    <n v="1435776"/>
    <s v="Магомедов"/>
  </r>
  <r>
    <x v="5"/>
    <x v="0"/>
    <x v="0"/>
    <x v="37"/>
    <n v="590304"/>
    <s v="Карпсатов"/>
  </r>
  <r>
    <x v="17"/>
    <x v="1"/>
    <x v="0"/>
    <x v="37"/>
    <n v="822912"/>
    <s v="Пепелидзе"/>
  </r>
  <r>
    <x v="16"/>
    <x v="0"/>
    <x v="1"/>
    <x v="37"/>
    <n v="2134848"/>
    <s v="Суприкін"/>
  </r>
  <r>
    <x v="21"/>
    <x v="0"/>
    <x v="1"/>
    <x v="37"/>
    <n v="871872"/>
    <s v="Мехненко"/>
  </r>
  <r>
    <x v="3"/>
    <x v="2"/>
    <x v="1"/>
    <x v="37"/>
    <n v="2823328"/>
    <s v="Гвисташин"/>
  </r>
  <r>
    <x v="18"/>
    <x v="3"/>
    <x v="2"/>
    <x v="38"/>
    <n v="698752"/>
    <s v="Тарасов"/>
  </r>
  <r>
    <x v="13"/>
    <x v="0"/>
    <x v="0"/>
    <x v="38"/>
    <n v="5504352"/>
    <s v="Янин"/>
  </r>
  <r>
    <x v="14"/>
    <x v="1"/>
    <x v="0"/>
    <x v="38"/>
    <n v="247456"/>
    <s v="Ільюшина"/>
  </r>
  <r>
    <x v="22"/>
    <x v="2"/>
    <x v="0"/>
    <x v="38"/>
    <n v="425088"/>
    <s v="Пепелидзе"/>
  </r>
  <r>
    <x v="8"/>
    <x v="0"/>
    <x v="2"/>
    <x v="38"/>
    <n v="3113504"/>
    <s v="Пушкарев"/>
  </r>
  <r>
    <x v="10"/>
    <x v="0"/>
    <x v="2"/>
    <x v="38"/>
    <n v="4081056"/>
    <s v="Дмитриенко"/>
  </r>
  <r>
    <x v="11"/>
    <x v="2"/>
    <x v="0"/>
    <x v="38"/>
    <n v="646944"/>
    <s v="Кудлатов"/>
  </r>
  <r>
    <x v="2"/>
    <x v="1"/>
    <x v="1"/>
    <x v="38"/>
    <n v="742560"/>
    <s v="Мехненко"/>
  </r>
  <r>
    <x v="10"/>
    <x v="0"/>
    <x v="1"/>
    <x v="38"/>
    <n v="2135968"/>
    <s v="Щукин"/>
  </r>
  <r>
    <x v="17"/>
    <x v="1"/>
    <x v="2"/>
    <x v="38"/>
    <n v="2456320"/>
    <s v="Волина"/>
  </r>
  <r>
    <x v="16"/>
    <x v="0"/>
    <x v="1"/>
    <x v="38"/>
    <n v="523008"/>
    <s v="Суприкін"/>
  </r>
  <r>
    <x v="18"/>
    <x v="3"/>
    <x v="1"/>
    <x v="38"/>
    <n v="1094304"/>
    <s v="Ступін"/>
  </r>
  <r>
    <x v="12"/>
    <x v="1"/>
    <x v="0"/>
    <x v="39"/>
    <n v="1163232"/>
    <s v="Кудлатов"/>
  </r>
  <r>
    <x v="17"/>
    <x v="1"/>
    <x v="1"/>
    <x v="39"/>
    <n v="500736"/>
    <s v="Магомедов"/>
  </r>
  <r>
    <x v="5"/>
    <x v="0"/>
    <x v="0"/>
    <x v="39"/>
    <n v="1204960"/>
    <s v="Булкаєв"/>
  </r>
  <r>
    <x v="11"/>
    <x v="2"/>
    <x v="0"/>
    <x v="39"/>
    <n v="1184160"/>
    <s v="Пепелидзе"/>
  </r>
  <r>
    <x v="21"/>
    <x v="0"/>
    <x v="0"/>
    <x v="39"/>
    <n v="2617024"/>
    <s v="Пепелидзе"/>
  </r>
  <r>
    <x v="7"/>
    <x v="0"/>
    <x v="1"/>
    <x v="39"/>
    <n v="1297440"/>
    <s v="Туркаев"/>
  </r>
  <r>
    <x v="4"/>
    <x v="0"/>
    <x v="1"/>
    <x v="39"/>
    <n v="3022464"/>
    <s v="Деменович"/>
  </r>
  <r>
    <x v="15"/>
    <x v="1"/>
    <x v="1"/>
    <x v="39"/>
    <n v="229760"/>
    <s v="Бабрикін"/>
  </r>
  <r>
    <x v="18"/>
    <x v="3"/>
    <x v="1"/>
    <x v="39"/>
    <n v="1793664"/>
    <s v="Дудкин"/>
  </r>
  <r>
    <x v="22"/>
    <x v="2"/>
    <x v="1"/>
    <x v="39"/>
    <n v="2184928"/>
    <s v="Магомедов"/>
  </r>
  <r>
    <x v="15"/>
    <x v="1"/>
    <x v="0"/>
    <x v="39"/>
    <n v="1201536"/>
    <s v="Прасковьев"/>
  </r>
  <r>
    <x v="1"/>
    <x v="1"/>
    <x v="1"/>
    <x v="39"/>
    <n v="2442496"/>
    <s v="Гвисташин"/>
  </r>
  <r>
    <x v="20"/>
    <x v="3"/>
    <x v="1"/>
    <x v="40"/>
    <n v="2611648"/>
    <s v="Суприкін"/>
  </r>
  <r>
    <x v="7"/>
    <x v="0"/>
    <x v="1"/>
    <x v="40"/>
    <n v="1413696"/>
    <s v="Деменович"/>
  </r>
  <r>
    <x v="14"/>
    <x v="1"/>
    <x v="1"/>
    <x v="40"/>
    <n v="2923712"/>
    <s v="Кособаев"/>
  </r>
  <r>
    <x v="14"/>
    <x v="1"/>
    <x v="0"/>
    <x v="40"/>
    <n v="938304"/>
    <s v="Аникин"/>
  </r>
  <r>
    <x v="0"/>
    <x v="0"/>
    <x v="0"/>
    <x v="40"/>
    <n v="139104"/>
    <s v="Іспашкін"/>
  </r>
  <r>
    <x v="7"/>
    <x v="0"/>
    <x v="0"/>
    <x v="41"/>
    <n v="1919872"/>
    <s v="Яшкович"/>
  </r>
  <r>
    <x v="13"/>
    <x v="0"/>
    <x v="1"/>
    <x v="41"/>
    <n v="2911872"/>
    <s v="Суприкін"/>
  </r>
  <r>
    <x v="5"/>
    <x v="0"/>
    <x v="2"/>
    <x v="41"/>
    <n v="458304"/>
    <s v="Пушкарев"/>
  </r>
  <r>
    <x v="8"/>
    <x v="0"/>
    <x v="0"/>
    <x v="41"/>
    <n v="1892448"/>
    <s v="Ільюшина"/>
  </r>
  <r>
    <x v="8"/>
    <x v="0"/>
    <x v="0"/>
    <x v="41"/>
    <n v="1513216"/>
    <s v="Сергеев"/>
  </r>
  <r>
    <x v="15"/>
    <x v="1"/>
    <x v="0"/>
    <x v="41"/>
    <n v="3026880"/>
    <s v="Сергеев"/>
  </r>
  <r>
    <x v="15"/>
    <x v="1"/>
    <x v="0"/>
    <x v="41"/>
    <n v="110880"/>
    <s v="Аникин"/>
  </r>
  <r>
    <x v="10"/>
    <x v="0"/>
    <x v="0"/>
    <x v="41"/>
    <n v="823072"/>
    <s v="Терещенко"/>
  </r>
  <r>
    <x v="4"/>
    <x v="0"/>
    <x v="1"/>
    <x v="41"/>
    <n v="417696"/>
    <s v="Оверштагов"/>
  </r>
  <r>
    <x v="13"/>
    <x v="0"/>
    <x v="1"/>
    <x v="42"/>
    <n v="987360"/>
    <s v="Суприкін"/>
  </r>
  <r>
    <x v="2"/>
    <x v="1"/>
    <x v="1"/>
    <x v="42"/>
    <n v="501600"/>
    <s v="Куркин"/>
  </r>
  <r>
    <x v="4"/>
    <x v="0"/>
    <x v="2"/>
    <x v="42"/>
    <n v="5562336"/>
    <s v="Михайлов"/>
  </r>
  <r>
    <x v="14"/>
    <x v="1"/>
    <x v="0"/>
    <x v="42"/>
    <n v="460832"/>
    <s v="Янин"/>
  </r>
  <r>
    <x v="20"/>
    <x v="3"/>
    <x v="2"/>
    <x v="43"/>
    <n v="941824"/>
    <s v="Михайлов"/>
  </r>
  <r>
    <x v="10"/>
    <x v="0"/>
    <x v="0"/>
    <x v="43"/>
    <n v="1074880"/>
    <s v="Терещенко"/>
  </r>
  <r>
    <x v="18"/>
    <x v="3"/>
    <x v="1"/>
    <x v="43"/>
    <n v="1387840"/>
    <s v="Верханкин"/>
  </r>
  <r>
    <x v="1"/>
    <x v="1"/>
    <x v="1"/>
    <x v="43"/>
    <n v="246720"/>
    <s v="Мехненко"/>
  </r>
  <r>
    <x v="7"/>
    <x v="0"/>
    <x v="0"/>
    <x v="43"/>
    <n v="1562976"/>
    <s v="Мустаев"/>
  </r>
  <r>
    <x v="13"/>
    <x v="0"/>
    <x v="0"/>
    <x v="43"/>
    <n v="1568288"/>
    <s v="Прасковьев"/>
  </r>
  <r>
    <x v="1"/>
    <x v="1"/>
    <x v="0"/>
    <x v="43"/>
    <n v="358464"/>
    <s v="Пепелидзе"/>
  </r>
  <r>
    <x v="4"/>
    <x v="0"/>
    <x v="1"/>
    <x v="43"/>
    <n v="361920"/>
    <s v="Туркаев"/>
  </r>
  <r>
    <x v="14"/>
    <x v="1"/>
    <x v="1"/>
    <x v="43"/>
    <n v="327552"/>
    <s v="Дудкин"/>
  </r>
  <r>
    <x v="3"/>
    <x v="2"/>
    <x v="1"/>
    <x v="43"/>
    <n v="2596768"/>
    <s v="Куркин"/>
  </r>
  <r>
    <x v="15"/>
    <x v="1"/>
    <x v="0"/>
    <x v="43"/>
    <n v="1405856"/>
    <s v="Сергеев"/>
  </r>
  <r>
    <x v="15"/>
    <x v="1"/>
    <x v="1"/>
    <x v="43"/>
    <n v="486208"/>
    <s v="Кособаев"/>
  </r>
  <r>
    <x v="14"/>
    <x v="1"/>
    <x v="1"/>
    <x v="43"/>
    <n v="1547776"/>
    <s v="Ступін"/>
  </r>
  <r>
    <x v="0"/>
    <x v="0"/>
    <x v="0"/>
    <x v="44"/>
    <n v="6048864"/>
    <s v="Іспашкін"/>
  </r>
  <r>
    <x v="18"/>
    <x v="3"/>
    <x v="1"/>
    <x v="44"/>
    <n v="1710112"/>
    <s v="Дудкин"/>
  </r>
  <r>
    <x v="8"/>
    <x v="0"/>
    <x v="0"/>
    <x v="45"/>
    <n v="602080"/>
    <s v="Сергеев"/>
  </r>
  <r>
    <x v="7"/>
    <x v="0"/>
    <x v="1"/>
    <x v="45"/>
    <n v="975456"/>
    <s v="Деменович"/>
  </r>
  <r>
    <x v="13"/>
    <x v="0"/>
    <x v="1"/>
    <x v="45"/>
    <n v="1511168"/>
    <s v="Оверштагов"/>
  </r>
  <r>
    <x v="17"/>
    <x v="1"/>
    <x v="1"/>
    <x v="45"/>
    <n v="594880"/>
    <s v="Огарев"/>
  </r>
  <r>
    <x v="18"/>
    <x v="3"/>
    <x v="0"/>
    <x v="45"/>
    <n v="7822272"/>
    <s v="Прасковьев"/>
  </r>
  <r>
    <x v="7"/>
    <x v="0"/>
    <x v="1"/>
    <x v="45"/>
    <n v="1367104"/>
    <s v="Деменович"/>
  </r>
  <r>
    <x v="12"/>
    <x v="1"/>
    <x v="1"/>
    <x v="45"/>
    <n v="1059744"/>
    <s v="Магомедов"/>
  </r>
  <r>
    <x v="3"/>
    <x v="2"/>
    <x v="0"/>
    <x v="46"/>
    <n v="2554048"/>
    <s v="Булкаєв"/>
  </r>
  <r>
    <x v="4"/>
    <x v="0"/>
    <x v="1"/>
    <x v="46"/>
    <n v="93600"/>
    <s v="Суприкін"/>
  </r>
  <r>
    <x v="4"/>
    <x v="0"/>
    <x v="0"/>
    <x v="46"/>
    <n v="1478304"/>
    <s v="Прасковьев"/>
  </r>
  <r>
    <x v="21"/>
    <x v="0"/>
    <x v="0"/>
    <x v="46"/>
    <n v="842848"/>
    <s v="Іспашкін"/>
  </r>
  <r>
    <x v="8"/>
    <x v="0"/>
    <x v="1"/>
    <x v="46"/>
    <n v="728576"/>
    <s v="Суприкін"/>
  </r>
  <r>
    <x v="15"/>
    <x v="1"/>
    <x v="2"/>
    <x v="47"/>
    <n v="726784"/>
    <s v="Дмитриенко"/>
  </r>
  <r>
    <x v="17"/>
    <x v="1"/>
    <x v="0"/>
    <x v="47"/>
    <n v="677952"/>
    <s v="Кудлатов"/>
  </r>
  <r>
    <x v="4"/>
    <x v="0"/>
    <x v="1"/>
    <x v="47"/>
    <n v="570784"/>
    <s v="Суприкін"/>
  </r>
  <r>
    <x v="13"/>
    <x v="0"/>
    <x v="1"/>
    <x v="47"/>
    <n v="1122944"/>
    <s v="Суприкін"/>
  </r>
  <r>
    <x v="14"/>
    <x v="1"/>
    <x v="1"/>
    <x v="47"/>
    <n v="649792"/>
    <s v="Бабрикін"/>
  </r>
  <r>
    <x v="21"/>
    <x v="0"/>
    <x v="1"/>
    <x v="47"/>
    <n v="984800"/>
    <s v="Куркин"/>
  </r>
  <r>
    <x v="2"/>
    <x v="1"/>
    <x v="0"/>
    <x v="47"/>
    <n v="1517280"/>
    <s v="Аверман"/>
  </r>
  <r>
    <x v="17"/>
    <x v="1"/>
    <x v="0"/>
    <x v="47"/>
    <n v="2390912"/>
    <s v="Кудлатов"/>
  </r>
  <r>
    <x v="3"/>
    <x v="2"/>
    <x v="0"/>
    <x v="48"/>
    <n v="2427072"/>
    <s v="Аверман"/>
  </r>
  <r>
    <x v="21"/>
    <x v="0"/>
    <x v="0"/>
    <x v="48"/>
    <n v="2730304"/>
    <s v="Кудлатов"/>
  </r>
  <r>
    <x v="19"/>
    <x v="3"/>
    <x v="1"/>
    <x v="48"/>
    <n v="1536032"/>
    <s v="Магомедов"/>
  </r>
  <r>
    <x v="0"/>
    <x v="0"/>
    <x v="2"/>
    <x v="48"/>
    <n v="1396160"/>
    <s v="Пушкарев"/>
  </r>
  <r>
    <x v="14"/>
    <x v="1"/>
    <x v="0"/>
    <x v="48"/>
    <n v="2406912"/>
    <s v="Ільюшина"/>
  </r>
  <r>
    <x v="15"/>
    <x v="1"/>
    <x v="1"/>
    <x v="48"/>
    <n v="2126496"/>
    <s v="Оверштагов"/>
  </r>
  <r>
    <x v="11"/>
    <x v="2"/>
    <x v="1"/>
    <x v="48"/>
    <n v="1116128"/>
    <s v="Мехненко"/>
  </r>
  <r>
    <x v="21"/>
    <x v="0"/>
    <x v="1"/>
    <x v="48"/>
    <n v="675008"/>
    <s v="Огарев"/>
  </r>
  <r>
    <x v="7"/>
    <x v="0"/>
    <x v="1"/>
    <x v="48"/>
    <n v="1415456"/>
    <s v="Оверштагов"/>
  </r>
  <r>
    <x v="1"/>
    <x v="1"/>
    <x v="1"/>
    <x v="48"/>
    <n v="136320"/>
    <s v="Огарев"/>
  </r>
  <r>
    <x v="17"/>
    <x v="1"/>
    <x v="1"/>
    <x v="49"/>
    <n v="334048"/>
    <s v="Мехненко"/>
  </r>
  <r>
    <x v="1"/>
    <x v="1"/>
    <x v="0"/>
    <x v="49"/>
    <n v="2398912"/>
    <s v="Кудлатов"/>
  </r>
  <r>
    <x v="1"/>
    <x v="1"/>
    <x v="2"/>
    <x v="50"/>
    <n v="140992"/>
    <s v="Тарасов"/>
  </r>
  <r>
    <x v="21"/>
    <x v="0"/>
    <x v="1"/>
    <x v="50"/>
    <n v="952992"/>
    <s v="Огарев"/>
  </r>
  <r>
    <x v="1"/>
    <x v="1"/>
    <x v="1"/>
    <x v="50"/>
    <n v="3240128"/>
    <s v="Магомедов"/>
  </r>
  <r>
    <x v="7"/>
    <x v="0"/>
    <x v="2"/>
    <x v="50"/>
    <n v="1378400"/>
    <s v="Михайлов"/>
  </r>
  <r>
    <x v="1"/>
    <x v="1"/>
    <x v="0"/>
    <x v="50"/>
    <n v="1775712"/>
    <s v="Газнаков"/>
  </r>
  <r>
    <x v="4"/>
    <x v="0"/>
    <x v="1"/>
    <x v="50"/>
    <n v="283776"/>
    <s v="Оверштагов"/>
  </r>
  <r>
    <x v="15"/>
    <x v="1"/>
    <x v="1"/>
    <x v="50"/>
    <n v="1225792"/>
    <s v="Суспенко"/>
  </r>
  <r>
    <x v="14"/>
    <x v="1"/>
    <x v="0"/>
    <x v="50"/>
    <n v="2420000"/>
    <s v="Аникин"/>
  </r>
  <r>
    <x v="5"/>
    <x v="0"/>
    <x v="2"/>
    <x v="51"/>
    <n v="386560"/>
    <s v="Волина"/>
  </r>
  <r>
    <x v="4"/>
    <x v="0"/>
    <x v="0"/>
    <x v="51"/>
    <n v="1803456"/>
    <s v="Ільюшина"/>
  </r>
  <r>
    <x v="14"/>
    <x v="1"/>
    <x v="0"/>
    <x v="51"/>
    <n v="1054720"/>
    <s v="Янин"/>
  </r>
  <r>
    <x v="7"/>
    <x v="0"/>
    <x v="1"/>
    <x v="51"/>
    <n v="3316896"/>
    <s v="Туркаев"/>
  </r>
  <r>
    <x v="14"/>
    <x v="1"/>
    <x v="0"/>
    <x v="51"/>
    <n v="1109120"/>
    <s v="Янин"/>
  </r>
  <r>
    <x v="0"/>
    <x v="0"/>
    <x v="0"/>
    <x v="51"/>
    <n v="1316672"/>
    <s v="Кудлатов"/>
  </r>
  <r>
    <x v="8"/>
    <x v="0"/>
    <x v="1"/>
    <x v="51"/>
    <n v="370720"/>
    <s v="Суприкін"/>
  </r>
  <r>
    <x v="18"/>
    <x v="3"/>
    <x v="2"/>
    <x v="52"/>
    <n v="1857504"/>
    <s v="Дмитриенко"/>
  </r>
  <r>
    <x v="10"/>
    <x v="0"/>
    <x v="1"/>
    <x v="52"/>
    <n v="932352"/>
    <s v="Щукин"/>
  </r>
  <r>
    <x v="18"/>
    <x v="3"/>
    <x v="0"/>
    <x v="52"/>
    <n v="708064"/>
    <s v="Янин"/>
  </r>
  <r>
    <x v="1"/>
    <x v="1"/>
    <x v="0"/>
    <x v="52"/>
    <n v="2638144"/>
    <s v="Пепелидзе"/>
  </r>
  <r>
    <x v="17"/>
    <x v="1"/>
    <x v="1"/>
    <x v="52"/>
    <n v="678368"/>
    <s v="Огарев"/>
  </r>
  <r>
    <x v="9"/>
    <x v="3"/>
    <x v="0"/>
    <x v="53"/>
    <n v="3906912"/>
    <s v="Васілєв"/>
  </r>
  <r>
    <x v="17"/>
    <x v="1"/>
    <x v="1"/>
    <x v="53"/>
    <n v="1193184"/>
    <s v="Гвисташин"/>
  </r>
  <r>
    <x v="6"/>
    <x v="0"/>
    <x v="1"/>
    <x v="53"/>
    <n v="524064"/>
    <s v="Магомедов"/>
  </r>
  <r>
    <x v="8"/>
    <x v="0"/>
    <x v="2"/>
    <x v="53"/>
    <n v="1524832"/>
    <s v="Волина"/>
  </r>
  <r>
    <x v="14"/>
    <x v="1"/>
    <x v="2"/>
    <x v="53"/>
    <n v="898336"/>
    <s v="Дмитриенко"/>
  </r>
  <r>
    <x v="7"/>
    <x v="0"/>
    <x v="0"/>
    <x v="53"/>
    <n v="3140288"/>
    <s v="Мустаев"/>
  </r>
  <r>
    <x v="19"/>
    <x v="3"/>
    <x v="0"/>
    <x v="53"/>
    <n v="848160"/>
    <s v="Кудлатов"/>
  </r>
  <r>
    <x v="5"/>
    <x v="0"/>
    <x v="1"/>
    <x v="53"/>
    <n v="4364640"/>
    <s v="Ступін"/>
  </r>
  <r>
    <x v="17"/>
    <x v="1"/>
    <x v="2"/>
    <x v="53"/>
    <n v="100416"/>
    <s v="Дмитриенко"/>
  </r>
  <r>
    <x v="21"/>
    <x v="0"/>
    <x v="1"/>
    <x v="54"/>
    <n v="246048"/>
    <s v="Магомедов"/>
  </r>
  <r>
    <x v="18"/>
    <x v="3"/>
    <x v="2"/>
    <x v="54"/>
    <n v="842368"/>
    <s v="Волина"/>
  </r>
  <r>
    <x v="5"/>
    <x v="0"/>
    <x v="2"/>
    <x v="54"/>
    <n v="1778560"/>
    <s v="Волина"/>
  </r>
  <r>
    <x v="15"/>
    <x v="1"/>
    <x v="0"/>
    <x v="54"/>
    <n v="1537824"/>
    <s v="Сергеев"/>
  </r>
  <r>
    <x v="12"/>
    <x v="1"/>
    <x v="0"/>
    <x v="54"/>
    <n v="2168800"/>
    <s v="Газнаков"/>
  </r>
  <r>
    <x v="0"/>
    <x v="0"/>
    <x v="1"/>
    <x v="54"/>
    <n v="212000"/>
    <s v="Мехненко"/>
  </r>
  <r>
    <x v="1"/>
    <x v="1"/>
    <x v="1"/>
    <x v="54"/>
    <n v="766880"/>
    <s v="Куркин"/>
  </r>
  <r>
    <x v="0"/>
    <x v="0"/>
    <x v="1"/>
    <x v="54"/>
    <n v="937312"/>
    <s v="Мехненко"/>
  </r>
  <r>
    <x v="7"/>
    <x v="0"/>
    <x v="0"/>
    <x v="55"/>
    <n v="1093280"/>
    <s v="Васілєв"/>
  </r>
  <r>
    <x v="18"/>
    <x v="3"/>
    <x v="0"/>
    <x v="55"/>
    <n v="1131104"/>
    <s v="Сергеев"/>
  </r>
  <r>
    <x v="5"/>
    <x v="0"/>
    <x v="1"/>
    <x v="55"/>
    <n v="476576"/>
    <s v="Ступін"/>
  </r>
  <r>
    <x v="5"/>
    <x v="0"/>
    <x v="0"/>
    <x v="55"/>
    <n v="236032"/>
    <s v="Аверман"/>
  </r>
  <r>
    <x v="5"/>
    <x v="0"/>
    <x v="0"/>
    <x v="55"/>
    <n v="2652992"/>
    <s v="Куликов"/>
  </r>
  <r>
    <x v="16"/>
    <x v="0"/>
    <x v="1"/>
    <x v="55"/>
    <n v="4645440"/>
    <s v="Туркаев"/>
  </r>
  <r>
    <x v="4"/>
    <x v="0"/>
    <x v="1"/>
    <x v="55"/>
    <n v="2473888"/>
    <s v="Суприкін"/>
  </r>
  <r>
    <x v="4"/>
    <x v="0"/>
    <x v="1"/>
    <x v="55"/>
    <n v="2820064"/>
    <s v="Деменович"/>
  </r>
  <r>
    <x v="13"/>
    <x v="0"/>
    <x v="1"/>
    <x v="56"/>
    <n v="75808"/>
    <s v="Деменович"/>
  </r>
  <r>
    <x v="0"/>
    <x v="0"/>
    <x v="1"/>
    <x v="56"/>
    <n v="834528"/>
    <s v="Магомедов"/>
  </r>
  <r>
    <x v="3"/>
    <x v="2"/>
    <x v="2"/>
    <x v="56"/>
    <n v="1029856"/>
    <s v="Дмитриенко"/>
  </r>
  <r>
    <x v="0"/>
    <x v="0"/>
    <x v="2"/>
    <x v="56"/>
    <n v="837568"/>
    <s v="Волина"/>
  </r>
  <r>
    <x v="9"/>
    <x v="3"/>
    <x v="1"/>
    <x v="56"/>
    <n v="1453568"/>
    <s v="Суприкін"/>
  </r>
  <r>
    <x v="17"/>
    <x v="1"/>
    <x v="0"/>
    <x v="56"/>
    <n v="2368192"/>
    <s v="Іспашкін"/>
  </r>
  <r>
    <x v="7"/>
    <x v="0"/>
    <x v="1"/>
    <x v="56"/>
    <n v="446528"/>
    <s v="Суприкін"/>
  </r>
  <r>
    <x v="7"/>
    <x v="0"/>
    <x v="2"/>
    <x v="57"/>
    <n v="5350656"/>
    <s v="Михайлов"/>
  </r>
  <r>
    <x v="13"/>
    <x v="0"/>
    <x v="1"/>
    <x v="57"/>
    <n v="1798496"/>
    <s v="Оверштагов"/>
  </r>
  <r>
    <x v="13"/>
    <x v="0"/>
    <x v="1"/>
    <x v="57"/>
    <n v="762592"/>
    <s v="Деменович"/>
  </r>
  <r>
    <x v="5"/>
    <x v="0"/>
    <x v="1"/>
    <x v="57"/>
    <n v="1220224"/>
    <s v="Верханкин"/>
  </r>
  <r>
    <x v="18"/>
    <x v="3"/>
    <x v="2"/>
    <x v="57"/>
    <n v="866592"/>
    <s v="Волина"/>
  </r>
  <r>
    <x v="17"/>
    <x v="1"/>
    <x v="2"/>
    <x v="57"/>
    <n v="2531232"/>
    <s v="Пушкарев"/>
  </r>
  <r>
    <x v="6"/>
    <x v="0"/>
    <x v="0"/>
    <x v="57"/>
    <n v="1499168"/>
    <s v="Пепелидзе"/>
  </r>
  <r>
    <x v="0"/>
    <x v="0"/>
    <x v="1"/>
    <x v="57"/>
    <n v="2742304"/>
    <s v="Гвисташин"/>
  </r>
  <r>
    <x v="10"/>
    <x v="0"/>
    <x v="0"/>
    <x v="58"/>
    <n v="322176"/>
    <s v="Ступаев"/>
  </r>
  <r>
    <x v="5"/>
    <x v="0"/>
    <x v="1"/>
    <x v="58"/>
    <n v="1432416"/>
    <s v="Ступін"/>
  </r>
  <r>
    <x v="7"/>
    <x v="0"/>
    <x v="0"/>
    <x v="58"/>
    <n v="412832"/>
    <s v="Яшкович"/>
  </r>
  <r>
    <x v="16"/>
    <x v="0"/>
    <x v="0"/>
    <x v="58"/>
    <n v="2474016"/>
    <s v="Сергеев"/>
  </r>
  <r>
    <x v="10"/>
    <x v="0"/>
    <x v="1"/>
    <x v="58"/>
    <n v="939616"/>
    <s v="Щукин"/>
  </r>
  <r>
    <x v="18"/>
    <x v="3"/>
    <x v="0"/>
    <x v="59"/>
    <n v="911456"/>
    <s v="Сергеев"/>
  </r>
  <r>
    <x v="16"/>
    <x v="0"/>
    <x v="1"/>
    <x v="59"/>
    <n v="383968"/>
    <s v="Деменович"/>
  </r>
  <r>
    <x v="11"/>
    <x v="2"/>
    <x v="0"/>
    <x v="59"/>
    <n v="1103328"/>
    <s v="Іспашкін"/>
  </r>
  <r>
    <x v="7"/>
    <x v="0"/>
    <x v="1"/>
    <x v="59"/>
    <n v="727712"/>
    <s v="Суприкін"/>
  </r>
  <r>
    <x v="19"/>
    <x v="3"/>
    <x v="0"/>
    <x v="59"/>
    <n v="1046144"/>
    <s v="Кудлатов"/>
  </r>
  <r>
    <x v="13"/>
    <x v="0"/>
    <x v="1"/>
    <x v="60"/>
    <n v="2180608"/>
    <s v="Деменович"/>
  </r>
  <r>
    <x v="7"/>
    <x v="0"/>
    <x v="0"/>
    <x v="60"/>
    <n v="3049536"/>
    <s v="Терещенко"/>
  </r>
  <r>
    <x v="10"/>
    <x v="0"/>
    <x v="0"/>
    <x v="60"/>
    <n v="1147072"/>
    <s v="Терещенко"/>
  </r>
  <r>
    <x v="17"/>
    <x v="1"/>
    <x v="1"/>
    <x v="60"/>
    <n v="92224"/>
    <s v="Магомедов"/>
  </r>
  <r>
    <x v="13"/>
    <x v="0"/>
    <x v="0"/>
    <x v="61"/>
    <n v="1728128"/>
    <s v="Прасковьев"/>
  </r>
  <r>
    <x v="21"/>
    <x v="0"/>
    <x v="2"/>
    <x v="61"/>
    <n v="2834048"/>
    <s v="Пушкарев"/>
  </r>
  <r>
    <x v="12"/>
    <x v="1"/>
    <x v="1"/>
    <x v="61"/>
    <n v="453664"/>
    <s v="Огарев"/>
  </r>
  <r>
    <x v="7"/>
    <x v="0"/>
    <x v="0"/>
    <x v="62"/>
    <n v="739136"/>
    <s v="Васілєв"/>
  </r>
  <r>
    <x v="22"/>
    <x v="2"/>
    <x v="1"/>
    <x v="62"/>
    <n v="607136"/>
    <s v="Мехненко"/>
  </r>
  <r>
    <x v="4"/>
    <x v="0"/>
    <x v="2"/>
    <x v="62"/>
    <n v="189056"/>
    <s v="Михайлов"/>
  </r>
  <r>
    <x v="1"/>
    <x v="1"/>
    <x v="0"/>
    <x v="62"/>
    <n v="1665856"/>
    <s v="Іспашкін"/>
  </r>
  <r>
    <x v="1"/>
    <x v="1"/>
    <x v="0"/>
    <x v="63"/>
    <n v="2979680"/>
    <s v="Іспашкін"/>
  </r>
  <r>
    <x v="0"/>
    <x v="0"/>
    <x v="1"/>
    <x v="63"/>
    <n v="750912"/>
    <s v="Огарев"/>
  </r>
  <r>
    <x v="17"/>
    <x v="1"/>
    <x v="1"/>
    <x v="63"/>
    <n v="1514016"/>
    <s v="Огарев"/>
  </r>
  <r>
    <x v="2"/>
    <x v="1"/>
    <x v="2"/>
    <x v="63"/>
    <n v="454176"/>
    <s v="Дмитриенко"/>
  </r>
  <r>
    <x v="13"/>
    <x v="0"/>
    <x v="0"/>
    <x v="63"/>
    <n v="2893856"/>
    <s v="Аникин"/>
  </r>
  <r>
    <x v="0"/>
    <x v="0"/>
    <x v="1"/>
    <x v="63"/>
    <n v="441984"/>
    <s v="Гвисташин"/>
  </r>
  <r>
    <x v="17"/>
    <x v="1"/>
    <x v="1"/>
    <x v="63"/>
    <n v="2144992"/>
    <s v="Огарев"/>
  </r>
  <r>
    <x v="0"/>
    <x v="0"/>
    <x v="1"/>
    <x v="63"/>
    <n v="3764544"/>
    <s v="Магомедов"/>
  </r>
  <r>
    <x v="11"/>
    <x v="2"/>
    <x v="0"/>
    <x v="64"/>
    <n v="951200"/>
    <s v="Газнаков"/>
  </r>
  <r>
    <x v="17"/>
    <x v="1"/>
    <x v="0"/>
    <x v="64"/>
    <n v="398176"/>
    <s v="Газнаков"/>
  </r>
  <r>
    <x v="6"/>
    <x v="0"/>
    <x v="1"/>
    <x v="64"/>
    <n v="1582272"/>
    <s v="Магомедов"/>
  </r>
  <r>
    <x v="13"/>
    <x v="0"/>
    <x v="1"/>
    <x v="64"/>
    <n v="1332800"/>
    <s v="Оверштагов"/>
  </r>
  <r>
    <x v="15"/>
    <x v="1"/>
    <x v="0"/>
    <x v="65"/>
    <n v="2538848"/>
    <s v="Сергеев"/>
  </r>
  <r>
    <x v="14"/>
    <x v="1"/>
    <x v="0"/>
    <x v="65"/>
    <n v="2476736"/>
    <s v="Сергеев"/>
  </r>
  <r>
    <x v="22"/>
    <x v="2"/>
    <x v="1"/>
    <x v="65"/>
    <n v="245536"/>
    <s v="Куркин"/>
  </r>
  <r>
    <x v="13"/>
    <x v="0"/>
    <x v="2"/>
    <x v="65"/>
    <n v="244864"/>
    <s v="Іванов"/>
  </r>
  <r>
    <x v="12"/>
    <x v="1"/>
    <x v="0"/>
    <x v="65"/>
    <n v="345760"/>
    <s v="Кудлатов"/>
  </r>
  <r>
    <x v="6"/>
    <x v="0"/>
    <x v="2"/>
    <x v="66"/>
    <n v="3055328"/>
    <s v="Пушкарев"/>
  </r>
  <r>
    <x v="1"/>
    <x v="1"/>
    <x v="1"/>
    <x v="66"/>
    <n v="1552832"/>
    <s v="Гвисташин"/>
  </r>
  <r>
    <x v="6"/>
    <x v="0"/>
    <x v="1"/>
    <x v="66"/>
    <n v="1278720"/>
    <s v="Магомедов"/>
  </r>
  <r>
    <x v="6"/>
    <x v="0"/>
    <x v="0"/>
    <x v="66"/>
    <n v="4710720"/>
    <s v="Кудлатов"/>
  </r>
  <r>
    <x v="13"/>
    <x v="0"/>
    <x v="1"/>
    <x v="66"/>
    <n v="2318656"/>
    <s v="Туркаев"/>
  </r>
  <r>
    <x v="1"/>
    <x v="1"/>
    <x v="1"/>
    <x v="66"/>
    <n v="7642752"/>
    <s v="Мехненко"/>
  </r>
  <r>
    <x v="1"/>
    <x v="1"/>
    <x v="0"/>
    <x v="66"/>
    <n v="263840"/>
    <s v="Газнаков"/>
  </r>
  <r>
    <x v="7"/>
    <x v="0"/>
    <x v="0"/>
    <x v="67"/>
    <n v="916608"/>
    <s v="Терещенко"/>
  </r>
  <r>
    <x v="13"/>
    <x v="0"/>
    <x v="0"/>
    <x v="67"/>
    <n v="843456"/>
    <s v="Аникин"/>
  </r>
  <r>
    <x v="18"/>
    <x v="3"/>
    <x v="1"/>
    <x v="67"/>
    <n v="1694656"/>
    <s v="Ступін"/>
  </r>
  <r>
    <x v="0"/>
    <x v="0"/>
    <x v="1"/>
    <x v="67"/>
    <n v="2523200"/>
    <s v="Мехненко"/>
  </r>
  <r>
    <x v="1"/>
    <x v="1"/>
    <x v="1"/>
    <x v="67"/>
    <n v="1587424"/>
    <s v="Куркин"/>
  </r>
  <r>
    <x v="2"/>
    <x v="1"/>
    <x v="0"/>
    <x v="67"/>
    <n v="2538336"/>
    <s v="Булкаєв"/>
  </r>
  <r>
    <x v="17"/>
    <x v="1"/>
    <x v="0"/>
    <x v="67"/>
    <n v="1941856"/>
    <s v="Газнаков"/>
  </r>
  <r>
    <x v="10"/>
    <x v="0"/>
    <x v="0"/>
    <x v="67"/>
    <n v="3155552"/>
    <s v="Ступаев"/>
  </r>
  <r>
    <x v="22"/>
    <x v="2"/>
    <x v="1"/>
    <x v="67"/>
    <n v="436544"/>
    <s v="Огарев"/>
  </r>
  <r>
    <x v="22"/>
    <x v="2"/>
    <x v="1"/>
    <x v="67"/>
    <n v="54432"/>
    <s v="Гвисташин"/>
  </r>
  <r>
    <x v="4"/>
    <x v="0"/>
    <x v="0"/>
    <x v="67"/>
    <n v="433088"/>
    <s v="Ільюшина"/>
  </r>
  <r>
    <x v="17"/>
    <x v="1"/>
    <x v="0"/>
    <x v="68"/>
    <n v="571136"/>
    <s v="Кудлатов"/>
  </r>
  <r>
    <x v="8"/>
    <x v="0"/>
    <x v="0"/>
    <x v="68"/>
    <n v="1735968"/>
    <s v="Прасковьев"/>
  </r>
  <r>
    <x v="3"/>
    <x v="2"/>
    <x v="0"/>
    <x v="68"/>
    <n v="627584"/>
    <s v="Гистахов"/>
  </r>
  <r>
    <x v="0"/>
    <x v="0"/>
    <x v="0"/>
    <x v="68"/>
    <n v="534464"/>
    <s v="Іспашкін"/>
  </r>
  <r>
    <x v="7"/>
    <x v="0"/>
    <x v="1"/>
    <x v="68"/>
    <n v="1757952"/>
    <s v="Оверштагов"/>
  </r>
  <r>
    <x v="2"/>
    <x v="1"/>
    <x v="0"/>
    <x v="68"/>
    <n v="4028000"/>
    <s v="Аверман"/>
  </r>
  <r>
    <x v="19"/>
    <x v="3"/>
    <x v="0"/>
    <x v="69"/>
    <n v="303424"/>
    <s v="Іспашкін"/>
  </r>
  <r>
    <x v="18"/>
    <x v="3"/>
    <x v="1"/>
    <x v="69"/>
    <n v="5442528"/>
    <s v="Суспенко"/>
  </r>
  <r>
    <x v="5"/>
    <x v="0"/>
    <x v="0"/>
    <x v="69"/>
    <n v="1312416"/>
    <s v="Гистахов"/>
  </r>
  <r>
    <x v="0"/>
    <x v="0"/>
    <x v="0"/>
    <x v="69"/>
    <n v="1508256"/>
    <s v="Іспашкін"/>
  </r>
  <r>
    <x v="19"/>
    <x v="3"/>
    <x v="1"/>
    <x v="69"/>
    <n v="2724768"/>
    <s v="Гвисташин"/>
  </r>
  <r>
    <x v="5"/>
    <x v="0"/>
    <x v="0"/>
    <x v="69"/>
    <n v="957472"/>
    <s v="Аверман"/>
  </r>
  <r>
    <x v="16"/>
    <x v="0"/>
    <x v="1"/>
    <x v="69"/>
    <n v="1650528"/>
    <s v="Оверштагов"/>
  </r>
  <r>
    <x v="11"/>
    <x v="2"/>
    <x v="1"/>
    <x v="70"/>
    <n v="1280608"/>
    <s v="Куркин"/>
  </r>
  <r>
    <x v="18"/>
    <x v="3"/>
    <x v="2"/>
    <x v="70"/>
    <n v="2280096"/>
    <s v="Волина"/>
  </r>
  <r>
    <x v="16"/>
    <x v="0"/>
    <x v="0"/>
    <x v="70"/>
    <n v="2915488"/>
    <s v="Янин"/>
  </r>
  <r>
    <x v="17"/>
    <x v="1"/>
    <x v="1"/>
    <x v="70"/>
    <n v="1425600"/>
    <s v="Магомедов"/>
  </r>
  <r>
    <x v="10"/>
    <x v="0"/>
    <x v="1"/>
    <x v="70"/>
    <n v="1272224"/>
    <s v="Щукин"/>
  </r>
  <r>
    <x v="8"/>
    <x v="0"/>
    <x v="2"/>
    <x v="70"/>
    <n v="1000928"/>
    <s v="Тарасов"/>
  </r>
  <r>
    <x v="16"/>
    <x v="0"/>
    <x v="0"/>
    <x v="71"/>
    <n v="830336"/>
    <s v="Ільюшина"/>
  </r>
  <r>
    <x v="18"/>
    <x v="3"/>
    <x v="2"/>
    <x v="71"/>
    <n v="2204928"/>
    <s v="Волина"/>
  </r>
  <r>
    <x v="14"/>
    <x v="1"/>
    <x v="0"/>
    <x v="71"/>
    <n v="9525408"/>
    <s v="Аникин"/>
  </r>
  <r>
    <x v="13"/>
    <x v="0"/>
    <x v="1"/>
    <x v="71"/>
    <n v="550400"/>
    <s v="Деменович"/>
  </r>
  <r>
    <x v="4"/>
    <x v="0"/>
    <x v="0"/>
    <x v="72"/>
    <n v="2093024"/>
    <s v="Прасковьев"/>
  </r>
  <r>
    <x v="9"/>
    <x v="3"/>
    <x v="1"/>
    <x v="72"/>
    <n v="1040704"/>
    <s v="Туркаев"/>
  </r>
  <r>
    <x v="9"/>
    <x v="3"/>
    <x v="1"/>
    <x v="72"/>
    <n v="1314272"/>
    <s v="Деменович"/>
  </r>
  <r>
    <x v="14"/>
    <x v="1"/>
    <x v="0"/>
    <x v="72"/>
    <n v="3814368"/>
    <s v="Сергеев"/>
  </r>
  <r>
    <x v="0"/>
    <x v="0"/>
    <x v="0"/>
    <x v="72"/>
    <n v="1101696"/>
    <s v="Пепелидзе"/>
  </r>
  <r>
    <x v="2"/>
    <x v="1"/>
    <x v="1"/>
    <x v="72"/>
    <n v="1883040"/>
    <s v="Огарев"/>
  </r>
  <r>
    <x v="8"/>
    <x v="0"/>
    <x v="0"/>
    <x v="72"/>
    <n v="1136672"/>
    <s v="Аникин"/>
  </r>
  <r>
    <x v="7"/>
    <x v="0"/>
    <x v="1"/>
    <x v="72"/>
    <n v="100064"/>
    <s v="Туркаев"/>
  </r>
  <r>
    <x v="4"/>
    <x v="0"/>
    <x v="2"/>
    <x v="73"/>
    <n v="1528832"/>
    <s v="Дубинин"/>
  </r>
  <r>
    <x v="15"/>
    <x v="1"/>
    <x v="0"/>
    <x v="73"/>
    <n v="2270752"/>
    <s v="Аникин"/>
  </r>
  <r>
    <x v="4"/>
    <x v="0"/>
    <x v="2"/>
    <x v="73"/>
    <n v="2111776"/>
    <s v="Тарасов"/>
  </r>
  <r>
    <x v="14"/>
    <x v="1"/>
    <x v="2"/>
    <x v="73"/>
    <n v="1995712"/>
    <s v="Тарасов"/>
  </r>
  <r>
    <x v="8"/>
    <x v="0"/>
    <x v="0"/>
    <x v="73"/>
    <n v="244992"/>
    <s v="Аникин"/>
  </r>
  <r>
    <x v="17"/>
    <x v="1"/>
    <x v="0"/>
    <x v="74"/>
    <n v="2677088"/>
    <s v="Іспашкін"/>
  </r>
  <r>
    <x v="10"/>
    <x v="0"/>
    <x v="0"/>
    <x v="74"/>
    <n v="141824"/>
    <s v="Ступаев"/>
  </r>
  <r>
    <x v="6"/>
    <x v="0"/>
    <x v="1"/>
    <x v="74"/>
    <n v="1542976"/>
    <s v="Магомедов"/>
  </r>
  <r>
    <x v="8"/>
    <x v="0"/>
    <x v="1"/>
    <x v="74"/>
    <n v="1485280"/>
    <s v="Оверштагов"/>
  </r>
  <r>
    <x v="0"/>
    <x v="0"/>
    <x v="0"/>
    <x v="75"/>
    <n v="1056704"/>
    <s v="Кудлатов"/>
  </r>
  <r>
    <x v="4"/>
    <x v="0"/>
    <x v="1"/>
    <x v="75"/>
    <n v="8284800"/>
    <s v="Туркаев"/>
  </r>
  <r>
    <x v="2"/>
    <x v="1"/>
    <x v="2"/>
    <x v="75"/>
    <n v="1254368"/>
    <s v="Дмитриенко"/>
  </r>
  <r>
    <x v="22"/>
    <x v="2"/>
    <x v="1"/>
    <x v="75"/>
    <n v="351744"/>
    <s v="Куркин"/>
  </r>
  <r>
    <x v="13"/>
    <x v="0"/>
    <x v="1"/>
    <x v="75"/>
    <n v="1953216"/>
    <s v="Туркаев"/>
  </r>
  <r>
    <x v="18"/>
    <x v="3"/>
    <x v="1"/>
    <x v="76"/>
    <n v="839328"/>
    <s v="Верханкин"/>
  </r>
  <r>
    <x v="15"/>
    <x v="1"/>
    <x v="0"/>
    <x v="76"/>
    <n v="2345824"/>
    <s v="Янин"/>
  </r>
  <r>
    <x v="18"/>
    <x v="3"/>
    <x v="0"/>
    <x v="76"/>
    <n v="8810784"/>
    <s v="Ільюшина"/>
  </r>
  <r>
    <x v="4"/>
    <x v="0"/>
    <x v="2"/>
    <x v="77"/>
    <n v="2094944"/>
    <s v="Дубинин"/>
  </r>
  <r>
    <x v="18"/>
    <x v="3"/>
    <x v="0"/>
    <x v="77"/>
    <n v="186144"/>
    <s v="Сергеев"/>
  </r>
  <r>
    <x v="5"/>
    <x v="0"/>
    <x v="1"/>
    <x v="77"/>
    <n v="7149504"/>
    <s v="Ступін"/>
  </r>
  <r>
    <x v="0"/>
    <x v="0"/>
    <x v="2"/>
    <x v="77"/>
    <n v="936416"/>
    <s v="Дмитриенко"/>
  </r>
  <r>
    <x v="1"/>
    <x v="1"/>
    <x v="0"/>
    <x v="77"/>
    <n v="128320"/>
    <s v="Іспашкін"/>
  </r>
  <r>
    <x v="12"/>
    <x v="1"/>
    <x v="1"/>
    <x v="77"/>
    <n v="1192032"/>
    <s v="Мехненко"/>
  </r>
  <r>
    <x v="19"/>
    <x v="3"/>
    <x v="0"/>
    <x v="78"/>
    <n v="1391808"/>
    <s v="Газнаков"/>
  </r>
  <r>
    <x v="16"/>
    <x v="0"/>
    <x v="1"/>
    <x v="78"/>
    <n v="1333600"/>
    <s v="Туркаев"/>
  </r>
  <r>
    <x v="17"/>
    <x v="1"/>
    <x v="1"/>
    <x v="78"/>
    <n v="921408"/>
    <s v="Куркин"/>
  </r>
  <r>
    <x v="16"/>
    <x v="0"/>
    <x v="2"/>
    <x v="78"/>
    <n v="3308160"/>
    <s v="Тарасов"/>
  </r>
  <r>
    <x v="18"/>
    <x v="3"/>
    <x v="0"/>
    <x v="79"/>
    <n v="1095840"/>
    <s v="Сергеев"/>
  </r>
  <r>
    <x v="2"/>
    <x v="1"/>
    <x v="0"/>
    <x v="79"/>
    <n v="1118272"/>
    <s v="Карпсатов"/>
  </r>
  <r>
    <x v="10"/>
    <x v="0"/>
    <x v="0"/>
    <x v="79"/>
    <n v="1629568"/>
    <s v="Терещенко"/>
  </r>
  <r>
    <x v="1"/>
    <x v="1"/>
    <x v="1"/>
    <x v="79"/>
    <n v="1115936"/>
    <s v="Куркин"/>
  </r>
  <r>
    <x v="15"/>
    <x v="1"/>
    <x v="2"/>
    <x v="79"/>
    <n v="749792"/>
    <s v="Дмитриенко"/>
  </r>
  <r>
    <x v="5"/>
    <x v="0"/>
    <x v="2"/>
    <x v="79"/>
    <n v="558560"/>
    <s v="Дмитриенко"/>
  </r>
  <r>
    <x v="21"/>
    <x v="0"/>
    <x v="1"/>
    <x v="79"/>
    <n v="584992"/>
    <s v="Гвисташин"/>
  </r>
  <r>
    <x v="1"/>
    <x v="1"/>
    <x v="1"/>
    <x v="79"/>
    <n v="1329888"/>
    <s v="Магомедов"/>
  </r>
  <r>
    <x v="12"/>
    <x v="1"/>
    <x v="0"/>
    <x v="80"/>
    <n v="945728"/>
    <s v="Іспашкін"/>
  </r>
  <r>
    <x v="7"/>
    <x v="0"/>
    <x v="1"/>
    <x v="80"/>
    <n v="2111456"/>
    <s v="Деменович"/>
  </r>
  <r>
    <x v="8"/>
    <x v="0"/>
    <x v="1"/>
    <x v="80"/>
    <n v="1268000"/>
    <s v="Деменович"/>
  </r>
  <r>
    <x v="12"/>
    <x v="1"/>
    <x v="1"/>
    <x v="80"/>
    <n v="1308480"/>
    <s v="Гвисташин"/>
  </r>
  <r>
    <x v="10"/>
    <x v="0"/>
    <x v="1"/>
    <x v="80"/>
    <n v="4212576"/>
    <s v="Щукин"/>
  </r>
  <r>
    <x v="3"/>
    <x v="2"/>
    <x v="0"/>
    <x v="80"/>
    <n v="1181536"/>
    <s v="Карпсатов"/>
  </r>
  <r>
    <x v="4"/>
    <x v="0"/>
    <x v="1"/>
    <x v="80"/>
    <n v="527328"/>
    <s v="Деменович"/>
  </r>
  <r>
    <x v="14"/>
    <x v="1"/>
    <x v="1"/>
    <x v="80"/>
    <n v="1250752"/>
    <s v="Ступін"/>
  </r>
  <r>
    <x v="10"/>
    <x v="0"/>
    <x v="1"/>
    <x v="80"/>
    <n v="6196416"/>
    <s v="Щукин"/>
  </r>
  <r>
    <x v="4"/>
    <x v="0"/>
    <x v="0"/>
    <x v="80"/>
    <n v="2753280"/>
    <s v="Янин"/>
  </r>
  <r>
    <x v="17"/>
    <x v="1"/>
    <x v="1"/>
    <x v="80"/>
    <n v="564192"/>
    <s v="Куркин"/>
  </r>
  <r>
    <x v="10"/>
    <x v="0"/>
    <x v="1"/>
    <x v="80"/>
    <n v="3048736"/>
    <s v="Плющин"/>
  </r>
  <r>
    <x v="6"/>
    <x v="0"/>
    <x v="0"/>
    <x v="81"/>
    <n v="1341088"/>
    <s v="Кудлатов"/>
  </r>
  <r>
    <x v="10"/>
    <x v="0"/>
    <x v="0"/>
    <x v="81"/>
    <n v="3199616"/>
    <s v="Ступаев"/>
  </r>
  <r>
    <x v="11"/>
    <x v="2"/>
    <x v="1"/>
    <x v="81"/>
    <n v="384256"/>
    <s v="Гвисташин"/>
  </r>
  <r>
    <x v="0"/>
    <x v="0"/>
    <x v="1"/>
    <x v="81"/>
    <n v="1053664"/>
    <s v="Огарев"/>
  </r>
  <r>
    <x v="19"/>
    <x v="3"/>
    <x v="1"/>
    <x v="81"/>
    <n v="1602240"/>
    <s v="Куркин"/>
  </r>
  <r>
    <x v="6"/>
    <x v="0"/>
    <x v="0"/>
    <x v="81"/>
    <n v="1395584"/>
    <s v="Кудлатов"/>
  </r>
  <r>
    <x v="15"/>
    <x v="1"/>
    <x v="1"/>
    <x v="81"/>
    <n v="998688"/>
    <s v="Ступін"/>
  </r>
  <r>
    <x v="5"/>
    <x v="0"/>
    <x v="1"/>
    <x v="81"/>
    <n v="365536"/>
    <s v="Дудкин"/>
  </r>
  <r>
    <x v="7"/>
    <x v="0"/>
    <x v="2"/>
    <x v="82"/>
    <n v="2831872"/>
    <s v="Михайлов"/>
  </r>
  <r>
    <x v="7"/>
    <x v="0"/>
    <x v="1"/>
    <x v="82"/>
    <n v="9130656"/>
    <s v="Туркаев"/>
  </r>
  <r>
    <x v="8"/>
    <x v="0"/>
    <x v="0"/>
    <x v="82"/>
    <n v="812992"/>
    <s v="Янин"/>
  </r>
  <r>
    <x v="8"/>
    <x v="0"/>
    <x v="2"/>
    <x v="82"/>
    <n v="626240"/>
    <s v="Волина"/>
  </r>
  <r>
    <x v="7"/>
    <x v="0"/>
    <x v="1"/>
    <x v="83"/>
    <n v="1236704"/>
    <s v="Деменович"/>
  </r>
  <r>
    <x v="13"/>
    <x v="0"/>
    <x v="2"/>
    <x v="83"/>
    <n v="2989120"/>
    <s v="Дубинин"/>
  </r>
  <r>
    <x v="15"/>
    <x v="1"/>
    <x v="0"/>
    <x v="83"/>
    <n v="1120352"/>
    <s v="Янин"/>
  </r>
  <r>
    <x v="18"/>
    <x v="3"/>
    <x v="0"/>
    <x v="83"/>
    <n v="1639008"/>
    <s v="Сергеев"/>
  </r>
  <r>
    <x v="6"/>
    <x v="0"/>
    <x v="0"/>
    <x v="83"/>
    <n v="407392"/>
    <s v="Газнаков"/>
  </r>
  <r>
    <x v="13"/>
    <x v="0"/>
    <x v="0"/>
    <x v="84"/>
    <n v="990176"/>
    <s v="Ільюшина"/>
  </r>
  <r>
    <x v="0"/>
    <x v="0"/>
    <x v="1"/>
    <x v="84"/>
    <n v="345792"/>
    <s v="Огарев"/>
  </r>
  <r>
    <x v="6"/>
    <x v="0"/>
    <x v="1"/>
    <x v="84"/>
    <n v="1467616"/>
    <s v="Магомедов"/>
  </r>
  <r>
    <x v="4"/>
    <x v="0"/>
    <x v="1"/>
    <x v="84"/>
    <n v="999200"/>
    <s v="Суприкін"/>
  </r>
  <r>
    <x v="14"/>
    <x v="1"/>
    <x v="0"/>
    <x v="85"/>
    <n v="1452128"/>
    <s v="Сергеев"/>
  </r>
  <r>
    <x v="7"/>
    <x v="0"/>
    <x v="0"/>
    <x v="85"/>
    <n v="1597408"/>
    <s v="Яшкович"/>
  </r>
  <r>
    <x v="5"/>
    <x v="0"/>
    <x v="0"/>
    <x v="85"/>
    <n v="626048"/>
    <s v="Гистахов"/>
  </r>
  <r>
    <x v="5"/>
    <x v="0"/>
    <x v="1"/>
    <x v="85"/>
    <n v="192384"/>
    <s v="Ступін"/>
  </r>
  <r>
    <x v="22"/>
    <x v="2"/>
    <x v="1"/>
    <x v="86"/>
    <n v="1335488"/>
    <s v="Мехненко"/>
  </r>
  <r>
    <x v="16"/>
    <x v="0"/>
    <x v="0"/>
    <x v="87"/>
    <n v="2362400"/>
    <s v="Сергеев"/>
  </r>
  <r>
    <x v="5"/>
    <x v="0"/>
    <x v="0"/>
    <x v="87"/>
    <n v="485696"/>
    <s v="Карпсатов"/>
  </r>
  <r>
    <x v="2"/>
    <x v="1"/>
    <x v="0"/>
    <x v="87"/>
    <n v="1975104"/>
    <s v="Аверман"/>
  </r>
  <r>
    <x v="0"/>
    <x v="0"/>
    <x v="0"/>
    <x v="87"/>
    <n v="1074784"/>
    <s v="Пепелидзе"/>
  </r>
  <r>
    <x v="2"/>
    <x v="1"/>
    <x v="1"/>
    <x v="87"/>
    <n v="818944"/>
    <s v="Магомедов"/>
  </r>
  <r>
    <x v="20"/>
    <x v="3"/>
    <x v="0"/>
    <x v="88"/>
    <n v="957856"/>
    <s v="Яшкович"/>
  </r>
  <r>
    <x v="14"/>
    <x v="1"/>
    <x v="0"/>
    <x v="88"/>
    <n v="501632"/>
    <s v="Прасковьев"/>
  </r>
  <r>
    <x v="0"/>
    <x v="0"/>
    <x v="0"/>
    <x v="88"/>
    <n v="4367424"/>
    <s v="Пепелидзе"/>
  </r>
  <r>
    <x v="4"/>
    <x v="0"/>
    <x v="1"/>
    <x v="88"/>
    <n v="75040"/>
    <s v="Деменович"/>
  </r>
  <r>
    <x v="8"/>
    <x v="0"/>
    <x v="1"/>
    <x v="88"/>
    <n v="2809888"/>
    <s v="Туркаев"/>
  </r>
  <r>
    <x v="5"/>
    <x v="0"/>
    <x v="1"/>
    <x v="88"/>
    <n v="2971904"/>
    <s v="Бабрикін"/>
  </r>
  <r>
    <x v="10"/>
    <x v="0"/>
    <x v="1"/>
    <x v="88"/>
    <n v="673280"/>
    <s v="Щукин"/>
  </r>
  <r>
    <x v="11"/>
    <x v="2"/>
    <x v="0"/>
    <x v="88"/>
    <n v="8288256"/>
    <s v="Газнаков"/>
  </r>
  <r>
    <x v="12"/>
    <x v="1"/>
    <x v="0"/>
    <x v="88"/>
    <n v="104608"/>
    <s v="Іспашкін"/>
  </r>
  <r>
    <x v="17"/>
    <x v="1"/>
    <x v="0"/>
    <x v="88"/>
    <n v="4408704"/>
    <s v="Газнаков"/>
  </r>
  <r>
    <x v="14"/>
    <x v="1"/>
    <x v="1"/>
    <x v="88"/>
    <n v="1552640"/>
    <s v="Суспенко"/>
  </r>
  <r>
    <x v="18"/>
    <x v="3"/>
    <x v="1"/>
    <x v="88"/>
    <n v="1934624"/>
    <s v="Бабрикін"/>
  </r>
  <r>
    <x v="5"/>
    <x v="0"/>
    <x v="2"/>
    <x v="88"/>
    <n v="878752"/>
    <s v="Дмитриенко"/>
  </r>
  <r>
    <x v="10"/>
    <x v="0"/>
    <x v="0"/>
    <x v="88"/>
    <n v="1188640"/>
    <s v="Ступаев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I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умма по столбцу Сума на рахунку2" fld="2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Львів]"/>
        <x15:activeTabTopLevelEntity name="[Вінниця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65583-BA19-4C8F-B6BC-DFAFFD097A2D}" name="Сводная таблица5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E41" firstHeaderRow="1" firstDataRow="2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5"/>
    <field x="1"/>
    <field x="10"/>
  </rowFields>
  <rowItems count="37">
    <i>
      <x/>
    </i>
    <i r="1">
      <x/>
    </i>
    <i r="2">
      <x v="1"/>
    </i>
    <i r="1">
      <x v="1"/>
    </i>
    <i r="2">
      <x v="1"/>
    </i>
    <i r="1">
      <x v="2"/>
    </i>
    <i r="2">
      <x v="1"/>
    </i>
    <i r="1">
      <x v="4"/>
    </i>
    <i r="2">
      <x v="3"/>
    </i>
    <i r="1">
      <x v="5"/>
    </i>
    <i r="2">
      <x v="4"/>
    </i>
    <i>
      <x v="1"/>
    </i>
    <i r="1">
      <x/>
    </i>
    <i r="2">
      <x v="1"/>
    </i>
    <i r="1">
      <x v="4"/>
    </i>
    <i r="2">
      <x v="3"/>
    </i>
    <i r="1">
      <x v="6"/>
    </i>
    <i r="2">
      <x v="4"/>
    </i>
    <i>
      <x v="2"/>
    </i>
    <i r="1">
      <x v="2"/>
    </i>
    <i r="2">
      <x v="1"/>
    </i>
    <i r="1">
      <x v="3"/>
    </i>
    <i r="2">
      <x v="2"/>
    </i>
    <i r="1">
      <x v="4"/>
    </i>
    <i r="2">
      <x v="3"/>
    </i>
    <i r="1">
      <x v="5"/>
    </i>
    <i r="2">
      <x v="4"/>
    </i>
    <i r="1">
      <x v="6"/>
    </i>
    <i r="2">
      <x v="4"/>
    </i>
    <i>
      <x v="3"/>
    </i>
    <i r="1">
      <x v="2"/>
    </i>
    <i r="2">
      <x v="1"/>
    </i>
    <i r="1">
      <x v="5"/>
    </i>
    <i r="2">
      <x v="4"/>
    </i>
    <i r="1">
      <x v="6"/>
    </i>
    <i r="2"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Сумма по полю Сума на рахунку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4AB4E-10CA-4993-97A7-83DF14CF4110}" name="Сводная таблица8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3:E17" firstHeaderRow="1" firstDataRow="2" firstDataCol="1" rowPageCount="1" colPageCount="1"/>
  <pivotFields count="12">
    <pivotField numFmtId="14" showAll="0"/>
    <pivotField axis="axisPage"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 defaultSubtotal="0"/>
    <pivotField showAll="0" defaultSubtotal="0"/>
  </pivotFields>
  <rowFields count="1">
    <field x="9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Сумма по полю Сума на рахунку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4462D-777F-4BA1-B719-C0717A712AF8}" name="Сводная таблица6" cacheId="2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10" firstHeaderRow="1" firstDataRow="2" firstDataCol="1"/>
  <pivotFields count="10">
    <pivotField numFmtId="14" showAll="0"/>
    <pivotField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6">
        <item x="3"/>
        <item x="1"/>
        <item x="2"/>
        <item x="0"/>
        <item x="4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ума на рахунку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F1DB9-3FE2-4C4B-BBC7-EF5494435CD8}" name="Сводная таблица11" cacheId="4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1">
  <location ref="A4:E29" firstHeaderRow="1" firstDataRow="2" firstDataCol="1" rowPageCount="2" colPageCount="1"/>
  <pivotFields count="6">
    <pivotField axis="axisRow" showAll="0">
      <items count="24">
        <item x="9"/>
        <item x="20"/>
        <item x="7"/>
        <item x="16"/>
        <item x="4"/>
        <item x="13"/>
        <item x="8"/>
        <item x="15"/>
        <item x="14"/>
        <item x="18"/>
        <item x="5"/>
        <item x="2"/>
        <item x="3"/>
        <item x="11"/>
        <item x="22"/>
        <item x="21"/>
        <item x="0"/>
        <item x="19"/>
        <item x="12"/>
        <item x="1"/>
        <item x="17"/>
        <item x="6"/>
        <item x="1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pageFields count="2">
    <pageField fld="2" item="0" hier="-1"/>
    <pageField fld="1" hier="-1"/>
  </pageFields>
  <dataFields count="1">
    <dataField name="Сумма по полю Выручк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4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Сума на рахунку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FFE02-71C6-4AF9-95DF-93AFDCC8E77B}" name="Сводная таблица1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G9" firstHeaderRow="1" firstDataRow="2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axis="axisCol" showAll="0">
      <items count="6">
        <item x="3"/>
        <item x="1"/>
        <item x="2"/>
        <item x="0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Сума на рахунку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92CA5-AA07-4B01-8036-E5F4A0197FEE}" name="Сводная таблица2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10" firstHeaderRow="1" firstDataRow="2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Сума на рахунку" fld="2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79C4F-3796-4281-ABEC-2226318FE774}" name="Сводная таблица3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8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а на рахунку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92903-EF90-4093-8FE6-D941CDFADC8D}" name="Сводная таблица4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6" firstHeaderRow="1" firstDataRow="2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showAll="0"/>
    <pivotField showAll="0"/>
    <pivotField showAll="0"/>
    <pivotField axis="axisRow" showAll="0" measureFilter="1">
      <items count="6">
        <item x="3"/>
        <item x="1"/>
        <item x="2"/>
        <item x="0"/>
        <item x="4"/>
        <item t="default"/>
      </items>
    </pivotField>
    <pivotField axis="axisCol" showAll="0">
      <items count="3">
        <item h="1"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2">
    <i>
      <x v="4"/>
    </i>
    <i t="grand">
      <x/>
    </i>
  </rowItems>
  <colFields count="1">
    <field x="9"/>
  </colFields>
  <colItems count="2">
    <i>
      <x v="1"/>
    </i>
    <i t="grand">
      <x/>
    </i>
  </colItems>
  <dataFields count="1">
    <dataField name="Количество по полю Сума на рахунку" fld="2" subtotal="count" baseField="8" baseItem="2"/>
  </dataField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1FBF8-784E-4EFD-B634-7433F246B089}" name="Сводная таблица5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axis="axisRow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>
      <items count="3">
        <item h="1"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Количество по полю Сума на рахунку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81ACA-EC09-4EBD-874C-545C9221B27F}" name="Сводная таблица1" cacheId="21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E19" firstHeaderRow="1" firstDataRow="2" firstDataCol="1" rowPageCount="2" colPageCount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numFmtId="165"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5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7" hier="-1"/>
    <pageField fld="8" hier="-1"/>
  </pageFields>
  <dataFields count="2">
    <dataField name="Сумма по полю Сума на рахунку2" fld="2" baseField="0" baseItem="0"/>
    <dataField name="Сумма по полю Сума на рахунку" fld="2" showDataAs="percentOfRow" baseField="5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C6F62-DEC7-4EE9-8CC4-B3CDFBB57B60}" name="Сводная таблица4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12" firstHeaderRow="1" firstDataRow="2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5"/>
        <item x="0"/>
        <item x="1"/>
        <item x="6"/>
        <item x="2"/>
        <item x="3"/>
        <item x="4"/>
        <item t="default"/>
      </items>
    </pivotField>
    <pivotField dataField="1" showAll="0"/>
    <pivotField showAll="0"/>
    <pivotField numFmtId="165"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Сума з Сума на рахунку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Банк" xr10:uid="{F7A8842A-C867-40B2-8BED-AFD435F0BA7B}" sourceName="Банк">
  <pivotTables>
    <pivotTable tabId="33" name="Сводная таблица6"/>
  </pivotTables>
  <data>
    <tabular pivotCacheId="1575450068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ісяць" xr10:uid="{9EB8C2E8-73B3-4D49-8CAD-020C57C7F6BD}" sourceName="Місяць">
  <pivotTables>
    <pivotTable tabId="33" name="Сводная таблица8"/>
  </pivotTables>
  <data>
    <tabular pivotCacheId="1302844886">
      <items count="7">
        <i x="5" s="1"/>
        <i x="0" s="1"/>
        <i x="1" s="1"/>
        <i x="6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Банк" xr10:uid="{1D9C9EFB-211F-4A30-9669-0A1AFA22B05F}" cache="Срез_Банк" caption="Банк" rowHeight="241300"/>
  <slicer name="Місяць" xr10:uid="{94AE4446-452F-4B6A-AFE1-440B9B1445E5}" cache="Срез_Місяць" caption="Місяць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0621BC-08D6-44CB-889F-F4B329CAF491}" name="Таблица5" displayName="Таблица5" ref="A1:J4" totalsRowShown="0">
  <autoFilter ref="A1:J4" xr:uid="{680621BC-08D6-44CB-889F-F4B329CAF491}"/>
  <tableColumns count="10">
    <tableColumn id="1" xr3:uid="{15A6148D-46EA-4D9A-AE9C-7C41B28D2934}" name="Дата " dataDxfId="0"/>
    <tableColumn id="2" xr3:uid="{64E1BD8E-D4A6-4F8F-ACB5-8914B250D52D}" name="Місяць"/>
    <tableColumn id="3" xr3:uid="{7DFAC397-1C6F-4E7B-A7F5-94AADC079E4C}" name="Сума на рахунку"/>
    <tableColumn id="4" xr3:uid="{6A66067C-831D-41BC-81E1-6C1A9BF44315}" name="Валюта"/>
    <tableColumn id="5" xr3:uid="{EEB92EE6-0134-42C7-ADB7-AAEB39746B64}" name="Курс валюти, грн"/>
    <tableColumn id="6" xr3:uid="{4B4E0D86-5637-44C4-A0EF-62F97D82B10E}" name="Тип"/>
    <tableColumn id="7" xr3:uid="{040584E2-7D7F-47BD-8BF7-6F0AAEE312BB}" name="Відкрив"/>
    <tableColumn id="8" xr3:uid="{D09981A0-EB7A-4500-9A03-3B7D1A8E7C08}" name="Банк"/>
    <tableColumn id="9" xr3:uid="{4CB278DF-8227-4C2A-92F2-8516E6A340C4}" name="Відділення"/>
    <tableColumn id="10" xr3:uid="{C9A9BFCB-F424-4963-8D33-FF98909BA2EB}" name="Кліен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Хмельницький" displayName="Хмельницький" ref="A14:J34" totalsRowShown="0" headerRowDxfId="43" dataDxfId="41" headerRowBorderDxfId="42" tableBorderDxfId="40" headerRowCellStyle="Обычный 2" dataCellStyle="Обычный 2">
  <autoFilter ref="A14:J34" xr:uid="{00000000-0009-0000-0100-000004000000}"/>
  <tableColumns count="10">
    <tableColumn id="1" xr3:uid="{00000000-0010-0000-0000-000001000000}" name="Дата " dataDxfId="39" dataCellStyle="Обычный 2"/>
    <tableColumn id="2" xr3:uid="{00000000-0010-0000-0000-000002000000}" name="Місяць" dataDxfId="38" dataCellStyle="Обычный 2">
      <calculatedColumnFormula>CHOOSE(MONTH(A15),"січень","лютий","березень","квітень","травень","червень","липень","серпень","вересень","жовтень","листопад","грудень")</calculatedColumnFormula>
    </tableColumn>
    <tableColumn id="3" xr3:uid="{00000000-0010-0000-0000-000003000000}" name="Сума на рахунку" dataDxfId="37" dataCellStyle="Обычный 2"/>
    <tableColumn id="4" xr3:uid="{00000000-0010-0000-0000-000004000000}" name="Валюта" dataDxfId="36" dataCellStyle="Обычный 2"/>
    <tableColumn id="5" xr3:uid="{00000000-0010-0000-0000-000005000000}" name="Курс валюти, грн" dataDxfId="35" dataCellStyle="Денежный 2">
      <calculatedColumnFormula>HLOOKUP(D15,$A$1:$C$2,2)</calculatedColumnFormula>
    </tableColumn>
    <tableColumn id="6" xr3:uid="{00000000-0010-0000-0000-000006000000}" name="Тип" dataDxfId="34" dataCellStyle="Обычный 2"/>
    <tableColumn id="7" xr3:uid="{00000000-0010-0000-0000-000007000000}" name="Відкрив" dataDxfId="33" dataCellStyle="Обычный 2"/>
    <tableColumn id="8" xr3:uid="{00000000-0010-0000-0000-000008000000}" name="Банк" dataDxfId="32" dataCellStyle="Обычный 2"/>
    <tableColumn id="9" xr3:uid="{00000000-0010-0000-0000-000009000000}" name="Відділення" dataDxfId="31" dataCellStyle="Обычный 2"/>
    <tableColumn id="10" xr3:uid="{00000000-0010-0000-0000-00000A000000}" name="Кліент" dataDxfId="30" dataCellStyle="Обычный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Вінниця" displayName="Вінниця" ref="A14:J34" totalsRowShown="0" headerRowDxfId="29" dataDxfId="27" headerRowBorderDxfId="28" tableBorderDxfId="26" headerRowCellStyle="Обычный 2" dataCellStyle="Обычный 2">
  <autoFilter ref="A14:J34" xr:uid="{00000000-0009-0000-0100-000002000000}"/>
  <tableColumns count="10">
    <tableColumn id="1" xr3:uid="{00000000-0010-0000-0100-000001000000}" name="Дата " dataDxfId="25" dataCellStyle="Обычный 2"/>
    <tableColumn id="2" xr3:uid="{00000000-0010-0000-0100-000002000000}" name="Місяць" dataDxfId="24" dataCellStyle="Обычный 2">
      <calculatedColumnFormula>CHOOSE(MONTH(A15),"січень","лютий","березень","квітень","травень","червень","липень","серпень","вересень","жовтень","листопад","грудень")</calculatedColumnFormula>
    </tableColumn>
    <tableColumn id="3" xr3:uid="{00000000-0010-0000-0100-000003000000}" name="Сума на рахунку" dataDxfId="23" dataCellStyle="Обычный 2"/>
    <tableColumn id="4" xr3:uid="{00000000-0010-0000-0100-000004000000}" name="Валюта" dataDxfId="22" dataCellStyle="Обычный 2"/>
    <tableColumn id="5" xr3:uid="{00000000-0010-0000-0100-000005000000}" name="Курс валюти, грн" dataDxfId="21" dataCellStyle="Денежный 2">
      <calculatedColumnFormula>HLOOKUP(D15,$A$1:$C$2,2)</calculatedColumnFormula>
    </tableColumn>
    <tableColumn id="6" xr3:uid="{00000000-0010-0000-0100-000006000000}" name="Тип" dataDxfId="20" dataCellStyle="Обычный 2"/>
    <tableColumn id="7" xr3:uid="{00000000-0010-0000-0100-000007000000}" name="Відкрив" dataDxfId="19" dataCellStyle="Обычный 2"/>
    <tableColumn id="8" xr3:uid="{00000000-0010-0000-0100-000008000000}" name="Банк" dataDxfId="18" dataCellStyle="Обычный 2"/>
    <tableColumn id="9" xr3:uid="{00000000-0010-0000-0100-000009000000}" name="Відділення" dataDxfId="17" dataCellStyle="Обычный 2"/>
    <tableColumn id="10" xr3:uid="{00000000-0010-0000-0100-00000A000000}" name="Кліент" dataDxfId="16" dataCellStyle="Обычный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Львів" displayName="Львів" ref="A14:J34" totalsRowShown="0" headerRowDxfId="15" dataDxfId="13" headerRowBorderDxfId="14" tableBorderDxfId="12" headerRowCellStyle="Обычный 2" dataCellStyle="Обычный 2">
  <autoFilter ref="A14:J34" xr:uid="{00000000-0009-0000-0100-000003000000}"/>
  <tableColumns count="10">
    <tableColumn id="1" xr3:uid="{00000000-0010-0000-0200-000001000000}" name="Дата " dataDxfId="11" dataCellStyle="Обычный 2"/>
    <tableColumn id="2" xr3:uid="{00000000-0010-0000-0200-000002000000}" name="Місяць" dataDxfId="10" dataCellStyle="Обычный 2">
      <calculatedColumnFormula>CHOOSE(MONTH(A15),"січень","лютий","березень","квітень","травень","червень","липень","серпень","вересень","жовтень","листопад","грудень")</calculatedColumnFormula>
    </tableColumn>
    <tableColumn id="3" xr3:uid="{00000000-0010-0000-0200-000003000000}" name="Сума на рахунку" dataDxfId="9" dataCellStyle="Обычный 2"/>
    <tableColumn id="4" xr3:uid="{00000000-0010-0000-0200-000004000000}" name="Валюта" dataDxfId="8" dataCellStyle="Обычный 2"/>
    <tableColumn id="5" xr3:uid="{00000000-0010-0000-0200-000005000000}" name="Курс валюти, грн" dataDxfId="7" dataCellStyle="Денежный 2">
      <calculatedColumnFormula>HLOOKUP(D15,$A$1:$C$2,2)</calculatedColumnFormula>
    </tableColumn>
    <tableColumn id="6" xr3:uid="{00000000-0010-0000-0200-000006000000}" name="Тип" dataDxfId="6" dataCellStyle="Обычный 2"/>
    <tableColumn id="7" xr3:uid="{00000000-0010-0000-0200-000007000000}" name="Відкрив" dataDxfId="5" dataCellStyle="Обычный 2"/>
    <tableColumn id="8" xr3:uid="{00000000-0010-0000-0200-000008000000}" name="Банк" dataDxfId="4" dataCellStyle="Обычный 2"/>
    <tableColumn id="9" xr3:uid="{00000000-0010-0000-0200-000009000000}" name="Відділення" dataDxfId="3" dataCellStyle="Обычный 2"/>
    <tableColumn id="10" xr3:uid="{00000000-0010-0000-0200-00000A000000}" name="Кліент" dataDxfId="2" dataCellStyle="Обычный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Таблица2" displayName="Таблица2" ref="A2:F571" totalsRowShown="0">
  <autoFilter ref="A2:F571" xr:uid="{00000000-0009-0000-0100-000001000000}"/>
  <sortState xmlns:xlrd2="http://schemas.microsoft.com/office/spreadsheetml/2017/richdata2" ref="A3:F571">
    <sortCondition ref="D1:D570"/>
  </sortState>
  <tableColumns count="6">
    <tableColumn id="1" xr3:uid="{00000000-0010-0000-0300-000001000000}" name="Наименование"/>
    <tableColumn id="2" xr3:uid="{00000000-0010-0000-0300-000002000000}" name="Категория"/>
    <tableColumn id="3" xr3:uid="{00000000-0010-0000-0300-000003000000}" name="Город"/>
    <tableColumn id="4" xr3:uid="{00000000-0010-0000-0300-000004000000}" name="Дата" dataDxfId="1"/>
    <tableColumn id="5" xr3:uid="{00000000-0010-0000-0300-000005000000}" name="Выручка"/>
    <tableColumn id="6" xr3:uid="{00000000-0010-0000-0300-000006000000}" name="Менеджер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microsoft.com/office/2007/relationships/slicer" Target="../slicers/slicer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planetaexcel.ru/techniques/8/229/" TargetMode="Externa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8"/>
  <sheetViews>
    <sheetView workbookViewId="0">
      <selection activeCell="J19" sqref="J19"/>
    </sheetView>
  </sheetViews>
  <sheetFormatPr defaultRowHeight="14.5" x14ac:dyDescent="0.35"/>
  <cols>
    <col min="1" max="1" width="35" customWidth="1"/>
    <col min="2" max="2" width="20.81640625" customWidth="1"/>
    <col min="3" max="3" width="9.54296875" customWidth="1"/>
    <col min="4" max="4" width="8.453125" customWidth="1"/>
    <col min="5" max="5" width="9.54296875" customWidth="1"/>
    <col min="6" max="7" width="7" customWidth="1"/>
    <col min="8" max="8" width="8.26953125" customWidth="1"/>
    <col min="9" max="9" width="11.81640625" customWidth="1"/>
    <col min="10" max="10" width="34" bestFit="1" customWidth="1"/>
    <col min="11" max="11" width="35" bestFit="1" customWidth="1"/>
    <col min="12" max="12" width="34" customWidth="1"/>
    <col min="13" max="13" width="35" bestFit="1" customWidth="1"/>
    <col min="14" max="14" width="34" customWidth="1"/>
    <col min="15" max="15" width="35" customWidth="1"/>
    <col min="16" max="16" width="38.7265625" customWidth="1"/>
    <col min="17" max="17" width="39.7265625" customWidth="1"/>
    <col min="18" max="18" width="34" bestFit="1" customWidth="1"/>
    <col min="19" max="19" width="35" bestFit="1" customWidth="1"/>
    <col min="20" max="20" width="34" customWidth="1"/>
    <col min="21" max="21" width="35" bestFit="1" customWidth="1"/>
    <col min="22" max="22" width="34" customWidth="1"/>
    <col min="23" max="23" width="35" customWidth="1"/>
    <col min="24" max="24" width="34" customWidth="1"/>
    <col min="25" max="25" width="35" bestFit="1" customWidth="1"/>
    <col min="26" max="26" width="34" bestFit="1" customWidth="1"/>
    <col min="27" max="27" width="35" bestFit="1" customWidth="1"/>
    <col min="28" max="28" width="34" customWidth="1"/>
    <col min="29" max="29" width="35" bestFit="1" customWidth="1"/>
    <col min="30" max="30" width="34" customWidth="1"/>
    <col min="31" max="31" width="35" customWidth="1"/>
    <col min="32" max="32" width="43.26953125" customWidth="1"/>
    <col min="33" max="33" width="44.26953125" bestFit="1" customWidth="1"/>
    <col min="34" max="34" width="34" bestFit="1" customWidth="1"/>
    <col min="35" max="35" width="35" bestFit="1" customWidth="1"/>
    <col min="36" max="36" width="34" customWidth="1"/>
    <col min="37" max="37" width="35" bestFit="1" customWidth="1"/>
    <col min="38" max="38" width="34" customWidth="1"/>
    <col min="39" max="39" width="35" customWidth="1"/>
    <col min="40" max="40" width="34" customWidth="1"/>
    <col min="41" max="41" width="35" bestFit="1" customWidth="1"/>
    <col min="42" max="42" width="34" bestFit="1" customWidth="1"/>
    <col min="43" max="43" width="35" bestFit="1" customWidth="1"/>
    <col min="44" max="44" width="34" customWidth="1"/>
    <col min="45" max="45" width="35" bestFit="1" customWidth="1"/>
    <col min="46" max="46" width="34" customWidth="1"/>
    <col min="47" max="47" width="35" customWidth="1"/>
    <col min="48" max="48" width="42.1796875" customWidth="1"/>
    <col min="49" max="49" width="43.1796875" bestFit="1" customWidth="1"/>
    <col min="50" max="50" width="34" bestFit="1" customWidth="1"/>
    <col min="51" max="51" width="35" bestFit="1" customWidth="1"/>
    <col min="52" max="52" width="34" customWidth="1"/>
    <col min="53" max="53" width="35" bestFit="1" customWidth="1"/>
    <col min="54" max="54" width="34" customWidth="1"/>
    <col min="55" max="55" width="35" customWidth="1"/>
    <col min="56" max="56" width="34" customWidth="1"/>
    <col min="57" max="57" width="35" bestFit="1" customWidth="1"/>
    <col min="58" max="58" width="34" bestFit="1" customWidth="1"/>
    <col min="59" max="59" width="35" bestFit="1" customWidth="1"/>
    <col min="60" max="60" width="34" bestFit="1" customWidth="1"/>
    <col min="61" max="61" width="35" bestFit="1" customWidth="1"/>
    <col min="62" max="62" width="34" bestFit="1" customWidth="1"/>
    <col min="63" max="63" width="35" bestFit="1" customWidth="1"/>
    <col min="64" max="64" width="43.26953125" bestFit="1" customWidth="1"/>
    <col min="65" max="65" width="44.26953125" bestFit="1" customWidth="1"/>
    <col min="66" max="66" width="34" bestFit="1" customWidth="1"/>
    <col min="67" max="67" width="35" bestFit="1" customWidth="1"/>
    <col min="68" max="68" width="34" bestFit="1" customWidth="1"/>
    <col min="69" max="69" width="35" bestFit="1" customWidth="1"/>
    <col min="70" max="70" width="34" bestFit="1" customWidth="1"/>
    <col min="71" max="71" width="35" bestFit="1" customWidth="1"/>
    <col min="72" max="72" width="34" bestFit="1" customWidth="1"/>
    <col min="73" max="73" width="35" bestFit="1" customWidth="1"/>
    <col min="74" max="74" width="34" bestFit="1" customWidth="1"/>
    <col min="75" max="75" width="35" bestFit="1" customWidth="1"/>
    <col min="76" max="76" width="34" bestFit="1" customWidth="1"/>
    <col min="77" max="77" width="35" bestFit="1" customWidth="1"/>
    <col min="78" max="78" width="34" bestFit="1" customWidth="1"/>
    <col min="79" max="79" width="35" bestFit="1" customWidth="1"/>
    <col min="80" max="80" width="40.453125" bestFit="1" customWidth="1"/>
    <col min="81" max="81" width="41.453125" bestFit="1" customWidth="1"/>
    <col min="82" max="82" width="34" bestFit="1" customWidth="1"/>
    <col min="83" max="83" width="35" bestFit="1" customWidth="1"/>
    <col min="84" max="84" width="34" bestFit="1" customWidth="1"/>
    <col min="85" max="85" width="35" bestFit="1" customWidth="1"/>
    <col min="86" max="86" width="34" bestFit="1" customWidth="1"/>
    <col min="87" max="87" width="35" bestFit="1" customWidth="1"/>
    <col min="88" max="88" width="34" bestFit="1" customWidth="1"/>
    <col min="89" max="89" width="35" bestFit="1" customWidth="1"/>
    <col min="90" max="90" width="34" bestFit="1" customWidth="1"/>
    <col min="91" max="91" width="35" bestFit="1" customWidth="1"/>
    <col min="92" max="92" width="34" bestFit="1" customWidth="1"/>
    <col min="93" max="93" width="35" bestFit="1" customWidth="1"/>
    <col min="94" max="94" width="34" bestFit="1" customWidth="1"/>
    <col min="95" max="95" width="35" bestFit="1" customWidth="1"/>
    <col min="96" max="96" width="40.26953125" bestFit="1" customWidth="1"/>
    <col min="97" max="97" width="41.26953125" bestFit="1" customWidth="1"/>
    <col min="98" max="98" width="34" bestFit="1" customWidth="1"/>
    <col min="99" max="99" width="35" bestFit="1" customWidth="1"/>
    <col min="100" max="100" width="34" bestFit="1" customWidth="1"/>
    <col min="101" max="101" width="35" bestFit="1" customWidth="1"/>
    <col min="102" max="102" width="34" bestFit="1" customWidth="1"/>
    <col min="103" max="103" width="35" bestFit="1" customWidth="1"/>
    <col min="104" max="104" width="34" bestFit="1" customWidth="1"/>
    <col min="105" max="105" width="35" bestFit="1" customWidth="1"/>
    <col min="106" max="106" width="34" bestFit="1" customWidth="1"/>
    <col min="107" max="107" width="35" bestFit="1" customWidth="1"/>
    <col min="108" max="108" width="34" bestFit="1" customWidth="1"/>
    <col min="109" max="109" width="35" bestFit="1" customWidth="1"/>
    <col min="110" max="110" width="34" bestFit="1" customWidth="1"/>
    <col min="111" max="111" width="35" bestFit="1" customWidth="1"/>
    <col min="112" max="112" width="41.81640625" bestFit="1" customWidth="1"/>
    <col min="113" max="113" width="43" bestFit="1" customWidth="1"/>
    <col min="114" max="114" width="38.7265625" bestFit="1" customWidth="1"/>
    <col min="115" max="115" width="39.7265625" bestFit="1" customWidth="1"/>
  </cols>
  <sheetData>
    <row r="3" spans="1:9" x14ac:dyDescent="0.35">
      <c r="A3" s="22" t="s">
        <v>160</v>
      </c>
      <c r="B3" s="22" t="s">
        <v>158</v>
      </c>
    </row>
    <row r="4" spans="1:9" x14ac:dyDescent="0.35">
      <c r="A4" s="22" t="s">
        <v>156</v>
      </c>
      <c r="B4" t="s">
        <v>57</v>
      </c>
      <c r="C4" t="s">
        <v>51</v>
      </c>
      <c r="D4" t="s">
        <v>48</v>
      </c>
      <c r="E4" t="s">
        <v>49</v>
      </c>
      <c r="F4" t="s">
        <v>58</v>
      </c>
      <c r="G4" t="s">
        <v>59</v>
      </c>
      <c r="H4" t="s">
        <v>55</v>
      </c>
      <c r="I4" t="s">
        <v>157</v>
      </c>
    </row>
    <row r="5" spans="1:9" x14ac:dyDescent="0.35">
      <c r="A5" s="23" t="s">
        <v>28</v>
      </c>
      <c r="B5" s="24">
        <v>173305</v>
      </c>
      <c r="C5" s="24">
        <v>173305</v>
      </c>
      <c r="D5" s="24">
        <v>173305</v>
      </c>
      <c r="E5" s="24">
        <v>173305</v>
      </c>
      <c r="F5" s="24">
        <v>173305</v>
      </c>
      <c r="G5" s="24"/>
      <c r="H5" s="24"/>
      <c r="I5" s="24">
        <v>173305</v>
      </c>
    </row>
    <row r="6" spans="1:9" x14ac:dyDescent="0.35">
      <c r="A6" s="23" t="s">
        <v>35</v>
      </c>
      <c r="B6" s="24">
        <v>173305</v>
      </c>
      <c r="C6" s="24">
        <v>173305</v>
      </c>
      <c r="D6" s="24"/>
      <c r="E6" s="24">
        <v>173305</v>
      </c>
      <c r="F6" s="24"/>
      <c r="G6" s="24">
        <v>173305</v>
      </c>
      <c r="H6" s="24">
        <v>173305</v>
      </c>
      <c r="I6" s="24">
        <v>173305</v>
      </c>
    </row>
    <row r="7" spans="1:9" x14ac:dyDescent="0.35">
      <c r="A7" s="23" t="s">
        <v>24</v>
      </c>
      <c r="B7" s="24">
        <v>173305</v>
      </c>
      <c r="C7" s="24">
        <v>173305</v>
      </c>
      <c r="D7" s="24">
        <v>173305</v>
      </c>
      <c r="E7" s="24"/>
      <c r="F7" s="24"/>
      <c r="G7" s="24">
        <v>173305</v>
      </c>
      <c r="H7" s="24"/>
      <c r="I7" s="24">
        <v>173305</v>
      </c>
    </row>
    <row r="8" spans="1:9" x14ac:dyDescent="0.35">
      <c r="A8" s="23" t="s">
        <v>157</v>
      </c>
      <c r="B8" s="24">
        <v>173305</v>
      </c>
      <c r="C8" s="24">
        <v>173305</v>
      </c>
      <c r="D8" s="24">
        <v>173305</v>
      </c>
      <c r="E8" s="24">
        <v>173305</v>
      </c>
      <c r="F8" s="24">
        <v>173305</v>
      </c>
      <c r="G8" s="24">
        <v>173305</v>
      </c>
      <c r="H8" s="24">
        <v>173305</v>
      </c>
      <c r="I8" s="24">
        <v>173305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80B5-CD31-44B5-A414-E1E8DA06A2CB}">
  <dimension ref="A3:F12"/>
  <sheetViews>
    <sheetView workbookViewId="0">
      <selection activeCell="A4" sqref="A4"/>
    </sheetView>
  </sheetViews>
  <sheetFormatPr defaultRowHeight="14.5" x14ac:dyDescent="0.35"/>
  <cols>
    <col min="1" max="1" width="21.6328125" bestFit="1" customWidth="1"/>
    <col min="2" max="2" width="20.08984375" bestFit="1" customWidth="1"/>
    <col min="3" max="3" width="14.6328125" bestFit="1" customWidth="1"/>
    <col min="4" max="4" width="9.36328125" bestFit="1" customWidth="1"/>
    <col min="5" max="6" width="11.1796875" bestFit="1" customWidth="1"/>
  </cols>
  <sheetData>
    <row r="3" spans="1:6" x14ac:dyDescent="0.35">
      <c r="A3" s="22" t="s">
        <v>166</v>
      </c>
      <c r="B3" s="22" t="s">
        <v>158</v>
      </c>
    </row>
    <row r="4" spans="1:6" x14ac:dyDescent="0.35">
      <c r="A4" s="22" t="s">
        <v>156</v>
      </c>
      <c r="B4" t="s">
        <v>32</v>
      </c>
      <c r="C4" t="s">
        <v>27</v>
      </c>
      <c r="D4" t="s">
        <v>23</v>
      </c>
      <c r="E4" t="s">
        <v>31</v>
      </c>
      <c r="F4" t="s">
        <v>157</v>
      </c>
    </row>
    <row r="5" spans="1:6" x14ac:dyDescent="0.35">
      <c r="A5" s="23" t="s">
        <v>59</v>
      </c>
      <c r="B5" s="24">
        <v>2000</v>
      </c>
      <c r="C5" s="24">
        <v>12000</v>
      </c>
      <c r="D5" s="24"/>
      <c r="E5" s="24"/>
      <c r="F5" s="24">
        <v>14000</v>
      </c>
    </row>
    <row r="6" spans="1:6" x14ac:dyDescent="0.35">
      <c r="A6" s="23" t="s">
        <v>58</v>
      </c>
      <c r="B6" s="24">
        <v>5100</v>
      </c>
      <c r="C6" s="24"/>
      <c r="D6" s="24"/>
      <c r="E6" s="24"/>
      <c r="F6" s="24">
        <v>5100</v>
      </c>
    </row>
    <row r="7" spans="1:6" x14ac:dyDescent="0.35">
      <c r="A7" s="23" t="s">
        <v>57</v>
      </c>
      <c r="B7" s="24">
        <v>900</v>
      </c>
      <c r="C7" s="24"/>
      <c r="D7" s="24">
        <v>5698</v>
      </c>
      <c r="E7" s="24">
        <v>8700</v>
      </c>
      <c r="F7" s="24">
        <v>15298</v>
      </c>
    </row>
    <row r="8" spans="1:6" x14ac:dyDescent="0.35">
      <c r="A8" s="23" t="s">
        <v>55</v>
      </c>
      <c r="B8" s="24"/>
      <c r="C8" s="24"/>
      <c r="D8" s="24">
        <v>2300</v>
      </c>
      <c r="E8" s="24"/>
      <c r="F8" s="24">
        <v>2300</v>
      </c>
    </row>
    <row r="9" spans="1:6" x14ac:dyDescent="0.35">
      <c r="A9" s="23" t="s">
        <v>51</v>
      </c>
      <c r="B9" s="24">
        <v>6700</v>
      </c>
      <c r="C9" s="24">
        <v>5400</v>
      </c>
      <c r="D9" s="24">
        <v>100</v>
      </c>
      <c r="E9" s="24"/>
      <c r="F9" s="24">
        <v>12200</v>
      </c>
    </row>
    <row r="10" spans="1:6" x14ac:dyDescent="0.35">
      <c r="A10" s="23" t="s">
        <v>49</v>
      </c>
      <c r="B10" s="24">
        <v>1200</v>
      </c>
      <c r="C10" s="24"/>
      <c r="D10" s="24">
        <v>2101</v>
      </c>
      <c r="E10" s="24">
        <v>45000</v>
      </c>
      <c r="F10" s="24">
        <v>48301</v>
      </c>
    </row>
    <row r="11" spans="1:6" x14ac:dyDescent="0.35">
      <c r="A11" s="23" t="s">
        <v>48</v>
      </c>
      <c r="B11" s="24"/>
      <c r="C11" s="24">
        <v>75000</v>
      </c>
      <c r="D11" s="24">
        <v>750</v>
      </c>
      <c r="E11" s="24">
        <v>356</v>
      </c>
      <c r="F11" s="24">
        <v>76106</v>
      </c>
    </row>
    <row r="12" spans="1:6" x14ac:dyDescent="0.35">
      <c r="A12" s="23" t="s">
        <v>157</v>
      </c>
      <c r="B12" s="24">
        <v>15900</v>
      </c>
      <c r="C12" s="24">
        <v>92400</v>
      </c>
      <c r="D12" s="24">
        <v>10949</v>
      </c>
      <c r="E12" s="24">
        <v>54056</v>
      </c>
      <c r="F12" s="24">
        <v>173305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76E6-2E82-4BE1-9D08-ECF80E92AC5F}">
  <dimension ref="B2:C9"/>
  <sheetViews>
    <sheetView workbookViewId="0">
      <selection activeCell="D4" sqref="D4"/>
    </sheetView>
  </sheetViews>
  <sheetFormatPr defaultRowHeight="14.5" x14ac:dyDescent="0.35"/>
  <cols>
    <col min="3" max="3" width="16.1796875" customWidth="1"/>
  </cols>
  <sheetData>
    <row r="2" spans="2:3" x14ac:dyDescent="0.35">
      <c r="C2" t="s">
        <v>45</v>
      </c>
    </row>
    <row r="3" spans="2:3" x14ac:dyDescent="0.35">
      <c r="B3" t="s">
        <v>58</v>
      </c>
      <c r="C3">
        <v>15300</v>
      </c>
    </row>
    <row r="4" spans="2:3" x14ac:dyDescent="0.35">
      <c r="B4" t="s">
        <v>57</v>
      </c>
      <c r="C4">
        <v>45894</v>
      </c>
    </row>
    <row r="5" spans="2:3" x14ac:dyDescent="0.35">
      <c r="B5" t="s">
        <v>51</v>
      </c>
      <c r="C5">
        <v>36600</v>
      </c>
    </row>
    <row r="6" spans="2:3" x14ac:dyDescent="0.35">
      <c r="B6" t="s">
        <v>49</v>
      </c>
      <c r="C6">
        <v>144903</v>
      </c>
    </row>
    <row r="7" spans="2:3" x14ac:dyDescent="0.35">
      <c r="B7" t="s">
        <v>48</v>
      </c>
      <c r="C7">
        <v>228318</v>
      </c>
    </row>
    <row r="8" spans="2:3" x14ac:dyDescent="0.35">
      <c r="B8" t="s">
        <v>59</v>
      </c>
      <c r="C8">
        <v>42000</v>
      </c>
    </row>
    <row r="9" spans="2:3" x14ac:dyDescent="0.35">
      <c r="B9" t="s">
        <v>55</v>
      </c>
      <c r="C9">
        <v>6900</v>
      </c>
    </row>
  </sheetData>
  <dataConsolidate leftLabels="1" topLabels="1">
    <dataRefs count="3">
      <dataRef ref="B14:C34" sheet="Вінниця"/>
      <dataRef ref="B14:C34" sheet="Львів"/>
      <dataRef ref="B14:C34" sheet="Хмельницький "/>
    </dataRefs>
  </dataConsolid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2683-E7CD-4F57-8641-BDE64650EB39}">
  <dimension ref="A3:E41"/>
  <sheetViews>
    <sheetView workbookViewId="0">
      <selection activeCell="J18" sqref="J18"/>
    </sheetView>
  </sheetViews>
  <sheetFormatPr defaultRowHeight="14.5" x14ac:dyDescent="0.35"/>
  <cols>
    <col min="1" max="1" width="29.90625" bestFit="1" customWidth="1"/>
    <col min="2" max="2" width="20.08984375" bestFit="1" customWidth="1"/>
    <col min="3" max="3" width="10.08984375" bestFit="1" customWidth="1"/>
    <col min="4" max="4" width="7.08984375" bestFit="1" customWidth="1"/>
    <col min="5" max="5" width="11.1796875" bestFit="1" customWidth="1"/>
  </cols>
  <sheetData>
    <row r="3" spans="1:5" x14ac:dyDescent="0.35">
      <c r="A3" s="22" t="s">
        <v>159</v>
      </c>
      <c r="B3" s="22" t="s">
        <v>158</v>
      </c>
    </row>
    <row r="4" spans="1:5" x14ac:dyDescent="0.35">
      <c r="A4" s="22" t="s">
        <v>156</v>
      </c>
      <c r="B4" t="s">
        <v>30</v>
      </c>
      <c r="C4" t="s">
        <v>21</v>
      </c>
      <c r="D4" t="s">
        <v>36</v>
      </c>
      <c r="E4" t="s">
        <v>157</v>
      </c>
    </row>
    <row r="5" spans="1:5" x14ac:dyDescent="0.35">
      <c r="A5" s="23" t="s">
        <v>32</v>
      </c>
      <c r="B5" s="24">
        <v>8700</v>
      </c>
      <c r="C5" s="24">
        <v>4300</v>
      </c>
      <c r="D5" s="24">
        <v>2900</v>
      </c>
      <c r="E5" s="24">
        <v>15900</v>
      </c>
    </row>
    <row r="6" spans="1:5" x14ac:dyDescent="0.35">
      <c r="A6" s="39" t="s">
        <v>59</v>
      </c>
      <c r="B6" s="24">
        <v>2000</v>
      </c>
      <c r="C6" s="24"/>
      <c r="D6" s="24"/>
      <c r="E6" s="24">
        <v>2000</v>
      </c>
    </row>
    <row r="7" spans="1:5" x14ac:dyDescent="0.35">
      <c r="A7" s="41" t="s">
        <v>167</v>
      </c>
      <c r="B7" s="24">
        <v>2000</v>
      </c>
      <c r="C7" s="24"/>
      <c r="D7" s="24"/>
      <c r="E7" s="24">
        <v>2000</v>
      </c>
    </row>
    <row r="8" spans="1:5" x14ac:dyDescent="0.35">
      <c r="A8" s="39" t="s">
        <v>58</v>
      </c>
      <c r="B8" s="24"/>
      <c r="C8" s="24">
        <v>3400</v>
      </c>
      <c r="D8" s="24">
        <v>1700</v>
      </c>
      <c r="E8" s="24">
        <v>5100</v>
      </c>
    </row>
    <row r="9" spans="1:5" x14ac:dyDescent="0.35">
      <c r="A9" s="41" t="s">
        <v>167</v>
      </c>
      <c r="B9" s="24"/>
      <c r="C9" s="24">
        <v>3400</v>
      </c>
      <c r="D9" s="24">
        <v>1700</v>
      </c>
      <c r="E9" s="24">
        <v>5100</v>
      </c>
    </row>
    <row r="10" spans="1:5" x14ac:dyDescent="0.35">
      <c r="A10" s="39" t="s">
        <v>57</v>
      </c>
      <c r="B10" s="24"/>
      <c r="C10" s="24">
        <v>900</v>
      </c>
      <c r="D10" s="24"/>
      <c r="E10" s="24">
        <v>900</v>
      </c>
    </row>
    <row r="11" spans="1:5" x14ac:dyDescent="0.35">
      <c r="A11" s="41" t="s">
        <v>167</v>
      </c>
      <c r="B11" s="24"/>
      <c r="C11" s="24">
        <v>900</v>
      </c>
      <c r="D11" s="24"/>
      <c r="E11" s="24">
        <v>900</v>
      </c>
    </row>
    <row r="12" spans="1:5" x14ac:dyDescent="0.35">
      <c r="A12" s="39" t="s">
        <v>51</v>
      </c>
      <c r="B12" s="24">
        <v>6700</v>
      </c>
      <c r="C12" s="24"/>
      <c r="D12" s="24"/>
      <c r="E12" s="24">
        <v>6700</v>
      </c>
    </row>
    <row r="13" spans="1:5" x14ac:dyDescent="0.35">
      <c r="A13" s="41" t="s">
        <v>172</v>
      </c>
      <c r="B13" s="24">
        <v>6700</v>
      </c>
      <c r="C13" s="24"/>
      <c r="D13" s="24"/>
      <c r="E13" s="24">
        <v>6700</v>
      </c>
    </row>
    <row r="14" spans="1:5" x14ac:dyDescent="0.35">
      <c r="A14" s="39" t="s">
        <v>49</v>
      </c>
      <c r="B14" s="24"/>
      <c r="C14" s="24"/>
      <c r="D14" s="24">
        <v>1200</v>
      </c>
      <c r="E14" s="24">
        <v>1200</v>
      </c>
    </row>
    <row r="15" spans="1:5" x14ac:dyDescent="0.35">
      <c r="A15" s="41" t="s">
        <v>173</v>
      </c>
      <c r="B15" s="24"/>
      <c r="C15" s="24"/>
      <c r="D15" s="24">
        <v>1200</v>
      </c>
      <c r="E15" s="24">
        <v>1200</v>
      </c>
    </row>
    <row r="16" spans="1:5" x14ac:dyDescent="0.35">
      <c r="A16" s="23" t="s">
        <v>27</v>
      </c>
      <c r="B16" s="24">
        <v>12000</v>
      </c>
      <c r="C16" s="24">
        <v>75000</v>
      </c>
      <c r="D16" s="24">
        <v>5400</v>
      </c>
      <c r="E16" s="24">
        <v>92400</v>
      </c>
    </row>
    <row r="17" spans="1:5" x14ac:dyDescent="0.35">
      <c r="A17" s="39" t="s">
        <v>59</v>
      </c>
      <c r="B17" s="24">
        <v>12000</v>
      </c>
      <c r="C17" s="24"/>
      <c r="D17" s="24"/>
      <c r="E17" s="24">
        <v>12000</v>
      </c>
    </row>
    <row r="18" spans="1:5" x14ac:dyDescent="0.35">
      <c r="A18" s="41" t="s">
        <v>167</v>
      </c>
      <c r="B18" s="24">
        <v>12000</v>
      </c>
      <c r="C18" s="24"/>
      <c r="D18" s="24"/>
      <c r="E18" s="24">
        <v>12000</v>
      </c>
    </row>
    <row r="19" spans="1:5" x14ac:dyDescent="0.35">
      <c r="A19" s="39" t="s">
        <v>51</v>
      </c>
      <c r="B19" s="24"/>
      <c r="C19" s="24"/>
      <c r="D19" s="24">
        <v>5400</v>
      </c>
      <c r="E19" s="24">
        <v>5400</v>
      </c>
    </row>
    <row r="20" spans="1:5" x14ac:dyDescent="0.35">
      <c r="A20" s="41" t="s">
        <v>172</v>
      </c>
      <c r="B20" s="24"/>
      <c r="C20" s="24"/>
      <c r="D20" s="24">
        <v>5400</v>
      </c>
      <c r="E20" s="24">
        <v>5400</v>
      </c>
    </row>
    <row r="21" spans="1:5" x14ac:dyDescent="0.35">
      <c r="A21" s="39" t="s">
        <v>48</v>
      </c>
      <c r="B21" s="24"/>
      <c r="C21" s="24">
        <v>75000</v>
      </c>
      <c r="D21" s="24"/>
      <c r="E21" s="24">
        <v>75000</v>
      </c>
    </row>
    <row r="22" spans="1:5" x14ac:dyDescent="0.35">
      <c r="A22" s="41" t="s">
        <v>173</v>
      </c>
      <c r="B22" s="24"/>
      <c r="C22" s="24">
        <v>75000</v>
      </c>
      <c r="D22" s="24"/>
      <c r="E22" s="24">
        <v>75000</v>
      </c>
    </row>
    <row r="23" spans="1:5" x14ac:dyDescent="0.35">
      <c r="A23" s="23" t="s">
        <v>23</v>
      </c>
      <c r="B23" s="24">
        <v>6298</v>
      </c>
      <c r="C23" s="24">
        <v>250</v>
      </c>
      <c r="D23" s="24">
        <v>4401</v>
      </c>
      <c r="E23" s="24">
        <v>10949</v>
      </c>
    </row>
    <row r="24" spans="1:5" x14ac:dyDescent="0.35">
      <c r="A24" s="39" t="s">
        <v>57</v>
      </c>
      <c r="B24" s="24">
        <v>5698</v>
      </c>
      <c r="C24" s="24"/>
      <c r="D24" s="24"/>
      <c r="E24" s="24">
        <v>5698</v>
      </c>
    </row>
    <row r="25" spans="1:5" x14ac:dyDescent="0.35">
      <c r="A25" s="41" t="s">
        <v>167</v>
      </c>
      <c r="B25" s="24">
        <v>5698</v>
      </c>
      <c r="C25" s="24"/>
      <c r="D25" s="24"/>
      <c r="E25" s="24">
        <v>5698</v>
      </c>
    </row>
    <row r="26" spans="1:5" x14ac:dyDescent="0.35">
      <c r="A26" s="39" t="s">
        <v>55</v>
      </c>
      <c r="B26" s="24"/>
      <c r="C26" s="24"/>
      <c r="D26" s="24">
        <v>2300</v>
      </c>
      <c r="E26" s="24">
        <v>2300</v>
      </c>
    </row>
    <row r="27" spans="1:5" x14ac:dyDescent="0.35">
      <c r="A27" s="41" t="s">
        <v>171</v>
      </c>
      <c r="B27" s="24"/>
      <c r="C27" s="24"/>
      <c r="D27" s="24">
        <v>2300</v>
      </c>
      <c r="E27" s="24">
        <v>2300</v>
      </c>
    </row>
    <row r="28" spans="1:5" x14ac:dyDescent="0.35">
      <c r="A28" s="39" t="s">
        <v>51</v>
      </c>
      <c r="B28" s="24">
        <v>100</v>
      </c>
      <c r="C28" s="24"/>
      <c r="D28" s="24"/>
      <c r="E28" s="24">
        <v>100</v>
      </c>
    </row>
    <row r="29" spans="1:5" x14ac:dyDescent="0.35">
      <c r="A29" s="41" t="s">
        <v>172</v>
      </c>
      <c r="B29" s="24">
        <v>100</v>
      </c>
      <c r="C29" s="24"/>
      <c r="D29" s="24"/>
      <c r="E29" s="24">
        <v>100</v>
      </c>
    </row>
    <row r="30" spans="1:5" x14ac:dyDescent="0.35">
      <c r="A30" s="39" t="s">
        <v>49</v>
      </c>
      <c r="B30" s="24"/>
      <c r="C30" s="24"/>
      <c r="D30" s="24">
        <v>2101</v>
      </c>
      <c r="E30" s="24">
        <v>2101</v>
      </c>
    </row>
    <row r="31" spans="1:5" x14ac:dyDescent="0.35">
      <c r="A31" s="41" t="s">
        <v>173</v>
      </c>
      <c r="B31" s="24"/>
      <c r="C31" s="24"/>
      <c r="D31" s="24">
        <v>2101</v>
      </c>
      <c r="E31" s="24">
        <v>2101</v>
      </c>
    </row>
    <row r="32" spans="1:5" x14ac:dyDescent="0.35">
      <c r="A32" s="39" t="s">
        <v>48</v>
      </c>
      <c r="B32" s="24">
        <v>500</v>
      </c>
      <c r="C32" s="24">
        <v>250</v>
      </c>
      <c r="D32" s="24"/>
      <c r="E32" s="24">
        <v>750</v>
      </c>
    </row>
    <row r="33" spans="1:5" x14ac:dyDescent="0.35">
      <c r="A33" s="41" t="s">
        <v>173</v>
      </c>
      <c r="B33" s="24">
        <v>500</v>
      </c>
      <c r="C33" s="24">
        <v>250</v>
      </c>
      <c r="D33" s="24"/>
      <c r="E33" s="24">
        <v>750</v>
      </c>
    </row>
    <row r="34" spans="1:5" x14ac:dyDescent="0.35">
      <c r="A34" s="23" t="s">
        <v>31</v>
      </c>
      <c r="B34" s="24">
        <v>45356</v>
      </c>
      <c r="C34" s="24"/>
      <c r="D34" s="24">
        <v>8700</v>
      </c>
      <c r="E34" s="24">
        <v>54056</v>
      </c>
    </row>
    <row r="35" spans="1:5" x14ac:dyDescent="0.35">
      <c r="A35" s="39" t="s">
        <v>57</v>
      </c>
      <c r="B35" s="24"/>
      <c r="C35" s="24"/>
      <c r="D35" s="24">
        <v>8700</v>
      </c>
      <c r="E35" s="24">
        <v>8700</v>
      </c>
    </row>
    <row r="36" spans="1:5" x14ac:dyDescent="0.35">
      <c r="A36" s="41" t="s">
        <v>167</v>
      </c>
      <c r="B36" s="24"/>
      <c r="C36" s="24"/>
      <c r="D36" s="24">
        <v>8700</v>
      </c>
      <c r="E36" s="24">
        <v>8700</v>
      </c>
    </row>
    <row r="37" spans="1:5" x14ac:dyDescent="0.35">
      <c r="A37" s="39" t="s">
        <v>49</v>
      </c>
      <c r="B37" s="24">
        <v>45000</v>
      </c>
      <c r="C37" s="24"/>
      <c r="D37" s="24"/>
      <c r="E37" s="24">
        <v>45000</v>
      </c>
    </row>
    <row r="38" spans="1:5" x14ac:dyDescent="0.35">
      <c r="A38" s="41" t="s">
        <v>173</v>
      </c>
      <c r="B38" s="24">
        <v>45000</v>
      </c>
      <c r="C38" s="24"/>
      <c r="D38" s="24"/>
      <c r="E38" s="24">
        <v>45000</v>
      </c>
    </row>
    <row r="39" spans="1:5" x14ac:dyDescent="0.35">
      <c r="A39" s="39" t="s">
        <v>48</v>
      </c>
      <c r="B39" s="24">
        <v>356</v>
      </c>
      <c r="C39" s="24"/>
      <c r="D39" s="24"/>
      <c r="E39" s="24">
        <v>356</v>
      </c>
    </row>
    <row r="40" spans="1:5" x14ac:dyDescent="0.35">
      <c r="A40" s="41" t="s">
        <v>173</v>
      </c>
      <c r="B40" s="24">
        <v>356</v>
      </c>
      <c r="C40" s="24"/>
      <c r="D40" s="24"/>
      <c r="E40" s="24">
        <v>356</v>
      </c>
    </row>
    <row r="41" spans="1:5" x14ac:dyDescent="0.35">
      <c r="A41" s="23" t="s">
        <v>157</v>
      </c>
      <c r="B41" s="24">
        <v>72354</v>
      </c>
      <c r="C41" s="24">
        <v>79550</v>
      </c>
      <c r="D41" s="24">
        <v>21401</v>
      </c>
      <c r="E41" s="24">
        <v>173305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B344-F91D-4552-9498-7732968A7303}">
  <dimension ref="A3:F20"/>
  <sheetViews>
    <sheetView tabSelected="1" workbookViewId="0">
      <selection activeCell="H21" sqref="H21"/>
    </sheetView>
  </sheetViews>
  <sheetFormatPr defaultRowHeight="14.5" x14ac:dyDescent="0.35"/>
  <cols>
    <col min="1" max="1" width="29.90625" bestFit="1" customWidth="1"/>
    <col min="2" max="2" width="20.08984375" bestFit="1" customWidth="1"/>
    <col min="3" max="3" width="10.08984375" bestFit="1" customWidth="1"/>
    <col min="4" max="4" width="7.08984375" bestFit="1" customWidth="1"/>
    <col min="5" max="6" width="11.1796875" bestFit="1" customWidth="1"/>
  </cols>
  <sheetData>
    <row r="3" spans="1:6" x14ac:dyDescent="0.35">
      <c r="A3" s="22" t="s">
        <v>159</v>
      </c>
      <c r="B3" s="22" t="s">
        <v>158</v>
      </c>
    </row>
    <row r="4" spans="1:6" x14ac:dyDescent="0.35">
      <c r="A4" s="22" t="s">
        <v>156</v>
      </c>
      <c r="B4" t="s">
        <v>32</v>
      </c>
      <c r="C4" t="s">
        <v>27</v>
      </c>
      <c r="D4" t="s">
        <v>23</v>
      </c>
      <c r="E4" t="s">
        <v>31</v>
      </c>
      <c r="F4" t="s">
        <v>157</v>
      </c>
    </row>
    <row r="5" spans="1:6" x14ac:dyDescent="0.35">
      <c r="A5" s="23" t="s">
        <v>26</v>
      </c>
      <c r="B5" s="24"/>
      <c r="C5" s="24">
        <v>50000</v>
      </c>
      <c r="D5" s="24">
        <v>3645</v>
      </c>
      <c r="E5" s="24">
        <v>356</v>
      </c>
      <c r="F5" s="24">
        <v>54001</v>
      </c>
    </row>
    <row r="6" spans="1:6" x14ac:dyDescent="0.35">
      <c r="A6" s="23" t="s">
        <v>37</v>
      </c>
      <c r="B6" s="24"/>
      <c r="C6" s="24">
        <v>5400</v>
      </c>
      <c r="D6" s="24">
        <v>5698</v>
      </c>
      <c r="E6" s="24"/>
      <c r="F6" s="24">
        <v>11098</v>
      </c>
    </row>
    <row r="7" spans="1:6" x14ac:dyDescent="0.35">
      <c r="A7" s="23" t="s">
        <v>33</v>
      </c>
      <c r="B7" s="24">
        <v>1700</v>
      </c>
      <c r="C7" s="24">
        <v>12000</v>
      </c>
      <c r="D7" s="24">
        <v>856</v>
      </c>
      <c r="E7" s="24"/>
      <c r="F7" s="24">
        <v>14556</v>
      </c>
    </row>
    <row r="8" spans="1:6" x14ac:dyDescent="0.35">
      <c r="A8" s="23" t="s">
        <v>20</v>
      </c>
      <c r="B8" s="24">
        <v>12100</v>
      </c>
      <c r="C8" s="24"/>
      <c r="D8" s="24">
        <v>250</v>
      </c>
      <c r="E8" s="24"/>
      <c r="F8" s="24">
        <v>12350</v>
      </c>
    </row>
    <row r="9" spans="1:6" x14ac:dyDescent="0.35">
      <c r="A9" s="23" t="s">
        <v>29</v>
      </c>
      <c r="B9" s="24">
        <v>2100</v>
      </c>
      <c r="C9" s="24">
        <v>25000</v>
      </c>
      <c r="D9" s="24">
        <v>500</v>
      </c>
      <c r="E9" s="24">
        <v>53700</v>
      </c>
      <c r="F9" s="24">
        <v>81300</v>
      </c>
    </row>
    <row r="10" spans="1:6" x14ac:dyDescent="0.35">
      <c r="A10" s="23" t="s">
        <v>157</v>
      </c>
      <c r="B10" s="24">
        <v>15900</v>
      </c>
      <c r="C10" s="24">
        <v>92400</v>
      </c>
      <c r="D10" s="24">
        <v>10949</v>
      </c>
      <c r="E10" s="24">
        <v>54056</v>
      </c>
      <c r="F10" s="24">
        <v>173305</v>
      </c>
    </row>
    <row r="11" spans="1:6" x14ac:dyDescent="0.35">
      <c r="A11" s="22" t="s">
        <v>46</v>
      </c>
      <c r="B11" t="s">
        <v>162</v>
      </c>
    </row>
    <row r="13" spans="1:6" x14ac:dyDescent="0.35">
      <c r="A13" s="22" t="s">
        <v>159</v>
      </c>
      <c r="B13" s="22" t="s">
        <v>158</v>
      </c>
    </row>
    <row r="14" spans="1:6" x14ac:dyDescent="0.35">
      <c r="A14" s="22" t="s">
        <v>156</v>
      </c>
      <c r="B14" t="s">
        <v>30</v>
      </c>
      <c r="C14" t="s">
        <v>21</v>
      </c>
      <c r="D14" t="s">
        <v>36</v>
      </c>
      <c r="E14" t="s">
        <v>157</v>
      </c>
    </row>
    <row r="15" spans="1:6" x14ac:dyDescent="0.35">
      <c r="A15" s="23" t="s">
        <v>25</v>
      </c>
      <c r="B15" s="24">
        <v>71754</v>
      </c>
      <c r="C15" s="24">
        <v>50000</v>
      </c>
      <c r="D15" s="24">
        <v>19701</v>
      </c>
      <c r="E15" s="24">
        <v>141455</v>
      </c>
    </row>
    <row r="16" spans="1:6" x14ac:dyDescent="0.35">
      <c r="A16" s="23" t="s">
        <v>19</v>
      </c>
      <c r="B16" s="24">
        <v>600</v>
      </c>
      <c r="C16" s="24">
        <v>29550</v>
      </c>
      <c r="D16" s="24">
        <v>1700</v>
      </c>
      <c r="E16" s="24">
        <v>31850</v>
      </c>
    </row>
    <row r="17" spans="1:5" x14ac:dyDescent="0.35">
      <c r="A17" s="23" t="s">
        <v>157</v>
      </c>
      <c r="B17" s="24">
        <v>72354</v>
      </c>
      <c r="C17" s="24">
        <v>79550</v>
      </c>
      <c r="D17" s="24">
        <v>21401</v>
      </c>
      <c r="E17" s="24">
        <v>173305</v>
      </c>
    </row>
    <row r="20" spans="1:5" x14ac:dyDescent="0.35">
      <c r="A20" s="23" t="s">
        <v>186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9421-3B88-4E67-B523-4476B57E641E}">
  <dimension ref="A1:AD29"/>
  <sheetViews>
    <sheetView topLeftCell="F1" zoomScale="74" zoomScaleNormal="100" workbookViewId="0">
      <selection activeCell="X17" sqref="X17"/>
    </sheetView>
  </sheetViews>
  <sheetFormatPr defaultRowHeight="14.5" x14ac:dyDescent="0.35"/>
  <cols>
    <col min="1" max="1" width="22.90625" bestFit="1" customWidth="1"/>
    <col min="2" max="2" width="20.08984375" bestFit="1" customWidth="1"/>
    <col min="3" max="4" width="9.81640625" bestFit="1" customWidth="1"/>
    <col min="5" max="5" width="11.1796875" bestFit="1" customWidth="1"/>
    <col min="6" max="10" width="9.90625" bestFit="1" customWidth="1"/>
    <col min="11" max="11" width="15.1796875" customWidth="1"/>
    <col min="12" max="12" width="10.08984375" bestFit="1" customWidth="1"/>
    <col min="13" max="15" width="11.36328125" bestFit="1" customWidth="1"/>
    <col min="16" max="90" width="9.90625" bestFit="1" customWidth="1"/>
    <col min="91" max="91" width="11.1796875" bestFit="1" customWidth="1"/>
  </cols>
  <sheetData>
    <row r="1" spans="1:30" ht="18.5" x14ac:dyDescent="0.45">
      <c r="A1" s="22" t="s">
        <v>74</v>
      </c>
      <c r="B1" t="s">
        <v>80</v>
      </c>
      <c r="I1" s="43"/>
    </row>
    <row r="2" spans="1:30" ht="18.5" x14ac:dyDescent="0.45">
      <c r="A2" s="22" t="s">
        <v>73</v>
      </c>
      <c r="B2" t="s">
        <v>162</v>
      </c>
      <c r="H2" s="46"/>
      <c r="I2" s="51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46"/>
      <c r="Y2" s="46"/>
      <c r="Z2" s="46"/>
      <c r="AA2" s="46"/>
      <c r="AB2" s="46"/>
      <c r="AC2" s="46"/>
      <c r="AD2" s="46"/>
    </row>
    <row r="3" spans="1:30" ht="18.5" x14ac:dyDescent="0.45">
      <c r="G3" s="44"/>
      <c r="H3" s="46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46"/>
      <c r="Y3" s="46"/>
      <c r="Z3" s="46"/>
      <c r="AA3" s="46"/>
      <c r="AB3" s="46"/>
      <c r="AC3" s="46"/>
      <c r="AD3" s="46"/>
    </row>
    <row r="4" spans="1:30" x14ac:dyDescent="0.35">
      <c r="A4" s="22" t="s">
        <v>174</v>
      </c>
      <c r="B4" s="22" t="s">
        <v>158</v>
      </c>
      <c r="H4" s="46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46"/>
      <c r="Y4" s="46"/>
      <c r="Z4" s="46"/>
      <c r="AA4" s="46"/>
      <c r="AB4" s="46"/>
      <c r="AC4" s="46"/>
      <c r="AD4" s="46"/>
    </row>
    <row r="5" spans="1:30" x14ac:dyDescent="0.35">
      <c r="A5" s="22" t="s">
        <v>156</v>
      </c>
      <c r="B5" s="42" t="s">
        <v>168</v>
      </c>
      <c r="C5" s="42" t="s">
        <v>169</v>
      </c>
      <c r="D5" s="42" t="s">
        <v>170</v>
      </c>
      <c r="E5" s="42" t="s">
        <v>157</v>
      </c>
      <c r="H5" s="46"/>
      <c r="I5" s="52"/>
      <c r="J5" s="52"/>
      <c r="K5" s="53"/>
      <c r="L5" s="54">
        <v>1</v>
      </c>
      <c r="M5" s="54">
        <v>2</v>
      </c>
      <c r="N5" s="54">
        <v>3</v>
      </c>
      <c r="O5" s="55">
        <v>4</v>
      </c>
      <c r="P5" s="52"/>
      <c r="Q5" s="52"/>
      <c r="R5" s="52"/>
      <c r="S5" s="52"/>
      <c r="T5" s="52"/>
      <c r="U5" s="52"/>
      <c r="V5" s="52"/>
      <c r="W5" s="52"/>
      <c r="X5" s="46"/>
      <c r="Y5" s="46"/>
      <c r="Z5" s="46"/>
      <c r="AA5" s="46"/>
      <c r="AB5" s="46"/>
      <c r="AC5" s="46"/>
      <c r="AD5" s="46"/>
    </row>
    <row r="6" spans="1:30" ht="15" thickBot="1" x14ac:dyDescent="0.4">
      <c r="A6" s="23" t="s">
        <v>102</v>
      </c>
      <c r="B6" s="24">
        <v>6049856</v>
      </c>
      <c r="C6" s="24">
        <v>4124160</v>
      </c>
      <c r="D6" s="24"/>
      <c r="E6" s="24">
        <v>10174016</v>
      </c>
      <c r="G6" s="45"/>
      <c r="H6" s="46"/>
      <c r="I6" s="56"/>
      <c r="J6" s="57"/>
      <c r="K6" s="58" t="s">
        <v>175</v>
      </c>
      <c r="L6" s="58" t="s">
        <v>176</v>
      </c>
      <c r="M6" s="58" t="s">
        <v>177</v>
      </c>
      <c r="N6" s="58" t="s">
        <v>178</v>
      </c>
      <c r="O6" s="59" t="s">
        <v>179</v>
      </c>
      <c r="P6" s="52"/>
      <c r="Q6" s="52"/>
      <c r="R6" s="52"/>
      <c r="S6" s="52"/>
      <c r="T6" s="52"/>
      <c r="U6" s="52"/>
      <c r="V6" s="52"/>
      <c r="W6" s="52"/>
      <c r="X6" s="46"/>
      <c r="Y6" s="46"/>
      <c r="Z6" s="46"/>
      <c r="AA6" s="46"/>
      <c r="AB6" s="46"/>
      <c r="AC6" s="46"/>
      <c r="AD6" s="46"/>
    </row>
    <row r="7" spans="1:30" ht="15" customHeight="1" thickTop="1" x14ac:dyDescent="0.35">
      <c r="A7" s="23" t="s">
        <v>139</v>
      </c>
      <c r="B7" s="24">
        <v>4684128</v>
      </c>
      <c r="C7" s="24">
        <v>455744</v>
      </c>
      <c r="D7" s="24">
        <v>957856</v>
      </c>
      <c r="E7" s="24">
        <v>6097728</v>
      </c>
      <c r="G7" s="49"/>
      <c r="H7" s="47"/>
      <c r="I7" s="60" t="s">
        <v>183</v>
      </c>
      <c r="J7" s="56"/>
      <c r="K7" s="56" t="s">
        <v>91</v>
      </c>
      <c r="L7" s="61">
        <f>GETPIVOTDATA("Выручка",$A$4,"Наименование",$K7,"Дата",1)/1000</f>
        <v>10877.888000000001</v>
      </c>
      <c r="M7" s="62">
        <f>GETPIVOTDATA("Выручка",$A$4,"Наименование",$K7,"Дата",2)/1000</f>
        <v>3281.76</v>
      </c>
      <c r="N7" s="62">
        <f>GETPIVOTDATA("Выручка",$A$4,"Наименование",$K7,"Дата",3)/1000</f>
        <v>5279.3919999999998</v>
      </c>
      <c r="O7" s="62">
        <f>_xlfn.FORECAST.LINEAR($O$5,L7:N7,$L$5:$N$5)</f>
        <v>881.18399999999929</v>
      </c>
      <c r="P7" s="52"/>
      <c r="Q7" s="52"/>
      <c r="R7" s="52"/>
      <c r="S7" s="52"/>
      <c r="T7" s="52"/>
      <c r="U7" s="52"/>
      <c r="V7" s="52"/>
      <c r="W7" s="52"/>
      <c r="X7" s="46"/>
      <c r="Y7" s="46"/>
      <c r="Z7" s="46"/>
      <c r="AA7" s="46"/>
      <c r="AB7" s="46"/>
      <c r="AC7" s="46"/>
      <c r="AD7" s="46"/>
    </row>
    <row r="8" spans="1:30" ht="15" customHeight="1" x14ac:dyDescent="0.35">
      <c r="A8" s="23" t="s">
        <v>99</v>
      </c>
      <c r="B8" s="24">
        <v>2961344</v>
      </c>
      <c r="C8" s="24">
        <v>8129248</v>
      </c>
      <c r="D8" s="24">
        <v>6302688</v>
      </c>
      <c r="E8" s="24">
        <v>17393280</v>
      </c>
      <c r="F8" s="49"/>
      <c r="H8" s="47"/>
      <c r="I8" s="60"/>
      <c r="J8" s="56"/>
      <c r="K8" s="63" t="s">
        <v>113</v>
      </c>
      <c r="L8" s="64">
        <f t="shared" ref="L8:L10" si="0">GETPIVOTDATA("Выручка",$A$4,"Наименование",$K8,"Дата",1)/1000</f>
        <v>4391.3919999999998</v>
      </c>
      <c r="M8" s="65">
        <f t="shared" ref="M8:M10" si="1">GETPIVOTDATA("Выручка",$A$4,"Наименование",$K8,"Дата",2)/1000</f>
        <v>9914.4</v>
      </c>
      <c r="N8" s="65">
        <f t="shared" ref="N8:N10" si="2">GETPIVOTDATA("Выручка",$A$4,"Наименование",$K8,"Дата",3)/1000</f>
        <v>6455.616</v>
      </c>
      <c r="O8" s="65">
        <f t="shared" ref="O8:O10" si="3">_xlfn.FORECAST.LINEAR($O$5,L8:N8,$L$5:$N$5)</f>
        <v>8984.6933333333327</v>
      </c>
      <c r="P8" s="52"/>
      <c r="Q8" s="52"/>
      <c r="R8" s="52"/>
      <c r="S8" s="52"/>
      <c r="T8" s="52"/>
      <c r="U8" s="52"/>
      <c r="V8" s="52"/>
      <c r="W8" s="52"/>
      <c r="X8" s="46"/>
      <c r="Y8" s="46"/>
      <c r="Z8" s="46"/>
      <c r="AA8" s="46"/>
      <c r="AB8" s="46"/>
      <c r="AC8" s="46"/>
      <c r="AD8" s="46"/>
    </row>
    <row r="9" spans="1:30" ht="14.5" customHeight="1" x14ac:dyDescent="0.35">
      <c r="A9" s="23" t="s">
        <v>123</v>
      </c>
      <c r="B9" s="24">
        <v>3940504</v>
      </c>
      <c r="C9" s="24">
        <v>3625344</v>
      </c>
      <c r="D9" s="24">
        <v>6108224</v>
      </c>
      <c r="E9" s="24">
        <v>13674072</v>
      </c>
      <c r="F9" s="50"/>
      <c r="H9" s="48"/>
      <c r="I9" s="60" t="s">
        <v>184</v>
      </c>
      <c r="J9" s="56"/>
      <c r="K9" s="56" t="s">
        <v>94</v>
      </c>
      <c r="L9" s="61">
        <f t="shared" si="0"/>
        <v>7280.8320000000003</v>
      </c>
      <c r="M9" s="62">
        <f t="shared" si="1"/>
        <v>8896.0640000000003</v>
      </c>
      <c r="N9" s="62">
        <f t="shared" si="2"/>
        <v>3381.6320000000001</v>
      </c>
      <c r="O9" s="62">
        <f t="shared" si="3"/>
        <v>2620.3093333333336</v>
      </c>
      <c r="P9" s="52"/>
      <c r="Q9" s="52"/>
      <c r="R9" s="52"/>
      <c r="S9" s="52"/>
      <c r="T9" s="52"/>
      <c r="U9" s="52"/>
      <c r="V9" s="52"/>
      <c r="W9" s="52"/>
      <c r="X9" s="46"/>
      <c r="Y9" s="46"/>
      <c r="Z9" s="46"/>
      <c r="AA9" s="46"/>
      <c r="AB9" s="46"/>
      <c r="AC9" s="46"/>
      <c r="AD9" s="46"/>
    </row>
    <row r="10" spans="1:30" ht="15" customHeight="1" x14ac:dyDescent="0.35">
      <c r="A10" s="23" t="s">
        <v>91</v>
      </c>
      <c r="B10" s="24">
        <v>10877888</v>
      </c>
      <c r="C10" s="24">
        <v>3281760</v>
      </c>
      <c r="D10" s="24">
        <v>5279392</v>
      </c>
      <c r="E10" s="24">
        <v>19439040</v>
      </c>
      <c r="F10" s="50"/>
      <c r="H10" s="48"/>
      <c r="I10" s="60"/>
      <c r="J10" s="56"/>
      <c r="K10" s="56" t="s">
        <v>123</v>
      </c>
      <c r="L10" s="61">
        <f t="shared" si="0"/>
        <v>3940.5039999999999</v>
      </c>
      <c r="M10" s="62">
        <f t="shared" si="1"/>
        <v>3625.3440000000001</v>
      </c>
      <c r="N10" s="62">
        <f t="shared" si="2"/>
        <v>6108.2240000000002</v>
      </c>
      <c r="O10" s="62">
        <f t="shared" si="3"/>
        <v>6725.7440000000006</v>
      </c>
      <c r="P10" s="52"/>
      <c r="Q10" s="52"/>
      <c r="R10" s="52"/>
      <c r="S10" s="52"/>
      <c r="T10" s="52"/>
      <c r="U10" s="52"/>
      <c r="V10" s="52"/>
      <c r="W10" s="52"/>
      <c r="X10" s="46"/>
      <c r="Y10" s="46"/>
      <c r="Z10" s="46"/>
      <c r="AA10" s="46"/>
      <c r="AB10" s="46"/>
      <c r="AC10" s="46"/>
      <c r="AD10" s="46"/>
    </row>
    <row r="11" spans="1:30" x14ac:dyDescent="0.35">
      <c r="A11" s="23" t="s">
        <v>113</v>
      </c>
      <c r="B11" s="24">
        <v>4391392</v>
      </c>
      <c r="C11" s="24">
        <v>9914400</v>
      </c>
      <c r="D11" s="24">
        <v>6455616</v>
      </c>
      <c r="E11" s="24">
        <v>20761408</v>
      </c>
      <c r="H11" s="46"/>
      <c r="I11" s="52"/>
      <c r="J11" s="52"/>
      <c r="K11" s="56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46"/>
      <c r="Y11" s="46"/>
      <c r="Z11" s="46"/>
      <c r="AA11" s="46"/>
      <c r="AB11" s="46"/>
      <c r="AC11" s="46"/>
      <c r="AD11" s="46"/>
    </row>
    <row r="12" spans="1:30" ht="14.5" customHeight="1" x14ac:dyDescent="0.35">
      <c r="A12" s="23" t="s">
        <v>101</v>
      </c>
      <c r="B12" s="24">
        <v>2409824</v>
      </c>
      <c r="C12" s="24">
        <v>4007744</v>
      </c>
      <c r="D12" s="24">
        <v>3930624</v>
      </c>
      <c r="E12" s="24">
        <v>10348192</v>
      </c>
      <c r="H12" s="46"/>
      <c r="I12" s="52"/>
      <c r="J12" s="52"/>
      <c r="K12" s="66" t="s">
        <v>185</v>
      </c>
      <c r="L12" s="67">
        <f>AVERAGE(L7:L10)</f>
        <v>6622.6540000000005</v>
      </c>
      <c r="M12" s="67">
        <f t="shared" ref="M12:O12" si="4">AVERAGE(M7:M10)</f>
        <v>6429.3920000000007</v>
      </c>
      <c r="N12" s="67">
        <f t="shared" si="4"/>
        <v>5306.2160000000003</v>
      </c>
      <c r="O12" s="67">
        <f t="shared" si="4"/>
        <v>4802.9826666666668</v>
      </c>
      <c r="P12" s="52"/>
      <c r="Q12" s="52"/>
      <c r="R12" s="52"/>
      <c r="S12" s="52"/>
      <c r="T12" s="52"/>
      <c r="U12" s="52"/>
      <c r="V12" s="52"/>
      <c r="W12" s="52"/>
      <c r="X12" s="46"/>
      <c r="Y12" s="46"/>
      <c r="Z12" s="46"/>
      <c r="AA12" s="46"/>
      <c r="AB12" s="46"/>
      <c r="AC12" s="46"/>
      <c r="AD12" s="46"/>
    </row>
    <row r="13" spans="1:30" x14ac:dyDescent="0.35">
      <c r="A13" s="23" t="s">
        <v>120</v>
      </c>
      <c r="B13" s="24">
        <v>6943808</v>
      </c>
      <c r="C13" s="24">
        <v>8083808</v>
      </c>
      <c r="D13" s="24">
        <v>8275776</v>
      </c>
      <c r="E13" s="24">
        <v>23303392</v>
      </c>
      <c r="H13" s="46"/>
      <c r="I13" s="52"/>
      <c r="J13" s="52"/>
      <c r="K13" s="66" t="s">
        <v>180</v>
      </c>
      <c r="L13" s="67">
        <f>SUM(L7:L10)</f>
        <v>26490.616000000002</v>
      </c>
      <c r="M13" s="67">
        <f t="shared" ref="M13:O13" si="5">SUM(M7:M10)</f>
        <v>25717.568000000003</v>
      </c>
      <c r="N13" s="67">
        <f t="shared" si="5"/>
        <v>21224.864000000001</v>
      </c>
      <c r="O13" s="67">
        <f>SUM(L13:N13)</f>
        <v>73433.04800000001</v>
      </c>
      <c r="P13" s="52"/>
      <c r="Q13" s="52"/>
      <c r="R13" s="52"/>
      <c r="S13" s="52"/>
      <c r="T13" s="52"/>
      <c r="U13" s="52"/>
      <c r="V13" s="52"/>
      <c r="W13" s="52"/>
      <c r="X13" s="46"/>
      <c r="Y13" s="46"/>
      <c r="Z13" s="46"/>
      <c r="AA13" s="46"/>
      <c r="AB13" s="46"/>
      <c r="AC13" s="46"/>
      <c r="AD13" s="46"/>
    </row>
    <row r="14" spans="1:30" x14ac:dyDescent="0.35">
      <c r="A14" s="23" t="s">
        <v>115</v>
      </c>
      <c r="B14" s="24">
        <v>23178432</v>
      </c>
      <c r="C14" s="24">
        <v>10052256</v>
      </c>
      <c r="D14" s="24">
        <v>17770272</v>
      </c>
      <c r="E14" s="24">
        <v>51000960</v>
      </c>
      <c r="H14" s="46"/>
      <c r="I14" s="52"/>
      <c r="J14" s="52"/>
      <c r="K14" s="68" t="s">
        <v>181</v>
      </c>
      <c r="L14" s="69">
        <v>25687</v>
      </c>
      <c r="M14" s="69">
        <v>27123</v>
      </c>
      <c r="N14" s="69">
        <v>20998</v>
      </c>
      <c r="O14" s="69">
        <v>73808</v>
      </c>
      <c r="P14" s="52"/>
      <c r="Q14" s="52"/>
      <c r="R14" s="52"/>
      <c r="S14" s="52"/>
      <c r="T14" s="52"/>
      <c r="U14" s="52"/>
      <c r="V14" s="52"/>
      <c r="W14" s="52"/>
      <c r="X14" s="46"/>
      <c r="Y14" s="46"/>
      <c r="Z14" s="46"/>
      <c r="AA14" s="46"/>
      <c r="AB14" s="46"/>
      <c r="AC14" s="46"/>
      <c r="AD14" s="46"/>
    </row>
    <row r="15" spans="1:30" x14ac:dyDescent="0.35">
      <c r="A15" s="23" t="s">
        <v>127</v>
      </c>
      <c r="B15" s="24">
        <v>5156608</v>
      </c>
      <c r="C15" s="24">
        <v>11420096</v>
      </c>
      <c r="D15" s="24">
        <v>12643232</v>
      </c>
      <c r="E15" s="24">
        <v>29219936</v>
      </c>
      <c r="H15" s="46"/>
      <c r="I15" s="52"/>
      <c r="J15" s="52"/>
      <c r="K15" s="70" t="s">
        <v>182</v>
      </c>
      <c r="L15" s="71">
        <f>L13/L14-1</f>
        <v>3.128493012029443E-2</v>
      </c>
      <c r="M15" s="71">
        <f t="shared" ref="M15:O15" si="6">M13/M14-1</f>
        <v>-5.1816981897282677E-2</v>
      </c>
      <c r="N15" s="71">
        <f t="shared" si="6"/>
        <v>1.0804076578721844E-2</v>
      </c>
      <c r="O15" s="71">
        <f>O13/O14-1</f>
        <v>-5.0800997181875696E-3</v>
      </c>
      <c r="P15" s="52"/>
      <c r="Q15" s="52"/>
      <c r="R15" s="52"/>
      <c r="S15" s="52"/>
      <c r="T15" s="52"/>
      <c r="U15" s="52"/>
      <c r="V15" s="52"/>
      <c r="W15" s="52"/>
      <c r="X15" s="46"/>
      <c r="Y15" s="46"/>
      <c r="Z15" s="46"/>
      <c r="AA15" s="46"/>
      <c r="AB15" s="46"/>
      <c r="AC15" s="46"/>
      <c r="AD15" s="46"/>
    </row>
    <row r="16" spans="1:30" x14ac:dyDescent="0.35">
      <c r="A16" s="23" t="s">
        <v>94</v>
      </c>
      <c r="B16" s="24">
        <v>7280832</v>
      </c>
      <c r="C16" s="24">
        <v>8896064</v>
      </c>
      <c r="D16" s="24">
        <v>3381632</v>
      </c>
      <c r="E16" s="24">
        <v>19558528</v>
      </c>
      <c r="H16" s="46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46"/>
      <c r="Y16" s="46"/>
      <c r="Z16" s="46"/>
      <c r="AA16" s="46"/>
      <c r="AB16" s="46"/>
      <c r="AC16" s="46"/>
      <c r="AD16" s="46"/>
    </row>
    <row r="17" spans="1:30" x14ac:dyDescent="0.35">
      <c r="A17" s="23" t="s">
        <v>85</v>
      </c>
      <c r="B17" s="24">
        <v>2970304</v>
      </c>
      <c r="C17" s="24">
        <v>1517280</v>
      </c>
      <c r="D17" s="24">
        <v>9659712</v>
      </c>
      <c r="E17" s="24">
        <v>14147296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5">
      <c r="A18" s="23" t="s">
        <v>88</v>
      </c>
      <c r="B18" s="24">
        <v>1448544</v>
      </c>
      <c r="C18" s="24">
        <v>4981120</v>
      </c>
      <c r="D18" s="24">
        <v>1809120</v>
      </c>
      <c r="E18" s="24">
        <v>8238784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5">
      <c r="A19" s="23" t="s">
        <v>109</v>
      </c>
      <c r="B19" s="24"/>
      <c r="C19" s="24">
        <v>1831104</v>
      </c>
      <c r="D19" s="24">
        <v>10342784</v>
      </c>
      <c r="E19" s="24">
        <v>12173888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5">
      <c r="A20" s="23" t="s">
        <v>149</v>
      </c>
      <c r="B20" s="24"/>
      <c r="C20" s="24">
        <v>425088</v>
      </c>
      <c r="D20" s="24"/>
      <c r="E20" s="24">
        <v>425088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5">
      <c r="A21" s="23" t="s">
        <v>143</v>
      </c>
      <c r="B21" s="24">
        <v>842784</v>
      </c>
      <c r="C21" s="24">
        <v>6796512</v>
      </c>
      <c r="D21" s="24"/>
      <c r="E21" s="24">
        <v>7639296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5">
      <c r="A22" s="23" t="s">
        <v>78</v>
      </c>
      <c r="B22" s="24">
        <v>10603488</v>
      </c>
      <c r="C22" s="24">
        <v>10551968</v>
      </c>
      <c r="D22" s="24">
        <v>9643328</v>
      </c>
      <c r="E22" s="24">
        <v>30798784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x14ac:dyDescent="0.35">
      <c r="A23" s="23" t="s">
        <v>132</v>
      </c>
      <c r="B23" s="24">
        <v>4085024</v>
      </c>
      <c r="C23" s="24">
        <v>848160</v>
      </c>
      <c r="D23" s="24">
        <v>2741376</v>
      </c>
      <c r="E23" s="24">
        <v>7674560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x14ac:dyDescent="0.35">
      <c r="A24" s="23" t="s">
        <v>110</v>
      </c>
      <c r="B24" s="24">
        <v>358112</v>
      </c>
      <c r="C24" s="24">
        <v>4652352</v>
      </c>
      <c r="D24" s="24">
        <v>1396096</v>
      </c>
      <c r="E24" s="24">
        <v>6406560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5">
      <c r="A25" s="23" t="s">
        <v>82</v>
      </c>
      <c r="B25" s="24">
        <v>8849472</v>
      </c>
      <c r="C25" s="24">
        <v>15628448</v>
      </c>
      <c r="D25" s="24">
        <v>5037696</v>
      </c>
      <c r="E25" s="24">
        <v>29515616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5">
      <c r="A26" s="23" t="s">
        <v>124</v>
      </c>
      <c r="B26" s="24">
        <v>10897536</v>
      </c>
      <c r="C26" s="24">
        <v>10883360</v>
      </c>
      <c r="D26" s="24">
        <v>9996960</v>
      </c>
      <c r="E26" s="24">
        <v>31777856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5">
      <c r="A27" s="23" t="s">
        <v>98</v>
      </c>
      <c r="B27" s="24">
        <v>4092736</v>
      </c>
      <c r="C27" s="24">
        <v>6052160</v>
      </c>
      <c r="D27" s="24">
        <v>7854784</v>
      </c>
      <c r="E27" s="24">
        <v>17999680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5">
      <c r="A28" s="23" t="s">
        <v>104</v>
      </c>
      <c r="B28" s="24">
        <v>6195296</v>
      </c>
      <c r="C28" s="24">
        <v>2220128</v>
      </c>
      <c r="D28" s="24">
        <v>10462272</v>
      </c>
      <c r="E28" s="24">
        <v>18877696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5">
      <c r="A29" s="23" t="s">
        <v>157</v>
      </c>
      <c r="B29" s="24">
        <v>128217912</v>
      </c>
      <c r="C29" s="24">
        <v>138378304</v>
      </c>
      <c r="D29" s="24">
        <v>140049440</v>
      </c>
      <c r="E29" s="24">
        <v>406645656</v>
      </c>
    </row>
  </sheetData>
  <mergeCells count="2">
    <mergeCell ref="I7:I8"/>
    <mergeCell ref="I9:I10"/>
  </mergeCells>
  <conditionalFormatting sqref="O7:O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{581EDE7A-650F-40ED-949E-15810C636C90}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EDE7A-650F-40ED-949E-15810C636C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O7:O10</xm:sqref>
        </x14:conditionalFormatting>
        <x14:conditionalFormatting xmlns:xm="http://schemas.microsoft.com/office/excel/2006/main">
          <x14:cfRule type="iconSet" priority="1" id="{F71D2411-0857-4F30-800C-ECA995AB2955}">
            <x14:iconSet iconSet="3Triangles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L15:O15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last="1" xr2:uid="{3E5E7571-D7EB-4C3D-92A5-2B4BEB2D85E9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'12'!L7:O7</xm:f>
              <xm:sqref>J7</xm:sqref>
            </x14:sparkline>
            <x14:sparkline>
              <xm:f>'12'!L8:O8</xm:f>
              <xm:sqref>J8</xm:sqref>
            </x14:sparkline>
            <x14:sparkline>
              <xm:f>'12'!L9:O9</xm:f>
              <xm:sqref>J9</xm:sqref>
            </x14:sparkline>
            <x14:sparkline>
              <xm:f>'12'!L10:O10</xm:f>
              <xm:sqref>J10</xm:sqref>
            </x14:sparkline>
          </x14:sparklines>
        </x14:sparklineGroup>
      </x14:sparklineGroup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1">
    <tabColor theme="1"/>
  </sheetPr>
  <dimension ref="A1:J51"/>
  <sheetViews>
    <sheetView showZeros="0" topLeftCell="A32" workbookViewId="0">
      <selection activeCell="C18" sqref="C18"/>
    </sheetView>
  </sheetViews>
  <sheetFormatPr defaultColWidth="9.1796875" defaultRowHeight="12.5" x14ac:dyDescent="0.25"/>
  <cols>
    <col min="1" max="1" width="10.1796875" style="1" bestFit="1" customWidth="1"/>
    <col min="2" max="2" width="8.54296875" style="1" customWidth="1"/>
    <col min="3" max="3" width="16.1796875" style="1" customWidth="1"/>
    <col min="4" max="4" width="9.1796875" style="1"/>
    <col min="5" max="5" width="16.7265625" style="1" customWidth="1"/>
    <col min="6" max="6" width="12" style="1" customWidth="1"/>
    <col min="7" max="7" width="13.81640625" style="1" customWidth="1"/>
    <col min="8" max="8" width="14.7265625" style="1" bestFit="1" customWidth="1"/>
    <col min="9" max="9" width="14.7265625" style="1" customWidth="1"/>
    <col min="10" max="10" width="11.453125" style="1" bestFit="1" customWidth="1"/>
    <col min="11" max="11" width="9.1796875" style="1"/>
    <col min="12" max="12" width="10.81640625" style="1" customWidth="1"/>
    <col min="13" max="16384" width="9.1796875" style="1"/>
  </cols>
  <sheetData>
    <row r="1" spans="1:10" s="11" customFormat="1" ht="8" x14ac:dyDescent="0.2">
      <c r="A1" s="17" t="s">
        <v>28</v>
      </c>
      <c r="B1" s="17" t="s">
        <v>35</v>
      </c>
      <c r="C1" s="17" t="s">
        <v>24</v>
      </c>
      <c r="G1" s="11">
        <v>1</v>
      </c>
      <c r="H1" s="12" t="s">
        <v>59</v>
      </c>
    </row>
    <row r="2" spans="1:10" s="11" customFormat="1" ht="8" x14ac:dyDescent="0.2">
      <c r="A2" s="16">
        <v>1</v>
      </c>
      <c r="B2" s="15">
        <v>23.54</v>
      </c>
      <c r="C2" s="15">
        <v>24.21</v>
      </c>
      <c r="G2" s="11">
        <v>2</v>
      </c>
      <c r="H2" s="12" t="s">
        <v>58</v>
      </c>
    </row>
    <row r="3" spans="1:10" s="11" customFormat="1" ht="8" x14ac:dyDescent="0.2">
      <c r="A3" s="14"/>
      <c r="B3" s="14"/>
      <c r="C3" s="14"/>
      <c r="D3" s="13"/>
      <c r="E3" s="13"/>
      <c r="G3" s="11">
        <v>3</v>
      </c>
      <c r="H3" s="12" t="s">
        <v>57</v>
      </c>
    </row>
    <row r="4" spans="1:10" s="11" customFormat="1" ht="8" x14ac:dyDescent="0.2">
      <c r="A4" s="14"/>
      <c r="B4" s="14"/>
      <c r="C4" s="14"/>
      <c r="D4" s="13"/>
      <c r="E4" s="13"/>
      <c r="G4" s="11">
        <v>4</v>
      </c>
      <c r="H4" s="12" t="s">
        <v>56</v>
      </c>
    </row>
    <row r="5" spans="1:10" s="11" customFormat="1" ht="8" x14ac:dyDescent="0.2">
      <c r="A5" s="14"/>
      <c r="B5" s="14"/>
      <c r="C5" s="14"/>
      <c r="D5" s="13"/>
      <c r="E5" s="13"/>
      <c r="G5" s="11">
        <v>5</v>
      </c>
      <c r="H5" s="12" t="s">
        <v>55</v>
      </c>
    </row>
    <row r="6" spans="1:10" s="11" customFormat="1" ht="8" x14ac:dyDescent="0.2">
      <c r="A6" s="14"/>
      <c r="B6" s="14"/>
      <c r="C6" s="14"/>
      <c r="D6" s="13"/>
      <c r="E6" s="13"/>
      <c r="G6" s="11">
        <v>6</v>
      </c>
      <c r="H6" s="12" t="s">
        <v>54</v>
      </c>
    </row>
    <row r="7" spans="1:10" s="11" customFormat="1" ht="8" x14ac:dyDescent="0.2">
      <c r="A7" s="14"/>
      <c r="B7" s="14"/>
      <c r="C7" s="14"/>
      <c r="D7" s="13"/>
      <c r="E7" s="13"/>
      <c r="G7" s="11">
        <v>7</v>
      </c>
      <c r="H7" s="12" t="s">
        <v>53</v>
      </c>
    </row>
    <row r="8" spans="1:10" s="11" customFormat="1" ht="8" x14ac:dyDescent="0.2">
      <c r="A8" s="14"/>
      <c r="B8" s="14"/>
      <c r="C8" s="14"/>
      <c r="D8" s="13"/>
      <c r="E8" s="13"/>
      <c r="G8" s="11">
        <v>8</v>
      </c>
      <c r="H8" s="12" t="s">
        <v>52</v>
      </c>
    </row>
    <row r="9" spans="1:10" s="11" customFormat="1" ht="8" x14ac:dyDescent="0.2">
      <c r="A9" s="14"/>
      <c r="B9" s="14"/>
      <c r="C9" s="14"/>
      <c r="D9" s="13"/>
      <c r="E9" s="13"/>
      <c r="G9" s="11">
        <v>9</v>
      </c>
      <c r="H9" s="12" t="s">
        <v>51</v>
      </c>
    </row>
    <row r="10" spans="1:10" s="11" customFormat="1" ht="8" x14ac:dyDescent="0.2">
      <c r="A10" s="14"/>
      <c r="B10" s="14"/>
      <c r="C10" s="14"/>
      <c r="D10" s="13"/>
      <c r="E10" s="13"/>
      <c r="G10" s="11">
        <v>10</v>
      </c>
      <c r="H10" s="12" t="s">
        <v>50</v>
      </c>
    </row>
    <row r="11" spans="1:10" s="11" customFormat="1" ht="8" x14ac:dyDescent="0.2">
      <c r="A11" s="14"/>
      <c r="B11" s="14"/>
      <c r="C11" s="14"/>
      <c r="D11" s="13"/>
      <c r="E11" s="13"/>
      <c r="G11" s="11">
        <v>11</v>
      </c>
      <c r="H11" s="12" t="s">
        <v>49</v>
      </c>
    </row>
    <row r="12" spans="1:10" s="11" customFormat="1" ht="8" x14ac:dyDescent="0.2">
      <c r="A12" s="14"/>
      <c r="B12" s="14"/>
      <c r="C12" s="14"/>
      <c r="D12" s="13"/>
      <c r="E12" s="13"/>
      <c r="G12" s="11">
        <v>12</v>
      </c>
      <c r="H12" s="12" t="s">
        <v>48</v>
      </c>
    </row>
    <row r="13" spans="1:10" ht="7.5" customHeight="1" x14ac:dyDescent="0.25"/>
    <row r="14" spans="1:10" s="5" customFormat="1" ht="34.5" customHeight="1" thickBot="1" x14ac:dyDescent="0.3">
      <c r="A14" s="31" t="s">
        <v>47</v>
      </c>
      <c r="B14" s="31" t="s">
        <v>46</v>
      </c>
      <c r="C14" s="32" t="s">
        <v>45</v>
      </c>
      <c r="D14" s="33" t="s">
        <v>44</v>
      </c>
      <c r="E14" s="32" t="s">
        <v>43</v>
      </c>
      <c r="F14" s="33" t="s">
        <v>42</v>
      </c>
      <c r="G14" s="33" t="s">
        <v>41</v>
      </c>
      <c r="H14" s="33" t="s">
        <v>40</v>
      </c>
      <c r="I14" s="33" t="s">
        <v>39</v>
      </c>
      <c r="J14" s="34" t="s">
        <v>38</v>
      </c>
    </row>
    <row r="15" spans="1:10" s="5" customFormat="1" ht="10" x14ac:dyDescent="0.2">
      <c r="A15" s="25">
        <v>39483</v>
      </c>
      <c r="B15" s="8" t="str">
        <f t="shared" ref="B15:B34" si="0">CHOOSE(MONTH(A15),"січень","лютий","березень","квітень","травень","червень","липень","серпень","вересень","жовтень","листопад","грудень")</f>
        <v>лютий</v>
      </c>
      <c r="C15" s="10">
        <v>3400</v>
      </c>
      <c r="D15" s="10" t="s">
        <v>28</v>
      </c>
      <c r="E15" s="7">
        <f t="shared" ref="E15:E34" si="1">HLOOKUP(D15,$A$1:$C$2,2)</f>
        <v>1</v>
      </c>
      <c r="F15" s="10" t="s">
        <v>32</v>
      </c>
      <c r="G15" s="10" t="s">
        <v>34</v>
      </c>
      <c r="H15" s="10" t="s">
        <v>21</v>
      </c>
      <c r="I15" s="10" t="s">
        <v>20</v>
      </c>
      <c r="J15" s="28" t="s">
        <v>19</v>
      </c>
    </row>
    <row r="16" spans="1:10" s="5" customFormat="1" ht="10" x14ac:dyDescent="0.2">
      <c r="A16" s="26">
        <v>39511</v>
      </c>
      <c r="B16" s="8" t="str">
        <f t="shared" si="0"/>
        <v>березень</v>
      </c>
      <c r="C16" s="9">
        <v>5698</v>
      </c>
      <c r="D16" s="9" t="s">
        <v>35</v>
      </c>
      <c r="E16" s="7">
        <f t="shared" si="1"/>
        <v>23.54</v>
      </c>
      <c r="F16" s="9" t="s">
        <v>23</v>
      </c>
      <c r="G16" s="9" t="s">
        <v>22</v>
      </c>
      <c r="H16" s="9" t="s">
        <v>30</v>
      </c>
      <c r="I16" s="9" t="s">
        <v>37</v>
      </c>
      <c r="J16" s="29" t="s">
        <v>25</v>
      </c>
    </row>
    <row r="17" spans="1:10" s="5" customFormat="1" ht="10" x14ac:dyDescent="0.2">
      <c r="A17" s="26">
        <v>39694</v>
      </c>
      <c r="B17" s="8" t="str">
        <f t="shared" si="0"/>
        <v>вересень</v>
      </c>
      <c r="C17" s="9">
        <v>5400</v>
      </c>
      <c r="D17" s="9" t="s">
        <v>28</v>
      </c>
      <c r="E17" s="7">
        <f t="shared" si="1"/>
        <v>1</v>
      </c>
      <c r="F17" s="9" t="s">
        <v>27</v>
      </c>
      <c r="G17" s="9" t="s">
        <v>34</v>
      </c>
      <c r="H17" s="9" t="s">
        <v>36</v>
      </c>
      <c r="I17" s="9" t="s">
        <v>37</v>
      </c>
      <c r="J17" s="29" t="s">
        <v>25</v>
      </c>
    </row>
    <row r="18" spans="1:10" s="5" customFormat="1" ht="10" x14ac:dyDescent="0.2">
      <c r="A18" s="26">
        <v>39767</v>
      </c>
      <c r="B18" s="8" t="str">
        <f t="shared" si="0"/>
        <v>листопад</v>
      </c>
      <c r="C18" s="9">
        <v>756</v>
      </c>
      <c r="D18" s="9" t="s">
        <v>28</v>
      </c>
      <c r="E18" s="7">
        <f t="shared" si="1"/>
        <v>1</v>
      </c>
      <c r="F18" s="9" t="s">
        <v>23</v>
      </c>
      <c r="G18" s="9" t="s">
        <v>34</v>
      </c>
      <c r="H18" s="9" t="s">
        <v>36</v>
      </c>
      <c r="I18" s="9" t="s">
        <v>33</v>
      </c>
      <c r="J18" s="29" t="s">
        <v>25</v>
      </c>
    </row>
    <row r="19" spans="1:10" s="5" customFormat="1" ht="10" x14ac:dyDescent="0.2">
      <c r="A19" s="26">
        <v>39769</v>
      </c>
      <c r="B19" s="8" t="str">
        <f t="shared" si="0"/>
        <v>листопад</v>
      </c>
      <c r="C19" s="9">
        <v>1345</v>
      </c>
      <c r="D19" s="9" t="s">
        <v>35</v>
      </c>
      <c r="E19" s="7">
        <f t="shared" si="1"/>
        <v>23.54</v>
      </c>
      <c r="F19" s="9" t="s">
        <v>23</v>
      </c>
      <c r="G19" s="9" t="s">
        <v>34</v>
      </c>
      <c r="H19" s="9" t="s">
        <v>36</v>
      </c>
      <c r="I19" s="9" t="s">
        <v>26</v>
      </c>
      <c r="J19" s="29" t="s">
        <v>25</v>
      </c>
    </row>
    <row r="20" spans="1:10" s="5" customFormat="1" ht="10" x14ac:dyDescent="0.2">
      <c r="A20" s="26">
        <v>39773</v>
      </c>
      <c r="B20" s="8" t="str">
        <f t="shared" si="0"/>
        <v>листопад</v>
      </c>
      <c r="C20" s="9">
        <v>1200</v>
      </c>
      <c r="D20" s="9" t="s">
        <v>35</v>
      </c>
      <c r="E20" s="7">
        <f t="shared" si="1"/>
        <v>23.54</v>
      </c>
      <c r="F20" s="9" t="s">
        <v>32</v>
      </c>
      <c r="G20" s="9" t="s">
        <v>34</v>
      </c>
      <c r="H20" s="9" t="s">
        <v>36</v>
      </c>
      <c r="I20" s="9" t="s">
        <v>29</v>
      </c>
      <c r="J20" s="29" t="s">
        <v>25</v>
      </c>
    </row>
    <row r="21" spans="1:10" s="5" customFormat="1" ht="10" x14ac:dyDescent="0.2">
      <c r="A21" s="26">
        <v>39784</v>
      </c>
      <c r="B21" s="8" t="str">
        <f t="shared" si="0"/>
        <v>грудень</v>
      </c>
      <c r="C21" s="9">
        <v>500</v>
      </c>
      <c r="D21" s="9" t="s">
        <v>28</v>
      </c>
      <c r="E21" s="7">
        <f t="shared" si="1"/>
        <v>1</v>
      </c>
      <c r="F21" s="9" t="s">
        <v>23</v>
      </c>
      <c r="G21" s="9" t="s">
        <v>22</v>
      </c>
      <c r="H21" s="9" t="s">
        <v>30</v>
      </c>
      <c r="I21" s="9" t="s">
        <v>29</v>
      </c>
      <c r="J21" s="29" t="s">
        <v>19</v>
      </c>
    </row>
    <row r="22" spans="1:10" s="5" customFormat="1" ht="10" x14ac:dyDescent="0.2">
      <c r="A22" s="26">
        <v>39786</v>
      </c>
      <c r="B22" s="8" t="str">
        <f t="shared" si="0"/>
        <v>грудень</v>
      </c>
      <c r="C22" s="9">
        <v>356</v>
      </c>
      <c r="D22" s="9" t="s">
        <v>28</v>
      </c>
      <c r="E22" s="7">
        <f t="shared" si="1"/>
        <v>1</v>
      </c>
      <c r="F22" s="9" t="s">
        <v>31</v>
      </c>
      <c r="G22" s="9" t="s">
        <v>22</v>
      </c>
      <c r="H22" s="9" t="s">
        <v>30</v>
      </c>
      <c r="I22" s="9" t="s">
        <v>26</v>
      </c>
      <c r="J22" s="29" t="s">
        <v>25</v>
      </c>
    </row>
    <row r="23" spans="1:10" s="5" customFormat="1" ht="10" x14ac:dyDescent="0.2">
      <c r="A23" s="26">
        <v>39795</v>
      </c>
      <c r="B23" s="8" t="str">
        <f t="shared" si="0"/>
        <v>грудень</v>
      </c>
      <c r="C23" s="9">
        <v>25000</v>
      </c>
      <c r="D23" s="9" t="s">
        <v>24</v>
      </c>
      <c r="E23" s="7">
        <f t="shared" si="1"/>
        <v>24.21</v>
      </c>
      <c r="F23" s="9" t="s">
        <v>27</v>
      </c>
      <c r="G23" s="9" t="s">
        <v>22</v>
      </c>
      <c r="H23" s="9" t="s">
        <v>21</v>
      </c>
      <c r="I23" s="9" t="s">
        <v>29</v>
      </c>
      <c r="J23" s="29" t="s">
        <v>19</v>
      </c>
    </row>
    <row r="24" spans="1:10" s="5" customFormat="1" ht="10" x14ac:dyDescent="0.2">
      <c r="A24" s="26">
        <v>39816</v>
      </c>
      <c r="B24" s="8" t="str">
        <f t="shared" si="0"/>
        <v>січень</v>
      </c>
      <c r="C24" s="9">
        <v>2000</v>
      </c>
      <c r="D24" s="9" t="s">
        <v>35</v>
      </c>
      <c r="E24" s="7">
        <f t="shared" si="1"/>
        <v>23.54</v>
      </c>
      <c r="F24" s="9" t="s">
        <v>32</v>
      </c>
      <c r="G24" s="9" t="s">
        <v>34</v>
      </c>
      <c r="H24" s="9" t="s">
        <v>30</v>
      </c>
      <c r="I24" s="9" t="s">
        <v>20</v>
      </c>
      <c r="J24" s="29" t="s">
        <v>25</v>
      </c>
    </row>
    <row r="25" spans="1:10" s="5" customFormat="1" ht="10" x14ac:dyDescent="0.2">
      <c r="A25" s="26">
        <v>39825</v>
      </c>
      <c r="B25" s="8" t="str">
        <f t="shared" si="0"/>
        <v>січень</v>
      </c>
      <c r="C25" s="9">
        <v>12000</v>
      </c>
      <c r="D25" s="9" t="s">
        <v>24</v>
      </c>
      <c r="E25" s="7">
        <f t="shared" si="1"/>
        <v>24.21</v>
      </c>
      <c r="F25" s="9" t="s">
        <v>27</v>
      </c>
      <c r="G25" s="9" t="s">
        <v>34</v>
      </c>
      <c r="H25" s="9" t="s">
        <v>30</v>
      </c>
      <c r="I25" s="9" t="s">
        <v>33</v>
      </c>
      <c r="J25" s="29" t="s">
        <v>25</v>
      </c>
    </row>
    <row r="26" spans="1:10" s="5" customFormat="1" ht="10" x14ac:dyDescent="0.2">
      <c r="A26" s="26">
        <v>39849</v>
      </c>
      <c r="B26" s="8" t="str">
        <f t="shared" si="0"/>
        <v>лютий</v>
      </c>
      <c r="C26" s="9">
        <v>1700</v>
      </c>
      <c r="D26" s="9" t="s">
        <v>28</v>
      </c>
      <c r="E26" s="7">
        <f t="shared" si="1"/>
        <v>1</v>
      </c>
      <c r="F26" s="9" t="s">
        <v>32</v>
      </c>
      <c r="G26" s="9" t="s">
        <v>34</v>
      </c>
      <c r="H26" s="9" t="s">
        <v>36</v>
      </c>
      <c r="I26" s="9" t="s">
        <v>33</v>
      </c>
      <c r="J26" s="29" t="s">
        <v>19</v>
      </c>
    </row>
    <row r="27" spans="1:10" s="5" customFormat="1" ht="10" x14ac:dyDescent="0.2">
      <c r="A27" s="26">
        <v>39874</v>
      </c>
      <c r="B27" s="8" t="str">
        <f t="shared" si="0"/>
        <v>березень</v>
      </c>
      <c r="C27" s="9">
        <v>900</v>
      </c>
      <c r="D27" s="9" t="s">
        <v>28</v>
      </c>
      <c r="E27" s="7">
        <f t="shared" si="1"/>
        <v>1</v>
      </c>
      <c r="F27" s="9" t="s">
        <v>32</v>
      </c>
      <c r="G27" s="9" t="s">
        <v>34</v>
      </c>
      <c r="H27" s="9" t="s">
        <v>21</v>
      </c>
      <c r="I27" s="9" t="s">
        <v>29</v>
      </c>
      <c r="J27" s="29" t="s">
        <v>19</v>
      </c>
    </row>
    <row r="28" spans="1:10" s="5" customFormat="1" ht="10" x14ac:dyDescent="0.2">
      <c r="A28" s="26">
        <v>39874</v>
      </c>
      <c r="B28" s="8" t="str">
        <f t="shared" si="0"/>
        <v>березень</v>
      </c>
      <c r="C28" s="9">
        <v>8700</v>
      </c>
      <c r="D28" s="9" t="s">
        <v>24</v>
      </c>
      <c r="E28" s="7">
        <f t="shared" si="1"/>
        <v>24.21</v>
      </c>
      <c r="F28" s="9" t="s">
        <v>31</v>
      </c>
      <c r="G28" s="9" t="s">
        <v>22</v>
      </c>
      <c r="H28" s="9" t="s">
        <v>36</v>
      </c>
      <c r="I28" s="9" t="s">
        <v>29</v>
      </c>
      <c r="J28" s="29" t="s">
        <v>25</v>
      </c>
    </row>
    <row r="29" spans="1:10" s="5" customFormat="1" ht="10" x14ac:dyDescent="0.2">
      <c r="A29" s="26">
        <v>39956</v>
      </c>
      <c r="B29" s="8" t="str">
        <f t="shared" si="0"/>
        <v>травень</v>
      </c>
      <c r="C29" s="9">
        <v>2300</v>
      </c>
      <c r="D29" s="9" t="s">
        <v>35</v>
      </c>
      <c r="E29" s="7">
        <f t="shared" si="1"/>
        <v>23.54</v>
      </c>
      <c r="F29" s="9" t="s">
        <v>23</v>
      </c>
      <c r="G29" s="9" t="s">
        <v>22</v>
      </c>
      <c r="H29" s="9" t="s">
        <v>36</v>
      </c>
      <c r="I29" s="9" t="s">
        <v>26</v>
      </c>
      <c r="J29" s="29" t="s">
        <v>25</v>
      </c>
    </row>
    <row r="30" spans="1:10" s="5" customFormat="1" ht="10" x14ac:dyDescent="0.2">
      <c r="A30" s="26">
        <v>40060</v>
      </c>
      <c r="B30" s="8" t="str">
        <f t="shared" si="0"/>
        <v>вересень</v>
      </c>
      <c r="C30" s="9">
        <v>100</v>
      </c>
      <c r="D30" s="9" t="s">
        <v>35</v>
      </c>
      <c r="E30" s="7">
        <f t="shared" si="1"/>
        <v>23.54</v>
      </c>
      <c r="F30" s="9" t="s">
        <v>23</v>
      </c>
      <c r="G30" s="9" t="s">
        <v>34</v>
      </c>
      <c r="H30" s="9" t="s">
        <v>30</v>
      </c>
      <c r="I30" s="9" t="s">
        <v>33</v>
      </c>
      <c r="J30" s="29" t="s">
        <v>19</v>
      </c>
    </row>
    <row r="31" spans="1:10" s="5" customFormat="1" ht="10" x14ac:dyDescent="0.2">
      <c r="A31" s="26">
        <v>40062</v>
      </c>
      <c r="B31" s="8" t="str">
        <f t="shared" si="0"/>
        <v>вересень</v>
      </c>
      <c r="C31" s="9">
        <v>6700</v>
      </c>
      <c r="D31" s="9" t="s">
        <v>24</v>
      </c>
      <c r="E31" s="7">
        <f t="shared" si="1"/>
        <v>24.21</v>
      </c>
      <c r="F31" s="9" t="s">
        <v>32</v>
      </c>
      <c r="G31" s="9" t="s">
        <v>22</v>
      </c>
      <c r="H31" s="9" t="s">
        <v>30</v>
      </c>
      <c r="I31" s="9" t="s">
        <v>20</v>
      </c>
      <c r="J31" s="29" t="s">
        <v>25</v>
      </c>
    </row>
    <row r="32" spans="1:10" s="5" customFormat="1" ht="10" x14ac:dyDescent="0.2">
      <c r="A32" s="26">
        <v>40138</v>
      </c>
      <c r="B32" s="8" t="str">
        <f t="shared" si="0"/>
        <v>листопад</v>
      </c>
      <c r="C32" s="9">
        <v>45000</v>
      </c>
      <c r="D32" s="9" t="s">
        <v>28</v>
      </c>
      <c r="E32" s="7">
        <f t="shared" si="1"/>
        <v>1</v>
      </c>
      <c r="F32" s="9" t="s">
        <v>31</v>
      </c>
      <c r="G32" s="9" t="s">
        <v>22</v>
      </c>
      <c r="H32" s="9" t="s">
        <v>30</v>
      </c>
      <c r="I32" s="9" t="s">
        <v>29</v>
      </c>
      <c r="J32" s="29" t="s">
        <v>25</v>
      </c>
    </row>
    <row r="33" spans="1:10" s="5" customFormat="1" ht="10" x14ac:dyDescent="0.2">
      <c r="A33" s="26">
        <v>40149</v>
      </c>
      <c r="B33" s="8" t="str">
        <f t="shared" si="0"/>
        <v>грудень</v>
      </c>
      <c r="C33" s="9">
        <v>50000</v>
      </c>
      <c r="D33" s="9" t="s">
        <v>28</v>
      </c>
      <c r="E33" s="7">
        <f t="shared" si="1"/>
        <v>1</v>
      </c>
      <c r="F33" s="9" t="s">
        <v>27</v>
      </c>
      <c r="G33" s="9" t="s">
        <v>22</v>
      </c>
      <c r="H33" s="9" t="s">
        <v>21</v>
      </c>
      <c r="I33" s="9" t="s">
        <v>26</v>
      </c>
      <c r="J33" s="29" t="s">
        <v>25</v>
      </c>
    </row>
    <row r="34" spans="1:10" s="5" customFormat="1" ht="12.75" customHeight="1" thickBot="1" x14ac:dyDescent="0.25">
      <c r="A34" s="27">
        <v>40160</v>
      </c>
      <c r="B34" s="8" t="str">
        <f t="shared" si="0"/>
        <v>грудень</v>
      </c>
      <c r="C34" s="6">
        <v>250</v>
      </c>
      <c r="D34" s="6" t="s">
        <v>24</v>
      </c>
      <c r="E34" s="7">
        <f t="shared" si="1"/>
        <v>24.21</v>
      </c>
      <c r="F34" s="6" t="s">
        <v>23</v>
      </c>
      <c r="G34" s="6" t="s">
        <v>22</v>
      </c>
      <c r="H34" s="6" t="s">
        <v>21</v>
      </c>
      <c r="I34" s="6" t="s">
        <v>20</v>
      </c>
      <c r="J34" s="30" t="s">
        <v>19</v>
      </c>
    </row>
    <row r="35" spans="1:10" ht="3.75" customHeight="1" x14ac:dyDescent="0.25"/>
    <row r="36" spans="1:10" ht="13" x14ac:dyDescent="0.3">
      <c r="A36" s="3" t="s">
        <v>18</v>
      </c>
      <c r="B36" s="1" t="s">
        <v>70</v>
      </c>
    </row>
    <row r="37" spans="1:10" ht="13" x14ac:dyDescent="0.3">
      <c r="A37" s="3" t="s">
        <v>16</v>
      </c>
      <c r="B37" s="1" t="s">
        <v>15</v>
      </c>
    </row>
    <row r="38" spans="1:10" ht="13" x14ac:dyDescent="0.3">
      <c r="A38" s="3" t="s">
        <v>14</v>
      </c>
      <c r="B38" s="1" t="s">
        <v>13</v>
      </c>
    </row>
    <row r="39" spans="1:10" ht="13" x14ac:dyDescent="0.3">
      <c r="A39" s="3" t="s">
        <v>12</v>
      </c>
      <c r="B39" s="1" t="s">
        <v>11</v>
      </c>
    </row>
    <row r="40" spans="1:10" ht="13" x14ac:dyDescent="0.3">
      <c r="A40" s="3" t="s">
        <v>10</v>
      </c>
      <c r="B40" s="1" t="s">
        <v>9</v>
      </c>
    </row>
    <row r="41" spans="1:10" ht="13" x14ac:dyDescent="0.3">
      <c r="A41" s="3" t="s">
        <v>8</v>
      </c>
      <c r="B41" s="1" t="s">
        <v>7</v>
      </c>
    </row>
    <row r="42" spans="1:10" ht="12" customHeight="1" x14ac:dyDescent="0.25">
      <c r="A42" s="4" t="s">
        <v>6</v>
      </c>
      <c r="B42" s="36" t="s">
        <v>5</v>
      </c>
      <c r="C42" s="36"/>
      <c r="D42" s="36"/>
      <c r="E42" s="36"/>
      <c r="F42" s="36"/>
      <c r="G42" s="36"/>
      <c r="H42" s="36"/>
      <c r="I42" s="36"/>
      <c r="J42" s="36"/>
    </row>
    <row r="43" spans="1:10" ht="12.75" customHeight="1" x14ac:dyDescent="0.3">
      <c r="A43" s="3" t="s">
        <v>4</v>
      </c>
      <c r="B43" s="35" t="s">
        <v>3</v>
      </c>
      <c r="C43" s="35"/>
      <c r="D43" s="35" t="s">
        <v>2</v>
      </c>
      <c r="E43" s="35"/>
      <c r="F43" s="35"/>
      <c r="G43" s="35"/>
      <c r="H43" s="35"/>
      <c r="I43" s="35"/>
    </row>
    <row r="44" spans="1:10" ht="13" x14ac:dyDescent="0.3">
      <c r="A44" s="3" t="s">
        <v>1</v>
      </c>
      <c r="B44" s="1" t="s">
        <v>152</v>
      </c>
      <c r="D44" s="2"/>
    </row>
    <row r="45" spans="1:10" ht="13" x14ac:dyDescent="0.3">
      <c r="A45" s="3" t="s">
        <v>66</v>
      </c>
      <c r="B45" s="1" t="s">
        <v>155</v>
      </c>
      <c r="D45" s="2"/>
    </row>
    <row r="46" spans="1:10" ht="13" x14ac:dyDescent="0.3">
      <c r="A46" s="3" t="s">
        <v>65</v>
      </c>
      <c r="B46" s="1" t="s">
        <v>64</v>
      </c>
      <c r="D46" s="2"/>
    </row>
    <row r="47" spans="1:10" ht="13" x14ac:dyDescent="0.3">
      <c r="B47" s="1" t="s">
        <v>60</v>
      </c>
      <c r="D47" s="2"/>
    </row>
    <row r="48" spans="1:10" ht="13" x14ac:dyDescent="0.3">
      <c r="B48" s="1" t="s">
        <v>61</v>
      </c>
      <c r="D48" s="2"/>
    </row>
    <row r="49" spans="1:2" x14ac:dyDescent="0.25">
      <c r="B49" s="1" t="s">
        <v>62</v>
      </c>
    </row>
    <row r="50" spans="1:2" x14ac:dyDescent="0.25">
      <c r="B50" s="1" t="s">
        <v>63</v>
      </c>
    </row>
    <row r="51" spans="1:2" ht="13" x14ac:dyDescent="0.3">
      <c r="A51" s="3" t="s">
        <v>153</v>
      </c>
      <c r="B51" s="1" t="s">
        <v>154</v>
      </c>
    </row>
  </sheetData>
  <dataConsolidate/>
  <mergeCells count="2">
    <mergeCell ref="B43:I43"/>
    <mergeCell ref="B42:J42"/>
  </mergeCells>
  <pageMargins left="0.31" right="0.25" top="0.5" bottom="0.46" header="0.5" footer="0.5"/>
  <pageSetup paperSize="9" orientation="landscape" horizontalDpi="200" verticalDpi="200" r:id="rId1"/>
  <headerFooter alignWithMargins="0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2">
    <tabColor rgb="FF7030A0"/>
  </sheetPr>
  <dimension ref="A1:J50"/>
  <sheetViews>
    <sheetView showZeros="0" workbookViewId="0">
      <selection activeCell="C23" sqref="C23"/>
    </sheetView>
  </sheetViews>
  <sheetFormatPr defaultColWidth="9.1796875" defaultRowHeight="12.5" x14ac:dyDescent="0.25"/>
  <cols>
    <col min="1" max="1" width="10.1796875" style="1" bestFit="1" customWidth="1"/>
    <col min="2" max="2" width="8.54296875" style="1" customWidth="1"/>
    <col min="3" max="3" width="16.1796875" style="1" customWidth="1"/>
    <col min="4" max="4" width="9.1796875" style="1"/>
    <col min="5" max="5" width="16.7265625" style="1" customWidth="1"/>
    <col min="6" max="6" width="12" style="1" customWidth="1"/>
    <col min="7" max="7" width="13.81640625" style="1" customWidth="1"/>
    <col min="8" max="8" width="14.7265625" style="1" bestFit="1" customWidth="1"/>
    <col min="9" max="9" width="14.7265625" style="1" customWidth="1"/>
    <col min="10" max="10" width="11.453125" style="1" bestFit="1" customWidth="1"/>
    <col min="11" max="16384" width="9.1796875" style="1"/>
  </cols>
  <sheetData>
    <row r="1" spans="1:10" s="11" customFormat="1" ht="8" x14ac:dyDescent="0.2">
      <c r="A1" s="17" t="s">
        <v>28</v>
      </c>
      <c r="B1" s="17" t="s">
        <v>35</v>
      </c>
      <c r="C1" s="17" t="s">
        <v>24</v>
      </c>
      <c r="G1" s="11">
        <v>1</v>
      </c>
      <c r="H1" s="12" t="s">
        <v>59</v>
      </c>
    </row>
    <row r="2" spans="1:10" s="11" customFormat="1" ht="8" x14ac:dyDescent="0.2">
      <c r="A2" s="16">
        <v>1</v>
      </c>
      <c r="B2" s="15">
        <v>23.54</v>
      </c>
      <c r="C2" s="15">
        <v>24.21</v>
      </c>
      <c r="G2" s="11">
        <v>2</v>
      </c>
      <c r="H2" s="12" t="s">
        <v>58</v>
      </c>
    </row>
    <row r="3" spans="1:10" s="11" customFormat="1" ht="8" x14ac:dyDescent="0.2">
      <c r="A3" s="14"/>
      <c r="B3" s="14"/>
      <c r="C3" s="14"/>
      <c r="D3" s="13"/>
      <c r="E3" s="13"/>
      <c r="G3" s="11">
        <v>3</v>
      </c>
      <c r="H3" s="12" t="s">
        <v>57</v>
      </c>
    </row>
    <row r="4" spans="1:10" s="11" customFormat="1" ht="8" x14ac:dyDescent="0.2">
      <c r="A4" s="14"/>
      <c r="B4" s="14"/>
      <c r="C4" s="14"/>
      <c r="D4" s="13"/>
      <c r="E4" s="13"/>
      <c r="G4" s="11">
        <v>4</v>
      </c>
      <c r="H4" s="12" t="s">
        <v>56</v>
      </c>
    </row>
    <row r="5" spans="1:10" s="11" customFormat="1" ht="8" x14ac:dyDescent="0.2">
      <c r="A5" s="14"/>
      <c r="B5" s="14"/>
      <c r="C5" s="14"/>
      <c r="D5" s="13"/>
      <c r="E5" s="13"/>
      <c r="G5" s="11">
        <v>5</v>
      </c>
      <c r="H5" s="12" t="s">
        <v>55</v>
      </c>
    </row>
    <row r="6" spans="1:10" s="11" customFormat="1" ht="8" x14ac:dyDescent="0.2">
      <c r="A6" s="14"/>
      <c r="B6" s="14"/>
      <c r="C6" s="14"/>
      <c r="D6" s="13"/>
      <c r="E6" s="13"/>
      <c r="G6" s="11">
        <v>6</v>
      </c>
      <c r="H6" s="12" t="s">
        <v>54</v>
      </c>
    </row>
    <row r="7" spans="1:10" s="11" customFormat="1" ht="8" x14ac:dyDescent="0.2">
      <c r="A7" s="14"/>
      <c r="B7" s="14"/>
      <c r="C7" s="14"/>
      <c r="D7" s="13"/>
      <c r="E7" s="13"/>
      <c r="G7" s="11">
        <v>7</v>
      </c>
      <c r="H7" s="12" t="s">
        <v>53</v>
      </c>
    </row>
    <row r="8" spans="1:10" s="11" customFormat="1" ht="8" x14ac:dyDescent="0.2">
      <c r="A8" s="14"/>
      <c r="B8" s="14"/>
      <c r="C8" s="14"/>
      <c r="D8" s="13"/>
      <c r="E8" s="13"/>
      <c r="G8" s="11">
        <v>8</v>
      </c>
      <c r="H8" s="12" t="s">
        <v>52</v>
      </c>
    </row>
    <row r="9" spans="1:10" s="11" customFormat="1" ht="8" x14ac:dyDescent="0.2">
      <c r="A9" s="14"/>
      <c r="B9" s="14"/>
      <c r="C9" s="14"/>
      <c r="D9" s="13"/>
      <c r="E9" s="13"/>
      <c r="G9" s="11">
        <v>9</v>
      </c>
      <c r="H9" s="12" t="s">
        <v>51</v>
      </c>
    </row>
    <row r="10" spans="1:10" s="11" customFormat="1" ht="8" x14ac:dyDescent="0.2">
      <c r="A10" s="14"/>
      <c r="B10" s="14"/>
      <c r="C10" s="14"/>
      <c r="D10" s="13"/>
      <c r="E10" s="13"/>
      <c r="G10" s="11">
        <v>10</v>
      </c>
      <c r="H10" s="12" t="s">
        <v>50</v>
      </c>
    </row>
    <row r="11" spans="1:10" s="11" customFormat="1" ht="8" x14ac:dyDescent="0.2">
      <c r="A11" s="14"/>
      <c r="B11" s="14"/>
      <c r="C11" s="14"/>
      <c r="D11" s="13"/>
      <c r="E11" s="13"/>
      <c r="G11" s="11">
        <v>11</v>
      </c>
      <c r="H11" s="12" t="s">
        <v>49</v>
      </c>
    </row>
    <row r="12" spans="1:10" s="11" customFormat="1" ht="8" x14ac:dyDescent="0.2">
      <c r="A12" s="14"/>
      <c r="B12" s="14"/>
      <c r="C12" s="14"/>
      <c r="D12" s="13"/>
      <c r="E12" s="13"/>
      <c r="G12" s="11">
        <v>12</v>
      </c>
      <c r="H12" s="12" t="s">
        <v>48</v>
      </c>
    </row>
    <row r="13" spans="1:10" ht="7.5" customHeight="1" x14ac:dyDescent="0.25"/>
    <row r="14" spans="1:10" s="5" customFormat="1" ht="34.5" customHeight="1" thickBot="1" x14ac:dyDescent="0.3">
      <c r="A14" s="31" t="s">
        <v>47</v>
      </c>
      <c r="B14" s="31" t="s">
        <v>46</v>
      </c>
      <c r="C14" s="32" t="s">
        <v>45</v>
      </c>
      <c r="D14" s="33" t="s">
        <v>44</v>
      </c>
      <c r="E14" s="32" t="s">
        <v>43</v>
      </c>
      <c r="F14" s="33" t="s">
        <v>42</v>
      </c>
      <c r="G14" s="33" t="s">
        <v>41</v>
      </c>
      <c r="H14" s="33" t="s">
        <v>40</v>
      </c>
      <c r="I14" s="33" t="s">
        <v>39</v>
      </c>
      <c r="J14" s="34" t="s">
        <v>38</v>
      </c>
    </row>
    <row r="15" spans="1:10" s="5" customFormat="1" ht="10" x14ac:dyDescent="0.2">
      <c r="A15" s="25">
        <v>39483</v>
      </c>
      <c r="B15" s="8" t="str">
        <f t="shared" ref="B15:B34" si="0">CHOOSE(MONTH(A15),"січень","лютий","березень","квітень","травень","червень","липень","серпень","вересень","жовтень","листопад","грудень")</f>
        <v>лютий</v>
      </c>
      <c r="C15" s="10">
        <v>3400</v>
      </c>
      <c r="D15" s="10" t="s">
        <v>28</v>
      </c>
      <c r="E15" s="7">
        <f t="shared" ref="E15:E34" si="1">HLOOKUP(D15,$A$1:$C$2,2)</f>
        <v>1</v>
      </c>
      <c r="F15" s="10" t="s">
        <v>32</v>
      </c>
      <c r="G15" s="10" t="s">
        <v>34</v>
      </c>
      <c r="H15" s="10" t="s">
        <v>21</v>
      </c>
      <c r="I15" s="10" t="s">
        <v>20</v>
      </c>
      <c r="J15" s="28" t="s">
        <v>19</v>
      </c>
    </row>
    <row r="16" spans="1:10" s="5" customFormat="1" ht="10" x14ac:dyDescent="0.2">
      <c r="A16" s="26">
        <v>39511</v>
      </c>
      <c r="B16" s="8" t="str">
        <f t="shared" si="0"/>
        <v>березень</v>
      </c>
      <c r="C16" s="9">
        <v>5698</v>
      </c>
      <c r="D16" s="9" t="s">
        <v>35</v>
      </c>
      <c r="E16" s="7">
        <f t="shared" si="1"/>
        <v>23.54</v>
      </c>
      <c r="F16" s="9" t="s">
        <v>23</v>
      </c>
      <c r="G16" s="9" t="s">
        <v>22</v>
      </c>
      <c r="H16" s="9" t="s">
        <v>30</v>
      </c>
      <c r="I16" s="9" t="s">
        <v>37</v>
      </c>
      <c r="J16" s="29" t="s">
        <v>25</v>
      </c>
    </row>
    <row r="17" spans="1:10" s="5" customFormat="1" ht="10" x14ac:dyDescent="0.2">
      <c r="A17" s="26">
        <v>39694</v>
      </c>
      <c r="B17" s="8" t="str">
        <f t="shared" si="0"/>
        <v>вересень</v>
      </c>
      <c r="C17" s="9">
        <v>5400</v>
      </c>
      <c r="D17" s="9" t="s">
        <v>28</v>
      </c>
      <c r="E17" s="7">
        <f t="shared" si="1"/>
        <v>1</v>
      </c>
      <c r="F17" s="9" t="s">
        <v>27</v>
      </c>
      <c r="G17" s="9" t="s">
        <v>34</v>
      </c>
      <c r="H17" s="9" t="s">
        <v>36</v>
      </c>
      <c r="I17" s="9" t="s">
        <v>37</v>
      </c>
      <c r="J17" s="29" t="s">
        <v>25</v>
      </c>
    </row>
    <row r="18" spans="1:10" s="5" customFormat="1" ht="10" x14ac:dyDescent="0.2">
      <c r="A18" s="26">
        <v>39767</v>
      </c>
      <c r="B18" s="8" t="str">
        <f t="shared" si="0"/>
        <v>листопад</v>
      </c>
      <c r="C18" s="9">
        <v>756</v>
      </c>
      <c r="D18" s="9" t="s">
        <v>28</v>
      </c>
      <c r="E18" s="7">
        <f t="shared" si="1"/>
        <v>1</v>
      </c>
      <c r="F18" s="9" t="s">
        <v>23</v>
      </c>
      <c r="G18" s="9" t="s">
        <v>34</v>
      </c>
      <c r="H18" s="9" t="s">
        <v>36</v>
      </c>
      <c r="I18" s="9" t="s">
        <v>33</v>
      </c>
      <c r="J18" s="29" t="s">
        <v>25</v>
      </c>
    </row>
    <row r="19" spans="1:10" s="5" customFormat="1" ht="10" x14ac:dyDescent="0.2">
      <c r="A19" s="26">
        <v>39769</v>
      </c>
      <c r="B19" s="8" t="str">
        <f t="shared" si="0"/>
        <v>листопад</v>
      </c>
      <c r="C19" s="9">
        <v>1345</v>
      </c>
      <c r="D19" s="9" t="s">
        <v>35</v>
      </c>
      <c r="E19" s="7">
        <f t="shared" si="1"/>
        <v>23.54</v>
      </c>
      <c r="F19" s="9" t="s">
        <v>23</v>
      </c>
      <c r="G19" s="9" t="s">
        <v>34</v>
      </c>
      <c r="H19" s="9" t="s">
        <v>36</v>
      </c>
      <c r="I19" s="9" t="s">
        <v>26</v>
      </c>
      <c r="J19" s="29" t="s">
        <v>25</v>
      </c>
    </row>
    <row r="20" spans="1:10" s="5" customFormat="1" ht="10" x14ac:dyDescent="0.2">
      <c r="A20" s="26">
        <v>39773</v>
      </c>
      <c r="B20" s="8" t="str">
        <f t="shared" si="0"/>
        <v>листопад</v>
      </c>
      <c r="C20" s="9">
        <v>1200</v>
      </c>
      <c r="D20" s="9" t="s">
        <v>35</v>
      </c>
      <c r="E20" s="7">
        <f t="shared" si="1"/>
        <v>23.54</v>
      </c>
      <c r="F20" s="9" t="s">
        <v>32</v>
      </c>
      <c r="G20" s="9" t="s">
        <v>34</v>
      </c>
      <c r="H20" s="9" t="s">
        <v>36</v>
      </c>
      <c r="I20" s="9" t="s">
        <v>29</v>
      </c>
      <c r="J20" s="29" t="s">
        <v>25</v>
      </c>
    </row>
    <row r="21" spans="1:10" s="5" customFormat="1" ht="10" x14ac:dyDescent="0.2">
      <c r="A21" s="26">
        <v>39784</v>
      </c>
      <c r="B21" s="8" t="str">
        <f t="shared" si="0"/>
        <v>грудень</v>
      </c>
      <c r="C21" s="9">
        <v>500</v>
      </c>
      <c r="D21" s="9" t="s">
        <v>28</v>
      </c>
      <c r="E21" s="7">
        <f t="shared" si="1"/>
        <v>1</v>
      </c>
      <c r="F21" s="9" t="s">
        <v>23</v>
      </c>
      <c r="G21" s="9" t="s">
        <v>22</v>
      </c>
      <c r="H21" s="9" t="s">
        <v>30</v>
      </c>
      <c r="I21" s="9" t="s">
        <v>29</v>
      </c>
      <c r="J21" s="29" t="s">
        <v>19</v>
      </c>
    </row>
    <row r="22" spans="1:10" s="5" customFormat="1" ht="10" x14ac:dyDescent="0.2">
      <c r="A22" s="26">
        <v>39786</v>
      </c>
      <c r="B22" s="8" t="str">
        <f t="shared" si="0"/>
        <v>грудень</v>
      </c>
      <c r="C22" s="9">
        <v>356</v>
      </c>
      <c r="D22" s="9" t="s">
        <v>28</v>
      </c>
      <c r="E22" s="7">
        <f t="shared" si="1"/>
        <v>1</v>
      </c>
      <c r="F22" s="9" t="s">
        <v>31</v>
      </c>
      <c r="G22" s="9" t="s">
        <v>22</v>
      </c>
      <c r="H22" s="9" t="s">
        <v>30</v>
      </c>
      <c r="I22" s="9" t="s">
        <v>26</v>
      </c>
      <c r="J22" s="29" t="s">
        <v>25</v>
      </c>
    </row>
    <row r="23" spans="1:10" s="5" customFormat="1" ht="10" x14ac:dyDescent="0.2">
      <c r="A23" s="26">
        <v>39795</v>
      </c>
      <c r="B23" s="8" t="str">
        <f t="shared" si="0"/>
        <v>грудень</v>
      </c>
      <c r="C23" s="9">
        <v>25000</v>
      </c>
      <c r="D23" s="9" t="s">
        <v>24</v>
      </c>
      <c r="E23" s="7">
        <f t="shared" si="1"/>
        <v>24.21</v>
      </c>
      <c r="F23" s="9" t="s">
        <v>27</v>
      </c>
      <c r="G23" s="9" t="s">
        <v>22</v>
      </c>
      <c r="H23" s="9" t="s">
        <v>21</v>
      </c>
      <c r="I23" s="9" t="s">
        <v>29</v>
      </c>
      <c r="J23" s="29" t="s">
        <v>19</v>
      </c>
    </row>
    <row r="24" spans="1:10" s="5" customFormat="1" ht="10" x14ac:dyDescent="0.2">
      <c r="A24" s="26">
        <v>39816</v>
      </c>
      <c r="B24" s="8" t="str">
        <f t="shared" si="0"/>
        <v>січень</v>
      </c>
      <c r="C24" s="9">
        <v>2000</v>
      </c>
      <c r="D24" s="9" t="s">
        <v>35</v>
      </c>
      <c r="E24" s="7">
        <f t="shared" si="1"/>
        <v>23.54</v>
      </c>
      <c r="F24" s="9" t="s">
        <v>32</v>
      </c>
      <c r="G24" s="9" t="s">
        <v>34</v>
      </c>
      <c r="H24" s="9" t="s">
        <v>30</v>
      </c>
      <c r="I24" s="9" t="s">
        <v>20</v>
      </c>
      <c r="J24" s="29" t="s">
        <v>25</v>
      </c>
    </row>
    <row r="25" spans="1:10" s="5" customFormat="1" ht="10" x14ac:dyDescent="0.2">
      <c r="A25" s="26">
        <v>39825</v>
      </c>
      <c r="B25" s="8" t="str">
        <f t="shared" si="0"/>
        <v>січень</v>
      </c>
      <c r="C25" s="9">
        <v>12000</v>
      </c>
      <c r="D25" s="9" t="s">
        <v>24</v>
      </c>
      <c r="E25" s="7">
        <f t="shared" si="1"/>
        <v>24.21</v>
      </c>
      <c r="F25" s="9" t="s">
        <v>27</v>
      </c>
      <c r="G25" s="9" t="s">
        <v>34</v>
      </c>
      <c r="H25" s="9" t="s">
        <v>30</v>
      </c>
      <c r="I25" s="9" t="s">
        <v>33</v>
      </c>
      <c r="J25" s="29" t="s">
        <v>25</v>
      </c>
    </row>
    <row r="26" spans="1:10" s="5" customFormat="1" ht="10" x14ac:dyDescent="0.2">
      <c r="A26" s="26">
        <v>39849</v>
      </c>
      <c r="B26" s="8" t="str">
        <f t="shared" si="0"/>
        <v>лютий</v>
      </c>
      <c r="C26" s="9">
        <v>1700</v>
      </c>
      <c r="D26" s="9" t="s">
        <v>28</v>
      </c>
      <c r="E26" s="7">
        <f t="shared" si="1"/>
        <v>1</v>
      </c>
      <c r="F26" s="9" t="s">
        <v>32</v>
      </c>
      <c r="G26" s="9" t="s">
        <v>34</v>
      </c>
      <c r="H26" s="9" t="s">
        <v>36</v>
      </c>
      <c r="I26" s="9" t="s">
        <v>33</v>
      </c>
      <c r="J26" s="29" t="s">
        <v>19</v>
      </c>
    </row>
    <row r="27" spans="1:10" s="5" customFormat="1" ht="10" x14ac:dyDescent="0.2">
      <c r="A27" s="26">
        <v>39874</v>
      </c>
      <c r="B27" s="8" t="str">
        <f t="shared" si="0"/>
        <v>березень</v>
      </c>
      <c r="C27" s="9">
        <v>900</v>
      </c>
      <c r="D27" s="9" t="s">
        <v>28</v>
      </c>
      <c r="E27" s="7">
        <f t="shared" si="1"/>
        <v>1</v>
      </c>
      <c r="F27" s="9" t="s">
        <v>32</v>
      </c>
      <c r="G27" s="9" t="s">
        <v>34</v>
      </c>
      <c r="H27" s="9" t="s">
        <v>21</v>
      </c>
      <c r="I27" s="9" t="s">
        <v>29</v>
      </c>
      <c r="J27" s="29" t="s">
        <v>19</v>
      </c>
    </row>
    <row r="28" spans="1:10" s="5" customFormat="1" ht="10" x14ac:dyDescent="0.2">
      <c r="A28" s="26">
        <v>39874</v>
      </c>
      <c r="B28" s="8" t="str">
        <f t="shared" si="0"/>
        <v>березень</v>
      </c>
      <c r="C28" s="9">
        <v>8700</v>
      </c>
      <c r="D28" s="9" t="s">
        <v>24</v>
      </c>
      <c r="E28" s="7">
        <f t="shared" si="1"/>
        <v>24.21</v>
      </c>
      <c r="F28" s="9" t="s">
        <v>31</v>
      </c>
      <c r="G28" s="9" t="s">
        <v>22</v>
      </c>
      <c r="H28" s="9" t="s">
        <v>36</v>
      </c>
      <c r="I28" s="9" t="s">
        <v>29</v>
      </c>
      <c r="J28" s="29" t="s">
        <v>25</v>
      </c>
    </row>
    <row r="29" spans="1:10" s="5" customFormat="1" ht="10" x14ac:dyDescent="0.2">
      <c r="A29" s="26">
        <v>39956</v>
      </c>
      <c r="B29" s="8" t="str">
        <f t="shared" si="0"/>
        <v>травень</v>
      </c>
      <c r="C29" s="9">
        <v>2300</v>
      </c>
      <c r="D29" s="9" t="s">
        <v>35</v>
      </c>
      <c r="E29" s="7">
        <f t="shared" si="1"/>
        <v>23.54</v>
      </c>
      <c r="F29" s="9" t="s">
        <v>23</v>
      </c>
      <c r="G29" s="9" t="s">
        <v>22</v>
      </c>
      <c r="H29" s="9" t="s">
        <v>36</v>
      </c>
      <c r="I29" s="9" t="s">
        <v>26</v>
      </c>
      <c r="J29" s="29" t="s">
        <v>25</v>
      </c>
    </row>
    <row r="30" spans="1:10" s="5" customFormat="1" ht="10" x14ac:dyDescent="0.2">
      <c r="A30" s="26">
        <v>40060</v>
      </c>
      <c r="B30" s="8" t="str">
        <f t="shared" si="0"/>
        <v>вересень</v>
      </c>
      <c r="C30" s="9">
        <v>100</v>
      </c>
      <c r="D30" s="9" t="s">
        <v>35</v>
      </c>
      <c r="E30" s="7">
        <f t="shared" si="1"/>
        <v>23.54</v>
      </c>
      <c r="F30" s="9" t="s">
        <v>23</v>
      </c>
      <c r="G30" s="9" t="s">
        <v>34</v>
      </c>
      <c r="H30" s="9" t="s">
        <v>30</v>
      </c>
      <c r="I30" s="9" t="s">
        <v>33</v>
      </c>
      <c r="J30" s="29" t="s">
        <v>19</v>
      </c>
    </row>
    <row r="31" spans="1:10" s="5" customFormat="1" ht="10" x14ac:dyDescent="0.2">
      <c r="A31" s="26">
        <v>40062</v>
      </c>
      <c r="B31" s="8" t="str">
        <f t="shared" si="0"/>
        <v>вересень</v>
      </c>
      <c r="C31" s="9">
        <v>6700</v>
      </c>
      <c r="D31" s="9" t="s">
        <v>24</v>
      </c>
      <c r="E31" s="7">
        <f t="shared" si="1"/>
        <v>24.21</v>
      </c>
      <c r="F31" s="9" t="s">
        <v>32</v>
      </c>
      <c r="G31" s="9" t="s">
        <v>22</v>
      </c>
      <c r="H31" s="9" t="s">
        <v>30</v>
      </c>
      <c r="I31" s="9" t="s">
        <v>20</v>
      </c>
      <c r="J31" s="29" t="s">
        <v>25</v>
      </c>
    </row>
    <row r="32" spans="1:10" s="5" customFormat="1" ht="10" x14ac:dyDescent="0.2">
      <c r="A32" s="26">
        <v>40138</v>
      </c>
      <c r="B32" s="8" t="str">
        <f t="shared" si="0"/>
        <v>листопад</v>
      </c>
      <c r="C32" s="9">
        <v>45000</v>
      </c>
      <c r="D32" s="9" t="s">
        <v>28</v>
      </c>
      <c r="E32" s="7">
        <f t="shared" si="1"/>
        <v>1</v>
      </c>
      <c r="F32" s="9" t="s">
        <v>31</v>
      </c>
      <c r="G32" s="9" t="s">
        <v>22</v>
      </c>
      <c r="H32" s="9" t="s">
        <v>30</v>
      </c>
      <c r="I32" s="9" t="s">
        <v>29</v>
      </c>
      <c r="J32" s="29" t="s">
        <v>25</v>
      </c>
    </row>
    <row r="33" spans="1:10" s="5" customFormat="1" ht="10" x14ac:dyDescent="0.2">
      <c r="A33" s="26">
        <v>40149</v>
      </c>
      <c r="B33" s="8" t="str">
        <f t="shared" si="0"/>
        <v>грудень</v>
      </c>
      <c r="C33" s="9">
        <v>50000</v>
      </c>
      <c r="D33" s="9" t="s">
        <v>28</v>
      </c>
      <c r="E33" s="7">
        <f t="shared" si="1"/>
        <v>1</v>
      </c>
      <c r="F33" s="9" t="s">
        <v>27</v>
      </c>
      <c r="G33" s="9" t="s">
        <v>22</v>
      </c>
      <c r="H33" s="9" t="s">
        <v>21</v>
      </c>
      <c r="I33" s="9" t="s">
        <v>26</v>
      </c>
      <c r="J33" s="29" t="s">
        <v>25</v>
      </c>
    </row>
    <row r="34" spans="1:10" s="5" customFormat="1" ht="10.5" thickBot="1" x14ac:dyDescent="0.25">
      <c r="A34" s="27">
        <v>40160</v>
      </c>
      <c r="B34" s="8" t="str">
        <f t="shared" si="0"/>
        <v>грудень</v>
      </c>
      <c r="C34" s="6">
        <v>250</v>
      </c>
      <c r="D34" s="6" t="s">
        <v>24</v>
      </c>
      <c r="E34" s="7">
        <f t="shared" si="1"/>
        <v>24.21</v>
      </c>
      <c r="F34" s="6" t="s">
        <v>23</v>
      </c>
      <c r="G34" s="6" t="s">
        <v>22</v>
      </c>
      <c r="H34" s="6" t="s">
        <v>21</v>
      </c>
      <c r="I34" s="6" t="s">
        <v>20</v>
      </c>
      <c r="J34" s="30" t="s">
        <v>19</v>
      </c>
    </row>
    <row r="35" spans="1:10" ht="3.75" customHeight="1" x14ac:dyDescent="0.25"/>
    <row r="36" spans="1:10" ht="13" x14ac:dyDescent="0.3">
      <c r="A36" s="3" t="s">
        <v>18</v>
      </c>
      <c r="B36" s="1" t="s">
        <v>17</v>
      </c>
    </row>
    <row r="37" spans="1:10" ht="13" x14ac:dyDescent="0.3">
      <c r="A37" s="3" t="s">
        <v>16</v>
      </c>
      <c r="B37" s="1" t="s">
        <v>15</v>
      </c>
    </row>
    <row r="38" spans="1:10" ht="13" x14ac:dyDescent="0.3">
      <c r="A38" s="3" t="s">
        <v>14</v>
      </c>
      <c r="B38" s="1" t="s">
        <v>13</v>
      </c>
    </row>
    <row r="39" spans="1:10" ht="13" x14ac:dyDescent="0.3">
      <c r="A39" s="3" t="s">
        <v>12</v>
      </c>
      <c r="B39" s="1" t="s">
        <v>11</v>
      </c>
    </row>
    <row r="40" spans="1:10" ht="13" x14ac:dyDescent="0.3">
      <c r="A40" s="3" t="s">
        <v>10</v>
      </c>
      <c r="B40" s="1" t="s">
        <v>9</v>
      </c>
    </row>
    <row r="41" spans="1:10" ht="13" x14ac:dyDescent="0.3">
      <c r="A41" s="3" t="s">
        <v>8</v>
      </c>
      <c r="B41" s="1" t="s">
        <v>7</v>
      </c>
    </row>
    <row r="42" spans="1:10" ht="27" customHeight="1" x14ac:dyDescent="0.25">
      <c r="A42" s="4" t="s">
        <v>6</v>
      </c>
      <c r="B42" s="35" t="s">
        <v>5</v>
      </c>
      <c r="C42" s="35"/>
      <c r="D42" s="35"/>
      <c r="E42" s="35"/>
      <c r="F42" s="35"/>
      <c r="G42" s="35"/>
      <c r="H42" s="35"/>
      <c r="I42" s="35"/>
    </row>
    <row r="43" spans="1:10" ht="12.75" customHeight="1" x14ac:dyDescent="0.3">
      <c r="A43" s="3" t="s">
        <v>4</v>
      </c>
      <c r="B43" s="35" t="s">
        <v>3</v>
      </c>
      <c r="C43" s="35"/>
      <c r="D43" s="35" t="s">
        <v>2</v>
      </c>
      <c r="E43" s="35"/>
      <c r="F43" s="35"/>
      <c r="G43" s="35"/>
      <c r="H43" s="35"/>
      <c r="I43" s="35"/>
    </row>
    <row r="44" spans="1:10" ht="13" x14ac:dyDescent="0.3">
      <c r="A44" s="3" t="s">
        <v>1</v>
      </c>
      <c r="B44" s="1" t="s">
        <v>0</v>
      </c>
      <c r="D44" s="2"/>
    </row>
    <row r="45" spans="1:10" ht="13" x14ac:dyDescent="0.3">
      <c r="A45" s="3" t="s">
        <v>66</v>
      </c>
      <c r="B45" s="1" t="s">
        <v>67</v>
      </c>
      <c r="D45" s="2"/>
    </row>
    <row r="46" spans="1:10" ht="13" x14ac:dyDescent="0.3">
      <c r="A46" s="3" t="s">
        <v>65</v>
      </c>
      <c r="B46" s="1" t="s">
        <v>64</v>
      </c>
      <c r="D46" s="2"/>
    </row>
    <row r="47" spans="1:10" ht="13" x14ac:dyDescent="0.3">
      <c r="B47" s="1" t="s">
        <v>60</v>
      </c>
      <c r="D47" s="2"/>
    </row>
    <row r="48" spans="1:10" ht="13" x14ac:dyDescent="0.3">
      <c r="B48" s="1" t="s">
        <v>61</v>
      </c>
      <c r="D48" s="2"/>
    </row>
    <row r="49" spans="2:2" x14ac:dyDescent="0.25">
      <c r="B49" s="1" t="s">
        <v>62</v>
      </c>
    </row>
    <row r="50" spans="2:2" x14ac:dyDescent="0.25">
      <c r="B50" s="1" t="s">
        <v>63</v>
      </c>
    </row>
  </sheetData>
  <dataConsolidate/>
  <mergeCells count="2">
    <mergeCell ref="B42:I42"/>
    <mergeCell ref="B43:I43"/>
  </mergeCells>
  <pageMargins left="0.31" right="0.25" top="0.5" bottom="0.46" header="0.5" footer="0.5"/>
  <pageSetup paperSize="9" orientation="landscape" horizontalDpi="200" verticalDpi="200" r:id="rId1"/>
  <headerFooter alignWithMargins="0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3">
    <tabColor rgb="FFFF0000"/>
  </sheetPr>
  <dimension ref="A1:J51"/>
  <sheetViews>
    <sheetView showZeros="0" topLeftCell="A10" workbookViewId="0">
      <selection activeCell="E33" sqref="E33"/>
    </sheetView>
  </sheetViews>
  <sheetFormatPr defaultColWidth="9.1796875" defaultRowHeight="12.5" x14ac:dyDescent="0.25"/>
  <cols>
    <col min="1" max="1" width="10.1796875" style="1" bestFit="1" customWidth="1"/>
    <col min="2" max="2" width="8.54296875" style="1" customWidth="1"/>
    <col min="3" max="3" width="16.1796875" style="1" customWidth="1"/>
    <col min="4" max="4" width="9.1796875" style="1"/>
    <col min="5" max="5" width="16.7265625" style="1" customWidth="1"/>
    <col min="6" max="6" width="12" style="1" customWidth="1"/>
    <col min="7" max="7" width="13.81640625" style="1" customWidth="1"/>
    <col min="8" max="8" width="14.7265625" style="1" bestFit="1" customWidth="1"/>
    <col min="9" max="9" width="14.7265625" style="1" customWidth="1"/>
    <col min="10" max="10" width="11.453125" style="1" bestFit="1" customWidth="1"/>
    <col min="11" max="16384" width="9.1796875" style="1"/>
  </cols>
  <sheetData>
    <row r="1" spans="1:10" s="11" customFormat="1" ht="8" x14ac:dyDescent="0.2">
      <c r="A1" s="17" t="s">
        <v>28</v>
      </c>
      <c r="B1" s="17" t="s">
        <v>35</v>
      </c>
      <c r="C1" s="17" t="s">
        <v>24</v>
      </c>
      <c r="G1" s="11">
        <v>1</v>
      </c>
      <c r="H1" s="12" t="s">
        <v>59</v>
      </c>
    </row>
    <row r="2" spans="1:10" s="11" customFormat="1" ht="8" x14ac:dyDescent="0.2">
      <c r="A2" s="16">
        <v>1</v>
      </c>
      <c r="B2" s="15">
        <v>23.54</v>
      </c>
      <c r="C2" s="15">
        <v>24.21</v>
      </c>
      <c r="G2" s="11">
        <v>2</v>
      </c>
      <c r="H2" s="12" t="s">
        <v>58</v>
      </c>
    </row>
    <row r="3" spans="1:10" s="11" customFormat="1" ht="8" x14ac:dyDescent="0.2">
      <c r="A3" s="14"/>
      <c r="B3" s="14"/>
      <c r="C3" s="14"/>
      <c r="D3" s="13"/>
      <c r="E3" s="13"/>
      <c r="G3" s="11">
        <v>3</v>
      </c>
      <c r="H3" s="12" t="s">
        <v>57</v>
      </c>
    </row>
    <row r="4" spans="1:10" s="11" customFormat="1" ht="8" x14ac:dyDescent="0.2">
      <c r="A4" s="14"/>
      <c r="B4" s="14"/>
      <c r="C4" s="14"/>
      <c r="D4" s="13"/>
      <c r="E4" s="13"/>
      <c r="G4" s="11">
        <v>4</v>
      </c>
      <c r="H4" s="12" t="s">
        <v>56</v>
      </c>
    </row>
    <row r="5" spans="1:10" s="11" customFormat="1" ht="8" x14ac:dyDescent="0.2">
      <c r="A5" s="14"/>
      <c r="B5" s="14"/>
      <c r="C5" s="14"/>
      <c r="D5" s="13"/>
      <c r="E5" s="13"/>
      <c r="G5" s="11">
        <v>5</v>
      </c>
      <c r="H5" s="12" t="s">
        <v>55</v>
      </c>
    </row>
    <row r="6" spans="1:10" s="11" customFormat="1" ht="8" x14ac:dyDescent="0.2">
      <c r="A6" s="14"/>
      <c r="B6" s="14"/>
      <c r="C6" s="14"/>
      <c r="D6" s="13"/>
      <c r="E6" s="13"/>
      <c r="G6" s="11">
        <v>6</v>
      </c>
      <c r="H6" s="12" t="s">
        <v>54</v>
      </c>
    </row>
    <row r="7" spans="1:10" s="11" customFormat="1" ht="8" x14ac:dyDescent="0.2">
      <c r="A7" s="14"/>
      <c r="B7" s="14"/>
      <c r="C7" s="14"/>
      <c r="D7" s="13"/>
      <c r="E7" s="13"/>
      <c r="G7" s="11">
        <v>7</v>
      </c>
      <c r="H7" s="12" t="s">
        <v>53</v>
      </c>
    </row>
    <row r="8" spans="1:10" s="11" customFormat="1" ht="8" x14ac:dyDescent="0.2">
      <c r="A8" s="14"/>
      <c r="B8" s="14"/>
      <c r="C8" s="14"/>
      <c r="D8" s="13"/>
      <c r="E8" s="13"/>
      <c r="G8" s="11">
        <v>8</v>
      </c>
      <c r="H8" s="12" t="s">
        <v>52</v>
      </c>
    </row>
    <row r="9" spans="1:10" s="11" customFormat="1" ht="8" x14ac:dyDescent="0.2">
      <c r="A9" s="14"/>
      <c r="B9" s="14"/>
      <c r="C9" s="14"/>
      <c r="D9" s="13"/>
      <c r="E9" s="13"/>
      <c r="G9" s="11">
        <v>9</v>
      </c>
      <c r="H9" s="12" t="s">
        <v>51</v>
      </c>
    </row>
    <row r="10" spans="1:10" s="11" customFormat="1" ht="8" x14ac:dyDescent="0.2">
      <c r="A10" s="14"/>
      <c r="B10" s="14"/>
      <c r="C10" s="14"/>
      <c r="D10" s="13"/>
      <c r="E10" s="13"/>
      <c r="G10" s="11">
        <v>10</v>
      </c>
      <c r="H10" s="12" t="s">
        <v>50</v>
      </c>
    </row>
    <row r="11" spans="1:10" s="11" customFormat="1" ht="8" x14ac:dyDescent="0.2">
      <c r="A11" s="14"/>
      <c r="B11" s="14"/>
      <c r="C11" s="14"/>
      <c r="D11" s="13"/>
      <c r="E11" s="13"/>
      <c r="G11" s="11">
        <v>11</v>
      </c>
      <c r="H11" s="12" t="s">
        <v>49</v>
      </c>
    </row>
    <row r="12" spans="1:10" s="11" customFormat="1" ht="8" x14ac:dyDescent="0.2">
      <c r="A12" s="14"/>
      <c r="B12" s="14"/>
      <c r="C12" s="14"/>
      <c r="D12" s="13"/>
      <c r="E12" s="13"/>
      <c r="G12" s="11">
        <v>12</v>
      </c>
      <c r="H12" s="12" t="s">
        <v>48</v>
      </c>
    </row>
    <row r="13" spans="1:10" ht="7.5" customHeight="1" x14ac:dyDescent="0.25"/>
    <row r="14" spans="1:10" s="5" customFormat="1" ht="34.5" customHeight="1" thickBot="1" x14ac:dyDescent="0.3">
      <c r="A14" s="31" t="s">
        <v>47</v>
      </c>
      <c r="B14" s="31" t="s">
        <v>46</v>
      </c>
      <c r="C14" s="32" t="s">
        <v>45</v>
      </c>
      <c r="D14" s="33" t="s">
        <v>44</v>
      </c>
      <c r="E14" s="32" t="s">
        <v>43</v>
      </c>
      <c r="F14" s="33" t="s">
        <v>42</v>
      </c>
      <c r="G14" s="33" t="s">
        <v>41</v>
      </c>
      <c r="H14" s="33" t="s">
        <v>40</v>
      </c>
      <c r="I14" s="33" t="s">
        <v>39</v>
      </c>
      <c r="J14" s="34" t="s">
        <v>38</v>
      </c>
    </row>
    <row r="15" spans="1:10" s="5" customFormat="1" ht="10" x14ac:dyDescent="0.2">
      <c r="A15" s="25">
        <v>39483</v>
      </c>
      <c r="B15" s="8" t="str">
        <f t="shared" ref="B15:B34" si="0">CHOOSE(MONTH(A15),"січень","лютий","березень","квітень","травень","червень","липень","серпень","вересень","жовтень","листопад","грудень")</f>
        <v>лютий</v>
      </c>
      <c r="C15" s="10">
        <v>3400</v>
      </c>
      <c r="D15" s="10" t="s">
        <v>28</v>
      </c>
      <c r="E15" s="7">
        <f t="shared" ref="E15:E34" si="1">HLOOKUP(D15,$A$1:$C$2,2)</f>
        <v>1</v>
      </c>
      <c r="F15" s="10" t="s">
        <v>32</v>
      </c>
      <c r="G15" s="10" t="s">
        <v>34</v>
      </c>
      <c r="H15" s="10" t="s">
        <v>21</v>
      </c>
      <c r="I15" s="10" t="s">
        <v>20</v>
      </c>
      <c r="J15" s="28" t="s">
        <v>19</v>
      </c>
    </row>
    <row r="16" spans="1:10" s="5" customFormat="1" ht="10" x14ac:dyDescent="0.2">
      <c r="A16" s="26">
        <v>39511</v>
      </c>
      <c r="B16" s="8" t="str">
        <f t="shared" si="0"/>
        <v>березень</v>
      </c>
      <c r="C16" s="9">
        <v>5698</v>
      </c>
      <c r="D16" s="9" t="s">
        <v>35</v>
      </c>
      <c r="E16" s="7">
        <f t="shared" si="1"/>
        <v>23.54</v>
      </c>
      <c r="F16" s="9" t="s">
        <v>23</v>
      </c>
      <c r="G16" s="9" t="s">
        <v>22</v>
      </c>
      <c r="H16" s="9" t="s">
        <v>30</v>
      </c>
      <c r="I16" s="9" t="s">
        <v>37</v>
      </c>
      <c r="J16" s="29" t="s">
        <v>25</v>
      </c>
    </row>
    <row r="17" spans="1:10" s="5" customFormat="1" ht="10" x14ac:dyDescent="0.2">
      <c r="A17" s="26">
        <v>39694</v>
      </c>
      <c r="B17" s="8" t="str">
        <f t="shared" si="0"/>
        <v>вересень</v>
      </c>
      <c r="C17" s="9">
        <v>5400</v>
      </c>
      <c r="D17" s="9" t="s">
        <v>28</v>
      </c>
      <c r="E17" s="7">
        <f t="shared" si="1"/>
        <v>1</v>
      </c>
      <c r="F17" s="9" t="s">
        <v>27</v>
      </c>
      <c r="G17" s="9" t="s">
        <v>34</v>
      </c>
      <c r="H17" s="9" t="s">
        <v>36</v>
      </c>
      <c r="I17" s="9" t="s">
        <v>37</v>
      </c>
      <c r="J17" s="29" t="s">
        <v>25</v>
      </c>
    </row>
    <row r="18" spans="1:10" s="5" customFormat="1" ht="10" x14ac:dyDescent="0.2">
      <c r="A18" s="26">
        <v>39767</v>
      </c>
      <c r="B18" s="8" t="str">
        <f t="shared" si="0"/>
        <v>листопад</v>
      </c>
      <c r="C18" s="9">
        <v>756</v>
      </c>
      <c r="D18" s="9" t="s">
        <v>28</v>
      </c>
      <c r="E18" s="7">
        <f t="shared" si="1"/>
        <v>1</v>
      </c>
      <c r="F18" s="9" t="s">
        <v>23</v>
      </c>
      <c r="G18" s="9" t="s">
        <v>34</v>
      </c>
      <c r="H18" s="9" t="s">
        <v>36</v>
      </c>
      <c r="I18" s="9" t="s">
        <v>33</v>
      </c>
      <c r="J18" s="29" t="s">
        <v>25</v>
      </c>
    </row>
    <row r="19" spans="1:10" s="5" customFormat="1" ht="10" x14ac:dyDescent="0.2">
      <c r="A19" s="26">
        <v>39769</v>
      </c>
      <c r="B19" s="8" t="str">
        <f t="shared" si="0"/>
        <v>листопад</v>
      </c>
      <c r="C19" s="9">
        <v>1345</v>
      </c>
      <c r="D19" s="9" t="s">
        <v>35</v>
      </c>
      <c r="E19" s="7">
        <f t="shared" si="1"/>
        <v>23.54</v>
      </c>
      <c r="F19" s="9" t="s">
        <v>23</v>
      </c>
      <c r="G19" s="9" t="s">
        <v>34</v>
      </c>
      <c r="H19" s="9" t="s">
        <v>36</v>
      </c>
      <c r="I19" s="9" t="s">
        <v>26</v>
      </c>
      <c r="J19" s="29" t="s">
        <v>25</v>
      </c>
    </row>
    <row r="20" spans="1:10" s="5" customFormat="1" ht="10" x14ac:dyDescent="0.2">
      <c r="A20" s="26">
        <v>39773</v>
      </c>
      <c r="B20" s="8" t="str">
        <f t="shared" si="0"/>
        <v>листопад</v>
      </c>
      <c r="C20" s="9">
        <v>1200</v>
      </c>
      <c r="D20" s="9" t="s">
        <v>35</v>
      </c>
      <c r="E20" s="7">
        <f t="shared" si="1"/>
        <v>23.54</v>
      </c>
      <c r="F20" s="9" t="s">
        <v>32</v>
      </c>
      <c r="G20" s="9" t="s">
        <v>34</v>
      </c>
      <c r="H20" s="9" t="s">
        <v>36</v>
      </c>
      <c r="I20" s="9" t="s">
        <v>29</v>
      </c>
      <c r="J20" s="29" t="s">
        <v>25</v>
      </c>
    </row>
    <row r="21" spans="1:10" s="5" customFormat="1" ht="10" x14ac:dyDescent="0.2">
      <c r="A21" s="26">
        <v>39784</v>
      </c>
      <c r="B21" s="8" t="str">
        <f t="shared" si="0"/>
        <v>грудень</v>
      </c>
      <c r="C21" s="9">
        <v>500</v>
      </c>
      <c r="D21" s="9" t="s">
        <v>28</v>
      </c>
      <c r="E21" s="7">
        <f t="shared" si="1"/>
        <v>1</v>
      </c>
      <c r="F21" s="9" t="s">
        <v>23</v>
      </c>
      <c r="G21" s="9" t="s">
        <v>22</v>
      </c>
      <c r="H21" s="9" t="s">
        <v>30</v>
      </c>
      <c r="I21" s="9" t="s">
        <v>29</v>
      </c>
      <c r="J21" s="29" t="s">
        <v>19</v>
      </c>
    </row>
    <row r="22" spans="1:10" s="5" customFormat="1" ht="10" x14ac:dyDescent="0.2">
      <c r="A22" s="26">
        <v>39786</v>
      </c>
      <c r="B22" s="8" t="str">
        <f t="shared" si="0"/>
        <v>грудень</v>
      </c>
      <c r="C22" s="9">
        <v>356</v>
      </c>
      <c r="D22" s="9" t="s">
        <v>28</v>
      </c>
      <c r="E22" s="7">
        <f t="shared" si="1"/>
        <v>1</v>
      </c>
      <c r="F22" s="9" t="s">
        <v>31</v>
      </c>
      <c r="G22" s="9" t="s">
        <v>22</v>
      </c>
      <c r="H22" s="9" t="s">
        <v>30</v>
      </c>
      <c r="I22" s="9" t="s">
        <v>26</v>
      </c>
      <c r="J22" s="29" t="s">
        <v>25</v>
      </c>
    </row>
    <row r="23" spans="1:10" s="5" customFormat="1" ht="10" x14ac:dyDescent="0.2">
      <c r="A23" s="26">
        <v>39795</v>
      </c>
      <c r="B23" s="8" t="str">
        <f t="shared" si="0"/>
        <v>грудень</v>
      </c>
      <c r="C23" s="9">
        <v>25000</v>
      </c>
      <c r="D23" s="9" t="s">
        <v>24</v>
      </c>
      <c r="E23" s="7">
        <f t="shared" si="1"/>
        <v>24.21</v>
      </c>
      <c r="F23" s="9" t="s">
        <v>27</v>
      </c>
      <c r="G23" s="9" t="s">
        <v>22</v>
      </c>
      <c r="H23" s="9" t="s">
        <v>21</v>
      </c>
      <c r="I23" s="9" t="s">
        <v>29</v>
      </c>
      <c r="J23" s="29" t="s">
        <v>19</v>
      </c>
    </row>
    <row r="24" spans="1:10" s="5" customFormat="1" ht="10" x14ac:dyDescent="0.2">
      <c r="A24" s="26">
        <v>39816</v>
      </c>
      <c r="B24" s="8" t="str">
        <f t="shared" si="0"/>
        <v>січень</v>
      </c>
      <c r="C24" s="9">
        <v>2000</v>
      </c>
      <c r="D24" s="9" t="s">
        <v>35</v>
      </c>
      <c r="E24" s="7">
        <f t="shared" si="1"/>
        <v>23.54</v>
      </c>
      <c r="F24" s="9" t="s">
        <v>32</v>
      </c>
      <c r="G24" s="9" t="s">
        <v>34</v>
      </c>
      <c r="H24" s="9" t="s">
        <v>30</v>
      </c>
      <c r="I24" s="9" t="s">
        <v>20</v>
      </c>
      <c r="J24" s="29" t="s">
        <v>25</v>
      </c>
    </row>
    <row r="25" spans="1:10" s="5" customFormat="1" ht="10" x14ac:dyDescent="0.2">
      <c r="A25" s="26">
        <v>39825</v>
      </c>
      <c r="B25" s="8" t="str">
        <f t="shared" si="0"/>
        <v>січень</v>
      </c>
      <c r="C25" s="9">
        <v>12000</v>
      </c>
      <c r="D25" s="9" t="s">
        <v>24</v>
      </c>
      <c r="E25" s="7">
        <f t="shared" si="1"/>
        <v>24.21</v>
      </c>
      <c r="F25" s="9" t="s">
        <v>27</v>
      </c>
      <c r="G25" s="9" t="s">
        <v>34</v>
      </c>
      <c r="H25" s="9" t="s">
        <v>30</v>
      </c>
      <c r="I25" s="9" t="s">
        <v>33</v>
      </c>
      <c r="J25" s="29" t="s">
        <v>25</v>
      </c>
    </row>
    <row r="26" spans="1:10" s="5" customFormat="1" ht="10" x14ac:dyDescent="0.2">
      <c r="A26" s="26">
        <v>39849</v>
      </c>
      <c r="B26" s="8" t="str">
        <f t="shared" si="0"/>
        <v>лютий</v>
      </c>
      <c r="C26" s="9">
        <v>1700</v>
      </c>
      <c r="D26" s="9" t="s">
        <v>28</v>
      </c>
      <c r="E26" s="7">
        <f t="shared" si="1"/>
        <v>1</v>
      </c>
      <c r="F26" s="9" t="s">
        <v>32</v>
      </c>
      <c r="G26" s="9" t="s">
        <v>34</v>
      </c>
      <c r="H26" s="9" t="s">
        <v>36</v>
      </c>
      <c r="I26" s="9" t="s">
        <v>33</v>
      </c>
      <c r="J26" s="29" t="s">
        <v>19</v>
      </c>
    </row>
    <row r="27" spans="1:10" s="5" customFormat="1" ht="10" x14ac:dyDescent="0.2">
      <c r="A27" s="26">
        <v>39874</v>
      </c>
      <c r="B27" s="8" t="str">
        <f t="shared" si="0"/>
        <v>березень</v>
      </c>
      <c r="C27" s="9">
        <v>900</v>
      </c>
      <c r="D27" s="9" t="s">
        <v>28</v>
      </c>
      <c r="E27" s="7">
        <f t="shared" si="1"/>
        <v>1</v>
      </c>
      <c r="F27" s="9" t="s">
        <v>32</v>
      </c>
      <c r="G27" s="9" t="s">
        <v>34</v>
      </c>
      <c r="H27" s="9" t="s">
        <v>21</v>
      </c>
      <c r="I27" s="9" t="s">
        <v>29</v>
      </c>
      <c r="J27" s="29" t="s">
        <v>19</v>
      </c>
    </row>
    <row r="28" spans="1:10" s="5" customFormat="1" ht="10" x14ac:dyDescent="0.2">
      <c r="A28" s="26">
        <v>39874</v>
      </c>
      <c r="B28" s="8" t="str">
        <f t="shared" si="0"/>
        <v>березень</v>
      </c>
      <c r="C28" s="9">
        <v>8700</v>
      </c>
      <c r="D28" s="9" t="s">
        <v>24</v>
      </c>
      <c r="E28" s="7">
        <f t="shared" si="1"/>
        <v>24.21</v>
      </c>
      <c r="F28" s="9" t="s">
        <v>31</v>
      </c>
      <c r="G28" s="9" t="s">
        <v>22</v>
      </c>
      <c r="H28" s="9" t="s">
        <v>36</v>
      </c>
      <c r="I28" s="9" t="s">
        <v>29</v>
      </c>
      <c r="J28" s="29" t="s">
        <v>25</v>
      </c>
    </row>
    <row r="29" spans="1:10" s="5" customFormat="1" ht="10" x14ac:dyDescent="0.2">
      <c r="A29" s="26">
        <v>39956</v>
      </c>
      <c r="B29" s="8" t="str">
        <f t="shared" si="0"/>
        <v>травень</v>
      </c>
      <c r="C29" s="9">
        <v>2300</v>
      </c>
      <c r="D29" s="9" t="s">
        <v>35</v>
      </c>
      <c r="E29" s="7">
        <f t="shared" si="1"/>
        <v>23.54</v>
      </c>
      <c r="F29" s="9" t="s">
        <v>23</v>
      </c>
      <c r="G29" s="9" t="s">
        <v>22</v>
      </c>
      <c r="H29" s="9" t="s">
        <v>36</v>
      </c>
      <c r="I29" s="9" t="s">
        <v>26</v>
      </c>
      <c r="J29" s="29" t="s">
        <v>25</v>
      </c>
    </row>
    <row r="30" spans="1:10" s="5" customFormat="1" ht="10" x14ac:dyDescent="0.2">
      <c r="A30" s="26">
        <v>40060</v>
      </c>
      <c r="B30" s="8" t="str">
        <f t="shared" si="0"/>
        <v>вересень</v>
      </c>
      <c r="C30" s="9">
        <v>100</v>
      </c>
      <c r="D30" s="9" t="s">
        <v>35</v>
      </c>
      <c r="E30" s="7">
        <f t="shared" si="1"/>
        <v>23.54</v>
      </c>
      <c r="F30" s="9" t="s">
        <v>23</v>
      </c>
      <c r="G30" s="9" t="s">
        <v>34</v>
      </c>
      <c r="H30" s="9" t="s">
        <v>30</v>
      </c>
      <c r="I30" s="9" t="s">
        <v>33</v>
      </c>
      <c r="J30" s="29" t="s">
        <v>19</v>
      </c>
    </row>
    <row r="31" spans="1:10" s="5" customFormat="1" ht="10" x14ac:dyDescent="0.2">
      <c r="A31" s="26">
        <v>40062</v>
      </c>
      <c r="B31" s="8" t="str">
        <f t="shared" si="0"/>
        <v>вересень</v>
      </c>
      <c r="C31" s="9">
        <v>6700</v>
      </c>
      <c r="D31" s="9" t="s">
        <v>24</v>
      </c>
      <c r="E31" s="7">
        <f t="shared" si="1"/>
        <v>24.21</v>
      </c>
      <c r="F31" s="9" t="s">
        <v>32</v>
      </c>
      <c r="G31" s="9" t="s">
        <v>22</v>
      </c>
      <c r="H31" s="9" t="s">
        <v>30</v>
      </c>
      <c r="I31" s="9" t="s">
        <v>20</v>
      </c>
      <c r="J31" s="29" t="s">
        <v>25</v>
      </c>
    </row>
    <row r="32" spans="1:10" s="5" customFormat="1" ht="10" x14ac:dyDescent="0.2">
      <c r="A32" s="26">
        <v>40138</v>
      </c>
      <c r="B32" s="8" t="str">
        <f t="shared" si="0"/>
        <v>листопад</v>
      </c>
      <c r="C32" s="9">
        <v>45000</v>
      </c>
      <c r="D32" s="9" t="s">
        <v>28</v>
      </c>
      <c r="E32" s="7">
        <f t="shared" si="1"/>
        <v>1</v>
      </c>
      <c r="F32" s="9" t="s">
        <v>31</v>
      </c>
      <c r="G32" s="9" t="s">
        <v>22</v>
      </c>
      <c r="H32" s="9" t="s">
        <v>30</v>
      </c>
      <c r="I32" s="9" t="s">
        <v>29</v>
      </c>
      <c r="J32" s="29" t="s">
        <v>25</v>
      </c>
    </row>
    <row r="33" spans="1:10" s="5" customFormat="1" ht="10" x14ac:dyDescent="0.2">
      <c r="A33" s="26">
        <v>40149</v>
      </c>
      <c r="B33" s="8" t="str">
        <f t="shared" si="0"/>
        <v>грудень</v>
      </c>
      <c r="C33" s="9">
        <v>50000</v>
      </c>
      <c r="D33" s="9" t="s">
        <v>28</v>
      </c>
      <c r="E33" s="7">
        <f t="shared" si="1"/>
        <v>1</v>
      </c>
      <c r="F33" s="9" t="s">
        <v>27</v>
      </c>
      <c r="G33" s="9" t="s">
        <v>22</v>
      </c>
      <c r="H33" s="9" t="s">
        <v>21</v>
      </c>
      <c r="I33" s="9" t="s">
        <v>26</v>
      </c>
      <c r="J33" s="29" t="s">
        <v>25</v>
      </c>
    </row>
    <row r="34" spans="1:10" s="5" customFormat="1" ht="10.5" thickBot="1" x14ac:dyDescent="0.25">
      <c r="A34" s="27">
        <v>40160</v>
      </c>
      <c r="B34" s="8" t="str">
        <f t="shared" si="0"/>
        <v>грудень</v>
      </c>
      <c r="C34" s="6">
        <v>250</v>
      </c>
      <c r="D34" s="6" t="s">
        <v>24</v>
      </c>
      <c r="E34" s="7">
        <f t="shared" si="1"/>
        <v>24.21</v>
      </c>
      <c r="F34" s="6" t="s">
        <v>23</v>
      </c>
      <c r="G34" s="6" t="s">
        <v>22</v>
      </c>
      <c r="H34" s="6" t="s">
        <v>21</v>
      </c>
      <c r="I34" s="6" t="s">
        <v>20</v>
      </c>
      <c r="J34" s="30" t="s">
        <v>19</v>
      </c>
    </row>
    <row r="35" spans="1:10" ht="3.75" customHeight="1" x14ac:dyDescent="0.25"/>
    <row r="36" spans="1:10" ht="13" x14ac:dyDescent="0.3">
      <c r="A36" s="3" t="s">
        <v>18</v>
      </c>
      <c r="B36" s="1" t="s">
        <v>17</v>
      </c>
    </row>
    <row r="37" spans="1:10" ht="13" x14ac:dyDescent="0.3">
      <c r="A37" s="3" t="s">
        <v>16</v>
      </c>
      <c r="B37" s="1" t="s">
        <v>15</v>
      </c>
    </row>
    <row r="38" spans="1:10" ht="13" x14ac:dyDescent="0.3">
      <c r="A38" s="3" t="s">
        <v>14</v>
      </c>
      <c r="B38" s="1" t="s">
        <v>13</v>
      </c>
    </row>
    <row r="39" spans="1:10" ht="13" x14ac:dyDescent="0.3">
      <c r="A39" s="3" t="s">
        <v>12</v>
      </c>
      <c r="B39" s="1" t="s">
        <v>11</v>
      </c>
    </row>
    <row r="40" spans="1:10" ht="13" x14ac:dyDescent="0.3">
      <c r="A40" s="3" t="s">
        <v>10</v>
      </c>
      <c r="B40" s="1" t="s">
        <v>9</v>
      </c>
    </row>
    <row r="41" spans="1:10" ht="13" x14ac:dyDescent="0.3">
      <c r="A41" s="3" t="s">
        <v>8</v>
      </c>
      <c r="B41" s="1" t="s">
        <v>7</v>
      </c>
    </row>
    <row r="42" spans="1:10" ht="27" customHeight="1" x14ac:dyDescent="0.25">
      <c r="A42" s="4" t="s">
        <v>6</v>
      </c>
      <c r="B42" s="35" t="s">
        <v>5</v>
      </c>
      <c r="C42" s="35"/>
      <c r="D42" s="35"/>
      <c r="E42" s="35"/>
      <c r="F42" s="35"/>
      <c r="G42" s="35"/>
      <c r="H42" s="35"/>
      <c r="I42" s="35"/>
    </row>
    <row r="43" spans="1:10" ht="12.75" customHeight="1" x14ac:dyDescent="0.3">
      <c r="A43" s="3" t="s">
        <v>4</v>
      </c>
      <c r="B43" s="35" t="s">
        <v>3</v>
      </c>
      <c r="C43" s="35"/>
      <c r="D43" s="35" t="s">
        <v>2</v>
      </c>
      <c r="E43" s="35"/>
      <c r="F43" s="35"/>
      <c r="G43" s="35"/>
      <c r="H43" s="35"/>
      <c r="I43" s="35"/>
    </row>
    <row r="44" spans="1:10" ht="13" x14ac:dyDescent="0.3">
      <c r="A44" s="3" t="s">
        <v>1</v>
      </c>
      <c r="B44" s="1" t="s">
        <v>68</v>
      </c>
      <c r="D44" s="2"/>
    </row>
    <row r="45" spans="1:10" ht="13" x14ac:dyDescent="0.3">
      <c r="A45" s="3" t="s">
        <v>66</v>
      </c>
      <c r="B45" s="1" t="s">
        <v>67</v>
      </c>
      <c r="D45" s="2"/>
    </row>
    <row r="46" spans="1:10" ht="13" x14ac:dyDescent="0.3">
      <c r="A46" s="3" t="s">
        <v>65</v>
      </c>
      <c r="B46" s="1" t="s">
        <v>64</v>
      </c>
      <c r="D46" s="2"/>
    </row>
    <row r="47" spans="1:10" ht="13" x14ac:dyDescent="0.3">
      <c r="B47" s="1" t="s">
        <v>60</v>
      </c>
      <c r="D47" s="2"/>
    </row>
    <row r="48" spans="1:10" ht="13" x14ac:dyDescent="0.3">
      <c r="B48" s="1" t="s">
        <v>61</v>
      </c>
      <c r="D48" s="2"/>
    </row>
    <row r="49" spans="1:4" x14ac:dyDescent="0.25">
      <c r="B49" s="1" t="s">
        <v>62</v>
      </c>
      <c r="D49" s="2"/>
    </row>
    <row r="50" spans="1:4" x14ac:dyDescent="0.25">
      <c r="B50" s="1" t="s">
        <v>63</v>
      </c>
    </row>
    <row r="51" spans="1:4" ht="13" x14ac:dyDescent="0.3">
      <c r="A51" s="3" t="s">
        <v>153</v>
      </c>
      <c r="B51" s="1" t="s">
        <v>69</v>
      </c>
    </row>
  </sheetData>
  <dataConsolidate/>
  <mergeCells count="2">
    <mergeCell ref="B42:I42"/>
    <mergeCell ref="B43:I43"/>
  </mergeCells>
  <pageMargins left="0.31" right="0.25" top="0.5" bottom="0.46" header="0.5" footer="0.5"/>
  <pageSetup paperSize="9" orientation="landscape" horizontalDpi="200" verticalDpi="200" r:id="rId1"/>
  <headerFooter alignWithMargins="0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34">
    <tabColor rgb="FF00B0F0"/>
  </sheetPr>
  <dimension ref="A1:G571"/>
  <sheetViews>
    <sheetView topLeftCell="A2" zoomScale="85" zoomScaleNormal="85" workbookViewId="0">
      <selection activeCell="E19" sqref="E19"/>
    </sheetView>
  </sheetViews>
  <sheetFormatPr defaultColWidth="9.1796875" defaultRowHeight="12.5" x14ac:dyDescent="0.25"/>
  <cols>
    <col min="1" max="3" width="13.7265625" style="19" customWidth="1"/>
    <col min="4" max="4" width="13.7265625" style="20" customWidth="1"/>
    <col min="5" max="7" width="13.7265625" style="19" customWidth="1"/>
    <col min="8" max="16384" width="9.1796875" style="19"/>
  </cols>
  <sheetData>
    <row r="1" spans="1:7" s="18" customFormat="1" ht="31" x14ac:dyDescent="0.7">
      <c r="A1" s="37" t="s">
        <v>71</v>
      </c>
      <c r="B1" s="38"/>
      <c r="C1" s="38"/>
      <c r="D1" s="38"/>
      <c r="E1" s="38"/>
      <c r="F1" s="38"/>
      <c r="G1" s="38"/>
    </row>
    <row r="2" spans="1:7" ht="22.5" customHeight="1" x14ac:dyDescent="0.25">
      <c r="A2" s="19" t="s">
        <v>72</v>
      </c>
      <c r="B2" s="19" t="s">
        <v>73</v>
      </c>
      <c r="C2" s="19" t="s">
        <v>74</v>
      </c>
      <c r="D2" s="20" t="s">
        <v>75</v>
      </c>
      <c r="E2" s="19" t="s">
        <v>76</v>
      </c>
      <c r="F2" s="19" t="s">
        <v>77</v>
      </c>
    </row>
    <row r="3" spans="1:7" x14ac:dyDescent="0.25">
      <c r="A3" s="19" t="s">
        <v>78</v>
      </c>
      <c r="B3" s="19" t="s">
        <v>79</v>
      </c>
      <c r="C3" s="21" t="s">
        <v>80</v>
      </c>
      <c r="D3" s="20">
        <v>42736</v>
      </c>
      <c r="E3" s="19">
        <v>1295488</v>
      </c>
      <c r="F3" s="21" t="s">
        <v>81</v>
      </c>
    </row>
    <row r="4" spans="1:7" x14ac:dyDescent="0.25">
      <c r="A4" s="19" t="s">
        <v>82</v>
      </c>
      <c r="B4" s="19" t="s">
        <v>83</v>
      </c>
      <c r="C4" s="21" t="s">
        <v>80</v>
      </c>
      <c r="D4" s="20">
        <v>42736</v>
      </c>
      <c r="E4" s="19">
        <v>2453184</v>
      </c>
      <c r="F4" s="19" t="s">
        <v>84</v>
      </c>
    </row>
    <row r="5" spans="1:7" x14ac:dyDescent="0.25">
      <c r="A5" s="19" t="s">
        <v>85</v>
      </c>
      <c r="B5" s="19" t="s">
        <v>83</v>
      </c>
      <c r="C5" s="21" t="s">
        <v>86</v>
      </c>
      <c r="D5" s="20">
        <v>42736</v>
      </c>
      <c r="E5" s="19">
        <v>1087776</v>
      </c>
      <c r="F5" s="19" t="s">
        <v>87</v>
      </c>
    </row>
    <row r="6" spans="1:7" x14ac:dyDescent="0.25">
      <c r="A6" s="19" t="s">
        <v>88</v>
      </c>
      <c r="B6" s="19" t="s">
        <v>89</v>
      </c>
      <c r="C6" s="21" t="s">
        <v>86</v>
      </c>
      <c r="D6" s="20">
        <v>42736</v>
      </c>
      <c r="E6" s="19">
        <v>397152</v>
      </c>
      <c r="F6" s="19" t="s">
        <v>90</v>
      </c>
    </row>
    <row r="7" spans="1:7" x14ac:dyDescent="0.25">
      <c r="A7" s="19" t="s">
        <v>91</v>
      </c>
      <c r="B7" s="19" t="s">
        <v>79</v>
      </c>
      <c r="C7" s="21" t="s">
        <v>92</v>
      </c>
      <c r="D7" s="20">
        <v>42736</v>
      </c>
      <c r="E7" s="19">
        <v>1456160</v>
      </c>
      <c r="F7" s="19" t="s">
        <v>93</v>
      </c>
    </row>
    <row r="8" spans="1:7" x14ac:dyDescent="0.25">
      <c r="A8" s="19" t="s">
        <v>78</v>
      </c>
      <c r="B8" s="19" t="s">
        <v>79</v>
      </c>
      <c r="C8" s="21" t="s">
        <v>80</v>
      </c>
      <c r="D8" s="20">
        <v>42736</v>
      </c>
      <c r="E8" s="19">
        <v>452224</v>
      </c>
      <c r="F8" s="19" t="s">
        <v>84</v>
      </c>
    </row>
    <row r="9" spans="1:7" x14ac:dyDescent="0.25">
      <c r="A9" s="19" t="s">
        <v>94</v>
      </c>
      <c r="B9" s="19" t="s">
        <v>79</v>
      </c>
      <c r="C9" s="21" t="s">
        <v>92</v>
      </c>
      <c r="D9" s="20">
        <v>42737</v>
      </c>
      <c r="E9" s="19">
        <v>986784</v>
      </c>
      <c r="F9" s="19" t="s">
        <v>95</v>
      </c>
    </row>
    <row r="10" spans="1:7" x14ac:dyDescent="0.25">
      <c r="A10" s="19" t="s">
        <v>78</v>
      </c>
      <c r="B10" s="19" t="s">
        <v>79</v>
      </c>
      <c r="C10" s="21" t="s">
        <v>80</v>
      </c>
      <c r="D10" s="20">
        <v>42737</v>
      </c>
      <c r="E10" s="19">
        <v>4738848</v>
      </c>
      <c r="F10" s="19" t="s">
        <v>96</v>
      </c>
    </row>
    <row r="11" spans="1:7" x14ac:dyDescent="0.25">
      <c r="A11" s="19" t="s">
        <v>91</v>
      </c>
      <c r="B11" s="19" t="s">
        <v>79</v>
      </c>
      <c r="C11" s="21" t="s">
        <v>86</v>
      </c>
      <c r="D11" s="20">
        <v>42737</v>
      </c>
      <c r="E11" s="19">
        <v>4680320</v>
      </c>
      <c r="F11" s="19" t="s">
        <v>97</v>
      </c>
    </row>
    <row r="12" spans="1:7" x14ac:dyDescent="0.25">
      <c r="A12" s="19" t="s">
        <v>98</v>
      </c>
      <c r="B12" s="19" t="s">
        <v>79</v>
      </c>
      <c r="C12" s="21" t="s">
        <v>86</v>
      </c>
      <c r="D12" s="20">
        <v>42737</v>
      </c>
      <c r="E12" s="19">
        <v>1449920</v>
      </c>
      <c r="F12" s="19" t="s">
        <v>90</v>
      </c>
    </row>
    <row r="13" spans="1:7" x14ac:dyDescent="0.25">
      <c r="A13" s="19" t="s">
        <v>99</v>
      </c>
      <c r="B13" s="19" t="s">
        <v>79</v>
      </c>
      <c r="C13" s="21" t="s">
        <v>80</v>
      </c>
      <c r="D13" s="20">
        <v>42737</v>
      </c>
      <c r="E13" s="19">
        <v>1526976</v>
      </c>
      <c r="F13" s="21" t="s">
        <v>100</v>
      </c>
    </row>
    <row r="14" spans="1:7" x14ac:dyDescent="0.25">
      <c r="A14" s="19" t="s">
        <v>101</v>
      </c>
      <c r="B14" s="19" t="s">
        <v>79</v>
      </c>
      <c r="C14" s="21" t="s">
        <v>86</v>
      </c>
      <c r="D14" s="20">
        <v>42737</v>
      </c>
      <c r="E14" s="19">
        <v>380992</v>
      </c>
      <c r="F14" s="19" t="s">
        <v>97</v>
      </c>
    </row>
    <row r="15" spans="1:7" x14ac:dyDescent="0.25">
      <c r="A15" s="19" t="s">
        <v>102</v>
      </c>
      <c r="B15" s="19" t="s">
        <v>103</v>
      </c>
      <c r="C15" s="21" t="s">
        <v>80</v>
      </c>
      <c r="D15" s="20">
        <v>42737</v>
      </c>
      <c r="E15" s="19">
        <v>2709824</v>
      </c>
      <c r="F15" s="21" t="s">
        <v>100</v>
      </c>
    </row>
    <row r="16" spans="1:7" x14ac:dyDescent="0.25">
      <c r="A16" s="19" t="s">
        <v>104</v>
      </c>
      <c r="B16" s="19" t="s">
        <v>79</v>
      </c>
      <c r="C16" s="21" t="s">
        <v>80</v>
      </c>
      <c r="D16" s="20">
        <v>42737</v>
      </c>
      <c r="E16" s="19">
        <v>1212864</v>
      </c>
      <c r="F16" s="19" t="s">
        <v>105</v>
      </c>
    </row>
    <row r="17" spans="1:6" x14ac:dyDescent="0.25">
      <c r="A17" s="19" t="s">
        <v>91</v>
      </c>
      <c r="B17" s="19" t="s">
        <v>79</v>
      </c>
      <c r="C17" s="21" t="s">
        <v>80</v>
      </c>
      <c r="D17" s="20">
        <v>42738</v>
      </c>
      <c r="E17" s="19">
        <v>1255712</v>
      </c>
      <c r="F17" s="19" t="s">
        <v>106</v>
      </c>
    </row>
    <row r="18" spans="1:6" x14ac:dyDescent="0.25">
      <c r="A18" s="19" t="s">
        <v>85</v>
      </c>
      <c r="B18" s="19" t="s">
        <v>83</v>
      </c>
      <c r="C18" s="21" t="s">
        <v>80</v>
      </c>
      <c r="D18" s="20">
        <v>42738</v>
      </c>
      <c r="E18" s="19">
        <v>1271456</v>
      </c>
      <c r="F18" s="19" t="s">
        <v>107</v>
      </c>
    </row>
    <row r="19" spans="1:6" x14ac:dyDescent="0.25">
      <c r="A19" s="19" t="s">
        <v>104</v>
      </c>
      <c r="B19" s="19" t="s">
        <v>79</v>
      </c>
      <c r="C19" s="21" t="s">
        <v>86</v>
      </c>
      <c r="D19" s="20">
        <v>42738</v>
      </c>
      <c r="E19" s="19">
        <v>712608</v>
      </c>
      <c r="F19" s="19" t="s">
        <v>108</v>
      </c>
    </row>
    <row r="20" spans="1:6" x14ac:dyDescent="0.25">
      <c r="A20" s="19" t="s">
        <v>109</v>
      </c>
      <c r="B20" s="19" t="s">
        <v>89</v>
      </c>
      <c r="C20" s="21" t="s">
        <v>86</v>
      </c>
      <c r="D20" s="20">
        <v>42738</v>
      </c>
      <c r="E20" s="19">
        <v>851072</v>
      </c>
      <c r="F20" s="19" t="s">
        <v>90</v>
      </c>
    </row>
    <row r="21" spans="1:6" x14ac:dyDescent="0.25">
      <c r="A21" s="19" t="s">
        <v>110</v>
      </c>
      <c r="B21" s="19" t="s">
        <v>83</v>
      </c>
      <c r="C21" s="21" t="s">
        <v>86</v>
      </c>
      <c r="D21" s="20">
        <v>42738</v>
      </c>
      <c r="E21" s="19">
        <v>1943232</v>
      </c>
      <c r="F21" s="19" t="s">
        <v>111</v>
      </c>
    </row>
    <row r="22" spans="1:6" x14ac:dyDescent="0.25">
      <c r="A22" s="19" t="s">
        <v>91</v>
      </c>
      <c r="B22" s="19" t="s">
        <v>79</v>
      </c>
      <c r="C22" s="21" t="s">
        <v>92</v>
      </c>
      <c r="D22" s="20">
        <v>42738</v>
      </c>
      <c r="E22" s="19">
        <v>963680</v>
      </c>
      <c r="F22" s="21" t="s">
        <v>112</v>
      </c>
    </row>
    <row r="23" spans="1:6" x14ac:dyDescent="0.25">
      <c r="A23" s="19" t="s">
        <v>113</v>
      </c>
      <c r="B23" s="19" t="s">
        <v>79</v>
      </c>
      <c r="C23" s="21" t="s">
        <v>80</v>
      </c>
      <c r="D23" s="20">
        <v>42738</v>
      </c>
      <c r="E23" s="19">
        <v>2524288</v>
      </c>
      <c r="F23" s="19" t="s">
        <v>114</v>
      </c>
    </row>
    <row r="24" spans="1:6" x14ac:dyDescent="0.25">
      <c r="A24" s="19" t="s">
        <v>115</v>
      </c>
      <c r="B24" s="19" t="s">
        <v>83</v>
      </c>
      <c r="C24" s="21" t="s">
        <v>86</v>
      </c>
      <c r="D24" s="20">
        <v>42738</v>
      </c>
      <c r="E24" s="19">
        <v>2577632</v>
      </c>
      <c r="F24" s="19" t="s">
        <v>116</v>
      </c>
    </row>
    <row r="25" spans="1:6" x14ac:dyDescent="0.25">
      <c r="A25" s="19" t="s">
        <v>78</v>
      </c>
      <c r="B25" s="19" t="s">
        <v>79</v>
      </c>
      <c r="C25" s="21" t="s">
        <v>80</v>
      </c>
      <c r="D25" s="20">
        <v>42739</v>
      </c>
      <c r="E25" s="19">
        <v>2615168</v>
      </c>
      <c r="F25" s="19" t="s">
        <v>84</v>
      </c>
    </row>
    <row r="26" spans="1:6" x14ac:dyDescent="0.25">
      <c r="A26" s="19" t="s">
        <v>94</v>
      </c>
      <c r="B26" s="19" t="s">
        <v>79</v>
      </c>
      <c r="C26" s="21" t="s">
        <v>80</v>
      </c>
      <c r="D26" s="20">
        <v>42739</v>
      </c>
      <c r="E26" s="19">
        <v>1256800</v>
      </c>
      <c r="F26" s="19" t="s">
        <v>117</v>
      </c>
    </row>
    <row r="27" spans="1:6" x14ac:dyDescent="0.25">
      <c r="A27" s="19" t="s">
        <v>78</v>
      </c>
      <c r="B27" s="19" t="s">
        <v>79</v>
      </c>
      <c r="C27" s="21" t="s">
        <v>86</v>
      </c>
      <c r="D27" s="20">
        <v>42739</v>
      </c>
      <c r="E27" s="19">
        <v>218144</v>
      </c>
      <c r="F27" s="19" t="s">
        <v>111</v>
      </c>
    </row>
    <row r="28" spans="1:6" x14ac:dyDescent="0.25">
      <c r="A28" s="19" t="s">
        <v>101</v>
      </c>
      <c r="B28" s="19" t="s">
        <v>79</v>
      </c>
      <c r="C28" s="21" t="s">
        <v>86</v>
      </c>
      <c r="D28" s="20">
        <v>42739</v>
      </c>
      <c r="E28" s="19">
        <v>2487904</v>
      </c>
      <c r="F28" s="21" t="s">
        <v>118</v>
      </c>
    </row>
    <row r="29" spans="1:6" x14ac:dyDescent="0.25">
      <c r="A29" s="19" t="s">
        <v>115</v>
      </c>
      <c r="B29" s="19" t="s">
        <v>83</v>
      </c>
      <c r="C29" s="21" t="s">
        <v>86</v>
      </c>
      <c r="D29" s="20">
        <v>42739</v>
      </c>
      <c r="E29" s="19">
        <v>668736</v>
      </c>
      <c r="F29" s="19" t="s">
        <v>119</v>
      </c>
    </row>
    <row r="30" spans="1:6" x14ac:dyDescent="0.25">
      <c r="A30" s="19" t="s">
        <v>120</v>
      </c>
      <c r="B30" s="19" t="s">
        <v>83</v>
      </c>
      <c r="C30" s="21" t="s">
        <v>80</v>
      </c>
      <c r="D30" s="20">
        <v>42740</v>
      </c>
      <c r="E30" s="19">
        <v>443744</v>
      </c>
      <c r="F30" s="19" t="s">
        <v>106</v>
      </c>
    </row>
    <row r="31" spans="1:6" x14ac:dyDescent="0.25">
      <c r="A31" s="19" t="s">
        <v>94</v>
      </c>
      <c r="B31" s="19" t="s">
        <v>79</v>
      </c>
      <c r="C31" s="21" t="s">
        <v>80</v>
      </c>
      <c r="D31" s="20">
        <v>42740</v>
      </c>
      <c r="E31" s="19">
        <v>1441696</v>
      </c>
      <c r="F31" s="21" t="s">
        <v>121</v>
      </c>
    </row>
    <row r="32" spans="1:6" x14ac:dyDescent="0.25">
      <c r="A32" s="19" t="s">
        <v>82</v>
      </c>
      <c r="B32" s="19" t="s">
        <v>83</v>
      </c>
      <c r="C32" s="21" t="s">
        <v>80</v>
      </c>
      <c r="D32" s="20">
        <v>42740</v>
      </c>
      <c r="E32" s="19">
        <v>4429248</v>
      </c>
      <c r="F32" s="19" t="s">
        <v>122</v>
      </c>
    </row>
    <row r="33" spans="1:6" x14ac:dyDescent="0.25">
      <c r="A33" s="19" t="s">
        <v>123</v>
      </c>
      <c r="B33" s="19" t="s">
        <v>79</v>
      </c>
      <c r="C33" s="21" t="s">
        <v>86</v>
      </c>
      <c r="D33" s="20">
        <v>42740</v>
      </c>
      <c r="E33" s="19">
        <v>636384</v>
      </c>
      <c r="F33" s="19" t="s">
        <v>97</v>
      </c>
    </row>
    <row r="34" spans="1:6" x14ac:dyDescent="0.25">
      <c r="A34" s="19" t="s">
        <v>120</v>
      </c>
      <c r="B34" s="19" t="s">
        <v>83</v>
      </c>
      <c r="C34" s="21" t="s">
        <v>86</v>
      </c>
      <c r="D34" s="20">
        <v>42740</v>
      </c>
      <c r="E34" s="19">
        <v>2141440</v>
      </c>
      <c r="F34" s="21" t="s">
        <v>118</v>
      </c>
    </row>
    <row r="35" spans="1:6" x14ac:dyDescent="0.25">
      <c r="A35" s="19" t="s">
        <v>124</v>
      </c>
      <c r="B35" s="19" t="s">
        <v>83</v>
      </c>
      <c r="C35" s="21" t="s">
        <v>80</v>
      </c>
      <c r="D35" s="20">
        <v>42740</v>
      </c>
      <c r="E35" s="19">
        <v>1086624</v>
      </c>
      <c r="F35" s="19" t="s">
        <v>96</v>
      </c>
    </row>
    <row r="36" spans="1:6" x14ac:dyDescent="0.25">
      <c r="A36" s="19" t="s">
        <v>101</v>
      </c>
      <c r="B36" s="19" t="s">
        <v>79</v>
      </c>
      <c r="C36" s="21" t="s">
        <v>86</v>
      </c>
      <c r="D36" s="20">
        <v>42740</v>
      </c>
      <c r="E36" s="19">
        <v>2320800</v>
      </c>
      <c r="F36" s="19" t="s">
        <v>97</v>
      </c>
    </row>
    <row r="37" spans="1:6" x14ac:dyDescent="0.25">
      <c r="A37" s="19" t="s">
        <v>91</v>
      </c>
      <c r="B37" s="19" t="s">
        <v>79</v>
      </c>
      <c r="C37" s="21" t="s">
        <v>80</v>
      </c>
      <c r="D37" s="20">
        <v>42740</v>
      </c>
      <c r="E37" s="19">
        <v>2124864</v>
      </c>
      <c r="F37" s="19" t="s">
        <v>114</v>
      </c>
    </row>
    <row r="38" spans="1:6" x14ac:dyDescent="0.25">
      <c r="A38" s="19" t="s">
        <v>101</v>
      </c>
      <c r="B38" s="19" t="s">
        <v>79</v>
      </c>
      <c r="C38" s="21" t="s">
        <v>86</v>
      </c>
      <c r="D38" s="20">
        <v>42740</v>
      </c>
      <c r="E38" s="19">
        <v>1098720</v>
      </c>
      <c r="F38" s="21" t="s">
        <v>118</v>
      </c>
    </row>
    <row r="39" spans="1:6" x14ac:dyDescent="0.25">
      <c r="A39" s="19" t="s">
        <v>88</v>
      </c>
      <c r="B39" s="19" t="s">
        <v>89</v>
      </c>
      <c r="C39" s="21" t="s">
        <v>80</v>
      </c>
      <c r="D39" s="20">
        <v>42741</v>
      </c>
      <c r="E39" s="19">
        <v>1448544</v>
      </c>
      <c r="F39" s="19" t="s">
        <v>107</v>
      </c>
    </row>
    <row r="40" spans="1:6" x14ac:dyDescent="0.25">
      <c r="A40" s="19" t="s">
        <v>123</v>
      </c>
      <c r="B40" s="19" t="s">
        <v>79</v>
      </c>
      <c r="C40" s="21" t="s">
        <v>92</v>
      </c>
      <c r="D40" s="20">
        <v>42741</v>
      </c>
      <c r="E40" s="19">
        <v>1005248</v>
      </c>
      <c r="F40" s="19" t="s">
        <v>93</v>
      </c>
    </row>
    <row r="41" spans="1:6" x14ac:dyDescent="0.25">
      <c r="A41" s="19" t="s">
        <v>94</v>
      </c>
      <c r="B41" s="19" t="s">
        <v>79</v>
      </c>
      <c r="C41" s="21" t="s">
        <v>80</v>
      </c>
      <c r="D41" s="20">
        <v>42741</v>
      </c>
      <c r="E41" s="19">
        <v>889856</v>
      </c>
      <c r="F41" s="19" t="s">
        <v>125</v>
      </c>
    </row>
    <row r="42" spans="1:6" x14ac:dyDescent="0.25">
      <c r="A42" s="19" t="s">
        <v>124</v>
      </c>
      <c r="B42" s="19" t="s">
        <v>83</v>
      </c>
      <c r="C42" s="21" t="s">
        <v>80</v>
      </c>
      <c r="D42" s="20">
        <v>42741</v>
      </c>
      <c r="E42" s="19">
        <v>1418464</v>
      </c>
      <c r="F42" s="19" t="s">
        <v>96</v>
      </c>
    </row>
    <row r="43" spans="1:6" x14ac:dyDescent="0.25">
      <c r="A43" s="19" t="s">
        <v>101</v>
      </c>
      <c r="B43" s="19" t="s">
        <v>79</v>
      </c>
      <c r="C43" s="21" t="s">
        <v>86</v>
      </c>
      <c r="D43" s="20">
        <v>42741</v>
      </c>
      <c r="E43" s="19">
        <v>426048</v>
      </c>
      <c r="F43" s="21" t="s">
        <v>118</v>
      </c>
    </row>
    <row r="44" spans="1:6" x14ac:dyDescent="0.25">
      <c r="A44" s="19" t="s">
        <v>115</v>
      </c>
      <c r="B44" s="19" t="s">
        <v>83</v>
      </c>
      <c r="C44" s="21" t="s">
        <v>80</v>
      </c>
      <c r="D44" s="20">
        <v>42741</v>
      </c>
      <c r="E44" s="19">
        <v>1556352</v>
      </c>
      <c r="F44" s="19" t="s">
        <v>106</v>
      </c>
    </row>
    <row r="45" spans="1:6" x14ac:dyDescent="0.25">
      <c r="A45" s="19" t="s">
        <v>88</v>
      </c>
      <c r="B45" s="19" t="s">
        <v>89</v>
      </c>
      <c r="C45" s="21" t="s">
        <v>86</v>
      </c>
      <c r="D45" s="20">
        <v>42741</v>
      </c>
      <c r="E45" s="19">
        <v>2616096</v>
      </c>
      <c r="F45" s="19" t="s">
        <v>126</v>
      </c>
    </row>
    <row r="46" spans="1:6" x14ac:dyDescent="0.25">
      <c r="A46" s="19" t="s">
        <v>127</v>
      </c>
      <c r="B46" s="19" t="s">
        <v>103</v>
      </c>
      <c r="C46" s="21" t="s">
        <v>92</v>
      </c>
      <c r="D46" s="20">
        <v>42742</v>
      </c>
      <c r="E46" s="19">
        <v>1447936</v>
      </c>
      <c r="F46" s="19" t="s">
        <v>95</v>
      </c>
    </row>
    <row r="47" spans="1:6" x14ac:dyDescent="0.25">
      <c r="A47" s="19" t="s">
        <v>115</v>
      </c>
      <c r="B47" s="19" t="s">
        <v>83</v>
      </c>
      <c r="C47" s="21" t="s">
        <v>80</v>
      </c>
      <c r="D47" s="20">
        <v>42742</v>
      </c>
      <c r="E47" s="19">
        <v>2115456</v>
      </c>
      <c r="F47" s="19" t="s">
        <v>128</v>
      </c>
    </row>
    <row r="48" spans="1:6" x14ac:dyDescent="0.25">
      <c r="A48" s="19" t="s">
        <v>104</v>
      </c>
      <c r="B48" s="19" t="s">
        <v>79</v>
      </c>
      <c r="C48" s="21" t="s">
        <v>86</v>
      </c>
      <c r="D48" s="20">
        <v>42742</v>
      </c>
      <c r="E48" s="19">
        <v>2996000</v>
      </c>
      <c r="F48" s="19" t="s">
        <v>108</v>
      </c>
    </row>
    <row r="49" spans="1:6" x14ac:dyDescent="0.25">
      <c r="A49" s="19" t="s">
        <v>104</v>
      </c>
      <c r="B49" s="19" t="s">
        <v>79</v>
      </c>
      <c r="C49" s="21" t="s">
        <v>80</v>
      </c>
      <c r="D49" s="20">
        <v>42742</v>
      </c>
      <c r="E49" s="19">
        <v>336448</v>
      </c>
      <c r="F49" s="19" t="s">
        <v>129</v>
      </c>
    </row>
    <row r="50" spans="1:6" x14ac:dyDescent="0.25">
      <c r="A50" s="19" t="s">
        <v>104</v>
      </c>
      <c r="B50" s="19" t="s">
        <v>79</v>
      </c>
      <c r="C50" s="21" t="s">
        <v>86</v>
      </c>
      <c r="D50" s="20">
        <v>42742</v>
      </c>
      <c r="E50" s="19">
        <v>1480736</v>
      </c>
      <c r="F50" s="19" t="s">
        <v>108</v>
      </c>
    </row>
    <row r="51" spans="1:6" x14ac:dyDescent="0.25">
      <c r="A51" s="19" t="s">
        <v>115</v>
      </c>
      <c r="B51" s="19" t="s">
        <v>83</v>
      </c>
      <c r="C51" s="21" t="s">
        <v>80</v>
      </c>
      <c r="D51" s="20">
        <v>42743</v>
      </c>
      <c r="E51" s="19">
        <v>2735584</v>
      </c>
      <c r="F51" s="19" t="s">
        <v>128</v>
      </c>
    </row>
    <row r="52" spans="1:6" x14ac:dyDescent="0.25">
      <c r="A52" s="19" t="s">
        <v>98</v>
      </c>
      <c r="B52" s="19" t="s">
        <v>79</v>
      </c>
      <c r="C52" s="21" t="s">
        <v>80</v>
      </c>
      <c r="D52" s="20">
        <v>42743</v>
      </c>
      <c r="E52" s="19">
        <v>2465024</v>
      </c>
      <c r="F52" s="19" t="s">
        <v>96</v>
      </c>
    </row>
    <row r="53" spans="1:6" x14ac:dyDescent="0.25">
      <c r="A53" s="19" t="s">
        <v>99</v>
      </c>
      <c r="B53" s="19" t="s">
        <v>79</v>
      </c>
      <c r="C53" s="21" t="s">
        <v>86</v>
      </c>
      <c r="D53" s="20">
        <v>42743</v>
      </c>
      <c r="E53" s="19">
        <v>3688896</v>
      </c>
      <c r="F53" s="21" t="s">
        <v>118</v>
      </c>
    </row>
    <row r="54" spans="1:6" x14ac:dyDescent="0.25">
      <c r="A54" s="19" t="s">
        <v>127</v>
      </c>
      <c r="B54" s="19" t="s">
        <v>103</v>
      </c>
      <c r="C54" s="21" t="s">
        <v>86</v>
      </c>
      <c r="D54" s="20">
        <v>42743</v>
      </c>
      <c r="E54" s="19">
        <v>691872</v>
      </c>
      <c r="F54" s="21" t="s">
        <v>130</v>
      </c>
    </row>
    <row r="55" spans="1:6" x14ac:dyDescent="0.25">
      <c r="A55" s="19" t="s">
        <v>78</v>
      </c>
      <c r="B55" s="19" t="s">
        <v>79</v>
      </c>
      <c r="C55" s="21" t="s">
        <v>86</v>
      </c>
      <c r="D55" s="20">
        <v>42744</v>
      </c>
      <c r="E55" s="19">
        <v>71808</v>
      </c>
      <c r="F55" s="19" t="s">
        <v>111</v>
      </c>
    </row>
    <row r="56" spans="1:6" x14ac:dyDescent="0.25">
      <c r="A56" s="19" t="s">
        <v>124</v>
      </c>
      <c r="B56" s="19" t="s">
        <v>83</v>
      </c>
      <c r="C56" s="21" t="s">
        <v>80</v>
      </c>
      <c r="D56" s="20">
        <v>42744</v>
      </c>
      <c r="E56" s="19">
        <v>693248</v>
      </c>
      <c r="F56" s="21" t="s">
        <v>81</v>
      </c>
    </row>
    <row r="57" spans="1:6" x14ac:dyDescent="0.25">
      <c r="A57" s="19" t="s">
        <v>104</v>
      </c>
      <c r="B57" s="19" t="s">
        <v>79</v>
      </c>
      <c r="C57" s="21" t="s">
        <v>80</v>
      </c>
      <c r="D57" s="20">
        <v>42744</v>
      </c>
      <c r="E57" s="19">
        <v>1425792</v>
      </c>
      <c r="F57" s="19" t="s">
        <v>105</v>
      </c>
    </row>
    <row r="58" spans="1:6" x14ac:dyDescent="0.25">
      <c r="A58" s="19" t="s">
        <v>101</v>
      </c>
      <c r="B58" s="19" t="s">
        <v>79</v>
      </c>
      <c r="C58" s="21" t="s">
        <v>86</v>
      </c>
      <c r="D58" s="20">
        <v>42744</v>
      </c>
      <c r="E58" s="19">
        <v>2356096</v>
      </c>
      <c r="F58" s="19" t="s">
        <v>97</v>
      </c>
    </row>
    <row r="59" spans="1:6" x14ac:dyDescent="0.25">
      <c r="A59" s="19" t="s">
        <v>115</v>
      </c>
      <c r="B59" s="19" t="s">
        <v>83</v>
      </c>
      <c r="C59" s="21" t="s">
        <v>92</v>
      </c>
      <c r="D59" s="20">
        <v>42745</v>
      </c>
      <c r="E59" s="19">
        <v>2254656</v>
      </c>
      <c r="F59" s="19" t="s">
        <v>131</v>
      </c>
    </row>
    <row r="60" spans="1:6" x14ac:dyDescent="0.25">
      <c r="A60" s="19" t="s">
        <v>132</v>
      </c>
      <c r="B60" s="19" t="s">
        <v>103</v>
      </c>
      <c r="C60" s="21" t="s">
        <v>92</v>
      </c>
      <c r="D60" s="20">
        <v>42745</v>
      </c>
      <c r="E60" s="19">
        <v>814048</v>
      </c>
      <c r="F60" s="19" t="s">
        <v>133</v>
      </c>
    </row>
    <row r="61" spans="1:6" x14ac:dyDescent="0.25">
      <c r="A61" s="19" t="s">
        <v>127</v>
      </c>
      <c r="B61" s="19" t="s">
        <v>103</v>
      </c>
      <c r="C61" s="21" t="s">
        <v>80</v>
      </c>
      <c r="D61" s="20">
        <v>42745</v>
      </c>
      <c r="E61" s="19">
        <v>206368</v>
      </c>
      <c r="F61" s="19" t="s">
        <v>114</v>
      </c>
    </row>
    <row r="62" spans="1:6" x14ac:dyDescent="0.25">
      <c r="A62" s="19" t="s">
        <v>104</v>
      </c>
      <c r="B62" s="19" t="s">
        <v>79</v>
      </c>
      <c r="C62" s="21" t="s">
        <v>80</v>
      </c>
      <c r="D62" s="20">
        <v>42745</v>
      </c>
      <c r="E62" s="19">
        <v>1390624</v>
      </c>
      <c r="F62" s="19" t="s">
        <v>105</v>
      </c>
    </row>
    <row r="63" spans="1:6" x14ac:dyDescent="0.25">
      <c r="A63" s="19" t="s">
        <v>99</v>
      </c>
      <c r="B63" s="19" t="s">
        <v>79</v>
      </c>
      <c r="C63" s="21" t="s">
        <v>86</v>
      </c>
      <c r="D63" s="20">
        <v>42745</v>
      </c>
      <c r="E63" s="19">
        <v>1445568</v>
      </c>
      <c r="F63" s="19" t="s">
        <v>134</v>
      </c>
    </row>
    <row r="64" spans="1:6" x14ac:dyDescent="0.25">
      <c r="A64" s="19" t="s">
        <v>91</v>
      </c>
      <c r="B64" s="19" t="s">
        <v>79</v>
      </c>
      <c r="C64" s="21" t="s">
        <v>86</v>
      </c>
      <c r="D64" s="20">
        <v>42745</v>
      </c>
      <c r="E64" s="19">
        <v>1511424</v>
      </c>
      <c r="F64" s="19" t="s">
        <v>134</v>
      </c>
    </row>
    <row r="65" spans="1:6" x14ac:dyDescent="0.25">
      <c r="A65" s="19" t="s">
        <v>85</v>
      </c>
      <c r="B65" s="19" t="s">
        <v>83</v>
      </c>
      <c r="C65" s="21" t="s">
        <v>86</v>
      </c>
      <c r="D65" s="20">
        <v>42745</v>
      </c>
      <c r="E65" s="19">
        <v>264800</v>
      </c>
      <c r="F65" s="19" t="s">
        <v>87</v>
      </c>
    </row>
    <row r="66" spans="1:6" x14ac:dyDescent="0.25">
      <c r="A66" s="19" t="s">
        <v>82</v>
      </c>
      <c r="B66" s="19" t="s">
        <v>83</v>
      </c>
      <c r="C66" s="21" t="s">
        <v>80</v>
      </c>
      <c r="D66" s="20">
        <v>42746</v>
      </c>
      <c r="E66" s="19">
        <v>339168</v>
      </c>
      <c r="F66" s="19" t="s">
        <v>122</v>
      </c>
    </row>
    <row r="67" spans="1:6" x14ac:dyDescent="0.25">
      <c r="A67" s="19" t="s">
        <v>98</v>
      </c>
      <c r="B67" s="19" t="s">
        <v>79</v>
      </c>
      <c r="C67" s="21" t="s">
        <v>86</v>
      </c>
      <c r="D67" s="20">
        <v>42746</v>
      </c>
      <c r="E67" s="19">
        <v>1921760</v>
      </c>
      <c r="F67" s="19" t="s">
        <v>90</v>
      </c>
    </row>
    <row r="68" spans="1:6" x14ac:dyDescent="0.25">
      <c r="A68" s="19" t="s">
        <v>132</v>
      </c>
      <c r="B68" s="19" t="s">
        <v>103</v>
      </c>
      <c r="C68" s="21" t="s">
        <v>92</v>
      </c>
      <c r="D68" s="20">
        <v>42746</v>
      </c>
      <c r="E68" s="19">
        <v>1040160</v>
      </c>
      <c r="F68" s="19" t="s">
        <v>131</v>
      </c>
    </row>
    <row r="69" spans="1:6" x14ac:dyDescent="0.25">
      <c r="A69" s="19" t="s">
        <v>91</v>
      </c>
      <c r="B69" s="19" t="s">
        <v>79</v>
      </c>
      <c r="C69" s="21" t="s">
        <v>80</v>
      </c>
      <c r="D69" s="20">
        <v>42746</v>
      </c>
      <c r="E69" s="19">
        <v>1330368</v>
      </c>
      <c r="F69" s="19" t="s">
        <v>128</v>
      </c>
    </row>
    <row r="70" spans="1:6" x14ac:dyDescent="0.25">
      <c r="A70" s="19" t="s">
        <v>82</v>
      </c>
      <c r="B70" s="19" t="s">
        <v>83</v>
      </c>
      <c r="C70" s="21" t="s">
        <v>92</v>
      </c>
      <c r="D70" s="20">
        <v>42747</v>
      </c>
      <c r="E70" s="19">
        <v>3080992</v>
      </c>
      <c r="F70" s="19" t="s">
        <v>95</v>
      </c>
    </row>
    <row r="71" spans="1:6" x14ac:dyDescent="0.25">
      <c r="A71" s="19" t="s">
        <v>113</v>
      </c>
      <c r="B71" s="19" t="s">
        <v>79</v>
      </c>
      <c r="C71" s="21" t="s">
        <v>86</v>
      </c>
      <c r="D71" s="20">
        <v>42747</v>
      </c>
      <c r="E71" s="19">
        <v>2261504</v>
      </c>
      <c r="F71" s="19" t="s">
        <v>134</v>
      </c>
    </row>
    <row r="72" spans="1:6" x14ac:dyDescent="0.25">
      <c r="A72" s="19" t="s">
        <v>123</v>
      </c>
      <c r="B72" s="19" t="s">
        <v>79</v>
      </c>
      <c r="C72" s="21" t="s">
        <v>80</v>
      </c>
      <c r="D72" s="20">
        <v>42747</v>
      </c>
      <c r="E72" s="19">
        <v>958400</v>
      </c>
      <c r="F72" s="19" t="s">
        <v>135</v>
      </c>
    </row>
    <row r="73" spans="1:6" x14ac:dyDescent="0.25">
      <c r="A73" s="19" t="s">
        <v>113</v>
      </c>
      <c r="B73" s="19" t="s">
        <v>79</v>
      </c>
      <c r="C73" s="21" t="s">
        <v>86</v>
      </c>
      <c r="D73" s="20">
        <v>42747</v>
      </c>
      <c r="E73" s="19">
        <v>6906720</v>
      </c>
      <c r="F73" s="19" t="s">
        <v>136</v>
      </c>
    </row>
    <row r="74" spans="1:6" x14ac:dyDescent="0.25">
      <c r="A74" s="19" t="s">
        <v>115</v>
      </c>
      <c r="B74" s="19" t="s">
        <v>83</v>
      </c>
      <c r="C74" s="21" t="s">
        <v>86</v>
      </c>
      <c r="D74" s="20">
        <v>42748</v>
      </c>
      <c r="E74" s="19">
        <v>2952896</v>
      </c>
      <c r="F74" s="19" t="s">
        <v>137</v>
      </c>
    </row>
    <row r="75" spans="1:6" x14ac:dyDescent="0.25">
      <c r="A75" s="19" t="s">
        <v>104</v>
      </c>
      <c r="B75" s="19" t="s">
        <v>79</v>
      </c>
      <c r="C75" s="21" t="s">
        <v>86</v>
      </c>
      <c r="D75" s="20">
        <v>42748</v>
      </c>
      <c r="E75" s="19">
        <v>1801792</v>
      </c>
      <c r="F75" s="19" t="s">
        <v>108</v>
      </c>
    </row>
    <row r="76" spans="1:6" x14ac:dyDescent="0.25">
      <c r="A76" s="19" t="s">
        <v>101</v>
      </c>
      <c r="B76" s="19" t="s">
        <v>79</v>
      </c>
      <c r="C76" s="21" t="s">
        <v>80</v>
      </c>
      <c r="D76" s="20">
        <v>42748</v>
      </c>
      <c r="E76" s="19">
        <v>2409824</v>
      </c>
      <c r="F76" s="19" t="s">
        <v>106</v>
      </c>
    </row>
    <row r="77" spans="1:6" x14ac:dyDescent="0.25">
      <c r="A77" s="19" t="s">
        <v>120</v>
      </c>
      <c r="B77" s="19" t="s">
        <v>83</v>
      </c>
      <c r="C77" s="21" t="s">
        <v>80</v>
      </c>
      <c r="D77" s="20">
        <v>42748</v>
      </c>
      <c r="E77" s="19">
        <v>1168320</v>
      </c>
      <c r="F77" s="19" t="s">
        <v>135</v>
      </c>
    </row>
    <row r="78" spans="1:6" x14ac:dyDescent="0.25">
      <c r="A78" s="19" t="s">
        <v>115</v>
      </c>
      <c r="B78" s="19" t="s">
        <v>83</v>
      </c>
      <c r="C78" s="21" t="s">
        <v>80</v>
      </c>
      <c r="D78" s="20">
        <v>42748</v>
      </c>
      <c r="E78" s="19">
        <v>2115424</v>
      </c>
      <c r="F78" s="21" t="s">
        <v>138</v>
      </c>
    </row>
    <row r="79" spans="1:6" x14ac:dyDescent="0.25">
      <c r="A79" s="19" t="s">
        <v>139</v>
      </c>
      <c r="B79" s="19" t="s">
        <v>103</v>
      </c>
      <c r="C79" s="21" t="s">
        <v>80</v>
      </c>
      <c r="D79" s="20">
        <v>42749</v>
      </c>
      <c r="E79" s="19">
        <v>3018816</v>
      </c>
      <c r="F79" s="19" t="s">
        <v>140</v>
      </c>
    </row>
    <row r="80" spans="1:6" x14ac:dyDescent="0.25">
      <c r="A80" s="19" t="s">
        <v>78</v>
      </c>
      <c r="B80" s="19" t="s">
        <v>79</v>
      </c>
      <c r="C80" s="21" t="s">
        <v>92</v>
      </c>
      <c r="D80" s="20">
        <v>42749</v>
      </c>
      <c r="E80" s="19">
        <v>1703744</v>
      </c>
      <c r="F80" s="19" t="s">
        <v>141</v>
      </c>
    </row>
    <row r="81" spans="1:6" x14ac:dyDescent="0.25">
      <c r="A81" s="19" t="s">
        <v>91</v>
      </c>
      <c r="B81" s="19" t="s">
        <v>79</v>
      </c>
      <c r="C81" s="21" t="s">
        <v>80</v>
      </c>
      <c r="D81" s="20">
        <v>42750</v>
      </c>
      <c r="E81" s="19">
        <v>1168544</v>
      </c>
      <c r="F81" s="19" t="s">
        <v>128</v>
      </c>
    </row>
    <row r="82" spans="1:6" x14ac:dyDescent="0.25">
      <c r="A82" s="19" t="s">
        <v>120</v>
      </c>
      <c r="B82" s="19" t="s">
        <v>83</v>
      </c>
      <c r="C82" s="21" t="s">
        <v>86</v>
      </c>
      <c r="D82" s="20">
        <v>42750</v>
      </c>
      <c r="E82" s="19">
        <v>2293120</v>
      </c>
      <c r="F82" s="21" t="s">
        <v>118</v>
      </c>
    </row>
    <row r="83" spans="1:6" x14ac:dyDescent="0.25">
      <c r="A83" s="19" t="s">
        <v>120</v>
      </c>
      <c r="B83" s="19" t="s">
        <v>83</v>
      </c>
      <c r="C83" s="21" t="s">
        <v>80</v>
      </c>
      <c r="D83" s="20">
        <v>42750</v>
      </c>
      <c r="E83" s="19">
        <v>2796480</v>
      </c>
      <c r="F83" s="21" t="s">
        <v>138</v>
      </c>
    </row>
    <row r="84" spans="1:6" x14ac:dyDescent="0.25">
      <c r="A84" s="19" t="s">
        <v>132</v>
      </c>
      <c r="B84" s="19" t="s">
        <v>103</v>
      </c>
      <c r="C84" s="21" t="s">
        <v>80</v>
      </c>
      <c r="D84" s="20">
        <v>42750</v>
      </c>
      <c r="E84" s="19">
        <v>2507456</v>
      </c>
      <c r="F84" s="19" t="s">
        <v>122</v>
      </c>
    </row>
    <row r="85" spans="1:6" x14ac:dyDescent="0.25">
      <c r="A85" s="19" t="s">
        <v>115</v>
      </c>
      <c r="B85" s="19" t="s">
        <v>83</v>
      </c>
      <c r="C85" s="21" t="s">
        <v>80</v>
      </c>
      <c r="D85" s="20">
        <v>42750</v>
      </c>
      <c r="E85" s="19">
        <v>2659520</v>
      </c>
      <c r="F85" s="19" t="s">
        <v>114</v>
      </c>
    </row>
    <row r="86" spans="1:6" x14ac:dyDescent="0.25">
      <c r="A86" s="19" t="s">
        <v>85</v>
      </c>
      <c r="B86" s="19" t="s">
        <v>83</v>
      </c>
      <c r="C86" s="21" t="s">
        <v>86</v>
      </c>
      <c r="D86" s="20">
        <v>42750</v>
      </c>
      <c r="E86" s="19">
        <v>1732288</v>
      </c>
      <c r="F86" s="19" t="s">
        <v>111</v>
      </c>
    </row>
    <row r="87" spans="1:6" x14ac:dyDescent="0.25">
      <c r="A87" s="19" t="s">
        <v>78</v>
      </c>
      <c r="B87" s="19" t="s">
        <v>79</v>
      </c>
      <c r="C87" s="21" t="s">
        <v>86</v>
      </c>
      <c r="D87" s="20">
        <v>42750</v>
      </c>
      <c r="E87" s="19">
        <v>551392</v>
      </c>
      <c r="F87" s="19" t="s">
        <v>111</v>
      </c>
    </row>
    <row r="88" spans="1:6" x14ac:dyDescent="0.25">
      <c r="A88" s="19" t="s">
        <v>82</v>
      </c>
      <c r="B88" s="19" t="s">
        <v>83</v>
      </c>
      <c r="C88" s="21" t="s">
        <v>80</v>
      </c>
      <c r="D88" s="20">
        <v>42751</v>
      </c>
      <c r="E88" s="19">
        <v>456544</v>
      </c>
      <c r="F88" s="19" t="s">
        <v>96</v>
      </c>
    </row>
    <row r="89" spans="1:6" x14ac:dyDescent="0.25">
      <c r="A89" s="19" t="s">
        <v>127</v>
      </c>
      <c r="B89" s="19" t="s">
        <v>103</v>
      </c>
      <c r="C89" s="21" t="s">
        <v>86</v>
      </c>
      <c r="D89" s="20">
        <v>42751</v>
      </c>
      <c r="E89" s="19">
        <v>488224</v>
      </c>
      <c r="F89" s="21" t="s">
        <v>142</v>
      </c>
    </row>
    <row r="90" spans="1:6" x14ac:dyDescent="0.25">
      <c r="A90" s="19" t="s">
        <v>82</v>
      </c>
      <c r="B90" s="19" t="s">
        <v>83</v>
      </c>
      <c r="C90" s="21" t="s">
        <v>86</v>
      </c>
      <c r="D90" s="20">
        <v>42751</v>
      </c>
      <c r="E90" s="19">
        <v>600160</v>
      </c>
      <c r="F90" s="19" t="s">
        <v>90</v>
      </c>
    </row>
    <row r="91" spans="1:6" x14ac:dyDescent="0.25">
      <c r="A91" s="19" t="s">
        <v>120</v>
      </c>
      <c r="B91" s="19" t="s">
        <v>83</v>
      </c>
      <c r="C91" s="21" t="s">
        <v>92</v>
      </c>
      <c r="D91" s="20">
        <v>42752</v>
      </c>
      <c r="E91" s="19">
        <v>275520</v>
      </c>
      <c r="F91" s="19" t="s">
        <v>141</v>
      </c>
    </row>
    <row r="92" spans="1:6" x14ac:dyDescent="0.25">
      <c r="A92" s="19" t="s">
        <v>124</v>
      </c>
      <c r="B92" s="19" t="s">
        <v>83</v>
      </c>
      <c r="C92" s="21" t="s">
        <v>80</v>
      </c>
      <c r="D92" s="20">
        <v>42752</v>
      </c>
      <c r="E92" s="19">
        <v>690496</v>
      </c>
      <c r="F92" s="19" t="s">
        <v>122</v>
      </c>
    </row>
    <row r="93" spans="1:6" x14ac:dyDescent="0.25">
      <c r="A93" s="19" t="s">
        <v>115</v>
      </c>
      <c r="B93" s="19" t="s">
        <v>83</v>
      </c>
      <c r="C93" s="21" t="s">
        <v>92</v>
      </c>
      <c r="D93" s="20">
        <v>42752</v>
      </c>
      <c r="E93" s="19">
        <v>1106400</v>
      </c>
      <c r="F93" s="19" t="s">
        <v>95</v>
      </c>
    </row>
    <row r="94" spans="1:6" x14ac:dyDescent="0.25">
      <c r="A94" s="19" t="s">
        <v>127</v>
      </c>
      <c r="B94" s="19" t="s">
        <v>103</v>
      </c>
      <c r="C94" s="21" t="s">
        <v>86</v>
      </c>
      <c r="D94" s="20">
        <v>42752</v>
      </c>
      <c r="E94" s="19">
        <v>2142144</v>
      </c>
      <c r="F94" s="19" t="s">
        <v>137</v>
      </c>
    </row>
    <row r="95" spans="1:6" x14ac:dyDescent="0.25">
      <c r="A95" s="19" t="s">
        <v>109</v>
      </c>
      <c r="B95" s="19" t="s">
        <v>89</v>
      </c>
      <c r="C95" s="21" t="s">
        <v>92</v>
      </c>
      <c r="D95" s="20">
        <v>42753</v>
      </c>
      <c r="E95" s="19">
        <v>110624</v>
      </c>
      <c r="F95" s="19" t="s">
        <v>131</v>
      </c>
    </row>
    <row r="96" spans="1:6" x14ac:dyDescent="0.25">
      <c r="A96" s="19" t="s">
        <v>124</v>
      </c>
      <c r="B96" s="19" t="s">
        <v>83</v>
      </c>
      <c r="C96" s="21" t="s">
        <v>86</v>
      </c>
      <c r="D96" s="20">
        <v>42753</v>
      </c>
      <c r="E96" s="19">
        <v>2566272</v>
      </c>
      <c r="F96" s="19" t="s">
        <v>87</v>
      </c>
    </row>
    <row r="97" spans="1:6" x14ac:dyDescent="0.25">
      <c r="A97" s="19" t="s">
        <v>99</v>
      </c>
      <c r="B97" s="19" t="s">
        <v>79</v>
      </c>
      <c r="C97" s="21" t="s">
        <v>80</v>
      </c>
      <c r="D97" s="20">
        <v>42754</v>
      </c>
      <c r="E97" s="19">
        <v>363776</v>
      </c>
      <c r="F97" s="19" t="s">
        <v>140</v>
      </c>
    </row>
    <row r="98" spans="1:6" x14ac:dyDescent="0.25">
      <c r="A98" s="19" t="s">
        <v>123</v>
      </c>
      <c r="B98" s="19" t="s">
        <v>79</v>
      </c>
      <c r="C98" s="21" t="s">
        <v>80</v>
      </c>
      <c r="D98" s="20">
        <v>42754</v>
      </c>
      <c r="E98" s="19">
        <v>797664</v>
      </c>
      <c r="F98" s="19" t="s">
        <v>114</v>
      </c>
    </row>
    <row r="99" spans="1:6" x14ac:dyDescent="0.25">
      <c r="A99" s="19" t="s">
        <v>113</v>
      </c>
      <c r="B99" s="19" t="s">
        <v>79</v>
      </c>
      <c r="C99" s="21" t="s">
        <v>80</v>
      </c>
      <c r="D99" s="20">
        <v>42754</v>
      </c>
      <c r="E99" s="19">
        <v>385280</v>
      </c>
      <c r="F99" s="19" t="s">
        <v>106</v>
      </c>
    </row>
    <row r="100" spans="1:6" x14ac:dyDescent="0.25">
      <c r="A100" s="19" t="s">
        <v>113</v>
      </c>
      <c r="B100" s="19" t="s">
        <v>79</v>
      </c>
      <c r="C100" s="21" t="s">
        <v>86</v>
      </c>
      <c r="D100" s="20">
        <v>42754</v>
      </c>
      <c r="E100" s="19">
        <v>2108448</v>
      </c>
      <c r="F100" s="21" t="s">
        <v>118</v>
      </c>
    </row>
    <row r="101" spans="1:6" x14ac:dyDescent="0.25">
      <c r="A101" s="19" t="s">
        <v>115</v>
      </c>
      <c r="B101" s="19" t="s">
        <v>83</v>
      </c>
      <c r="C101" s="21" t="s">
        <v>92</v>
      </c>
      <c r="D101" s="20">
        <v>42754</v>
      </c>
      <c r="E101" s="19">
        <v>328736</v>
      </c>
      <c r="F101" s="19" t="s">
        <v>133</v>
      </c>
    </row>
    <row r="102" spans="1:6" x14ac:dyDescent="0.25">
      <c r="A102" s="19" t="s">
        <v>123</v>
      </c>
      <c r="B102" s="19" t="s">
        <v>79</v>
      </c>
      <c r="C102" s="21" t="s">
        <v>86</v>
      </c>
      <c r="D102" s="20">
        <v>42754</v>
      </c>
      <c r="E102" s="19">
        <v>1374528</v>
      </c>
      <c r="F102" s="19" t="s">
        <v>136</v>
      </c>
    </row>
    <row r="103" spans="1:6" x14ac:dyDescent="0.25">
      <c r="A103" s="19" t="s">
        <v>143</v>
      </c>
      <c r="B103" s="19" t="s">
        <v>79</v>
      </c>
      <c r="C103" s="21" t="s">
        <v>86</v>
      </c>
      <c r="D103" s="20">
        <v>42754</v>
      </c>
      <c r="E103" s="19">
        <v>486592</v>
      </c>
      <c r="F103" s="19" t="s">
        <v>126</v>
      </c>
    </row>
    <row r="104" spans="1:6" x14ac:dyDescent="0.25">
      <c r="A104" s="19" t="s">
        <v>85</v>
      </c>
      <c r="B104" s="19" t="s">
        <v>83</v>
      </c>
      <c r="C104" s="21" t="s">
        <v>80</v>
      </c>
      <c r="D104" s="20">
        <v>42754</v>
      </c>
      <c r="E104" s="19">
        <v>436416</v>
      </c>
      <c r="F104" s="19" t="s">
        <v>125</v>
      </c>
    </row>
    <row r="105" spans="1:6" x14ac:dyDescent="0.25">
      <c r="A105" s="19" t="s">
        <v>99</v>
      </c>
      <c r="B105" s="19" t="s">
        <v>79</v>
      </c>
      <c r="C105" s="21" t="s">
        <v>86</v>
      </c>
      <c r="D105" s="20">
        <v>42754</v>
      </c>
      <c r="E105" s="19">
        <v>1512896</v>
      </c>
      <c r="F105" s="19" t="s">
        <v>134</v>
      </c>
    </row>
    <row r="106" spans="1:6" x14ac:dyDescent="0.25">
      <c r="A106" s="19" t="s">
        <v>143</v>
      </c>
      <c r="B106" s="19" t="s">
        <v>79</v>
      </c>
      <c r="C106" s="21" t="s">
        <v>86</v>
      </c>
      <c r="D106" s="20">
        <v>42754</v>
      </c>
      <c r="E106" s="19">
        <v>786176</v>
      </c>
      <c r="F106" s="19" t="s">
        <v>90</v>
      </c>
    </row>
    <row r="107" spans="1:6" x14ac:dyDescent="0.25">
      <c r="A107" s="19" t="s">
        <v>104</v>
      </c>
      <c r="B107" s="19" t="s">
        <v>79</v>
      </c>
      <c r="C107" s="21" t="s">
        <v>80</v>
      </c>
      <c r="D107" s="20">
        <v>42755</v>
      </c>
      <c r="E107" s="19">
        <v>1449376</v>
      </c>
      <c r="F107" s="19" t="s">
        <v>129</v>
      </c>
    </row>
    <row r="108" spans="1:6" x14ac:dyDescent="0.25">
      <c r="A108" s="19" t="s">
        <v>115</v>
      </c>
      <c r="B108" s="19" t="s">
        <v>83</v>
      </c>
      <c r="C108" s="21" t="s">
        <v>86</v>
      </c>
      <c r="D108" s="20">
        <v>42755</v>
      </c>
      <c r="E108" s="19">
        <v>3176576</v>
      </c>
      <c r="F108" s="19" t="s">
        <v>144</v>
      </c>
    </row>
    <row r="109" spans="1:6" x14ac:dyDescent="0.25">
      <c r="A109" s="19" t="s">
        <v>98</v>
      </c>
      <c r="B109" s="19" t="s">
        <v>79</v>
      </c>
      <c r="C109" s="21" t="s">
        <v>86</v>
      </c>
      <c r="D109" s="20">
        <v>42755</v>
      </c>
      <c r="E109" s="19">
        <v>1440768</v>
      </c>
      <c r="F109" s="19" t="s">
        <v>90</v>
      </c>
    </row>
    <row r="110" spans="1:6" x14ac:dyDescent="0.25">
      <c r="A110" s="19" t="s">
        <v>104</v>
      </c>
      <c r="B110" s="19" t="s">
        <v>79</v>
      </c>
      <c r="C110" s="21" t="s">
        <v>86</v>
      </c>
      <c r="D110" s="20">
        <v>42755</v>
      </c>
      <c r="E110" s="19">
        <v>1204256</v>
      </c>
      <c r="F110" s="19" t="s">
        <v>145</v>
      </c>
    </row>
    <row r="111" spans="1:6" x14ac:dyDescent="0.25">
      <c r="A111" s="19" t="s">
        <v>143</v>
      </c>
      <c r="B111" s="19" t="s">
        <v>79</v>
      </c>
      <c r="C111" s="21" t="s">
        <v>80</v>
      </c>
      <c r="D111" s="20">
        <v>42755</v>
      </c>
      <c r="E111" s="19">
        <v>842784</v>
      </c>
      <c r="F111" s="19" t="s">
        <v>84</v>
      </c>
    </row>
    <row r="112" spans="1:6" x14ac:dyDescent="0.25">
      <c r="A112" s="19" t="s">
        <v>132</v>
      </c>
      <c r="B112" s="19" t="s">
        <v>103</v>
      </c>
      <c r="C112" s="21" t="s">
        <v>80</v>
      </c>
      <c r="D112" s="20">
        <v>42755</v>
      </c>
      <c r="E112" s="19">
        <v>1577568</v>
      </c>
      <c r="F112" s="21" t="s">
        <v>81</v>
      </c>
    </row>
    <row r="113" spans="1:6" x14ac:dyDescent="0.25">
      <c r="A113" s="19" t="s">
        <v>123</v>
      </c>
      <c r="B113" s="19" t="s">
        <v>79</v>
      </c>
      <c r="C113" s="21" t="s">
        <v>80</v>
      </c>
      <c r="D113" s="20">
        <v>42756</v>
      </c>
      <c r="E113" s="19">
        <v>923500</v>
      </c>
      <c r="F113" s="19" t="s">
        <v>128</v>
      </c>
    </row>
    <row r="114" spans="1:6" x14ac:dyDescent="0.25">
      <c r="A114" s="19" t="s">
        <v>139</v>
      </c>
      <c r="B114" s="19" t="s">
        <v>103</v>
      </c>
      <c r="C114" s="21" t="s">
        <v>86</v>
      </c>
      <c r="D114" s="20">
        <v>42756</v>
      </c>
      <c r="E114" s="19">
        <v>1010336</v>
      </c>
      <c r="F114" s="19" t="s">
        <v>136</v>
      </c>
    </row>
    <row r="115" spans="1:6" x14ac:dyDescent="0.25">
      <c r="A115" s="19" t="s">
        <v>143</v>
      </c>
      <c r="B115" s="19" t="s">
        <v>79</v>
      </c>
      <c r="C115" s="21" t="s">
        <v>92</v>
      </c>
      <c r="D115" s="20">
        <v>42757</v>
      </c>
      <c r="E115" s="19">
        <v>1079328</v>
      </c>
      <c r="F115" s="19" t="s">
        <v>141</v>
      </c>
    </row>
    <row r="116" spans="1:6" x14ac:dyDescent="0.25">
      <c r="A116" s="19" t="s">
        <v>127</v>
      </c>
      <c r="B116" s="19" t="s">
        <v>103</v>
      </c>
      <c r="C116" s="21" t="s">
        <v>80</v>
      </c>
      <c r="D116" s="20">
        <v>42757</v>
      </c>
      <c r="E116" s="19">
        <v>1457344</v>
      </c>
      <c r="F116" s="19" t="s">
        <v>114</v>
      </c>
    </row>
    <row r="117" spans="1:6" x14ac:dyDescent="0.25">
      <c r="A117" s="19" t="s">
        <v>94</v>
      </c>
      <c r="B117" s="19" t="s">
        <v>79</v>
      </c>
      <c r="C117" s="21" t="s">
        <v>80</v>
      </c>
      <c r="D117" s="20">
        <v>42757</v>
      </c>
      <c r="E117" s="19">
        <v>1889952</v>
      </c>
      <c r="F117" s="19" t="s">
        <v>107</v>
      </c>
    </row>
    <row r="118" spans="1:6" x14ac:dyDescent="0.25">
      <c r="A118" s="19" t="s">
        <v>91</v>
      </c>
      <c r="B118" s="19" t="s">
        <v>79</v>
      </c>
      <c r="C118" s="21" t="s">
        <v>86</v>
      </c>
      <c r="D118" s="20">
        <v>42757</v>
      </c>
      <c r="E118" s="19">
        <v>507968</v>
      </c>
      <c r="F118" s="19" t="s">
        <v>97</v>
      </c>
    </row>
    <row r="119" spans="1:6" x14ac:dyDescent="0.25">
      <c r="A119" s="19" t="s">
        <v>120</v>
      </c>
      <c r="B119" s="19" t="s">
        <v>83</v>
      </c>
      <c r="C119" s="21" t="s">
        <v>92</v>
      </c>
      <c r="D119" s="20">
        <v>42757</v>
      </c>
      <c r="E119" s="19">
        <v>226048</v>
      </c>
      <c r="F119" s="19" t="s">
        <v>133</v>
      </c>
    </row>
    <row r="120" spans="1:6" x14ac:dyDescent="0.25">
      <c r="A120" s="19" t="s">
        <v>115</v>
      </c>
      <c r="B120" s="19" t="s">
        <v>83</v>
      </c>
      <c r="C120" s="21" t="s">
        <v>80</v>
      </c>
      <c r="D120" s="20">
        <v>42757</v>
      </c>
      <c r="E120" s="19">
        <v>360160</v>
      </c>
      <c r="F120" s="19" t="s">
        <v>135</v>
      </c>
    </row>
    <row r="121" spans="1:6" x14ac:dyDescent="0.25">
      <c r="A121" s="19" t="s">
        <v>94</v>
      </c>
      <c r="B121" s="19" t="s">
        <v>79</v>
      </c>
      <c r="C121" s="21" t="s">
        <v>80</v>
      </c>
      <c r="D121" s="20">
        <v>42757</v>
      </c>
      <c r="E121" s="19">
        <v>1802528</v>
      </c>
      <c r="F121" s="21" t="s">
        <v>121</v>
      </c>
    </row>
    <row r="122" spans="1:6" x14ac:dyDescent="0.25">
      <c r="A122" s="19" t="s">
        <v>98</v>
      </c>
      <c r="B122" s="19" t="s">
        <v>79</v>
      </c>
      <c r="C122" s="21" t="s">
        <v>80</v>
      </c>
      <c r="D122" s="20">
        <v>42757</v>
      </c>
      <c r="E122" s="19">
        <v>1068672</v>
      </c>
      <c r="F122" s="19" t="s">
        <v>96</v>
      </c>
    </row>
    <row r="123" spans="1:6" x14ac:dyDescent="0.25">
      <c r="A123" s="19" t="s">
        <v>82</v>
      </c>
      <c r="B123" s="19" t="s">
        <v>83</v>
      </c>
      <c r="C123" s="21" t="s">
        <v>86</v>
      </c>
      <c r="D123" s="20">
        <v>42757</v>
      </c>
      <c r="E123" s="19">
        <v>1182816</v>
      </c>
      <c r="F123" s="19" t="s">
        <v>111</v>
      </c>
    </row>
    <row r="124" spans="1:6" x14ac:dyDescent="0.25">
      <c r="A124" s="19" t="s">
        <v>113</v>
      </c>
      <c r="B124" s="19" t="s">
        <v>79</v>
      </c>
      <c r="C124" s="21" t="s">
        <v>92</v>
      </c>
      <c r="D124" s="20">
        <v>42758</v>
      </c>
      <c r="E124" s="19">
        <v>800256</v>
      </c>
      <c r="F124" s="19" t="s">
        <v>93</v>
      </c>
    </row>
    <row r="125" spans="1:6" x14ac:dyDescent="0.25">
      <c r="A125" s="19" t="s">
        <v>101</v>
      </c>
      <c r="B125" s="19" t="s">
        <v>79</v>
      </c>
      <c r="C125" s="21" t="s">
        <v>86</v>
      </c>
      <c r="D125" s="20">
        <v>42758</v>
      </c>
      <c r="E125" s="19">
        <v>1311040</v>
      </c>
      <c r="F125" s="21" t="s">
        <v>118</v>
      </c>
    </row>
    <row r="126" spans="1:6" x14ac:dyDescent="0.25">
      <c r="A126" s="19" t="s">
        <v>124</v>
      </c>
      <c r="B126" s="19" t="s">
        <v>83</v>
      </c>
      <c r="C126" s="21" t="s">
        <v>86</v>
      </c>
      <c r="D126" s="20">
        <v>42758</v>
      </c>
      <c r="E126" s="19">
        <v>4976064</v>
      </c>
      <c r="F126" s="19" t="s">
        <v>111</v>
      </c>
    </row>
    <row r="127" spans="1:6" x14ac:dyDescent="0.25">
      <c r="A127" s="19" t="s">
        <v>91</v>
      </c>
      <c r="B127" s="19" t="s">
        <v>79</v>
      </c>
      <c r="C127" s="21" t="s">
        <v>80</v>
      </c>
      <c r="D127" s="20">
        <v>42758</v>
      </c>
      <c r="E127" s="19">
        <v>1579104</v>
      </c>
      <c r="F127" s="19" t="s">
        <v>106</v>
      </c>
    </row>
    <row r="128" spans="1:6" x14ac:dyDescent="0.25">
      <c r="A128" s="19" t="s">
        <v>124</v>
      </c>
      <c r="B128" s="19" t="s">
        <v>83</v>
      </c>
      <c r="C128" s="21" t="s">
        <v>80</v>
      </c>
      <c r="D128" s="20">
        <v>42758</v>
      </c>
      <c r="E128" s="19">
        <v>2005440</v>
      </c>
      <c r="F128" s="21" t="s">
        <v>81</v>
      </c>
    </row>
    <row r="129" spans="1:6" x14ac:dyDescent="0.25">
      <c r="A129" s="19" t="s">
        <v>98</v>
      </c>
      <c r="B129" s="19" t="s">
        <v>79</v>
      </c>
      <c r="C129" s="21" t="s">
        <v>80</v>
      </c>
      <c r="D129" s="20">
        <v>42758</v>
      </c>
      <c r="E129" s="19">
        <v>559040</v>
      </c>
      <c r="F129" s="19" t="s">
        <v>96</v>
      </c>
    </row>
    <row r="130" spans="1:6" x14ac:dyDescent="0.25">
      <c r="A130" s="19" t="s">
        <v>124</v>
      </c>
      <c r="B130" s="19" t="s">
        <v>83</v>
      </c>
      <c r="C130" s="21" t="s">
        <v>86</v>
      </c>
      <c r="D130" s="20">
        <v>42758</v>
      </c>
      <c r="E130" s="19">
        <v>1569120</v>
      </c>
      <c r="F130" s="19" t="s">
        <v>126</v>
      </c>
    </row>
    <row r="131" spans="1:6" x14ac:dyDescent="0.25">
      <c r="A131" s="19" t="s">
        <v>82</v>
      </c>
      <c r="B131" s="19" t="s">
        <v>83</v>
      </c>
      <c r="C131" s="21" t="s">
        <v>80</v>
      </c>
      <c r="D131" s="20">
        <v>42758</v>
      </c>
      <c r="E131" s="19">
        <v>284416</v>
      </c>
      <c r="F131" s="19" t="s">
        <v>96</v>
      </c>
    </row>
    <row r="132" spans="1:6" x14ac:dyDescent="0.25">
      <c r="A132" s="19" t="s">
        <v>127</v>
      </c>
      <c r="B132" s="19" t="s">
        <v>103</v>
      </c>
      <c r="C132" s="21" t="s">
        <v>86</v>
      </c>
      <c r="D132" s="20">
        <v>42758</v>
      </c>
      <c r="E132" s="19">
        <v>2902496</v>
      </c>
      <c r="F132" s="19" t="s">
        <v>119</v>
      </c>
    </row>
    <row r="133" spans="1:6" x14ac:dyDescent="0.25">
      <c r="A133" s="19" t="s">
        <v>127</v>
      </c>
      <c r="B133" s="19" t="s">
        <v>103</v>
      </c>
      <c r="C133" s="21" t="s">
        <v>86</v>
      </c>
      <c r="D133" s="20">
        <v>42758</v>
      </c>
      <c r="E133" s="19">
        <v>1678400</v>
      </c>
      <c r="F133" s="19" t="s">
        <v>116</v>
      </c>
    </row>
    <row r="134" spans="1:6" x14ac:dyDescent="0.25">
      <c r="A134" s="19" t="s">
        <v>115</v>
      </c>
      <c r="B134" s="19" t="s">
        <v>83</v>
      </c>
      <c r="C134" s="21" t="s">
        <v>92</v>
      </c>
      <c r="D134" s="20">
        <v>42759</v>
      </c>
      <c r="E134" s="19">
        <v>1595136</v>
      </c>
      <c r="F134" s="19" t="s">
        <v>95</v>
      </c>
    </row>
    <row r="135" spans="1:6" x14ac:dyDescent="0.25">
      <c r="A135" s="19" t="s">
        <v>143</v>
      </c>
      <c r="B135" s="19" t="s">
        <v>79</v>
      </c>
      <c r="C135" s="21" t="s">
        <v>92</v>
      </c>
      <c r="D135" s="20">
        <v>42759</v>
      </c>
      <c r="E135" s="19">
        <v>1555360</v>
      </c>
      <c r="F135" s="19" t="s">
        <v>95</v>
      </c>
    </row>
    <row r="136" spans="1:6" x14ac:dyDescent="0.25">
      <c r="A136" s="19" t="s">
        <v>110</v>
      </c>
      <c r="B136" s="19" t="s">
        <v>83</v>
      </c>
      <c r="C136" s="21" t="s">
        <v>80</v>
      </c>
      <c r="D136" s="20">
        <v>42759</v>
      </c>
      <c r="E136" s="19">
        <v>358112</v>
      </c>
      <c r="F136" s="19" t="s">
        <v>122</v>
      </c>
    </row>
    <row r="137" spans="1:6" x14ac:dyDescent="0.25">
      <c r="A137" s="19" t="s">
        <v>91</v>
      </c>
      <c r="B137" s="19" t="s">
        <v>79</v>
      </c>
      <c r="C137" s="21" t="s">
        <v>86</v>
      </c>
      <c r="D137" s="20">
        <v>42759</v>
      </c>
      <c r="E137" s="19">
        <v>1742880</v>
      </c>
      <c r="F137" s="19" t="s">
        <v>134</v>
      </c>
    </row>
    <row r="138" spans="1:6" x14ac:dyDescent="0.25">
      <c r="A138" s="19" t="s">
        <v>94</v>
      </c>
      <c r="B138" s="19" t="s">
        <v>79</v>
      </c>
      <c r="C138" s="21" t="s">
        <v>86</v>
      </c>
      <c r="D138" s="20">
        <v>42759</v>
      </c>
      <c r="E138" s="19">
        <v>1221536</v>
      </c>
      <c r="F138" s="19" t="s">
        <v>137</v>
      </c>
    </row>
    <row r="139" spans="1:6" x14ac:dyDescent="0.25">
      <c r="A139" s="19" t="s">
        <v>110</v>
      </c>
      <c r="B139" s="19" t="s">
        <v>83</v>
      </c>
      <c r="C139" s="21" t="s">
        <v>86</v>
      </c>
      <c r="D139" s="20">
        <v>42759</v>
      </c>
      <c r="E139" s="19">
        <v>3019360</v>
      </c>
      <c r="F139" s="19" t="s">
        <v>90</v>
      </c>
    </row>
    <row r="140" spans="1:6" x14ac:dyDescent="0.25">
      <c r="A140" s="19" t="s">
        <v>115</v>
      </c>
      <c r="B140" s="19" t="s">
        <v>83</v>
      </c>
      <c r="C140" s="21" t="s">
        <v>80</v>
      </c>
      <c r="D140" s="20">
        <v>42759</v>
      </c>
      <c r="E140" s="19">
        <v>2204192</v>
      </c>
      <c r="F140" s="19" t="s">
        <v>135</v>
      </c>
    </row>
    <row r="141" spans="1:6" x14ac:dyDescent="0.25">
      <c r="A141" s="19" t="s">
        <v>82</v>
      </c>
      <c r="B141" s="19" t="s">
        <v>83</v>
      </c>
      <c r="C141" s="21" t="s">
        <v>80</v>
      </c>
      <c r="D141" s="20">
        <v>42759</v>
      </c>
      <c r="E141" s="19">
        <v>886912</v>
      </c>
      <c r="F141" s="21" t="s">
        <v>81</v>
      </c>
    </row>
    <row r="142" spans="1:6" x14ac:dyDescent="0.25">
      <c r="A142" s="19" t="s">
        <v>143</v>
      </c>
      <c r="B142" s="19" t="s">
        <v>79</v>
      </c>
      <c r="C142" s="21" t="s">
        <v>92</v>
      </c>
      <c r="D142" s="20">
        <v>42760</v>
      </c>
      <c r="E142" s="19">
        <v>1911040</v>
      </c>
      <c r="F142" s="19" t="s">
        <v>133</v>
      </c>
    </row>
    <row r="143" spans="1:6" x14ac:dyDescent="0.25">
      <c r="A143" s="19" t="s">
        <v>123</v>
      </c>
      <c r="B143" s="19" t="s">
        <v>79</v>
      </c>
      <c r="C143" s="21" t="s">
        <v>80</v>
      </c>
      <c r="D143" s="20">
        <v>42760</v>
      </c>
      <c r="E143" s="19">
        <v>820064</v>
      </c>
      <c r="F143" s="19" t="s">
        <v>135</v>
      </c>
    </row>
    <row r="144" spans="1:6" x14ac:dyDescent="0.25">
      <c r="A144" s="19" t="s">
        <v>120</v>
      </c>
      <c r="B144" s="19" t="s">
        <v>83</v>
      </c>
      <c r="C144" s="21" t="s">
        <v>80</v>
      </c>
      <c r="D144" s="20">
        <v>42760</v>
      </c>
      <c r="E144" s="19">
        <v>1019648</v>
      </c>
      <c r="F144" s="19" t="s">
        <v>135</v>
      </c>
    </row>
    <row r="145" spans="1:6" x14ac:dyDescent="0.25">
      <c r="A145" s="19" t="s">
        <v>115</v>
      </c>
      <c r="B145" s="19" t="s">
        <v>83</v>
      </c>
      <c r="C145" s="21" t="s">
        <v>86</v>
      </c>
      <c r="D145" s="20">
        <v>42760</v>
      </c>
      <c r="E145" s="19">
        <v>1723200</v>
      </c>
      <c r="F145" s="19" t="s">
        <v>119</v>
      </c>
    </row>
    <row r="146" spans="1:6" x14ac:dyDescent="0.25">
      <c r="A146" s="19" t="s">
        <v>94</v>
      </c>
      <c r="B146" s="19" t="s">
        <v>79</v>
      </c>
      <c r="C146" s="21" t="s">
        <v>86</v>
      </c>
      <c r="D146" s="20">
        <v>42760</v>
      </c>
      <c r="E146" s="19">
        <v>51776</v>
      </c>
      <c r="F146" s="21" t="s">
        <v>142</v>
      </c>
    </row>
    <row r="147" spans="1:6" x14ac:dyDescent="0.25">
      <c r="A147" s="19" t="s">
        <v>132</v>
      </c>
      <c r="B147" s="19" t="s">
        <v>103</v>
      </c>
      <c r="C147" s="21" t="s">
        <v>86</v>
      </c>
      <c r="D147" s="20">
        <v>42760</v>
      </c>
      <c r="E147" s="19">
        <v>5579808</v>
      </c>
      <c r="F147" s="19" t="s">
        <v>126</v>
      </c>
    </row>
    <row r="148" spans="1:6" x14ac:dyDescent="0.25">
      <c r="A148" s="19" t="s">
        <v>104</v>
      </c>
      <c r="B148" s="19" t="s">
        <v>79</v>
      </c>
      <c r="C148" s="21" t="s">
        <v>86</v>
      </c>
      <c r="D148" s="20">
        <v>42760</v>
      </c>
      <c r="E148" s="19">
        <v>863072</v>
      </c>
      <c r="F148" s="19" t="s">
        <v>108</v>
      </c>
    </row>
    <row r="149" spans="1:6" x14ac:dyDescent="0.25">
      <c r="A149" s="19" t="s">
        <v>127</v>
      </c>
      <c r="B149" s="19" t="s">
        <v>103</v>
      </c>
      <c r="C149" s="21" t="s">
        <v>80</v>
      </c>
      <c r="D149" s="20">
        <v>42760</v>
      </c>
      <c r="E149" s="19">
        <v>1623360</v>
      </c>
      <c r="F149" s="19" t="s">
        <v>114</v>
      </c>
    </row>
    <row r="150" spans="1:6" x14ac:dyDescent="0.25">
      <c r="A150" s="19" t="s">
        <v>98</v>
      </c>
      <c r="B150" s="19" t="s">
        <v>79</v>
      </c>
      <c r="C150" s="21" t="s">
        <v>86</v>
      </c>
      <c r="D150" s="20">
        <v>42760</v>
      </c>
      <c r="E150" s="19">
        <v>567360</v>
      </c>
      <c r="F150" s="19" t="s">
        <v>90</v>
      </c>
    </row>
    <row r="151" spans="1:6" x14ac:dyDescent="0.25">
      <c r="A151" s="19" t="s">
        <v>113</v>
      </c>
      <c r="B151" s="19" t="s">
        <v>79</v>
      </c>
      <c r="C151" s="21" t="s">
        <v>86</v>
      </c>
      <c r="D151" s="20">
        <v>42761</v>
      </c>
      <c r="E151" s="19">
        <v>1585568</v>
      </c>
      <c r="F151" s="19" t="s">
        <v>134</v>
      </c>
    </row>
    <row r="152" spans="1:6" x14ac:dyDescent="0.25">
      <c r="A152" s="19" t="s">
        <v>78</v>
      </c>
      <c r="B152" s="19" t="s">
        <v>79</v>
      </c>
      <c r="C152" s="21" t="s">
        <v>86</v>
      </c>
      <c r="D152" s="20">
        <v>42761</v>
      </c>
      <c r="E152" s="19">
        <v>1037664</v>
      </c>
      <c r="F152" s="19" t="s">
        <v>90</v>
      </c>
    </row>
    <row r="153" spans="1:6" x14ac:dyDescent="0.25">
      <c r="A153" s="19" t="s">
        <v>120</v>
      </c>
      <c r="B153" s="19" t="s">
        <v>83</v>
      </c>
      <c r="C153" s="21" t="s">
        <v>80</v>
      </c>
      <c r="D153" s="20">
        <v>42761</v>
      </c>
      <c r="E153" s="19">
        <v>286816</v>
      </c>
      <c r="F153" s="21" t="s">
        <v>138</v>
      </c>
    </row>
    <row r="154" spans="1:6" x14ac:dyDescent="0.25">
      <c r="A154" s="19" t="s">
        <v>115</v>
      </c>
      <c r="B154" s="19" t="s">
        <v>83</v>
      </c>
      <c r="C154" s="21" t="s">
        <v>80</v>
      </c>
      <c r="D154" s="20">
        <v>42761</v>
      </c>
      <c r="E154" s="19">
        <v>339520</v>
      </c>
      <c r="F154" s="19" t="s">
        <v>114</v>
      </c>
    </row>
    <row r="155" spans="1:6" x14ac:dyDescent="0.25">
      <c r="A155" s="19" t="s">
        <v>120</v>
      </c>
      <c r="B155" s="19" t="s">
        <v>83</v>
      </c>
      <c r="C155" s="21" t="s">
        <v>86</v>
      </c>
      <c r="D155" s="20">
        <v>42761</v>
      </c>
      <c r="E155" s="19">
        <v>1013088</v>
      </c>
      <c r="F155" s="19" t="s">
        <v>119</v>
      </c>
    </row>
    <row r="156" spans="1:6" x14ac:dyDescent="0.25">
      <c r="A156" s="19" t="s">
        <v>139</v>
      </c>
      <c r="B156" s="19" t="s">
        <v>103</v>
      </c>
      <c r="C156" s="21" t="s">
        <v>92</v>
      </c>
      <c r="D156" s="20">
        <v>42762</v>
      </c>
      <c r="E156" s="19">
        <v>1518048</v>
      </c>
      <c r="F156" s="19" t="s">
        <v>93</v>
      </c>
    </row>
    <row r="157" spans="1:6" x14ac:dyDescent="0.25">
      <c r="A157" s="19" t="s">
        <v>113</v>
      </c>
      <c r="B157" s="19" t="s">
        <v>79</v>
      </c>
      <c r="C157" s="21" t="s">
        <v>80</v>
      </c>
      <c r="D157" s="20">
        <v>42762</v>
      </c>
      <c r="E157" s="19">
        <v>1481824</v>
      </c>
      <c r="F157" s="19" t="s">
        <v>114</v>
      </c>
    </row>
    <row r="158" spans="1:6" x14ac:dyDescent="0.25">
      <c r="A158" s="19" t="s">
        <v>124</v>
      </c>
      <c r="B158" s="19" t="s">
        <v>83</v>
      </c>
      <c r="C158" s="21" t="s">
        <v>80</v>
      </c>
      <c r="D158" s="20">
        <v>42762</v>
      </c>
      <c r="E158" s="19">
        <v>840608</v>
      </c>
      <c r="F158" s="19" t="s">
        <v>84</v>
      </c>
    </row>
    <row r="159" spans="1:6" x14ac:dyDescent="0.25">
      <c r="A159" s="19" t="s">
        <v>110</v>
      </c>
      <c r="B159" s="19" t="s">
        <v>83</v>
      </c>
      <c r="C159" s="21" t="s">
        <v>86</v>
      </c>
      <c r="D159" s="20">
        <v>42762</v>
      </c>
      <c r="E159" s="19">
        <v>564896</v>
      </c>
      <c r="F159" s="19" t="s">
        <v>146</v>
      </c>
    </row>
    <row r="160" spans="1:6" x14ac:dyDescent="0.25">
      <c r="A160" s="19" t="s">
        <v>115</v>
      </c>
      <c r="B160" s="19" t="s">
        <v>83</v>
      </c>
      <c r="C160" s="21" t="s">
        <v>80</v>
      </c>
      <c r="D160" s="20">
        <v>42762</v>
      </c>
      <c r="E160" s="19">
        <v>8913504</v>
      </c>
      <c r="F160" s="21" t="s">
        <v>138</v>
      </c>
    </row>
    <row r="161" spans="1:6" x14ac:dyDescent="0.25">
      <c r="A161" s="19" t="s">
        <v>101</v>
      </c>
      <c r="B161" s="19" t="s">
        <v>79</v>
      </c>
      <c r="C161" s="21" t="s">
        <v>86</v>
      </c>
      <c r="D161" s="20">
        <v>42762</v>
      </c>
      <c r="E161" s="19">
        <v>1291456</v>
      </c>
      <c r="F161" s="19" t="s">
        <v>97</v>
      </c>
    </row>
    <row r="162" spans="1:6" x14ac:dyDescent="0.25">
      <c r="A162" s="19" t="s">
        <v>98</v>
      </c>
      <c r="B162" s="19" t="s">
        <v>79</v>
      </c>
      <c r="C162" s="21" t="s">
        <v>86</v>
      </c>
      <c r="D162" s="20">
        <v>42763</v>
      </c>
      <c r="E162" s="19">
        <v>2821632</v>
      </c>
      <c r="F162" s="19" t="s">
        <v>90</v>
      </c>
    </row>
    <row r="163" spans="1:6" x14ac:dyDescent="0.25">
      <c r="A163" s="19" t="s">
        <v>139</v>
      </c>
      <c r="B163" s="19" t="s">
        <v>103</v>
      </c>
      <c r="C163" s="21" t="s">
        <v>80</v>
      </c>
      <c r="D163" s="20">
        <v>42763</v>
      </c>
      <c r="E163" s="19">
        <v>1665312</v>
      </c>
      <c r="F163" s="19" t="s">
        <v>105</v>
      </c>
    </row>
    <row r="164" spans="1:6" x14ac:dyDescent="0.25">
      <c r="A164" s="19" t="s">
        <v>115</v>
      </c>
      <c r="B164" s="19" t="s">
        <v>83</v>
      </c>
      <c r="C164" s="21" t="s">
        <v>80</v>
      </c>
      <c r="D164" s="20">
        <v>42763</v>
      </c>
      <c r="E164" s="19">
        <v>178720</v>
      </c>
      <c r="F164" s="19" t="s">
        <v>135</v>
      </c>
    </row>
    <row r="165" spans="1:6" x14ac:dyDescent="0.25">
      <c r="A165" s="19" t="s">
        <v>85</v>
      </c>
      <c r="B165" s="19" t="s">
        <v>83</v>
      </c>
      <c r="C165" s="21" t="s">
        <v>80</v>
      </c>
      <c r="D165" s="20">
        <v>42763</v>
      </c>
      <c r="E165" s="19">
        <v>1262432</v>
      </c>
      <c r="F165" s="19" t="s">
        <v>125</v>
      </c>
    </row>
    <row r="166" spans="1:6" x14ac:dyDescent="0.25">
      <c r="A166" s="19" t="s">
        <v>94</v>
      </c>
      <c r="B166" s="19" t="s">
        <v>79</v>
      </c>
      <c r="C166" s="21" t="s">
        <v>86</v>
      </c>
      <c r="D166" s="20">
        <v>42763</v>
      </c>
      <c r="E166" s="19">
        <v>609376</v>
      </c>
      <c r="F166" s="19" t="s">
        <v>116</v>
      </c>
    </row>
    <row r="167" spans="1:6" x14ac:dyDescent="0.25">
      <c r="A167" s="19" t="s">
        <v>124</v>
      </c>
      <c r="B167" s="19" t="s">
        <v>83</v>
      </c>
      <c r="C167" s="21" t="s">
        <v>86</v>
      </c>
      <c r="D167" s="20">
        <v>42763</v>
      </c>
      <c r="E167" s="19">
        <v>1173664</v>
      </c>
      <c r="F167" s="19" t="s">
        <v>90</v>
      </c>
    </row>
    <row r="168" spans="1:6" x14ac:dyDescent="0.25">
      <c r="A168" s="19" t="s">
        <v>98</v>
      </c>
      <c r="B168" s="19" t="s">
        <v>79</v>
      </c>
      <c r="C168" s="21" t="s">
        <v>86</v>
      </c>
      <c r="D168" s="20">
        <v>42763</v>
      </c>
      <c r="E168" s="19">
        <v>859392</v>
      </c>
      <c r="F168" s="19" t="s">
        <v>90</v>
      </c>
    </row>
    <row r="169" spans="1:6" x14ac:dyDescent="0.25">
      <c r="A169" s="19" t="s">
        <v>91</v>
      </c>
      <c r="B169" s="19" t="s">
        <v>79</v>
      </c>
      <c r="C169" s="21" t="s">
        <v>80</v>
      </c>
      <c r="D169" s="20">
        <v>42764</v>
      </c>
      <c r="E169" s="19">
        <v>449696</v>
      </c>
      <c r="F169" s="19" t="s">
        <v>114</v>
      </c>
    </row>
    <row r="170" spans="1:6" x14ac:dyDescent="0.25">
      <c r="A170" s="19" t="s">
        <v>99</v>
      </c>
      <c r="B170" s="19" t="s">
        <v>79</v>
      </c>
      <c r="C170" s="21" t="s">
        <v>86</v>
      </c>
      <c r="D170" s="20">
        <v>42764</v>
      </c>
      <c r="E170" s="19">
        <v>1166592</v>
      </c>
      <c r="F170" s="21" t="s">
        <v>118</v>
      </c>
    </row>
    <row r="171" spans="1:6" x14ac:dyDescent="0.25">
      <c r="A171" s="19" t="s">
        <v>102</v>
      </c>
      <c r="B171" s="19" t="s">
        <v>103</v>
      </c>
      <c r="C171" s="21" t="s">
        <v>80</v>
      </c>
      <c r="D171" s="20">
        <v>42764</v>
      </c>
      <c r="E171" s="19">
        <v>2769536</v>
      </c>
      <c r="F171" s="19" t="s">
        <v>140</v>
      </c>
    </row>
    <row r="172" spans="1:6" x14ac:dyDescent="0.25">
      <c r="A172" s="19" t="s">
        <v>120</v>
      </c>
      <c r="B172" s="19" t="s">
        <v>83</v>
      </c>
      <c r="C172" s="21" t="s">
        <v>80</v>
      </c>
      <c r="D172" s="20">
        <v>42764</v>
      </c>
      <c r="E172" s="19">
        <v>938848</v>
      </c>
      <c r="F172" s="21" t="s">
        <v>138</v>
      </c>
    </row>
    <row r="173" spans="1:6" x14ac:dyDescent="0.25">
      <c r="A173" s="19" t="s">
        <v>78</v>
      </c>
      <c r="B173" s="19" t="s">
        <v>79</v>
      </c>
      <c r="C173" s="21" t="s">
        <v>80</v>
      </c>
      <c r="D173" s="20">
        <v>42764</v>
      </c>
      <c r="E173" s="19">
        <v>1501760</v>
      </c>
      <c r="F173" s="19" t="s">
        <v>84</v>
      </c>
    </row>
    <row r="174" spans="1:6" x14ac:dyDescent="0.25">
      <c r="A174" s="19" t="s">
        <v>124</v>
      </c>
      <c r="B174" s="19" t="s">
        <v>83</v>
      </c>
      <c r="C174" s="21" t="s">
        <v>80</v>
      </c>
      <c r="D174" s="20">
        <v>42764</v>
      </c>
      <c r="E174" s="19">
        <v>2961728</v>
      </c>
      <c r="F174" s="19" t="s">
        <v>122</v>
      </c>
    </row>
    <row r="175" spans="1:6" x14ac:dyDescent="0.25">
      <c r="A175" s="19" t="s">
        <v>99</v>
      </c>
      <c r="B175" s="19" t="s">
        <v>79</v>
      </c>
      <c r="C175" s="21" t="s">
        <v>80</v>
      </c>
      <c r="D175" s="20">
        <v>42765</v>
      </c>
      <c r="E175" s="19">
        <v>1070592</v>
      </c>
      <c r="F175" s="19" t="s">
        <v>105</v>
      </c>
    </row>
    <row r="176" spans="1:6" x14ac:dyDescent="0.25">
      <c r="A176" s="19" t="s">
        <v>91</v>
      </c>
      <c r="B176" s="19" t="s">
        <v>79</v>
      </c>
      <c r="C176" s="21" t="s">
        <v>80</v>
      </c>
      <c r="D176" s="20">
        <v>42765</v>
      </c>
      <c r="E176" s="19">
        <v>2969600</v>
      </c>
      <c r="F176" s="19" t="s">
        <v>114</v>
      </c>
    </row>
    <row r="177" spans="1:6" x14ac:dyDescent="0.25">
      <c r="A177" s="19" t="s">
        <v>99</v>
      </c>
      <c r="B177" s="19" t="s">
        <v>79</v>
      </c>
      <c r="C177" s="21" t="s">
        <v>86</v>
      </c>
      <c r="D177" s="20">
        <v>42765</v>
      </c>
      <c r="E177" s="19">
        <v>3113920</v>
      </c>
      <c r="F177" s="19" t="s">
        <v>97</v>
      </c>
    </row>
    <row r="178" spans="1:6" x14ac:dyDescent="0.25">
      <c r="A178" s="19" t="s">
        <v>99</v>
      </c>
      <c r="B178" s="19" t="s">
        <v>79</v>
      </c>
      <c r="C178" s="21" t="s">
        <v>86</v>
      </c>
      <c r="D178" s="20">
        <v>42765</v>
      </c>
      <c r="E178" s="19">
        <v>1336992</v>
      </c>
      <c r="F178" s="19" t="s">
        <v>97</v>
      </c>
    </row>
    <row r="179" spans="1:6" x14ac:dyDescent="0.25">
      <c r="A179" s="19" t="s">
        <v>124</v>
      </c>
      <c r="B179" s="19" t="s">
        <v>83</v>
      </c>
      <c r="C179" s="21" t="s">
        <v>86</v>
      </c>
      <c r="D179" s="20">
        <v>42765</v>
      </c>
      <c r="E179" s="19">
        <v>337888</v>
      </c>
      <c r="F179" s="19" t="s">
        <v>111</v>
      </c>
    </row>
    <row r="180" spans="1:6" x14ac:dyDescent="0.25">
      <c r="A180" s="19" t="s">
        <v>109</v>
      </c>
      <c r="B180" s="19" t="s">
        <v>89</v>
      </c>
      <c r="C180" s="21" t="s">
        <v>86</v>
      </c>
      <c r="D180" s="20">
        <v>42765</v>
      </c>
      <c r="E180" s="19">
        <v>2963168</v>
      </c>
      <c r="F180" s="19" t="s">
        <v>146</v>
      </c>
    </row>
    <row r="181" spans="1:6" x14ac:dyDescent="0.25">
      <c r="A181" s="19" t="s">
        <v>82</v>
      </c>
      <c r="B181" s="19" t="s">
        <v>83</v>
      </c>
      <c r="C181" s="21" t="s">
        <v>86</v>
      </c>
      <c r="D181" s="20">
        <v>42765</v>
      </c>
      <c r="E181" s="19">
        <v>2037728</v>
      </c>
      <c r="F181" s="19" t="s">
        <v>146</v>
      </c>
    </row>
    <row r="182" spans="1:6" x14ac:dyDescent="0.25">
      <c r="A182" s="19" t="s">
        <v>123</v>
      </c>
      <c r="B182" s="19" t="s">
        <v>79</v>
      </c>
      <c r="C182" s="21" t="s">
        <v>80</v>
      </c>
      <c r="D182" s="20">
        <v>42766</v>
      </c>
      <c r="E182" s="19">
        <v>282784</v>
      </c>
      <c r="F182" s="19" t="s">
        <v>128</v>
      </c>
    </row>
    <row r="183" spans="1:6" x14ac:dyDescent="0.25">
      <c r="A183" s="19" t="s">
        <v>123</v>
      </c>
      <c r="B183" s="19" t="s">
        <v>79</v>
      </c>
      <c r="C183" s="21" t="s">
        <v>80</v>
      </c>
      <c r="D183" s="20">
        <v>42766</v>
      </c>
      <c r="E183" s="19">
        <v>158092</v>
      </c>
      <c r="F183" s="21" t="s">
        <v>138</v>
      </c>
    </row>
    <row r="184" spans="1:6" x14ac:dyDescent="0.25">
      <c r="A184" s="19" t="s">
        <v>127</v>
      </c>
      <c r="B184" s="19" t="s">
        <v>103</v>
      </c>
      <c r="C184" s="21" t="s">
        <v>80</v>
      </c>
      <c r="D184" s="20">
        <v>42766</v>
      </c>
      <c r="E184" s="19">
        <v>627488</v>
      </c>
      <c r="F184" s="19" t="s">
        <v>114</v>
      </c>
    </row>
    <row r="185" spans="1:6" x14ac:dyDescent="0.25">
      <c r="A185" s="19" t="s">
        <v>127</v>
      </c>
      <c r="B185" s="19" t="s">
        <v>103</v>
      </c>
      <c r="C185" s="21" t="s">
        <v>80</v>
      </c>
      <c r="D185" s="20">
        <v>42766</v>
      </c>
      <c r="E185" s="19">
        <v>1242048</v>
      </c>
      <c r="F185" s="19" t="s">
        <v>114</v>
      </c>
    </row>
    <row r="186" spans="1:6" x14ac:dyDescent="0.25">
      <c r="A186" s="19" t="s">
        <v>99</v>
      </c>
      <c r="B186" s="19" t="s">
        <v>79</v>
      </c>
      <c r="C186" s="21" t="s">
        <v>86</v>
      </c>
      <c r="D186" s="20">
        <v>42766</v>
      </c>
      <c r="E186" s="19">
        <v>866496</v>
      </c>
      <c r="F186" s="21" t="s">
        <v>118</v>
      </c>
    </row>
    <row r="187" spans="1:6" x14ac:dyDescent="0.25">
      <c r="A187" s="19" t="s">
        <v>113</v>
      </c>
      <c r="B187" s="19" t="s">
        <v>79</v>
      </c>
      <c r="C187" s="21" t="s">
        <v>86</v>
      </c>
      <c r="D187" s="20">
        <v>42766</v>
      </c>
      <c r="E187" s="19">
        <v>274176</v>
      </c>
      <c r="F187" s="19" t="s">
        <v>97</v>
      </c>
    </row>
    <row r="188" spans="1:6" x14ac:dyDescent="0.25">
      <c r="A188" s="19" t="s">
        <v>115</v>
      </c>
      <c r="B188" s="19" t="s">
        <v>83</v>
      </c>
      <c r="C188" s="21" t="s">
        <v>86</v>
      </c>
      <c r="D188" s="20">
        <v>42766</v>
      </c>
      <c r="E188" s="19">
        <v>1474592</v>
      </c>
      <c r="F188" s="21" t="s">
        <v>130</v>
      </c>
    </row>
    <row r="189" spans="1:6" x14ac:dyDescent="0.25">
      <c r="A189" s="19" t="s">
        <v>120</v>
      </c>
      <c r="B189" s="19" t="s">
        <v>83</v>
      </c>
      <c r="C189" s="21" t="s">
        <v>80</v>
      </c>
      <c r="D189" s="20">
        <v>42766</v>
      </c>
      <c r="E189" s="19">
        <v>289952</v>
      </c>
      <c r="F189" s="19" t="s">
        <v>128</v>
      </c>
    </row>
    <row r="190" spans="1:6" x14ac:dyDescent="0.25">
      <c r="A190" s="19" t="s">
        <v>104</v>
      </c>
      <c r="B190" s="19" t="s">
        <v>79</v>
      </c>
      <c r="C190" s="21" t="s">
        <v>80</v>
      </c>
      <c r="D190" s="20">
        <v>42766</v>
      </c>
      <c r="E190" s="19">
        <v>380192</v>
      </c>
      <c r="F190" s="19" t="s">
        <v>129</v>
      </c>
    </row>
    <row r="191" spans="1:6" x14ac:dyDescent="0.25">
      <c r="A191" s="19" t="s">
        <v>102</v>
      </c>
      <c r="B191" s="19" t="s">
        <v>103</v>
      </c>
      <c r="C191" s="21" t="s">
        <v>80</v>
      </c>
      <c r="D191" s="20">
        <v>42766</v>
      </c>
      <c r="E191" s="19">
        <v>570496</v>
      </c>
      <c r="F191" s="19" t="s">
        <v>147</v>
      </c>
    </row>
    <row r="192" spans="1:6" x14ac:dyDescent="0.25">
      <c r="A192" s="19" t="s">
        <v>124</v>
      </c>
      <c r="B192" s="19" t="s">
        <v>83</v>
      </c>
      <c r="C192" s="21" t="s">
        <v>80</v>
      </c>
      <c r="D192" s="20">
        <v>42766</v>
      </c>
      <c r="E192" s="19">
        <v>1200928</v>
      </c>
      <c r="F192" s="21" t="s">
        <v>81</v>
      </c>
    </row>
    <row r="193" spans="1:6" x14ac:dyDescent="0.25">
      <c r="A193" s="19" t="s">
        <v>88</v>
      </c>
      <c r="B193" s="19" t="s">
        <v>89</v>
      </c>
      <c r="C193" s="21" t="s">
        <v>86</v>
      </c>
      <c r="D193" s="20">
        <v>42766</v>
      </c>
      <c r="E193" s="19">
        <v>1322464</v>
      </c>
      <c r="F193" s="19" t="s">
        <v>146</v>
      </c>
    </row>
    <row r="194" spans="1:6" x14ac:dyDescent="0.25">
      <c r="A194" s="19" t="s">
        <v>94</v>
      </c>
      <c r="B194" s="19" t="s">
        <v>79</v>
      </c>
      <c r="C194" s="21" t="s">
        <v>80</v>
      </c>
      <c r="D194" s="20">
        <v>42767</v>
      </c>
      <c r="E194" s="19">
        <v>1037728</v>
      </c>
      <c r="F194" s="19" t="s">
        <v>148</v>
      </c>
    </row>
    <row r="195" spans="1:6" x14ac:dyDescent="0.25">
      <c r="A195" s="19" t="s">
        <v>124</v>
      </c>
      <c r="B195" s="19" t="s">
        <v>83</v>
      </c>
      <c r="C195" s="21" t="s">
        <v>80</v>
      </c>
      <c r="D195" s="20">
        <v>42767</v>
      </c>
      <c r="E195" s="19">
        <v>2992768</v>
      </c>
      <c r="F195" s="19" t="s">
        <v>122</v>
      </c>
    </row>
    <row r="196" spans="1:6" x14ac:dyDescent="0.25">
      <c r="A196" s="19" t="s">
        <v>124</v>
      </c>
      <c r="B196" s="19" t="s">
        <v>83</v>
      </c>
      <c r="C196" s="21" t="s">
        <v>86</v>
      </c>
      <c r="D196" s="20">
        <v>42767</v>
      </c>
      <c r="E196" s="19">
        <v>356672</v>
      </c>
      <c r="F196" s="19" t="s">
        <v>126</v>
      </c>
    </row>
    <row r="197" spans="1:6" x14ac:dyDescent="0.25">
      <c r="A197" s="19" t="s">
        <v>78</v>
      </c>
      <c r="B197" s="19" t="s">
        <v>79</v>
      </c>
      <c r="C197" s="21" t="s">
        <v>80</v>
      </c>
      <c r="D197" s="20">
        <v>42767</v>
      </c>
      <c r="E197" s="19">
        <v>3047328</v>
      </c>
      <c r="F197" s="21" t="s">
        <v>81</v>
      </c>
    </row>
    <row r="198" spans="1:6" x14ac:dyDescent="0.25">
      <c r="A198" s="19" t="s">
        <v>110</v>
      </c>
      <c r="B198" s="19" t="s">
        <v>83</v>
      </c>
      <c r="C198" s="21" t="s">
        <v>80</v>
      </c>
      <c r="D198" s="20">
        <v>42767</v>
      </c>
      <c r="E198" s="19">
        <v>1320320</v>
      </c>
      <c r="F198" s="19" t="s">
        <v>122</v>
      </c>
    </row>
    <row r="199" spans="1:6" x14ac:dyDescent="0.25">
      <c r="A199" s="19" t="s">
        <v>123</v>
      </c>
      <c r="B199" s="19" t="s">
        <v>79</v>
      </c>
      <c r="C199" s="21" t="s">
        <v>80</v>
      </c>
      <c r="D199" s="20">
        <v>42767</v>
      </c>
      <c r="E199" s="19">
        <v>955712</v>
      </c>
      <c r="F199" s="21" t="s">
        <v>138</v>
      </c>
    </row>
    <row r="200" spans="1:6" x14ac:dyDescent="0.25">
      <c r="A200" s="19" t="s">
        <v>127</v>
      </c>
      <c r="B200" s="19" t="s">
        <v>103</v>
      </c>
      <c r="C200" s="21" t="s">
        <v>80</v>
      </c>
      <c r="D200" s="20">
        <v>42767</v>
      </c>
      <c r="E200" s="19">
        <v>1501824</v>
      </c>
      <c r="F200" s="19" t="s">
        <v>128</v>
      </c>
    </row>
    <row r="201" spans="1:6" x14ac:dyDescent="0.25">
      <c r="A201" s="19" t="s">
        <v>124</v>
      </c>
      <c r="B201" s="19" t="s">
        <v>83</v>
      </c>
      <c r="C201" s="21" t="s">
        <v>80</v>
      </c>
      <c r="D201" s="20">
        <v>42767</v>
      </c>
      <c r="E201" s="19">
        <v>945696</v>
      </c>
      <c r="F201" s="19" t="s">
        <v>122</v>
      </c>
    </row>
    <row r="202" spans="1:6" x14ac:dyDescent="0.25">
      <c r="A202" s="19" t="s">
        <v>124</v>
      </c>
      <c r="B202" s="19" t="s">
        <v>83</v>
      </c>
      <c r="C202" s="21" t="s">
        <v>80</v>
      </c>
      <c r="D202" s="20">
        <v>42767</v>
      </c>
      <c r="E202" s="19">
        <v>684928</v>
      </c>
      <c r="F202" s="19" t="s">
        <v>84</v>
      </c>
    </row>
    <row r="203" spans="1:6" x14ac:dyDescent="0.25">
      <c r="A203" s="19" t="s">
        <v>94</v>
      </c>
      <c r="B203" s="19" t="s">
        <v>79</v>
      </c>
      <c r="C203" s="21" t="s">
        <v>86</v>
      </c>
      <c r="D203" s="20">
        <v>42767</v>
      </c>
      <c r="E203" s="19">
        <v>2600448</v>
      </c>
      <c r="F203" s="21" t="s">
        <v>142</v>
      </c>
    </row>
    <row r="204" spans="1:6" x14ac:dyDescent="0.25">
      <c r="A204" s="19" t="s">
        <v>98</v>
      </c>
      <c r="B204" s="19" t="s">
        <v>79</v>
      </c>
      <c r="C204" s="21" t="s">
        <v>86</v>
      </c>
      <c r="D204" s="20">
        <v>42767</v>
      </c>
      <c r="E204" s="19">
        <v>2899936</v>
      </c>
      <c r="F204" s="19" t="s">
        <v>90</v>
      </c>
    </row>
    <row r="205" spans="1:6" x14ac:dyDescent="0.25">
      <c r="A205" s="19" t="s">
        <v>91</v>
      </c>
      <c r="B205" s="19" t="s">
        <v>79</v>
      </c>
      <c r="C205" s="21" t="s">
        <v>92</v>
      </c>
      <c r="D205" s="20">
        <v>42768</v>
      </c>
      <c r="E205" s="19">
        <v>1064352</v>
      </c>
      <c r="F205" s="21" t="s">
        <v>112</v>
      </c>
    </row>
    <row r="206" spans="1:6" x14ac:dyDescent="0.25">
      <c r="A206" s="19" t="s">
        <v>123</v>
      </c>
      <c r="B206" s="19" t="s">
        <v>79</v>
      </c>
      <c r="C206" s="21" t="s">
        <v>80</v>
      </c>
      <c r="D206" s="20">
        <v>42768</v>
      </c>
      <c r="E206" s="19">
        <v>195616</v>
      </c>
      <c r="F206" s="19" t="s">
        <v>106</v>
      </c>
    </row>
    <row r="207" spans="1:6" x14ac:dyDescent="0.25">
      <c r="A207" s="19" t="s">
        <v>143</v>
      </c>
      <c r="B207" s="19" t="s">
        <v>79</v>
      </c>
      <c r="C207" s="21" t="s">
        <v>80</v>
      </c>
      <c r="D207" s="20">
        <v>42768</v>
      </c>
      <c r="E207" s="19">
        <v>606336</v>
      </c>
      <c r="F207" s="21" t="s">
        <v>81</v>
      </c>
    </row>
    <row r="208" spans="1:6" x14ac:dyDescent="0.25">
      <c r="A208" s="19" t="s">
        <v>98</v>
      </c>
      <c r="B208" s="19" t="s">
        <v>79</v>
      </c>
      <c r="C208" s="21" t="s">
        <v>86</v>
      </c>
      <c r="D208" s="20">
        <v>42768</v>
      </c>
      <c r="E208" s="19">
        <v>3844800</v>
      </c>
      <c r="F208" s="19" t="s">
        <v>90</v>
      </c>
    </row>
    <row r="209" spans="1:6" x14ac:dyDescent="0.25">
      <c r="A209" s="19" t="s">
        <v>120</v>
      </c>
      <c r="B209" s="19" t="s">
        <v>83</v>
      </c>
      <c r="C209" s="21" t="s">
        <v>80</v>
      </c>
      <c r="D209" s="20">
        <v>42768</v>
      </c>
      <c r="E209" s="19">
        <v>800832</v>
      </c>
      <c r="F209" s="19" t="s">
        <v>106</v>
      </c>
    </row>
    <row r="210" spans="1:6" x14ac:dyDescent="0.25">
      <c r="A210" s="19" t="s">
        <v>98</v>
      </c>
      <c r="B210" s="19" t="s">
        <v>79</v>
      </c>
      <c r="C210" s="21" t="s">
        <v>80</v>
      </c>
      <c r="D210" s="20">
        <v>42768</v>
      </c>
      <c r="E210" s="19">
        <v>1772992</v>
      </c>
      <c r="F210" s="19" t="s">
        <v>122</v>
      </c>
    </row>
    <row r="211" spans="1:6" x14ac:dyDescent="0.25">
      <c r="A211" s="19" t="s">
        <v>124</v>
      </c>
      <c r="B211" s="19" t="s">
        <v>83</v>
      </c>
      <c r="C211" s="21" t="s">
        <v>86</v>
      </c>
      <c r="D211" s="20">
        <v>42768</v>
      </c>
      <c r="E211" s="19">
        <v>1255200</v>
      </c>
      <c r="F211" s="19" t="s">
        <v>126</v>
      </c>
    </row>
    <row r="212" spans="1:6" x14ac:dyDescent="0.25">
      <c r="A212" s="19" t="s">
        <v>102</v>
      </c>
      <c r="B212" s="19" t="s">
        <v>103</v>
      </c>
      <c r="C212" s="21" t="s">
        <v>80</v>
      </c>
      <c r="D212" s="20">
        <v>42769</v>
      </c>
      <c r="E212" s="19">
        <v>217248</v>
      </c>
      <c r="F212" s="19" t="s">
        <v>105</v>
      </c>
    </row>
    <row r="213" spans="1:6" x14ac:dyDescent="0.25">
      <c r="A213" s="19" t="s">
        <v>82</v>
      </c>
      <c r="B213" s="19" t="s">
        <v>83</v>
      </c>
      <c r="C213" s="21" t="s">
        <v>80</v>
      </c>
      <c r="D213" s="20">
        <v>42769</v>
      </c>
      <c r="E213" s="19">
        <v>8457216</v>
      </c>
      <c r="F213" s="19" t="s">
        <v>84</v>
      </c>
    </row>
    <row r="214" spans="1:6" x14ac:dyDescent="0.25">
      <c r="A214" s="19" t="s">
        <v>78</v>
      </c>
      <c r="B214" s="19" t="s">
        <v>79</v>
      </c>
      <c r="C214" s="21" t="s">
        <v>86</v>
      </c>
      <c r="D214" s="20">
        <v>42769</v>
      </c>
      <c r="E214" s="19">
        <v>1838176</v>
      </c>
      <c r="F214" s="19" t="s">
        <v>87</v>
      </c>
    </row>
    <row r="215" spans="1:6" x14ac:dyDescent="0.25">
      <c r="A215" s="19" t="s">
        <v>132</v>
      </c>
      <c r="B215" s="19" t="s">
        <v>103</v>
      </c>
      <c r="C215" s="21" t="s">
        <v>86</v>
      </c>
      <c r="D215" s="20">
        <v>42769</v>
      </c>
      <c r="E215" s="19">
        <v>667904</v>
      </c>
      <c r="F215" s="19" t="s">
        <v>146</v>
      </c>
    </row>
    <row r="216" spans="1:6" x14ac:dyDescent="0.25">
      <c r="A216" s="19" t="s">
        <v>98</v>
      </c>
      <c r="B216" s="19" t="s">
        <v>79</v>
      </c>
      <c r="C216" s="21" t="s">
        <v>86</v>
      </c>
      <c r="D216" s="20">
        <v>42769</v>
      </c>
      <c r="E216" s="19">
        <v>2964480</v>
      </c>
      <c r="F216" s="19" t="s">
        <v>90</v>
      </c>
    </row>
    <row r="217" spans="1:6" x14ac:dyDescent="0.25">
      <c r="A217" s="19" t="s">
        <v>139</v>
      </c>
      <c r="B217" s="19" t="s">
        <v>103</v>
      </c>
      <c r="C217" s="21" t="s">
        <v>80</v>
      </c>
      <c r="D217" s="20">
        <v>42769</v>
      </c>
      <c r="E217" s="19">
        <v>455744</v>
      </c>
      <c r="F217" s="21" t="s">
        <v>100</v>
      </c>
    </row>
    <row r="218" spans="1:6" x14ac:dyDescent="0.25">
      <c r="A218" s="19" t="s">
        <v>82</v>
      </c>
      <c r="B218" s="19" t="s">
        <v>83</v>
      </c>
      <c r="C218" s="21" t="s">
        <v>86</v>
      </c>
      <c r="D218" s="20">
        <v>42769</v>
      </c>
      <c r="E218" s="19">
        <v>915040</v>
      </c>
      <c r="F218" s="19" t="s">
        <v>126</v>
      </c>
    </row>
    <row r="219" spans="1:6" x14ac:dyDescent="0.25">
      <c r="A219" s="19" t="s">
        <v>149</v>
      </c>
      <c r="B219" s="19" t="s">
        <v>89</v>
      </c>
      <c r="C219" s="21" t="s">
        <v>86</v>
      </c>
      <c r="D219" s="20">
        <v>42769</v>
      </c>
      <c r="E219" s="19">
        <v>80928</v>
      </c>
      <c r="F219" s="19" t="s">
        <v>146</v>
      </c>
    </row>
    <row r="220" spans="1:6" x14ac:dyDescent="0.25">
      <c r="A220" s="19" t="s">
        <v>99</v>
      </c>
      <c r="B220" s="19" t="s">
        <v>79</v>
      </c>
      <c r="C220" s="21" t="s">
        <v>92</v>
      </c>
      <c r="D220" s="20">
        <v>42770</v>
      </c>
      <c r="E220" s="19">
        <v>2078016</v>
      </c>
      <c r="F220" s="19" t="s">
        <v>93</v>
      </c>
    </row>
    <row r="221" spans="1:6" x14ac:dyDescent="0.25">
      <c r="A221" s="19" t="s">
        <v>113</v>
      </c>
      <c r="B221" s="19" t="s">
        <v>79</v>
      </c>
      <c r="C221" s="21" t="s">
        <v>80</v>
      </c>
      <c r="D221" s="20">
        <v>42770</v>
      </c>
      <c r="E221" s="19">
        <v>2841760</v>
      </c>
      <c r="F221" s="21" t="s">
        <v>138</v>
      </c>
    </row>
    <row r="222" spans="1:6" x14ac:dyDescent="0.25">
      <c r="A222" s="19" t="s">
        <v>115</v>
      </c>
      <c r="B222" s="19" t="s">
        <v>83</v>
      </c>
      <c r="C222" s="21" t="s">
        <v>80</v>
      </c>
      <c r="D222" s="20">
        <v>42770</v>
      </c>
      <c r="E222" s="19">
        <v>1414912</v>
      </c>
      <c r="F222" s="19" t="s">
        <v>106</v>
      </c>
    </row>
    <row r="223" spans="1:6" x14ac:dyDescent="0.25">
      <c r="A223" s="19" t="s">
        <v>98</v>
      </c>
      <c r="B223" s="19" t="s">
        <v>79</v>
      </c>
      <c r="C223" s="21" t="s">
        <v>80</v>
      </c>
      <c r="D223" s="20">
        <v>42770</v>
      </c>
      <c r="E223" s="19">
        <v>2780000</v>
      </c>
      <c r="F223" s="19" t="s">
        <v>96</v>
      </c>
    </row>
    <row r="224" spans="1:6" x14ac:dyDescent="0.25">
      <c r="A224" s="19" t="s">
        <v>99</v>
      </c>
      <c r="B224" s="19" t="s">
        <v>79</v>
      </c>
      <c r="C224" s="21" t="s">
        <v>86</v>
      </c>
      <c r="D224" s="20">
        <v>42770</v>
      </c>
      <c r="E224" s="19">
        <v>2812928</v>
      </c>
      <c r="F224" s="19" t="s">
        <v>97</v>
      </c>
    </row>
    <row r="225" spans="1:6" x14ac:dyDescent="0.25">
      <c r="A225" s="19" t="s">
        <v>104</v>
      </c>
      <c r="B225" s="19" t="s">
        <v>79</v>
      </c>
      <c r="C225" s="21" t="s">
        <v>86</v>
      </c>
      <c r="D225" s="20">
        <v>42770</v>
      </c>
      <c r="E225" s="19">
        <v>563968</v>
      </c>
      <c r="F225" s="19" t="s">
        <v>108</v>
      </c>
    </row>
    <row r="226" spans="1:6" x14ac:dyDescent="0.25">
      <c r="A226" s="19" t="s">
        <v>101</v>
      </c>
      <c r="B226" s="19" t="s">
        <v>79</v>
      </c>
      <c r="C226" s="21" t="s">
        <v>92</v>
      </c>
      <c r="D226" s="20">
        <v>42770</v>
      </c>
      <c r="E226" s="19">
        <v>387936</v>
      </c>
      <c r="F226" s="19" t="s">
        <v>131</v>
      </c>
    </row>
    <row r="227" spans="1:6" x14ac:dyDescent="0.25">
      <c r="A227" s="19" t="s">
        <v>120</v>
      </c>
      <c r="B227" s="19" t="s">
        <v>83</v>
      </c>
      <c r="C227" s="21" t="s">
        <v>92</v>
      </c>
      <c r="D227" s="20">
        <v>42770</v>
      </c>
      <c r="E227" s="19">
        <v>3937760</v>
      </c>
      <c r="F227" s="19" t="s">
        <v>95</v>
      </c>
    </row>
    <row r="228" spans="1:6" x14ac:dyDescent="0.25">
      <c r="A228" s="19" t="s">
        <v>127</v>
      </c>
      <c r="B228" s="19" t="s">
        <v>103</v>
      </c>
      <c r="C228" s="21" t="s">
        <v>80</v>
      </c>
      <c r="D228" s="20">
        <v>42770</v>
      </c>
      <c r="E228" s="19">
        <v>256832</v>
      </c>
      <c r="F228" s="19" t="s">
        <v>114</v>
      </c>
    </row>
    <row r="229" spans="1:6" x14ac:dyDescent="0.25">
      <c r="A229" s="19" t="s">
        <v>127</v>
      </c>
      <c r="B229" s="19" t="s">
        <v>103</v>
      </c>
      <c r="C229" s="21" t="s">
        <v>86</v>
      </c>
      <c r="D229" s="20">
        <v>42770</v>
      </c>
      <c r="E229" s="19">
        <v>318816</v>
      </c>
      <c r="F229" s="19" t="s">
        <v>116</v>
      </c>
    </row>
    <row r="230" spans="1:6" x14ac:dyDescent="0.25">
      <c r="A230" s="19" t="s">
        <v>124</v>
      </c>
      <c r="B230" s="19" t="s">
        <v>83</v>
      </c>
      <c r="C230" s="21" t="s">
        <v>86</v>
      </c>
      <c r="D230" s="20">
        <v>42770</v>
      </c>
      <c r="E230" s="19">
        <v>1046624</v>
      </c>
      <c r="F230" s="19" t="s">
        <v>87</v>
      </c>
    </row>
    <row r="231" spans="1:6" x14ac:dyDescent="0.25">
      <c r="A231" s="19" t="s">
        <v>82</v>
      </c>
      <c r="B231" s="19" t="s">
        <v>83</v>
      </c>
      <c r="C231" s="21" t="s">
        <v>86</v>
      </c>
      <c r="D231" s="20">
        <v>42771</v>
      </c>
      <c r="E231" s="19">
        <v>3055872</v>
      </c>
      <c r="F231" s="19" t="s">
        <v>87</v>
      </c>
    </row>
    <row r="232" spans="1:6" x14ac:dyDescent="0.25">
      <c r="A232" s="19" t="s">
        <v>115</v>
      </c>
      <c r="B232" s="19" t="s">
        <v>83</v>
      </c>
      <c r="C232" s="21" t="s">
        <v>92</v>
      </c>
      <c r="D232" s="20">
        <v>42772</v>
      </c>
      <c r="E232" s="19">
        <v>1435552</v>
      </c>
      <c r="F232" s="19" t="s">
        <v>141</v>
      </c>
    </row>
    <row r="233" spans="1:6" x14ac:dyDescent="0.25">
      <c r="A233" s="19" t="s">
        <v>143</v>
      </c>
      <c r="B233" s="19" t="s">
        <v>79</v>
      </c>
      <c r="C233" s="21" t="s">
        <v>92</v>
      </c>
      <c r="D233" s="20">
        <v>42772</v>
      </c>
      <c r="E233" s="19">
        <v>1496128</v>
      </c>
      <c r="F233" s="19" t="s">
        <v>131</v>
      </c>
    </row>
    <row r="234" spans="1:6" x14ac:dyDescent="0.25">
      <c r="A234" s="19" t="s">
        <v>104</v>
      </c>
      <c r="B234" s="19" t="s">
        <v>79</v>
      </c>
      <c r="C234" s="21" t="s">
        <v>92</v>
      </c>
      <c r="D234" s="20">
        <v>42772</v>
      </c>
      <c r="E234" s="19">
        <v>1365440</v>
      </c>
      <c r="F234" s="19" t="s">
        <v>133</v>
      </c>
    </row>
    <row r="235" spans="1:6" x14ac:dyDescent="0.25">
      <c r="A235" s="19" t="s">
        <v>127</v>
      </c>
      <c r="B235" s="19" t="s">
        <v>103</v>
      </c>
      <c r="C235" s="21" t="s">
        <v>86</v>
      </c>
      <c r="D235" s="20">
        <v>42772</v>
      </c>
      <c r="E235" s="19">
        <v>446368</v>
      </c>
      <c r="F235" s="19" t="s">
        <v>116</v>
      </c>
    </row>
    <row r="236" spans="1:6" x14ac:dyDescent="0.25">
      <c r="A236" s="19" t="s">
        <v>82</v>
      </c>
      <c r="B236" s="19" t="s">
        <v>83</v>
      </c>
      <c r="C236" s="21" t="s">
        <v>86</v>
      </c>
      <c r="D236" s="20">
        <v>42772</v>
      </c>
      <c r="E236" s="19">
        <v>298880</v>
      </c>
      <c r="F236" s="19" t="s">
        <v>146</v>
      </c>
    </row>
    <row r="237" spans="1:6" x14ac:dyDescent="0.25">
      <c r="A237" s="19" t="s">
        <v>94</v>
      </c>
      <c r="B237" s="19" t="s">
        <v>79</v>
      </c>
      <c r="C237" s="21" t="s">
        <v>80</v>
      </c>
      <c r="D237" s="20">
        <v>42772</v>
      </c>
      <c r="E237" s="19">
        <v>3174048</v>
      </c>
      <c r="F237" s="19" t="s">
        <v>107</v>
      </c>
    </row>
    <row r="238" spans="1:6" x14ac:dyDescent="0.25">
      <c r="A238" s="19" t="s">
        <v>98</v>
      </c>
      <c r="B238" s="19" t="s">
        <v>79</v>
      </c>
      <c r="C238" s="21" t="s">
        <v>86</v>
      </c>
      <c r="D238" s="20">
        <v>42772</v>
      </c>
      <c r="E238" s="19">
        <v>1435776</v>
      </c>
      <c r="F238" s="19" t="s">
        <v>90</v>
      </c>
    </row>
    <row r="239" spans="1:6" x14ac:dyDescent="0.25">
      <c r="A239" s="19" t="s">
        <v>94</v>
      </c>
      <c r="B239" s="19" t="s">
        <v>79</v>
      </c>
      <c r="C239" s="21" t="s">
        <v>80</v>
      </c>
      <c r="D239" s="20">
        <v>42773</v>
      </c>
      <c r="E239" s="19">
        <v>590304</v>
      </c>
      <c r="F239" s="19" t="s">
        <v>117</v>
      </c>
    </row>
    <row r="240" spans="1:6" x14ac:dyDescent="0.25">
      <c r="A240" s="19" t="s">
        <v>124</v>
      </c>
      <c r="B240" s="19" t="s">
        <v>83</v>
      </c>
      <c r="C240" s="21" t="s">
        <v>80</v>
      </c>
      <c r="D240" s="20">
        <v>42773</v>
      </c>
      <c r="E240" s="19">
        <v>822912</v>
      </c>
      <c r="F240" s="19" t="s">
        <v>122</v>
      </c>
    </row>
    <row r="241" spans="1:6" x14ac:dyDescent="0.25">
      <c r="A241" s="19" t="s">
        <v>123</v>
      </c>
      <c r="B241" s="19" t="s">
        <v>79</v>
      </c>
      <c r="C241" s="21" t="s">
        <v>86</v>
      </c>
      <c r="D241" s="20">
        <v>42773</v>
      </c>
      <c r="E241" s="19">
        <v>2134848</v>
      </c>
      <c r="F241" s="21" t="s">
        <v>118</v>
      </c>
    </row>
    <row r="242" spans="1:6" x14ac:dyDescent="0.25">
      <c r="A242" s="19" t="s">
        <v>143</v>
      </c>
      <c r="B242" s="19" t="s">
        <v>79</v>
      </c>
      <c r="C242" s="21" t="s">
        <v>86</v>
      </c>
      <c r="D242" s="20">
        <v>42773</v>
      </c>
      <c r="E242" s="19">
        <v>871872</v>
      </c>
      <c r="F242" s="19" t="s">
        <v>126</v>
      </c>
    </row>
    <row r="243" spans="1:6" x14ac:dyDescent="0.25">
      <c r="A243" s="19" t="s">
        <v>88</v>
      </c>
      <c r="B243" s="19" t="s">
        <v>89</v>
      </c>
      <c r="C243" s="21" t="s">
        <v>86</v>
      </c>
      <c r="D243" s="20">
        <v>42773</v>
      </c>
      <c r="E243" s="19">
        <v>2823328</v>
      </c>
      <c r="F243" s="19" t="s">
        <v>87</v>
      </c>
    </row>
    <row r="244" spans="1:6" x14ac:dyDescent="0.25">
      <c r="A244" s="19" t="s">
        <v>127</v>
      </c>
      <c r="B244" s="19" t="s">
        <v>103</v>
      </c>
      <c r="C244" s="21" t="s">
        <v>92</v>
      </c>
      <c r="D244" s="20">
        <v>42774</v>
      </c>
      <c r="E244" s="19">
        <v>698752</v>
      </c>
      <c r="F244" s="19" t="s">
        <v>141</v>
      </c>
    </row>
    <row r="245" spans="1:6" x14ac:dyDescent="0.25">
      <c r="A245" s="19" t="s">
        <v>113</v>
      </c>
      <c r="B245" s="19" t="s">
        <v>79</v>
      </c>
      <c r="C245" s="21" t="s">
        <v>80</v>
      </c>
      <c r="D245" s="20">
        <v>42774</v>
      </c>
      <c r="E245" s="19">
        <v>5504352</v>
      </c>
      <c r="F245" s="19" t="s">
        <v>106</v>
      </c>
    </row>
    <row r="246" spans="1:6" x14ac:dyDescent="0.25">
      <c r="A246" s="19" t="s">
        <v>115</v>
      </c>
      <c r="B246" s="19" t="s">
        <v>83</v>
      </c>
      <c r="C246" s="21" t="s">
        <v>80</v>
      </c>
      <c r="D246" s="20">
        <v>42774</v>
      </c>
      <c r="E246" s="19">
        <v>247456</v>
      </c>
      <c r="F246" s="21" t="s">
        <v>138</v>
      </c>
    </row>
    <row r="247" spans="1:6" x14ac:dyDescent="0.25">
      <c r="A247" s="19" t="s">
        <v>149</v>
      </c>
      <c r="B247" s="19" t="s">
        <v>89</v>
      </c>
      <c r="C247" s="21" t="s">
        <v>80</v>
      </c>
      <c r="D247" s="20">
        <v>42774</v>
      </c>
      <c r="E247" s="19">
        <v>425088</v>
      </c>
      <c r="F247" s="19" t="s">
        <v>122</v>
      </c>
    </row>
    <row r="248" spans="1:6" x14ac:dyDescent="0.25">
      <c r="A248" s="19" t="s">
        <v>101</v>
      </c>
      <c r="B248" s="19" t="s">
        <v>79</v>
      </c>
      <c r="C248" s="21" t="s">
        <v>92</v>
      </c>
      <c r="D248" s="20">
        <v>42774</v>
      </c>
      <c r="E248" s="19">
        <v>3113504</v>
      </c>
      <c r="F248" s="19" t="s">
        <v>133</v>
      </c>
    </row>
    <row r="249" spans="1:6" x14ac:dyDescent="0.25">
      <c r="A249" s="19" t="s">
        <v>104</v>
      </c>
      <c r="B249" s="19" t="s">
        <v>79</v>
      </c>
      <c r="C249" s="21" t="s">
        <v>92</v>
      </c>
      <c r="D249" s="20">
        <v>42774</v>
      </c>
      <c r="E249" s="19">
        <v>4081056</v>
      </c>
      <c r="F249" s="19" t="s">
        <v>131</v>
      </c>
    </row>
    <row r="250" spans="1:6" x14ac:dyDescent="0.25">
      <c r="A250" s="19" t="s">
        <v>109</v>
      </c>
      <c r="B250" s="19" t="s">
        <v>89</v>
      </c>
      <c r="C250" s="21" t="s">
        <v>80</v>
      </c>
      <c r="D250" s="20">
        <v>42774</v>
      </c>
      <c r="E250" s="19">
        <v>646944</v>
      </c>
      <c r="F250" s="19" t="s">
        <v>96</v>
      </c>
    </row>
    <row r="251" spans="1:6" x14ac:dyDescent="0.25">
      <c r="A251" s="19" t="s">
        <v>85</v>
      </c>
      <c r="B251" s="19" t="s">
        <v>83</v>
      </c>
      <c r="C251" s="21" t="s">
        <v>86</v>
      </c>
      <c r="D251" s="20">
        <v>42774</v>
      </c>
      <c r="E251" s="19">
        <v>742560</v>
      </c>
      <c r="F251" s="19" t="s">
        <v>126</v>
      </c>
    </row>
    <row r="252" spans="1:6" x14ac:dyDescent="0.25">
      <c r="A252" s="19" t="s">
        <v>104</v>
      </c>
      <c r="B252" s="19" t="s">
        <v>79</v>
      </c>
      <c r="C252" s="21" t="s">
        <v>86</v>
      </c>
      <c r="D252" s="20">
        <v>42774</v>
      </c>
      <c r="E252" s="19">
        <v>2135968</v>
      </c>
      <c r="F252" s="19" t="s">
        <v>108</v>
      </c>
    </row>
    <row r="253" spans="1:6" x14ac:dyDescent="0.25">
      <c r="A253" s="19" t="s">
        <v>124</v>
      </c>
      <c r="B253" s="19" t="s">
        <v>83</v>
      </c>
      <c r="C253" s="21" t="s">
        <v>92</v>
      </c>
      <c r="D253" s="20">
        <v>42774</v>
      </c>
      <c r="E253" s="19">
        <v>2456320</v>
      </c>
      <c r="F253" s="19" t="s">
        <v>95</v>
      </c>
    </row>
    <row r="254" spans="1:6" x14ac:dyDescent="0.25">
      <c r="A254" s="19" t="s">
        <v>123</v>
      </c>
      <c r="B254" s="19" t="s">
        <v>79</v>
      </c>
      <c r="C254" s="21" t="s">
        <v>86</v>
      </c>
      <c r="D254" s="20">
        <v>42774</v>
      </c>
      <c r="E254" s="19">
        <v>523008</v>
      </c>
      <c r="F254" s="21" t="s">
        <v>118</v>
      </c>
    </row>
    <row r="255" spans="1:6" x14ac:dyDescent="0.25">
      <c r="A255" s="19" t="s">
        <v>127</v>
      </c>
      <c r="B255" s="19" t="s">
        <v>103</v>
      </c>
      <c r="C255" s="21" t="s">
        <v>86</v>
      </c>
      <c r="D255" s="20">
        <v>42774</v>
      </c>
      <c r="E255" s="19">
        <v>1094304</v>
      </c>
      <c r="F255" s="21" t="s">
        <v>142</v>
      </c>
    </row>
    <row r="256" spans="1:6" x14ac:dyDescent="0.25">
      <c r="A256" s="19" t="s">
        <v>110</v>
      </c>
      <c r="B256" s="19" t="s">
        <v>83</v>
      </c>
      <c r="C256" s="21" t="s">
        <v>80</v>
      </c>
      <c r="D256" s="20">
        <v>42775</v>
      </c>
      <c r="E256" s="19">
        <v>1163232</v>
      </c>
      <c r="F256" s="19" t="s">
        <v>96</v>
      </c>
    </row>
    <row r="257" spans="1:6" x14ac:dyDescent="0.25">
      <c r="A257" s="19" t="s">
        <v>124</v>
      </c>
      <c r="B257" s="19" t="s">
        <v>83</v>
      </c>
      <c r="C257" s="21" t="s">
        <v>86</v>
      </c>
      <c r="D257" s="20">
        <v>42775</v>
      </c>
      <c r="E257" s="19">
        <v>500736</v>
      </c>
      <c r="F257" s="19" t="s">
        <v>90</v>
      </c>
    </row>
    <row r="258" spans="1:6" x14ac:dyDescent="0.25">
      <c r="A258" s="19" t="s">
        <v>94</v>
      </c>
      <c r="B258" s="19" t="s">
        <v>79</v>
      </c>
      <c r="C258" s="21" t="s">
        <v>80</v>
      </c>
      <c r="D258" s="20">
        <v>42775</v>
      </c>
      <c r="E258" s="19">
        <v>1204960</v>
      </c>
      <c r="F258" s="21" t="s">
        <v>121</v>
      </c>
    </row>
    <row r="259" spans="1:6" x14ac:dyDescent="0.25">
      <c r="A259" s="19" t="s">
        <v>109</v>
      </c>
      <c r="B259" s="19" t="s">
        <v>89</v>
      </c>
      <c r="C259" s="21" t="s">
        <v>80</v>
      </c>
      <c r="D259" s="20">
        <v>42775</v>
      </c>
      <c r="E259" s="19">
        <v>1184160</v>
      </c>
      <c r="F259" s="19" t="s">
        <v>122</v>
      </c>
    </row>
    <row r="260" spans="1:6" x14ac:dyDescent="0.25">
      <c r="A260" s="19" t="s">
        <v>143</v>
      </c>
      <c r="B260" s="19" t="s">
        <v>79</v>
      </c>
      <c r="C260" s="21" t="s">
        <v>80</v>
      </c>
      <c r="D260" s="20">
        <v>42775</v>
      </c>
      <c r="E260" s="19">
        <v>2617024</v>
      </c>
      <c r="F260" s="19" t="s">
        <v>122</v>
      </c>
    </row>
    <row r="261" spans="1:6" x14ac:dyDescent="0.25">
      <c r="A261" s="19" t="s">
        <v>99</v>
      </c>
      <c r="B261" s="19" t="s">
        <v>79</v>
      </c>
      <c r="C261" s="21" t="s">
        <v>86</v>
      </c>
      <c r="D261" s="20">
        <v>42775</v>
      </c>
      <c r="E261" s="19">
        <v>1297440</v>
      </c>
      <c r="F261" s="19" t="s">
        <v>134</v>
      </c>
    </row>
    <row r="262" spans="1:6" x14ac:dyDescent="0.25">
      <c r="A262" s="19" t="s">
        <v>91</v>
      </c>
      <c r="B262" s="19" t="s">
        <v>79</v>
      </c>
      <c r="C262" s="21" t="s">
        <v>86</v>
      </c>
      <c r="D262" s="20">
        <v>42775</v>
      </c>
      <c r="E262" s="19">
        <v>3022464</v>
      </c>
      <c r="F262" s="19" t="s">
        <v>136</v>
      </c>
    </row>
    <row r="263" spans="1:6" x14ac:dyDescent="0.25">
      <c r="A263" s="19" t="s">
        <v>120</v>
      </c>
      <c r="B263" s="19" t="s">
        <v>83</v>
      </c>
      <c r="C263" s="21" t="s">
        <v>86</v>
      </c>
      <c r="D263" s="20">
        <v>42775</v>
      </c>
      <c r="E263" s="19">
        <v>229760</v>
      </c>
      <c r="F263" s="21" t="s">
        <v>130</v>
      </c>
    </row>
    <row r="264" spans="1:6" x14ac:dyDescent="0.25">
      <c r="A264" s="19" t="s">
        <v>127</v>
      </c>
      <c r="B264" s="19" t="s">
        <v>103</v>
      </c>
      <c r="C264" s="21" t="s">
        <v>86</v>
      </c>
      <c r="D264" s="20">
        <v>42775</v>
      </c>
      <c r="E264" s="19">
        <v>1793664</v>
      </c>
      <c r="F264" s="19" t="s">
        <v>144</v>
      </c>
    </row>
    <row r="265" spans="1:6" x14ac:dyDescent="0.25">
      <c r="A265" s="19" t="s">
        <v>149</v>
      </c>
      <c r="B265" s="19" t="s">
        <v>89</v>
      </c>
      <c r="C265" s="21" t="s">
        <v>86</v>
      </c>
      <c r="D265" s="20">
        <v>42775</v>
      </c>
      <c r="E265" s="19">
        <v>2184928</v>
      </c>
      <c r="F265" s="19" t="s">
        <v>90</v>
      </c>
    </row>
    <row r="266" spans="1:6" x14ac:dyDescent="0.25">
      <c r="A266" s="19" t="s">
        <v>120</v>
      </c>
      <c r="B266" s="19" t="s">
        <v>83</v>
      </c>
      <c r="C266" s="21" t="s">
        <v>80</v>
      </c>
      <c r="D266" s="20">
        <v>42775</v>
      </c>
      <c r="E266" s="19">
        <v>1201536</v>
      </c>
      <c r="F266" s="19" t="s">
        <v>135</v>
      </c>
    </row>
    <row r="267" spans="1:6" x14ac:dyDescent="0.25">
      <c r="A267" s="19" t="s">
        <v>82</v>
      </c>
      <c r="B267" s="19" t="s">
        <v>83</v>
      </c>
      <c r="C267" s="21" t="s">
        <v>86</v>
      </c>
      <c r="D267" s="20">
        <v>42775</v>
      </c>
      <c r="E267" s="19">
        <v>2442496</v>
      </c>
      <c r="F267" s="19" t="s">
        <v>87</v>
      </c>
    </row>
    <row r="268" spans="1:6" x14ac:dyDescent="0.25">
      <c r="A268" s="19" t="s">
        <v>139</v>
      </c>
      <c r="B268" s="19" t="s">
        <v>103</v>
      </c>
      <c r="C268" s="21" t="s">
        <v>86</v>
      </c>
      <c r="D268" s="20">
        <v>42776</v>
      </c>
      <c r="E268" s="19">
        <v>2611648</v>
      </c>
      <c r="F268" s="21" t="s">
        <v>118</v>
      </c>
    </row>
    <row r="269" spans="1:6" x14ac:dyDescent="0.25">
      <c r="A269" s="19" t="s">
        <v>99</v>
      </c>
      <c r="B269" s="19" t="s">
        <v>79</v>
      </c>
      <c r="C269" s="21" t="s">
        <v>86</v>
      </c>
      <c r="D269" s="20">
        <v>42776</v>
      </c>
      <c r="E269" s="19">
        <v>1413696</v>
      </c>
      <c r="F269" s="19" t="s">
        <v>136</v>
      </c>
    </row>
    <row r="270" spans="1:6" x14ac:dyDescent="0.25">
      <c r="A270" s="19" t="s">
        <v>115</v>
      </c>
      <c r="B270" s="19" t="s">
        <v>83</v>
      </c>
      <c r="C270" s="21" t="s">
        <v>86</v>
      </c>
      <c r="D270" s="20">
        <v>42776</v>
      </c>
      <c r="E270" s="19">
        <v>2923712</v>
      </c>
      <c r="F270" s="19" t="s">
        <v>116</v>
      </c>
    </row>
    <row r="271" spans="1:6" x14ac:dyDescent="0.25">
      <c r="A271" s="19" t="s">
        <v>115</v>
      </c>
      <c r="B271" s="19" t="s">
        <v>83</v>
      </c>
      <c r="C271" s="21" t="s">
        <v>80</v>
      </c>
      <c r="D271" s="20">
        <v>42776</v>
      </c>
      <c r="E271" s="19">
        <v>938304</v>
      </c>
      <c r="F271" s="19" t="s">
        <v>128</v>
      </c>
    </row>
    <row r="272" spans="1:6" x14ac:dyDescent="0.25">
      <c r="A272" s="19" t="s">
        <v>78</v>
      </c>
      <c r="B272" s="19" t="s">
        <v>79</v>
      </c>
      <c r="C272" s="21" t="s">
        <v>80</v>
      </c>
      <c r="D272" s="20">
        <v>42776</v>
      </c>
      <c r="E272" s="19">
        <v>139104</v>
      </c>
      <c r="F272" s="21" t="s">
        <v>81</v>
      </c>
    </row>
    <row r="273" spans="1:6" x14ac:dyDescent="0.25">
      <c r="A273" s="19" t="s">
        <v>99</v>
      </c>
      <c r="B273" s="19" t="s">
        <v>79</v>
      </c>
      <c r="C273" s="21" t="s">
        <v>80</v>
      </c>
      <c r="D273" s="20">
        <v>42777</v>
      </c>
      <c r="E273" s="19">
        <v>1919872</v>
      </c>
      <c r="F273" s="19" t="s">
        <v>147</v>
      </c>
    </row>
    <row r="274" spans="1:6" x14ac:dyDescent="0.25">
      <c r="A274" s="19" t="s">
        <v>113</v>
      </c>
      <c r="B274" s="19" t="s">
        <v>79</v>
      </c>
      <c r="C274" s="21" t="s">
        <v>86</v>
      </c>
      <c r="D274" s="20">
        <v>42777</v>
      </c>
      <c r="E274" s="19">
        <v>2911872</v>
      </c>
      <c r="F274" s="21" t="s">
        <v>118</v>
      </c>
    </row>
    <row r="275" spans="1:6" x14ac:dyDescent="0.25">
      <c r="A275" s="19" t="s">
        <v>94</v>
      </c>
      <c r="B275" s="19" t="s">
        <v>79</v>
      </c>
      <c r="C275" s="21" t="s">
        <v>92</v>
      </c>
      <c r="D275" s="20">
        <v>42777</v>
      </c>
      <c r="E275" s="19">
        <v>458304</v>
      </c>
      <c r="F275" s="19" t="s">
        <v>133</v>
      </c>
    </row>
    <row r="276" spans="1:6" x14ac:dyDescent="0.25">
      <c r="A276" s="19" t="s">
        <v>101</v>
      </c>
      <c r="B276" s="19" t="s">
        <v>79</v>
      </c>
      <c r="C276" s="21" t="s">
        <v>80</v>
      </c>
      <c r="D276" s="20">
        <v>42777</v>
      </c>
      <c r="E276" s="19">
        <v>1892448</v>
      </c>
      <c r="F276" s="21" t="s">
        <v>138</v>
      </c>
    </row>
    <row r="277" spans="1:6" x14ac:dyDescent="0.25">
      <c r="A277" s="19" t="s">
        <v>101</v>
      </c>
      <c r="B277" s="19" t="s">
        <v>79</v>
      </c>
      <c r="C277" s="21" t="s">
        <v>80</v>
      </c>
      <c r="D277" s="20">
        <v>42777</v>
      </c>
      <c r="E277" s="19">
        <v>1513216</v>
      </c>
      <c r="F277" s="19" t="s">
        <v>114</v>
      </c>
    </row>
    <row r="278" spans="1:6" x14ac:dyDescent="0.25">
      <c r="A278" s="19" t="s">
        <v>120</v>
      </c>
      <c r="B278" s="19" t="s">
        <v>83</v>
      </c>
      <c r="C278" s="21" t="s">
        <v>80</v>
      </c>
      <c r="D278" s="20">
        <v>42777</v>
      </c>
      <c r="E278" s="19">
        <v>3026880</v>
      </c>
      <c r="F278" s="19" t="s">
        <v>114</v>
      </c>
    </row>
    <row r="279" spans="1:6" x14ac:dyDescent="0.25">
      <c r="A279" s="19" t="s">
        <v>120</v>
      </c>
      <c r="B279" s="19" t="s">
        <v>83</v>
      </c>
      <c r="C279" s="21" t="s">
        <v>80</v>
      </c>
      <c r="D279" s="20">
        <v>42777</v>
      </c>
      <c r="E279" s="19">
        <v>110880</v>
      </c>
      <c r="F279" s="19" t="s">
        <v>128</v>
      </c>
    </row>
    <row r="280" spans="1:6" x14ac:dyDescent="0.25">
      <c r="A280" s="19" t="s">
        <v>104</v>
      </c>
      <c r="B280" s="19" t="s">
        <v>79</v>
      </c>
      <c r="C280" s="21" t="s">
        <v>80</v>
      </c>
      <c r="D280" s="20">
        <v>42777</v>
      </c>
      <c r="E280" s="19">
        <v>823072</v>
      </c>
      <c r="F280" s="19" t="s">
        <v>105</v>
      </c>
    </row>
    <row r="281" spans="1:6" x14ac:dyDescent="0.25">
      <c r="A281" s="19" t="s">
        <v>91</v>
      </c>
      <c r="B281" s="19" t="s">
        <v>79</v>
      </c>
      <c r="C281" s="21" t="s">
        <v>86</v>
      </c>
      <c r="D281" s="20">
        <v>42777</v>
      </c>
      <c r="E281" s="19">
        <v>417696</v>
      </c>
      <c r="F281" s="19" t="s">
        <v>97</v>
      </c>
    </row>
    <row r="282" spans="1:6" x14ac:dyDescent="0.25">
      <c r="A282" s="19" t="s">
        <v>113</v>
      </c>
      <c r="B282" s="19" t="s">
        <v>79</v>
      </c>
      <c r="C282" s="21" t="s">
        <v>86</v>
      </c>
      <c r="D282" s="20">
        <v>42778</v>
      </c>
      <c r="E282" s="19">
        <v>987360</v>
      </c>
      <c r="F282" s="21" t="s">
        <v>118</v>
      </c>
    </row>
    <row r="283" spans="1:6" x14ac:dyDescent="0.25">
      <c r="A283" s="19" t="s">
        <v>85</v>
      </c>
      <c r="B283" s="19" t="s">
        <v>83</v>
      </c>
      <c r="C283" s="21" t="s">
        <v>86</v>
      </c>
      <c r="D283" s="20">
        <v>42778</v>
      </c>
      <c r="E283" s="19">
        <v>501600</v>
      </c>
      <c r="F283" s="19" t="s">
        <v>111</v>
      </c>
    </row>
    <row r="284" spans="1:6" x14ac:dyDescent="0.25">
      <c r="A284" s="19" t="s">
        <v>91</v>
      </c>
      <c r="B284" s="19" t="s">
        <v>79</v>
      </c>
      <c r="C284" s="21" t="s">
        <v>92</v>
      </c>
      <c r="D284" s="20">
        <v>42778</v>
      </c>
      <c r="E284" s="19">
        <v>5562336</v>
      </c>
      <c r="F284" s="19" t="s">
        <v>93</v>
      </c>
    </row>
    <row r="285" spans="1:6" x14ac:dyDescent="0.25">
      <c r="A285" s="19" t="s">
        <v>115</v>
      </c>
      <c r="B285" s="19" t="s">
        <v>83</v>
      </c>
      <c r="C285" s="21" t="s">
        <v>80</v>
      </c>
      <c r="D285" s="20">
        <v>42778</v>
      </c>
      <c r="E285" s="19">
        <v>460832</v>
      </c>
      <c r="F285" s="19" t="s">
        <v>106</v>
      </c>
    </row>
    <row r="286" spans="1:6" x14ac:dyDescent="0.25">
      <c r="A286" s="19" t="s">
        <v>139</v>
      </c>
      <c r="B286" s="19" t="s">
        <v>103</v>
      </c>
      <c r="C286" s="21" t="s">
        <v>92</v>
      </c>
      <c r="D286" s="20">
        <v>42779</v>
      </c>
      <c r="E286" s="19">
        <v>941824</v>
      </c>
      <c r="F286" s="19" t="s">
        <v>93</v>
      </c>
    </row>
    <row r="287" spans="1:6" x14ac:dyDescent="0.25">
      <c r="A287" s="19" t="s">
        <v>104</v>
      </c>
      <c r="B287" s="19" t="s">
        <v>79</v>
      </c>
      <c r="C287" s="21" t="s">
        <v>80</v>
      </c>
      <c r="D287" s="20">
        <v>42779</v>
      </c>
      <c r="E287" s="19">
        <v>1074880</v>
      </c>
      <c r="F287" s="19" t="s">
        <v>105</v>
      </c>
    </row>
    <row r="288" spans="1:6" x14ac:dyDescent="0.25">
      <c r="A288" s="19" t="s">
        <v>127</v>
      </c>
      <c r="B288" s="19" t="s">
        <v>103</v>
      </c>
      <c r="C288" s="21" t="s">
        <v>86</v>
      </c>
      <c r="D288" s="20">
        <v>42779</v>
      </c>
      <c r="E288" s="19">
        <v>1387840</v>
      </c>
      <c r="F288" s="19" t="s">
        <v>119</v>
      </c>
    </row>
    <row r="289" spans="1:6" x14ac:dyDescent="0.25">
      <c r="A289" s="19" t="s">
        <v>82</v>
      </c>
      <c r="B289" s="19" t="s">
        <v>83</v>
      </c>
      <c r="C289" s="21" t="s">
        <v>86</v>
      </c>
      <c r="D289" s="20">
        <v>42779</v>
      </c>
      <c r="E289" s="19">
        <v>246720</v>
      </c>
      <c r="F289" s="19" t="s">
        <v>126</v>
      </c>
    </row>
    <row r="290" spans="1:6" x14ac:dyDescent="0.25">
      <c r="A290" s="19" t="s">
        <v>99</v>
      </c>
      <c r="B290" s="19" t="s">
        <v>79</v>
      </c>
      <c r="C290" s="21" t="s">
        <v>80</v>
      </c>
      <c r="D290" s="20">
        <v>42779</v>
      </c>
      <c r="E290" s="19">
        <v>1562976</v>
      </c>
      <c r="F290" s="19" t="s">
        <v>140</v>
      </c>
    </row>
    <row r="291" spans="1:6" x14ac:dyDescent="0.25">
      <c r="A291" s="19" t="s">
        <v>113</v>
      </c>
      <c r="B291" s="19" t="s">
        <v>79</v>
      </c>
      <c r="C291" s="21" t="s">
        <v>80</v>
      </c>
      <c r="D291" s="20">
        <v>42779</v>
      </c>
      <c r="E291" s="19">
        <v>1568288</v>
      </c>
      <c r="F291" s="19" t="s">
        <v>135</v>
      </c>
    </row>
    <row r="292" spans="1:6" x14ac:dyDescent="0.25">
      <c r="A292" s="19" t="s">
        <v>82</v>
      </c>
      <c r="B292" s="19" t="s">
        <v>83</v>
      </c>
      <c r="C292" s="21" t="s">
        <v>80</v>
      </c>
      <c r="D292" s="20">
        <v>42779</v>
      </c>
      <c r="E292" s="19">
        <v>358464</v>
      </c>
      <c r="F292" s="19" t="s">
        <v>122</v>
      </c>
    </row>
    <row r="293" spans="1:6" x14ac:dyDescent="0.25">
      <c r="A293" s="19" t="s">
        <v>91</v>
      </c>
      <c r="B293" s="19" t="s">
        <v>79</v>
      </c>
      <c r="C293" s="21" t="s">
        <v>86</v>
      </c>
      <c r="D293" s="20">
        <v>42779</v>
      </c>
      <c r="E293" s="19">
        <v>361920</v>
      </c>
      <c r="F293" s="19" t="s">
        <v>134</v>
      </c>
    </row>
    <row r="294" spans="1:6" x14ac:dyDescent="0.25">
      <c r="A294" s="19" t="s">
        <v>115</v>
      </c>
      <c r="B294" s="19" t="s">
        <v>83</v>
      </c>
      <c r="C294" s="21" t="s">
        <v>86</v>
      </c>
      <c r="D294" s="20">
        <v>42779</v>
      </c>
      <c r="E294" s="19">
        <v>327552</v>
      </c>
      <c r="F294" s="19" t="s">
        <v>144</v>
      </c>
    </row>
    <row r="295" spans="1:6" x14ac:dyDescent="0.25">
      <c r="A295" s="19" t="s">
        <v>88</v>
      </c>
      <c r="B295" s="19" t="s">
        <v>89</v>
      </c>
      <c r="C295" s="21" t="s">
        <v>86</v>
      </c>
      <c r="D295" s="20">
        <v>42779</v>
      </c>
      <c r="E295" s="19">
        <v>2596768</v>
      </c>
      <c r="F295" s="19" t="s">
        <v>111</v>
      </c>
    </row>
    <row r="296" spans="1:6" x14ac:dyDescent="0.25">
      <c r="A296" s="19" t="s">
        <v>120</v>
      </c>
      <c r="B296" s="19" t="s">
        <v>83</v>
      </c>
      <c r="C296" s="21" t="s">
        <v>80</v>
      </c>
      <c r="D296" s="20">
        <v>42779</v>
      </c>
      <c r="E296" s="19">
        <v>1405856</v>
      </c>
      <c r="F296" s="19" t="s">
        <v>114</v>
      </c>
    </row>
    <row r="297" spans="1:6" x14ac:dyDescent="0.25">
      <c r="A297" s="19" t="s">
        <v>120</v>
      </c>
      <c r="B297" s="19" t="s">
        <v>83</v>
      </c>
      <c r="C297" s="21" t="s">
        <v>86</v>
      </c>
      <c r="D297" s="20">
        <v>42779</v>
      </c>
      <c r="E297" s="19">
        <v>486208</v>
      </c>
      <c r="F297" s="19" t="s">
        <v>116</v>
      </c>
    </row>
    <row r="298" spans="1:6" x14ac:dyDescent="0.25">
      <c r="A298" s="19" t="s">
        <v>115</v>
      </c>
      <c r="B298" s="19" t="s">
        <v>83</v>
      </c>
      <c r="C298" s="21" t="s">
        <v>86</v>
      </c>
      <c r="D298" s="20">
        <v>42779</v>
      </c>
      <c r="E298" s="19">
        <v>1547776</v>
      </c>
      <c r="F298" s="21" t="s">
        <v>142</v>
      </c>
    </row>
    <row r="299" spans="1:6" x14ac:dyDescent="0.25">
      <c r="A299" s="19" t="s">
        <v>78</v>
      </c>
      <c r="B299" s="19" t="s">
        <v>79</v>
      </c>
      <c r="C299" s="21" t="s">
        <v>80</v>
      </c>
      <c r="D299" s="20">
        <v>42780</v>
      </c>
      <c r="E299" s="19">
        <v>6048864</v>
      </c>
      <c r="F299" s="21" t="s">
        <v>81</v>
      </c>
    </row>
    <row r="300" spans="1:6" x14ac:dyDescent="0.25">
      <c r="A300" s="19" t="s">
        <v>127</v>
      </c>
      <c r="B300" s="19" t="s">
        <v>103</v>
      </c>
      <c r="C300" s="21" t="s">
        <v>86</v>
      </c>
      <c r="D300" s="20">
        <v>42780</v>
      </c>
      <c r="E300" s="19">
        <v>1710112</v>
      </c>
      <c r="F300" s="19" t="s">
        <v>144</v>
      </c>
    </row>
    <row r="301" spans="1:6" x14ac:dyDescent="0.25">
      <c r="A301" s="19" t="s">
        <v>101</v>
      </c>
      <c r="B301" s="19" t="s">
        <v>79</v>
      </c>
      <c r="C301" s="21" t="s">
        <v>80</v>
      </c>
      <c r="D301" s="20">
        <v>42781</v>
      </c>
      <c r="E301" s="19">
        <v>602080</v>
      </c>
      <c r="F301" s="19" t="s">
        <v>114</v>
      </c>
    </row>
    <row r="302" spans="1:6" x14ac:dyDescent="0.25">
      <c r="A302" s="19" t="s">
        <v>99</v>
      </c>
      <c r="B302" s="19" t="s">
        <v>79</v>
      </c>
      <c r="C302" s="21" t="s">
        <v>86</v>
      </c>
      <c r="D302" s="20">
        <v>42781</v>
      </c>
      <c r="E302" s="19">
        <v>975456</v>
      </c>
      <c r="F302" s="19" t="s">
        <v>136</v>
      </c>
    </row>
    <row r="303" spans="1:6" x14ac:dyDescent="0.25">
      <c r="A303" s="19" t="s">
        <v>113</v>
      </c>
      <c r="B303" s="19" t="s">
        <v>79</v>
      </c>
      <c r="C303" s="21" t="s">
        <v>86</v>
      </c>
      <c r="D303" s="20">
        <v>42781</v>
      </c>
      <c r="E303" s="19">
        <v>1511168</v>
      </c>
      <c r="F303" s="19" t="s">
        <v>97</v>
      </c>
    </row>
    <row r="304" spans="1:6" x14ac:dyDescent="0.25">
      <c r="A304" s="19" t="s">
        <v>124</v>
      </c>
      <c r="B304" s="19" t="s">
        <v>83</v>
      </c>
      <c r="C304" s="21" t="s">
        <v>86</v>
      </c>
      <c r="D304" s="20">
        <v>42781</v>
      </c>
      <c r="E304" s="19">
        <v>594880</v>
      </c>
      <c r="F304" s="19" t="s">
        <v>146</v>
      </c>
    </row>
    <row r="305" spans="1:6" x14ac:dyDescent="0.25">
      <c r="A305" s="19" t="s">
        <v>127</v>
      </c>
      <c r="B305" s="19" t="s">
        <v>103</v>
      </c>
      <c r="C305" s="21" t="s">
        <v>80</v>
      </c>
      <c r="D305" s="20">
        <v>42781</v>
      </c>
      <c r="E305" s="19">
        <v>7822272</v>
      </c>
      <c r="F305" s="19" t="s">
        <v>135</v>
      </c>
    </row>
    <row r="306" spans="1:6" x14ac:dyDescent="0.25">
      <c r="A306" s="19" t="s">
        <v>99</v>
      </c>
      <c r="B306" s="19" t="s">
        <v>79</v>
      </c>
      <c r="C306" s="21" t="s">
        <v>86</v>
      </c>
      <c r="D306" s="20">
        <v>42781</v>
      </c>
      <c r="E306" s="19">
        <v>1367104</v>
      </c>
      <c r="F306" s="19" t="s">
        <v>136</v>
      </c>
    </row>
    <row r="307" spans="1:6" x14ac:dyDescent="0.25">
      <c r="A307" s="19" t="s">
        <v>110</v>
      </c>
      <c r="B307" s="19" t="s">
        <v>83</v>
      </c>
      <c r="C307" s="21" t="s">
        <v>86</v>
      </c>
      <c r="D307" s="20">
        <v>42781</v>
      </c>
      <c r="E307" s="19">
        <v>1059744</v>
      </c>
      <c r="F307" s="19" t="s">
        <v>90</v>
      </c>
    </row>
    <row r="308" spans="1:6" x14ac:dyDescent="0.25">
      <c r="A308" s="19" t="s">
        <v>88</v>
      </c>
      <c r="B308" s="19" t="s">
        <v>89</v>
      </c>
      <c r="C308" s="21" t="s">
        <v>80</v>
      </c>
      <c r="D308" s="20">
        <v>42782</v>
      </c>
      <c r="E308" s="19">
        <v>2554048</v>
      </c>
      <c r="F308" s="21" t="s">
        <v>121</v>
      </c>
    </row>
    <row r="309" spans="1:6" x14ac:dyDescent="0.25">
      <c r="A309" s="19" t="s">
        <v>91</v>
      </c>
      <c r="B309" s="19" t="s">
        <v>79</v>
      </c>
      <c r="C309" s="21" t="s">
        <v>86</v>
      </c>
      <c r="D309" s="20">
        <v>42782</v>
      </c>
      <c r="E309" s="19">
        <v>93600</v>
      </c>
      <c r="F309" s="21" t="s">
        <v>118</v>
      </c>
    </row>
    <row r="310" spans="1:6" x14ac:dyDescent="0.25">
      <c r="A310" s="19" t="s">
        <v>91</v>
      </c>
      <c r="B310" s="19" t="s">
        <v>79</v>
      </c>
      <c r="C310" s="21" t="s">
        <v>80</v>
      </c>
      <c r="D310" s="20">
        <v>42782</v>
      </c>
      <c r="E310" s="19">
        <v>1478304</v>
      </c>
      <c r="F310" s="19" t="s">
        <v>135</v>
      </c>
    </row>
    <row r="311" spans="1:6" x14ac:dyDescent="0.25">
      <c r="A311" s="19" t="s">
        <v>143</v>
      </c>
      <c r="B311" s="19" t="s">
        <v>79</v>
      </c>
      <c r="C311" s="21" t="s">
        <v>80</v>
      </c>
      <c r="D311" s="20">
        <v>42782</v>
      </c>
      <c r="E311" s="19">
        <v>842848</v>
      </c>
      <c r="F311" s="21" t="s">
        <v>81</v>
      </c>
    </row>
    <row r="312" spans="1:6" x14ac:dyDescent="0.25">
      <c r="A312" s="19" t="s">
        <v>101</v>
      </c>
      <c r="B312" s="19" t="s">
        <v>79</v>
      </c>
      <c r="C312" s="21" t="s">
        <v>86</v>
      </c>
      <c r="D312" s="20">
        <v>42782</v>
      </c>
      <c r="E312" s="19">
        <v>728576</v>
      </c>
      <c r="F312" s="21" t="s">
        <v>118</v>
      </c>
    </row>
    <row r="313" spans="1:6" x14ac:dyDescent="0.25">
      <c r="A313" s="19" t="s">
        <v>120</v>
      </c>
      <c r="B313" s="19" t="s">
        <v>83</v>
      </c>
      <c r="C313" s="21" t="s">
        <v>92</v>
      </c>
      <c r="D313" s="20">
        <v>42783</v>
      </c>
      <c r="E313" s="19">
        <v>726784</v>
      </c>
      <c r="F313" s="19" t="s">
        <v>131</v>
      </c>
    </row>
    <row r="314" spans="1:6" x14ac:dyDescent="0.25">
      <c r="A314" s="19" t="s">
        <v>124</v>
      </c>
      <c r="B314" s="19" t="s">
        <v>83</v>
      </c>
      <c r="C314" s="21" t="s">
        <v>80</v>
      </c>
      <c r="D314" s="20">
        <v>42783</v>
      </c>
      <c r="E314" s="19">
        <v>677952</v>
      </c>
      <c r="F314" s="19" t="s">
        <v>96</v>
      </c>
    </row>
    <row r="315" spans="1:6" x14ac:dyDescent="0.25">
      <c r="A315" s="19" t="s">
        <v>91</v>
      </c>
      <c r="B315" s="19" t="s">
        <v>79</v>
      </c>
      <c r="C315" s="21" t="s">
        <v>86</v>
      </c>
      <c r="D315" s="20">
        <v>42783</v>
      </c>
      <c r="E315" s="19">
        <v>570784</v>
      </c>
      <c r="F315" s="21" t="s">
        <v>118</v>
      </c>
    </row>
    <row r="316" spans="1:6" x14ac:dyDescent="0.25">
      <c r="A316" s="19" t="s">
        <v>113</v>
      </c>
      <c r="B316" s="19" t="s">
        <v>79</v>
      </c>
      <c r="C316" s="21" t="s">
        <v>86</v>
      </c>
      <c r="D316" s="20">
        <v>42783</v>
      </c>
      <c r="E316" s="19">
        <v>1122944</v>
      </c>
      <c r="F316" s="21" t="s">
        <v>118</v>
      </c>
    </row>
    <row r="317" spans="1:6" x14ac:dyDescent="0.25">
      <c r="A317" s="19" t="s">
        <v>115</v>
      </c>
      <c r="B317" s="19" t="s">
        <v>83</v>
      </c>
      <c r="C317" s="21" t="s">
        <v>86</v>
      </c>
      <c r="D317" s="20">
        <v>42783</v>
      </c>
      <c r="E317" s="19">
        <v>649792</v>
      </c>
      <c r="F317" s="21" t="s">
        <v>130</v>
      </c>
    </row>
    <row r="318" spans="1:6" x14ac:dyDescent="0.25">
      <c r="A318" s="19" t="s">
        <v>143</v>
      </c>
      <c r="B318" s="19" t="s">
        <v>79</v>
      </c>
      <c r="C318" s="21" t="s">
        <v>86</v>
      </c>
      <c r="D318" s="20">
        <v>42783</v>
      </c>
      <c r="E318" s="19">
        <v>984800</v>
      </c>
      <c r="F318" s="19" t="s">
        <v>111</v>
      </c>
    </row>
    <row r="319" spans="1:6" x14ac:dyDescent="0.25">
      <c r="A319" s="19" t="s">
        <v>85</v>
      </c>
      <c r="B319" s="19" t="s">
        <v>83</v>
      </c>
      <c r="C319" s="21" t="s">
        <v>80</v>
      </c>
      <c r="D319" s="20">
        <v>42783</v>
      </c>
      <c r="E319" s="19">
        <v>1517280</v>
      </c>
      <c r="F319" s="19" t="s">
        <v>125</v>
      </c>
    </row>
    <row r="320" spans="1:6" x14ac:dyDescent="0.25">
      <c r="A320" s="19" t="s">
        <v>124</v>
      </c>
      <c r="B320" s="19" t="s">
        <v>83</v>
      </c>
      <c r="C320" s="21" t="s">
        <v>80</v>
      </c>
      <c r="D320" s="20">
        <v>42783</v>
      </c>
      <c r="E320" s="19">
        <v>2390912</v>
      </c>
      <c r="F320" s="19" t="s">
        <v>96</v>
      </c>
    </row>
    <row r="321" spans="1:6" x14ac:dyDescent="0.25">
      <c r="A321" s="19" t="s">
        <v>88</v>
      </c>
      <c r="B321" s="19" t="s">
        <v>89</v>
      </c>
      <c r="C321" s="21" t="s">
        <v>80</v>
      </c>
      <c r="D321" s="20">
        <v>42784</v>
      </c>
      <c r="E321" s="19">
        <v>2427072</v>
      </c>
      <c r="F321" s="19" t="s">
        <v>125</v>
      </c>
    </row>
    <row r="322" spans="1:6" x14ac:dyDescent="0.25">
      <c r="A322" s="19" t="s">
        <v>143</v>
      </c>
      <c r="B322" s="19" t="s">
        <v>79</v>
      </c>
      <c r="C322" s="21" t="s">
        <v>80</v>
      </c>
      <c r="D322" s="20">
        <v>42784</v>
      </c>
      <c r="E322" s="19">
        <v>2730304</v>
      </c>
      <c r="F322" s="19" t="s">
        <v>96</v>
      </c>
    </row>
    <row r="323" spans="1:6" x14ac:dyDescent="0.25">
      <c r="A323" s="19" t="s">
        <v>132</v>
      </c>
      <c r="B323" s="19" t="s">
        <v>103</v>
      </c>
      <c r="C323" s="21" t="s">
        <v>86</v>
      </c>
      <c r="D323" s="20">
        <v>42784</v>
      </c>
      <c r="E323" s="19">
        <v>1536032</v>
      </c>
      <c r="F323" s="19" t="s">
        <v>90</v>
      </c>
    </row>
    <row r="324" spans="1:6" x14ac:dyDescent="0.25">
      <c r="A324" s="19" t="s">
        <v>78</v>
      </c>
      <c r="B324" s="19" t="s">
        <v>79</v>
      </c>
      <c r="C324" s="21" t="s">
        <v>92</v>
      </c>
      <c r="D324" s="20">
        <v>42784</v>
      </c>
      <c r="E324" s="19">
        <v>1396160</v>
      </c>
      <c r="F324" s="19" t="s">
        <v>133</v>
      </c>
    </row>
    <row r="325" spans="1:6" x14ac:dyDescent="0.25">
      <c r="A325" s="19" t="s">
        <v>115</v>
      </c>
      <c r="B325" s="19" t="s">
        <v>83</v>
      </c>
      <c r="C325" s="21" t="s">
        <v>80</v>
      </c>
      <c r="D325" s="20">
        <v>42784</v>
      </c>
      <c r="E325" s="19">
        <v>2406912</v>
      </c>
      <c r="F325" s="21" t="s">
        <v>138</v>
      </c>
    </row>
    <row r="326" spans="1:6" x14ac:dyDescent="0.25">
      <c r="A326" s="19" t="s">
        <v>120</v>
      </c>
      <c r="B326" s="19" t="s">
        <v>83</v>
      </c>
      <c r="C326" s="21" t="s">
        <v>86</v>
      </c>
      <c r="D326" s="20">
        <v>42784</v>
      </c>
      <c r="E326" s="19">
        <v>2126496</v>
      </c>
      <c r="F326" s="19" t="s">
        <v>97</v>
      </c>
    </row>
    <row r="327" spans="1:6" x14ac:dyDescent="0.25">
      <c r="A327" s="19" t="s">
        <v>109</v>
      </c>
      <c r="B327" s="19" t="s">
        <v>89</v>
      </c>
      <c r="C327" s="21" t="s">
        <v>86</v>
      </c>
      <c r="D327" s="20">
        <v>42784</v>
      </c>
      <c r="E327" s="19">
        <v>1116128</v>
      </c>
      <c r="F327" s="19" t="s">
        <v>126</v>
      </c>
    </row>
    <row r="328" spans="1:6" x14ac:dyDescent="0.25">
      <c r="A328" s="19" t="s">
        <v>143</v>
      </c>
      <c r="B328" s="19" t="s">
        <v>79</v>
      </c>
      <c r="C328" s="21" t="s">
        <v>86</v>
      </c>
      <c r="D328" s="20">
        <v>42784</v>
      </c>
      <c r="E328" s="19">
        <v>675008</v>
      </c>
      <c r="F328" s="19" t="s">
        <v>146</v>
      </c>
    </row>
    <row r="329" spans="1:6" x14ac:dyDescent="0.25">
      <c r="A329" s="19" t="s">
        <v>99</v>
      </c>
      <c r="B329" s="19" t="s">
        <v>79</v>
      </c>
      <c r="C329" s="21" t="s">
        <v>86</v>
      </c>
      <c r="D329" s="20">
        <v>42784</v>
      </c>
      <c r="E329" s="19">
        <v>1415456</v>
      </c>
      <c r="F329" s="19" t="s">
        <v>97</v>
      </c>
    </row>
    <row r="330" spans="1:6" x14ac:dyDescent="0.25">
      <c r="A330" s="19" t="s">
        <v>82</v>
      </c>
      <c r="B330" s="19" t="s">
        <v>83</v>
      </c>
      <c r="C330" s="21" t="s">
        <v>86</v>
      </c>
      <c r="D330" s="20">
        <v>42784</v>
      </c>
      <c r="E330" s="19">
        <v>136320</v>
      </c>
      <c r="F330" s="19" t="s">
        <v>146</v>
      </c>
    </row>
    <row r="331" spans="1:6" x14ac:dyDescent="0.25">
      <c r="A331" s="19" t="s">
        <v>124</v>
      </c>
      <c r="B331" s="19" t="s">
        <v>83</v>
      </c>
      <c r="C331" s="21" t="s">
        <v>86</v>
      </c>
      <c r="D331" s="20">
        <v>42785</v>
      </c>
      <c r="E331" s="19">
        <v>334048</v>
      </c>
      <c r="F331" s="19" t="s">
        <v>126</v>
      </c>
    </row>
    <row r="332" spans="1:6" x14ac:dyDescent="0.25">
      <c r="A332" s="19" t="s">
        <v>82</v>
      </c>
      <c r="B332" s="19" t="s">
        <v>83</v>
      </c>
      <c r="C332" s="21" t="s">
        <v>80</v>
      </c>
      <c r="D332" s="20">
        <v>42785</v>
      </c>
      <c r="E332" s="19">
        <v>2398912</v>
      </c>
      <c r="F332" s="19" t="s">
        <v>96</v>
      </c>
    </row>
    <row r="333" spans="1:6" x14ac:dyDescent="0.25">
      <c r="A333" s="19" t="s">
        <v>82</v>
      </c>
      <c r="B333" s="19" t="s">
        <v>83</v>
      </c>
      <c r="C333" s="21" t="s">
        <v>92</v>
      </c>
      <c r="D333" s="20">
        <v>42786</v>
      </c>
      <c r="E333" s="19">
        <v>140992</v>
      </c>
      <c r="F333" s="19" t="s">
        <v>141</v>
      </c>
    </row>
    <row r="334" spans="1:6" x14ac:dyDescent="0.25">
      <c r="A334" s="19" t="s">
        <v>143</v>
      </c>
      <c r="B334" s="19" t="s">
        <v>79</v>
      </c>
      <c r="C334" s="21" t="s">
        <v>86</v>
      </c>
      <c r="D334" s="20">
        <v>42786</v>
      </c>
      <c r="E334" s="19">
        <v>952992</v>
      </c>
      <c r="F334" s="19" t="s">
        <v>146</v>
      </c>
    </row>
    <row r="335" spans="1:6" x14ac:dyDescent="0.25">
      <c r="A335" s="19" t="s">
        <v>82</v>
      </c>
      <c r="B335" s="19" t="s">
        <v>83</v>
      </c>
      <c r="C335" s="21" t="s">
        <v>86</v>
      </c>
      <c r="D335" s="20">
        <v>42786</v>
      </c>
      <c r="E335" s="19">
        <v>3240128</v>
      </c>
      <c r="F335" s="19" t="s">
        <v>90</v>
      </c>
    </row>
    <row r="336" spans="1:6" x14ac:dyDescent="0.25">
      <c r="A336" s="19" t="s">
        <v>99</v>
      </c>
      <c r="B336" s="19" t="s">
        <v>79</v>
      </c>
      <c r="C336" s="21" t="s">
        <v>92</v>
      </c>
      <c r="D336" s="20">
        <v>42786</v>
      </c>
      <c r="E336" s="19">
        <v>1378400</v>
      </c>
      <c r="F336" s="19" t="s">
        <v>93</v>
      </c>
    </row>
    <row r="337" spans="1:6" x14ac:dyDescent="0.25">
      <c r="A337" s="19" t="s">
        <v>82</v>
      </c>
      <c r="B337" s="19" t="s">
        <v>83</v>
      </c>
      <c r="C337" s="21" t="s">
        <v>80</v>
      </c>
      <c r="D337" s="20">
        <v>42786</v>
      </c>
      <c r="E337" s="19">
        <v>1775712</v>
      </c>
      <c r="F337" s="19" t="s">
        <v>84</v>
      </c>
    </row>
    <row r="338" spans="1:6" x14ac:dyDescent="0.25">
      <c r="A338" s="19" t="s">
        <v>91</v>
      </c>
      <c r="B338" s="19" t="s">
        <v>79</v>
      </c>
      <c r="C338" s="21" t="s">
        <v>86</v>
      </c>
      <c r="D338" s="20">
        <v>42786</v>
      </c>
      <c r="E338" s="19">
        <v>283776</v>
      </c>
      <c r="F338" s="19" t="s">
        <v>97</v>
      </c>
    </row>
    <row r="339" spans="1:6" x14ac:dyDescent="0.25">
      <c r="A339" s="19" t="s">
        <v>120</v>
      </c>
      <c r="B339" s="19" t="s">
        <v>83</v>
      </c>
      <c r="C339" s="21" t="s">
        <v>86</v>
      </c>
      <c r="D339" s="20">
        <v>42786</v>
      </c>
      <c r="E339" s="19">
        <v>1225792</v>
      </c>
      <c r="F339" s="19" t="s">
        <v>137</v>
      </c>
    </row>
    <row r="340" spans="1:6" x14ac:dyDescent="0.25">
      <c r="A340" s="19" t="s">
        <v>115</v>
      </c>
      <c r="B340" s="19" t="s">
        <v>83</v>
      </c>
      <c r="C340" s="21" t="s">
        <v>80</v>
      </c>
      <c r="D340" s="20">
        <v>42786</v>
      </c>
      <c r="E340" s="19">
        <v>2420000</v>
      </c>
      <c r="F340" s="19" t="s">
        <v>128</v>
      </c>
    </row>
    <row r="341" spans="1:6" x14ac:dyDescent="0.25">
      <c r="A341" s="19" t="s">
        <v>94</v>
      </c>
      <c r="B341" s="19" t="s">
        <v>79</v>
      </c>
      <c r="C341" s="21" t="s">
        <v>92</v>
      </c>
      <c r="D341" s="20">
        <v>42787</v>
      </c>
      <c r="E341" s="19">
        <v>386560</v>
      </c>
      <c r="F341" s="19" t="s">
        <v>95</v>
      </c>
    </row>
    <row r="342" spans="1:6" x14ac:dyDescent="0.25">
      <c r="A342" s="19" t="s">
        <v>91</v>
      </c>
      <c r="B342" s="19" t="s">
        <v>79</v>
      </c>
      <c r="C342" s="21" t="s">
        <v>80</v>
      </c>
      <c r="D342" s="20">
        <v>42787</v>
      </c>
      <c r="E342" s="19">
        <v>1803456</v>
      </c>
      <c r="F342" s="21" t="s">
        <v>138</v>
      </c>
    </row>
    <row r="343" spans="1:6" x14ac:dyDescent="0.25">
      <c r="A343" s="19" t="s">
        <v>115</v>
      </c>
      <c r="B343" s="19" t="s">
        <v>83</v>
      </c>
      <c r="C343" s="21" t="s">
        <v>80</v>
      </c>
      <c r="D343" s="20">
        <v>42787</v>
      </c>
      <c r="E343" s="19">
        <v>1054720</v>
      </c>
      <c r="F343" s="19" t="s">
        <v>106</v>
      </c>
    </row>
    <row r="344" spans="1:6" x14ac:dyDescent="0.25">
      <c r="A344" s="19" t="s">
        <v>99</v>
      </c>
      <c r="B344" s="19" t="s">
        <v>79</v>
      </c>
      <c r="C344" s="21" t="s">
        <v>86</v>
      </c>
      <c r="D344" s="20">
        <v>42787</v>
      </c>
      <c r="E344" s="19">
        <v>3316896</v>
      </c>
      <c r="F344" s="19" t="s">
        <v>134</v>
      </c>
    </row>
    <row r="345" spans="1:6" x14ac:dyDescent="0.25">
      <c r="A345" s="19" t="s">
        <v>115</v>
      </c>
      <c r="B345" s="19" t="s">
        <v>83</v>
      </c>
      <c r="C345" s="21" t="s">
        <v>80</v>
      </c>
      <c r="D345" s="20">
        <v>42787</v>
      </c>
      <c r="E345" s="19">
        <v>1109120</v>
      </c>
      <c r="F345" s="19" t="s">
        <v>106</v>
      </c>
    </row>
    <row r="346" spans="1:6" x14ac:dyDescent="0.25">
      <c r="A346" s="19" t="s">
        <v>78</v>
      </c>
      <c r="B346" s="19" t="s">
        <v>79</v>
      </c>
      <c r="C346" s="21" t="s">
        <v>80</v>
      </c>
      <c r="D346" s="20">
        <v>42787</v>
      </c>
      <c r="E346" s="19">
        <v>1316672</v>
      </c>
      <c r="F346" s="19" t="s">
        <v>96</v>
      </c>
    </row>
    <row r="347" spans="1:6" x14ac:dyDescent="0.25">
      <c r="A347" s="19" t="s">
        <v>101</v>
      </c>
      <c r="B347" s="19" t="s">
        <v>79</v>
      </c>
      <c r="C347" s="21" t="s">
        <v>86</v>
      </c>
      <c r="D347" s="20">
        <v>42787</v>
      </c>
      <c r="E347" s="19">
        <v>370720</v>
      </c>
      <c r="F347" s="21" t="s">
        <v>118</v>
      </c>
    </row>
    <row r="348" spans="1:6" x14ac:dyDescent="0.25">
      <c r="A348" s="19" t="s">
        <v>127</v>
      </c>
      <c r="B348" s="19" t="s">
        <v>103</v>
      </c>
      <c r="C348" s="21" t="s">
        <v>92</v>
      </c>
      <c r="D348" s="20">
        <v>42788</v>
      </c>
      <c r="E348" s="19">
        <v>1857504</v>
      </c>
      <c r="F348" s="19" t="s">
        <v>131</v>
      </c>
    </row>
    <row r="349" spans="1:6" x14ac:dyDescent="0.25">
      <c r="A349" s="19" t="s">
        <v>104</v>
      </c>
      <c r="B349" s="19" t="s">
        <v>79</v>
      </c>
      <c r="C349" s="21" t="s">
        <v>86</v>
      </c>
      <c r="D349" s="20">
        <v>42788</v>
      </c>
      <c r="E349" s="19">
        <v>932352</v>
      </c>
      <c r="F349" s="19" t="s">
        <v>108</v>
      </c>
    </row>
    <row r="350" spans="1:6" x14ac:dyDescent="0.25">
      <c r="A350" s="19" t="s">
        <v>127</v>
      </c>
      <c r="B350" s="19" t="s">
        <v>103</v>
      </c>
      <c r="C350" s="21" t="s">
        <v>80</v>
      </c>
      <c r="D350" s="20">
        <v>42788</v>
      </c>
      <c r="E350" s="19">
        <v>708064</v>
      </c>
      <c r="F350" s="19" t="s">
        <v>106</v>
      </c>
    </row>
    <row r="351" spans="1:6" x14ac:dyDescent="0.25">
      <c r="A351" s="19" t="s">
        <v>82</v>
      </c>
      <c r="B351" s="19" t="s">
        <v>83</v>
      </c>
      <c r="C351" s="21" t="s">
        <v>80</v>
      </c>
      <c r="D351" s="20">
        <v>42788</v>
      </c>
      <c r="E351" s="19">
        <v>2638144</v>
      </c>
      <c r="F351" s="19" t="s">
        <v>122</v>
      </c>
    </row>
    <row r="352" spans="1:6" x14ac:dyDescent="0.25">
      <c r="A352" s="19" t="s">
        <v>124</v>
      </c>
      <c r="B352" s="19" t="s">
        <v>83</v>
      </c>
      <c r="C352" s="21" t="s">
        <v>86</v>
      </c>
      <c r="D352" s="20">
        <v>42788</v>
      </c>
      <c r="E352" s="19">
        <v>678368</v>
      </c>
      <c r="F352" s="19" t="s">
        <v>146</v>
      </c>
    </row>
    <row r="353" spans="1:6" x14ac:dyDescent="0.25">
      <c r="A353" s="19" t="s">
        <v>102</v>
      </c>
      <c r="B353" s="19" t="s">
        <v>103</v>
      </c>
      <c r="C353" s="21" t="s">
        <v>80</v>
      </c>
      <c r="D353" s="20">
        <v>42789</v>
      </c>
      <c r="E353" s="19">
        <v>3906912</v>
      </c>
      <c r="F353" s="21" t="s">
        <v>100</v>
      </c>
    </row>
    <row r="354" spans="1:6" x14ac:dyDescent="0.25">
      <c r="A354" s="19" t="s">
        <v>124</v>
      </c>
      <c r="B354" s="19" t="s">
        <v>83</v>
      </c>
      <c r="C354" s="21" t="s">
        <v>86</v>
      </c>
      <c r="D354" s="20">
        <v>42789</v>
      </c>
      <c r="E354" s="19">
        <v>1193184</v>
      </c>
      <c r="F354" s="19" t="s">
        <v>87</v>
      </c>
    </row>
    <row r="355" spans="1:6" x14ac:dyDescent="0.25">
      <c r="A355" s="19" t="s">
        <v>98</v>
      </c>
      <c r="B355" s="19" t="s">
        <v>79</v>
      </c>
      <c r="C355" s="21" t="s">
        <v>86</v>
      </c>
      <c r="D355" s="20">
        <v>42789</v>
      </c>
      <c r="E355" s="19">
        <v>524064</v>
      </c>
      <c r="F355" s="19" t="s">
        <v>90</v>
      </c>
    </row>
    <row r="356" spans="1:6" x14ac:dyDescent="0.25">
      <c r="A356" s="19" t="s">
        <v>101</v>
      </c>
      <c r="B356" s="19" t="s">
        <v>79</v>
      </c>
      <c r="C356" s="21" t="s">
        <v>92</v>
      </c>
      <c r="D356" s="20">
        <v>42789</v>
      </c>
      <c r="E356" s="19">
        <v>1524832</v>
      </c>
      <c r="F356" s="19" t="s">
        <v>95</v>
      </c>
    </row>
    <row r="357" spans="1:6" x14ac:dyDescent="0.25">
      <c r="A357" s="19" t="s">
        <v>115</v>
      </c>
      <c r="B357" s="19" t="s">
        <v>83</v>
      </c>
      <c r="C357" s="21" t="s">
        <v>92</v>
      </c>
      <c r="D357" s="20">
        <v>42789</v>
      </c>
      <c r="E357" s="19">
        <v>898336</v>
      </c>
      <c r="F357" s="19" t="s">
        <v>131</v>
      </c>
    </row>
    <row r="358" spans="1:6" x14ac:dyDescent="0.25">
      <c r="A358" s="19" t="s">
        <v>99</v>
      </c>
      <c r="B358" s="19" t="s">
        <v>79</v>
      </c>
      <c r="C358" s="21" t="s">
        <v>80</v>
      </c>
      <c r="D358" s="20">
        <v>42789</v>
      </c>
      <c r="E358" s="19">
        <v>3140288</v>
      </c>
      <c r="F358" s="19" t="s">
        <v>140</v>
      </c>
    </row>
    <row r="359" spans="1:6" x14ac:dyDescent="0.25">
      <c r="A359" s="19" t="s">
        <v>132</v>
      </c>
      <c r="B359" s="19" t="s">
        <v>103</v>
      </c>
      <c r="C359" s="21" t="s">
        <v>80</v>
      </c>
      <c r="D359" s="20">
        <v>42789</v>
      </c>
      <c r="E359" s="19">
        <v>848160</v>
      </c>
      <c r="F359" s="19" t="s">
        <v>96</v>
      </c>
    </row>
    <row r="360" spans="1:6" x14ac:dyDescent="0.25">
      <c r="A360" s="19" t="s">
        <v>94</v>
      </c>
      <c r="B360" s="19" t="s">
        <v>79</v>
      </c>
      <c r="C360" s="21" t="s">
        <v>86</v>
      </c>
      <c r="D360" s="20">
        <v>42789</v>
      </c>
      <c r="E360" s="19">
        <v>4364640</v>
      </c>
      <c r="F360" s="21" t="s">
        <v>142</v>
      </c>
    </row>
    <row r="361" spans="1:6" x14ac:dyDescent="0.25">
      <c r="A361" s="19" t="s">
        <v>124</v>
      </c>
      <c r="B361" s="19" t="s">
        <v>83</v>
      </c>
      <c r="C361" s="21" t="s">
        <v>92</v>
      </c>
      <c r="D361" s="20">
        <v>42789</v>
      </c>
      <c r="E361" s="19">
        <v>100416</v>
      </c>
      <c r="F361" s="19" t="s">
        <v>131</v>
      </c>
    </row>
    <row r="362" spans="1:6" x14ac:dyDescent="0.25">
      <c r="A362" s="19" t="s">
        <v>143</v>
      </c>
      <c r="B362" s="19" t="s">
        <v>79</v>
      </c>
      <c r="C362" s="21" t="s">
        <v>86</v>
      </c>
      <c r="D362" s="20">
        <v>42790</v>
      </c>
      <c r="E362" s="19">
        <v>246048</v>
      </c>
      <c r="F362" s="19" t="s">
        <v>90</v>
      </c>
    </row>
    <row r="363" spans="1:6" x14ac:dyDescent="0.25">
      <c r="A363" s="19" t="s">
        <v>127</v>
      </c>
      <c r="B363" s="19" t="s">
        <v>103</v>
      </c>
      <c r="C363" s="21" t="s">
        <v>92</v>
      </c>
      <c r="D363" s="20">
        <v>42790</v>
      </c>
      <c r="E363" s="19">
        <v>842368</v>
      </c>
      <c r="F363" s="19" t="s">
        <v>95</v>
      </c>
    </row>
    <row r="364" spans="1:6" x14ac:dyDescent="0.25">
      <c r="A364" s="19" t="s">
        <v>94</v>
      </c>
      <c r="B364" s="19" t="s">
        <v>79</v>
      </c>
      <c r="C364" s="21" t="s">
        <v>92</v>
      </c>
      <c r="D364" s="20">
        <v>42790</v>
      </c>
      <c r="E364" s="19">
        <v>1778560</v>
      </c>
      <c r="F364" s="19" t="s">
        <v>95</v>
      </c>
    </row>
    <row r="365" spans="1:6" x14ac:dyDescent="0.25">
      <c r="A365" s="19" t="s">
        <v>120</v>
      </c>
      <c r="B365" s="19" t="s">
        <v>83</v>
      </c>
      <c r="C365" s="21" t="s">
        <v>80</v>
      </c>
      <c r="D365" s="20">
        <v>42790</v>
      </c>
      <c r="E365" s="19">
        <v>1537824</v>
      </c>
      <c r="F365" s="19" t="s">
        <v>114</v>
      </c>
    </row>
    <row r="366" spans="1:6" x14ac:dyDescent="0.25">
      <c r="A366" s="19" t="s">
        <v>110</v>
      </c>
      <c r="B366" s="19" t="s">
        <v>83</v>
      </c>
      <c r="C366" s="21" t="s">
        <v>80</v>
      </c>
      <c r="D366" s="20">
        <v>42790</v>
      </c>
      <c r="E366" s="19">
        <v>2168800</v>
      </c>
      <c r="F366" s="19" t="s">
        <v>84</v>
      </c>
    </row>
    <row r="367" spans="1:6" x14ac:dyDescent="0.25">
      <c r="A367" s="19" t="s">
        <v>78</v>
      </c>
      <c r="B367" s="19" t="s">
        <v>79</v>
      </c>
      <c r="C367" s="21" t="s">
        <v>86</v>
      </c>
      <c r="D367" s="20">
        <v>42790</v>
      </c>
      <c r="E367" s="19">
        <v>212000</v>
      </c>
      <c r="F367" s="19" t="s">
        <v>126</v>
      </c>
    </row>
    <row r="368" spans="1:6" x14ac:dyDescent="0.25">
      <c r="A368" s="19" t="s">
        <v>82</v>
      </c>
      <c r="B368" s="19" t="s">
        <v>83</v>
      </c>
      <c r="C368" s="21" t="s">
        <v>86</v>
      </c>
      <c r="D368" s="20">
        <v>42790</v>
      </c>
      <c r="E368" s="19">
        <v>766880</v>
      </c>
      <c r="F368" s="19" t="s">
        <v>111</v>
      </c>
    </row>
    <row r="369" spans="1:6" x14ac:dyDescent="0.25">
      <c r="A369" s="19" t="s">
        <v>78</v>
      </c>
      <c r="B369" s="19" t="s">
        <v>79</v>
      </c>
      <c r="C369" s="21" t="s">
        <v>86</v>
      </c>
      <c r="D369" s="20">
        <v>42790</v>
      </c>
      <c r="E369" s="19">
        <v>937312</v>
      </c>
      <c r="F369" s="19" t="s">
        <v>126</v>
      </c>
    </row>
    <row r="370" spans="1:6" x14ac:dyDescent="0.25">
      <c r="A370" s="19" t="s">
        <v>99</v>
      </c>
      <c r="B370" s="19" t="s">
        <v>79</v>
      </c>
      <c r="C370" s="21" t="s">
        <v>80</v>
      </c>
      <c r="D370" s="20">
        <v>42791</v>
      </c>
      <c r="E370" s="19">
        <v>1093280</v>
      </c>
      <c r="F370" s="21" t="s">
        <v>100</v>
      </c>
    </row>
    <row r="371" spans="1:6" x14ac:dyDescent="0.25">
      <c r="A371" s="19" t="s">
        <v>127</v>
      </c>
      <c r="B371" s="19" t="s">
        <v>103</v>
      </c>
      <c r="C371" s="21" t="s">
        <v>80</v>
      </c>
      <c r="D371" s="20">
        <v>42791</v>
      </c>
      <c r="E371" s="19">
        <v>1131104</v>
      </c>
      <c r="F371" s="19" t="s">
        <v>114</v>
      </c>
    </row>
    <row r="372" spans="1:6" x14ac:dyDescent="0.25">
      <c r="A372" s="19" t="s">
        <v>94</v>
      </c>
      <c r="B372" s="19" t="s">
        <v>79</v>
      </c>
      <c r="C372" s="21" t="s">
        <v>86</v>
      </c>
      <c r="D372" s="20">
        <v>42791</v>
      </c>
      <c r="E372" s="19">
        <v>476576</v>
      </c>
      <c r="F372" s="21" t="s">
        <v>142</v>
      </c>
    </row>
    <row r="373" spans="1:6" x14ac:dyDescent="0.25">
      <c r="A373" s="19" t="s">
        <v>94</v>
      </c>
      <c r="B373" s="19" t="s">
        <v>79</v>
      </c>
      <c r="C373" s="21" t="s">
        <v>80</v>
      </c>
      <c r="D373" s="20">
        <v>42791</v>
      </c>
      <c r="E373" s="19">
        <v>236032</v>
      </c>
      <c r="F373" s="19" t="s">
        <v>125</v>
      </c>
    </row>
    <row r="374" spans="1:6" x14ac:dyDescent="0.25">
      <c r="A374" s="19" t="s">
        <v>94</v>
      </c>
      <c r="B374" s="19" t="s">
        <v>79</v>
      </c>
      <c r="C374" s="21" t="s">
        <v>80</v>
      </c>
      <c r="D374" s="20">
        <v>42791</v>
      </c>
      <c r="E374" s="19">
        <v>2652992</v>
      </c>
      <c r="F374" s="19" t="s">
        <v>107</v>
      </c>
    </row>
    <row r="375" spans="1:6" x14ac:dyDescent="0.25">
      <c r="A375" s="19" t="s">
        <v>123</v>
      </c>
      <c r="B375" s="19" t="s">
        <v>79</v>
      </c>
      <c r="C375" s="21" t="s">
        <v>86</v>
      </c>
      <c r="D375" s="20">
        <v>42791</v>
      </c>
      <c r="E375" s="19">
        <v>4645440</v>
      </c>
      <c r="F375" s="19" t="s">
        <v>134</v>
      </c>
    </row>
    <row r="376" spans="1:6" x14ac:dyDescent="0.25">
      <c r="A376" s="19" t="s">
        <v>91</v>
      </c>
      <c r="B376" s="19" t="s">
        <v>79</v>
      </c>
      <c r="C376" s="21" t="s">
        <v>86</v>
      </c>
      <c r="D376" s="20">
        <v>42791</v>
      </c>
      <c r="E376" s="19">
        <v>2473888</v>
      </c>
      <c r="F376" s="21" t="s">
        <v>118</v>
      </c>
    </row>
    <row r="377" spans="1:6" x14ac:dyDescent="0.25">
      <c r="A377" s="19" t="s">
        <v>91</v>
      </c>
      <c r="B377" s="19" t="s">
        <v>79</v>
      </c>
      <c r="C377" s="21" t="s">
        <v>86</v>
      </c>
      <c r="D377" s="20">
        <v>42791</v>
      </c>
      <c r="E377" s="19">
        <v>2820064</v>
      </c>
      <c r="F377" s="19" t="s">
        <v>136</v>
      </c>
    </row>
    <row r="378" spans="1:6" x14ac:dyDescent="0.25">
      <c r="A378" s="19" t="s">
        <v>113</v>
      </c>
      <c r="B378" s="19" t="s">
        <v>79</v>
      </c>
      <c r="C378" s="21" t="s">
        <v>86</v>
      </c>
      <c r="D378" s="20">
        <v>42792</v>
      </c>
      <c r="E378" s="19">
        <v>75808</v>
      </c>
      <c r="F378" s="19" t="s">
        <v>136</v>
      </c>
    </row>
    <row r="379" spans="1:6" x14ac:dyDescent="0.25">
      <c r="A379" s="19" t="s">
        <v>78</v>
      </c>
      <c r="B379" s="19" t="s">
        <v>79</v>
      </c>
      <c r="C379" s="21" t="s">
        <v>86</v>
      </c>
      <c r="D379" s="20">
        <v>42792</v>
      </c>
      <c r="E379" s="19">
        <v>834528</v>
      </c>
      <c r="F379" s="19" t="s">
        <v>90</v>
      </c>
    </row>
    <row r="380" spans="1:6" x14ac:dyDescent="0.25">
      <c r="A380" s="19" t="s">
        <v>88</v>
      </c>
      <c r="B380" s="19" t="s">
        <v>89</v>
      </c>
      <c r="C380" s="21" t="s">
        <v>92</v>
      </c>
      <c r="D380" s="20">
        <v>42792</v>
      </c>
      <c r="E380" s="19">
        <v>1029856</v>
      </c>
      <c r="F380" s="19" t="s">
        <v>131</v>
      </c>
    </row>
    <row r="381" spans="1:6" x14ac:dyDescent="0.25">
      <c r="A381" s="19" t="s">
        <v>78</v>
      </c>
      <c r="B381" s="19" t="s">
        <v>79</v>
      </c>
      <c r="C381" s="21" t="s">
        <v>92</v>
      </c>
      <c r="D381" s="20">
        <v>42792</v>
      </c>
      <c r="E381" s="19">
        <v>837568</v>
      </c>
      <c r="F381" s="19" t="s">
        <v>95</v>
      </c>
    </row>
    <row r="382" spans="1:6" x14ac:dyDescent="0.25">
      <c r="A382" s="19" t="s">
        <v>102</v>
      </c>
      <c r="B382" s="19" t="s">
        <v>103</v>
      </c>
      <c r="C382" s="21" t="s">
        <v>86</v>
      </c>
      <c r="D382" s="20">
        <v>42792</v>
      </c>
      <c r="E382" s="19">
        <v>1453568</v>
      </c>
      <c r="F382" s="21" t="s">
        <v>118</v>
      </c>
    </row>
    <row r="383" spans="1:6" x14ac:dyDescent="0.25">
      <c r="A383" s="19" t="s">
        <v>124</v>
      </c>
      <c r="B383" s="19" t="s">
        <v>83</v>
      </c>
      <c r="C383" s="21" t="s">
        <v>80</v>
      </c>
      <c r="D383" s="20">
        <v>42792</v>
      </c>
      <c r="E383" s="19">
        <v>2368192</v>
      </c>
      <c r="F383" s="21" t="s">
        <v>81</v>
      </c>
    </row>
    <row r="384" spans="1:6" x14ac:dyDescent="0.25">
      <c r="A384" s="19" t="s">
        <v>99</v>
      </c>
      <c r="B384" s="19" t="s">
        <v>79</v>
      </c>
      <c r="C384" s="21" t="s">
        <v>86</v>
      </c>
      <c r="D384" s="20">
        <v>42792</v>
      </c>
      <c r="E384" s="19">
        <v>446528</v>
      </c>
      <c r="F384" s="21" t="s">
        <v>118</v>
      </c>
    </row>
    <row r="385" spans="1:6" x14ac:dyDescent="0.25">
      <c r="A385" s="19" t="s">
        <v>99</v>
      </c>
      <c r="B385" s="19" t="s">
        <v>79</v>
      </c>
      <c r="C385" s="21" t="s">
        <v>92</v>
      </c>
      <c r="D385" s="20">
        <v>42793</v>
      </c>
      <c r="E385" s="19">
        <v>5350656</v>
      </c>
      <c r="F385" s="19" t="s">
        <v>93</v>
      </c>
    </row>
    <row r="386" spans="1:6" x14ac:dyDescent="0.25">
      <c r="A386" s="19" t="s">
        <v>113</v>
      </c>
      <c r="B386" s="19" t="s">
        <v>79</v>
      </c>
      <c r="C386" s="21" t="s">
        <v>86</v>
      </c>
      <c r="D386" s="20">
        <v>42793</v>
      </c>
      <c r="E386" s="19">
        <v>1798496</v>
      </c>
      <c r="F386" s="19" t="s">
        <v>97</v>
      </c>
    </row>
    <row r="387" spans="1:6" x14ac:dyDescent="0.25">
      <c r="A387" s="19" t="s">
        <v>113</v>
      </c>
      <c r="B387" s="19" t="s">
        <v>79</v>
      </c>
      <c r="C387" s="21" t="s">
        <v>86</v>
      </c>
      <c r="D387" s="20">
        <v>42793</v>
      </c>
      <c r="E387" s="19">
        <v>762592</v>
      </c>
      <c r="F387" s="19" t="s">
        <v>136</v>
      </c>
    </row>
    <row r="388" spans="1:6" x14ac:dyDescent="0.25">
      <c r="A388" s="19" t="s">
        <v>94</v>
      </c>
      <c r="B388" s="19" t="s">
        <v>79</v>
      </c>
      <c r="C388" s="21" t="s">
        <v>86</v>
      </c>
      <c r="D388" s="20">
        <v>42793</v>
      </c>
      <c r="E388" s="19">
        <v>1220224</v>
      </c>
      <c r="F388" s="19" t="s">
        <v>119</v>
      </c>
    </row>
    <row r="389" spans="1:6" x14ac:dyDescent="0.25">
      <c r="A389" s="19" t="s">
        <v>127</v>
      </c>
      <c r="B389" s="19" t="s">
        <v>103</v>
      </c>
      <c r="C389" s="21" t="s">
        <v>92</v>
      </c>
      <c r="D389" s="20">
        <v>42793</v>
      </c>
      <c r="E389" s="19">
        <v>866592</v>
      </c>
      <c r="F389" s="19" t="s">
        <v>95</v>
      </c>
    </row>
    <row r="390" spans="1:6" x14ac:dyDescent="0.25">
      <c r="A390" s="19" t="s">
        <v>124</v>
      </c>
      <c r="B390" s="19" t="s">
        <v>83</v>
      </c>
      <c r="C390" s="21" t="s">
        <v>92</v>
      </c>
      <c r="D390" s="20">
        <v>42793</v>
      </c>
      <c r="E390" s="19">
        <v>2531232</v>
      </c>
      <c r="F390" s="19" t="s">
        <v>133</v>
      </c>
    </row>
    <row r="391" spans="1:6" x14ac:dyDescent="0.25">
      <c r="A391" s="19" t="s">
        <v>98</v>
      </c>
      <c r="B391" s="19" t="s">
        <v>79</v>
      </c>
      <c r="C391" s="21" t="s">
        <v>80</v>
      </c>
      <c r="D391" s="20">
        <v>42793</v>
      </c>
      <c r="E391" s="19">
        <v>1499168</v>
      </c>
      <c r="F391" s="19" t="s">
        <v>122</v>
      </c>
    </row>
    <row r="392" spans="1:6" x14ac:dyDescent="0.25">
      <c r="A392" s="19" t="s">
        <v>78</v>
      </c>
      <c r="B392" s="19" t="s">
        <v>79</v>
      </c>
      <c r="C392" s="21" t="s">
        <v>86</v>
      </c>
      <c r="D392" s="20">
        <v>42793</v>
      </c>
      <c r="E392" s="19">
        <v>2742304</v>
      </c>
      <c r="F392" s="19" t="s">
        <v>87</v>
      </c>
    </row>
    <row r="393" spans="1:6" x14ac:dyDescent="0.25">
      <c r="A393" s="19" t="s">
        <v>104</v>
      </c>
      <c r="B393" s="19" t="s">
        <v>79</v>
      </c>
      <c r="C393" s="21" t="s">
        <v>80</v>
      </c>
      <c r="D393" s="20">
        <v>42794</v>
      </c>
      <c r="E393" s="19">
        <v>322176</v>
      </c>
      <c r="F393" s="19" t="s">
        <v>129</v>
      </c>
    </row>
    <row r="394" spans="1:6" x14ac:dyDescent="0.25">
      <c r="A394" s="19" t="s">
        <v>94</v>
      </c>
      <c r="B394" s="19" t="s">
        <v>79</v>
      </c>
      <c r="C394" s="21" t="s">
        <v>86</v>
      </c>
      <c r="D394" s="20">
        <v>42794</v>
      </c>
      <c r="E394" s="19">
        <v>1432416</v>
      </c>
      <c r="F394" s="21" t="s">
        <v>142</v>
      </c>
    </row>
    <row r="395" spans="1:6" x14ac:dyDescent="0.25">
      <c r="A395" s="19" t="s">
        <v>99</v>
      </c>
      <c r="B395" s="19" t="s">
        <v>79</v>
      </c>
      <c r="C395" s="21" t="s">
        <v>80</v>
      </c>
      <c r="D395" s="20">
        <v>42794</v>
      </c>
      <c r="E395" s="19">
        <v>412832</v>
      </c>
      <c r="F395" s="19" t="s">
        <v>147</v>
      </c>
    </row>
    <row r="396" spans="1:6" x14ac:dyDescent="0.25">
      <c r="A396" s="19" t="s">
        <v>123</v>
      </c>
      <c r="B396" s="19" t="s">
        <v>79</v>
      </c>
      <c r="C396" s="21" t="s">
        <v>80</v>
      </c>
      <c r="D396" s="20">
        <v>42794</v>
      </c>
      <c r="E396" s="19">
        <v>2474016</v>
      </c>
      <c r="F396" s="19" t="s">
        <v>114</v>
      </c>
    </row>
    <row r="397" spans="1:6" x14ac:dyDescent="0.25">
      <c r="A397" s="19" t="s">
        <v>104</v>
      </c>
      <c r="B397" s="19" t="s">
        <v>79</v>
      </c>
      <c r="C397" s="21" t="s">
        <v>86</v>
      </c>
      <c r="D397" s="20">
        <v>42794</v>
      </c>
      <c r="E397" s="19">
        <v>939616</v>
      </c>
      <c r="F397" s="19" t="s">
        <v>108</v>
      </c>
    </row>
    <row r="398" spans="1:6" x14ac:dyDescent="0.25">
      <c r="A398" s="19" t="s">
        <v>127</v>
      </c>
      <c r="B398" s="19" t="s">
        <v>103</v>
      </c>
      <c r="C398" s="21" t="s">
        <v>80</v>
      </c>
      <c r="D398" s="20">
        <v>42795</v>
      </c>
      <c r="E398" s="19">
        <v>911456</v>
      </c>
      <c r="F398" s="19" t="s">
        <v>114</v>
      </c>
    </row>
    <row r="399" spans="1:6" x14ac:dyDescent="0.25">
      <c r="A399" s="19" t="s">
        <v>123</v>
      </c>
      <c r="B399" s="19" t="s">
        <v>79</v>
      </c>
      <c r="C399" s="21" t="s">
        <v>86</v>
      </c>
      <c r="D399" s="20">
        <v>42795</v>
      </c>
      <c r="E399" s="19">
        <v>383968</v>
      </c>
      <c r="F399" s="19" t="s">
        <v>136</v>
      </c>
    </row>
    <row r="400" spans="1:6" x14ac:dyDescent="0.25">
      <c r="A400" s="19" t="s">
        <v>109</v>
      </c>
      <c r="B400" s="19" t="s">
        <v>89</v>
      </c>
      <c r="C400" s="21" t="s">
        <v>80</v>
      </c>
      <c r="D400" s="20">
        <v>42795</v>
      </c>
      <c r="E400" s="19">
        <v>1103328</v>
      </c>
      <c r="F400" s="21" t="s">
        <v>81</v>
      </c>
    </row>
    <row r="401" spans="1:6" x14ac:dyDescent="0.25">
      <c r="A401" s="19" t="s">
        <v>99</v>
      </c>
      <c r="B401" s="19" t="s">
        <v>79</v>
      </c>
      <c r="C401" s="21" t="s">
        <v>86</v>
      </c>
      <c r="D401" s="20">
        <v>42795</v>
      </c>
      <c r="E401" s="19">
        <v>727712</v>
      </c>
      <c r="F401" s="21" t="s">
        <v>118</v>
      </c>
    </row>
    <row r="402" spans="1:6" x14ac:dyDescent="0.25">
      <c r="A402" s="19" t="s">
        <v>132</v>
      </c>
      <c r="B402" s="19" t="s">
        <v>103</v>
      </c>
      <c r="C402" s="21" t="s">
        <v>80</v>
      </c>
      <c r="D402" s="20">
        <v>42795</v>
      </c>
      <c r="E402" s="19">
        <v>1046144</v>
      </c>
      <c r="F402" s="19" t="s">
        <v>96</v>
      </c>
    </row>
    <row r="403" spans="1:6" x14ac:dyDescent="0.25">
      <c r="A403" s="19" t="s">
        <v>113</v>
      </c>
      <c r="B403" s="19" t="s">
        <v>79</v>
      </c>
      <c r="C403" s="21" t="s">
        <v>86</v>
      </c>
      <c r="D403" s="20">
        <v>42796</v>
      </c>
      <c r="E403" s="19">
        <v>2180608</v>
      </c>
      <c r="F403" s="19" t="s">
        <v>136</v>
      </c>
    </row>
    <row r="404" spans="1:6" x14ac:dyDescent="0.25">
      <c r="A404" s="19" t="s">
        <v>99</v>
      </c>
      <c r="B404" s="19" t="s">
        <v>79</v>
      </c>
      <c r="C404" s="21" t="s">
        <v>80</v>
      </c>
      <c r="D404" s="20">
        <v>42796</v>
      </c>
      <c r="E404" s="19">
        <v>3049536</v>
      </c>
      <c r="F404" s="19" t="s">
        <v>105</v>
      </c>
    </row>
    <row r="405" spans="1:6" x14ac:dyDescent="0.25">
      <c r="A405" s="19" t="s">
        <v>104</v>
      </c>
      <c r="B405" s="19" t="s">
        <v>79</v>
      </c>
      <c r="C405" s="21" t="s">
        <v>80</v>
      </c>
      <c r="D405" s="20">
        <v>42796</v>
      </c>
      <c r="E405" s="19">
        <v>1147072</v>
      </c>
      <c r="F405" s="19" t="s">
        <v>105</v>
      </c>
    </row>
    <row r="406" spans="1:6" x14ac:dyDescent="0.25">
      <c r="A406" s="19" t="s">
        <v>124</v>
      </c>
      <c r="B406" s="19" t="s">
        <v>83</v>
      </c>
      <c r="C406" s="21" t="s">
        <v>86</v>
      </c>
      <c r="D406" s="20">
        <v>42796</v>
      </c>
      <c r="E406" s="19">
        <v>92224</v>
      </c>
      <c r="F406" s="19" t="s">
        <v>90</v>
      </c>
    </row>
    <row r="407" spans="1:6" x14ac:dyDescent="0.25">
      <c r="A407" s="19" t="s">
        <v>113</v>
      </c>
      <c r="B407" s="19" t="s">
        <v>79</v>
      </c>
      <c r="C407" s="21" t="s">
        <v>80</v>
      </c>
      <c r="D407" s="20">
        <v>42797</v>
      </c>
      <c r="E407" s="19">
        <v>1728128</v>
      </c>
      <c r="F407" s="19" t="s">
        <v>135</v>
      </c>
    </row>
    <row r="408" spans="1:6" x14ac:dyDescent="0.25">
      <c r="A408" s="19" t="s">
        <v>143</v>
      </c>
      <c r="B408" s="19" t="s">
        <v>79</v>
      </c>
      <c r="C408" s="21" t="s">
        <v>92</v>
      </c>
      <c r="D408" s="20">
        <v>42797</v>
      </c>
      <c r="E408" s="19">
        <v>2834048</v>
      </c>
      <c r="F408" s="19" t="s">
        <v>133</v>
      </c>
    </row>
    <row r="409" spans="1:6" x14ac:dyDescent="0.25">
      <c r="A409" s="19" t="s">
        <v>110</v>
      </c>
      <c r="B409" s="19" t="s">
        <v>83</v>
      </c>
      <c r="C409" s="21" t="s">
        <v>86</v>
      </c>
      <c r="D409" s="20">
        <v>42797</v>
      </c>
      <c r="E409" s="19">
        <v>453664</v>
      </c>
      <c r="F409" s="19" t="s">
        <v>146</v>
      </c>
    </row>
    <row r="410" spans="1:6" x14ac:dyDescent="0.25">
      <c r="A410" s="19" t="s">
        <v>99</v>
      </c>
      <c r="B410" s="19" t="s">
        <v>79</v>
      </c>
      <c r="C410" s="21" t="s">
        <v>80</v>
      </c>
      <c r="D410" s="20">
        <v>42798</v>
      </c>
      <c r="E410" s="19">
        <v>739136</v>
      </c>
      <c r="F410" s="21" t="s">
        <v>100</v>
      </c>
    </row>
    <row r="411" spans="1:6" x14ac:dyDescent="0.25">
      <c r="A411" s="19" t="s">
        <v>149</v>
      </c>
      <c r="B411" s="19" t="s">
        <v>89</v>
      </c>
      <c r="C411" s="21" t="s">
        <v>86</v>
      </c>
      <c r="D411" s="20">
        <v>42798</v>
      </c>
      <c r="E411" s="19">
        <v>607136</v>
      </c>
      <c r="F411" s="19" t="s">
        <v>126</v>
      </c>
    </row>
    <row r="412" spans="1:6" x14ac:dyDescent="0.25">
      <c r="A412" s="19" t="s">
        <v>91</v>
      </c>
      <c r="B412" s="19" t="s">
        <v>79</v>
      </c>
      <c r="C412" s="21" t="s">
        <v>92</v>
      </c>
      <c r="D412" s="20">
        <v>42798</v>
      </c>
      <c r="E412" s="19">
        <v>189056</v>
      </c>
      <c r="F412" s="19" t="s">
        <v>93</v>
      </c>
    </row>
    <row r="413" spans="1:6" x14ac:dyDescent="0.25">
      <c r="A413" s="19" t="s">
        <v>82</v>
      </c>
      <c r="B413" s="19" t="s">
        <v>83</v>
      </c>
      <c r="C413" s="21" t="s">
        <v>80</v>
      </c>
      <c r="D413" s="20">
        <v>42798</v>
      </c>
      <c r="E413" s="19">
        <v>1665856</v>
      </c>
      <c r="F413" s="21" t="s">
        <v>81</v>
      </c>
    </row>
    <row r="414" spans="1:6" x14ac:dyDescent="0.25">
      <c r="A414" s="19" t="s">
        <v>82</v>
      </c>
      <c r="B414" s="19" t="s">
        <v>83</v>
      </c>
      <c r="C414" s="21" t="s">
        <v>80</v>
      </c>
      <c r="D414" s="20">
        <v>42799</v>
      </c>
      <c r="E414" s="19">
        <v>2979680</v>
      </c>
      <c r="F414" s="21" t="s">
        <v>81</v>
      </c>
    </row>
    <row r="415" spans="1:6" x14ac:dyDescent="0.25">
      <c r="A415" s="19" t="s">
        <v>78</v>
      </c>
      <c r="B415" s="19" t="s">
        <v>79</v>
      </c>
      <c r="C415" s="21" t="s">
        <v>86</v>
      </c>
      <c r="D415" s="20">
        <v>42799</v>
      </c>
      <c r="E415" s="19">
        <v>750912</v>
      </c>
      <c r="F415" s="19" t="s">
        <v>146</v>
      </c>
    </row>
    <row r="416" spans="1:6" x14ac:dyDescent="0.25">
      <c r="A416" s="19" t="s">
        <v>124</v>
      </c>
      <c r="B416" s="19" t="s">
        <v>83</v>
      </c>
      <c r="C416" s="21" t="s">
        <v>86</v>
      </c>
      <c r="D416" s="20">
        <v>42799</v>
      </c>
      <c r="E416" s="19">
        <v>1514016</v>
      </c>
      <c r="F416" s="19" t="s">
        <v>146</v>
      </c>
    </row>
    <row r="417" spans="1:6" x14ac:dyDescent="0.25">
      <c r="A417" s="19" t="s">
        <v>85</v>
      </c>
      <c r="B417" s="19" t="s">
        <v>83</v>
      </c>
      <c r="C417" s="21" t="s">
        <v>92</v>
      </c>
      <c r="D417" s="20">
        <v>42799</v>
      </c>
      <c r="E417" s="19">
        <v>454176</v>
      </c>
      <c r="F417" s="19" t="s">
        <v>131</v>
      </c>
    </row>
    <row r="418" spans="1:6" x14ac:dyDescent="0.25">
      <c r="A418" s="19" t="s">
        <v>113</v>
      </c>
      <c r="B418" s="19" t="s">
        <v>79</v>
      </c>
      <c r="C418" s="21" t="s">
        <v>80</v>
      </c>
      <c r="D418" s="20">
        <v>42799</v>
      </c>
      <c r="E418" s="19">
        <v>2893856</v>
      </c>
      <c r="F418" s="19" t="s">
        <v>128</v>
      </c>
    </row>
    <row r="419" spans="1:6" x14ac:dyDescent="0.25">
      <c r="A419" s="19" t="s">
        <v>78</v>
      </c>
      <c r="B419" s="19" t="s">
        <v>79</v>
      </c>
      <c r="C419" s="21" t="s">
        <v>86</v>
      </c>
      <c r="D419" s="20">
        <v>42799</v>
      </c>
      <c r="E419" s="19">
        <v>441984</v>
      </c>
      <c r="F419" s="19" t="s">
        <v>87</v>
      </c>
    </row>
    <row r="420" spans="1:6" x14ac:dyDescent="0.25">
      <c r="A420" s="19" t="s">
        <v>124</v>
      </c>
      <c r="B420" s="19" t="s">
        <v>83</v>
      </c>
      <c r="C420" s="21" t="s">
        <v>86</v>
      </c>
      <c r="D420" s="20">
        <v>42799</v>
      </c>
      <c r="E420" s="19">
        <v>2144992</v>
      </c>
      <c r="F420" s="19" t="s">
        <v>146</v>
      </c>
    </row>
    <row r="421" spans="1:6" x14ac:dyDescent="0.25">
      <c r="A421" s="19" t="s">
        <v>78</v>
      </c>
      <c r="B421" s="19" t="s">
        <v>79</v>
      </c>
      <c r="C421" s="21" t="s">
        <v>86</v>
      </c>
      <c r="D421" s="20">
        <v>42799</v>
      </c>
      <c r="E421" s="19">
        <v>3764544</v>
      </c>
      <c r="F421" s="19" t="s">
        <v>90</v>
      </c>
    </row>
    <row r="422" spans="1:6" x14ac:dyDescent="0.25">
      <c r="A422" s="19" t="s">
        <v>109</v>
      </c>
      <c r="B422" s="19" t="s">
        <v>89</v>
      </c>
      <c r="C422" s="21" t="s">
        <v>80</v>
      </c>
      <c r="D422" s="20">
        <v>42800</v>
      </c>
      <c r="E422" s="19">
        <v>951200</v>
      </c>
      <c r="F422" s="19" t="s">
        <v>84</v>
      </c>
    </row>
    <row r="423" spans="1:6" x14ac:dyDescent="0.25">
      <c r="A423" s="19" t="s">
        <v>124</v>
      </c>
      <c r="B423" s="19" t="s">
        <v>83</v>
      </c>
      <c r="C423" s="21" t="s">
        <v>80</v>
      </c>
      <c r="D423" s="20">
        <v>42800</v>
      </c>
      <c r="E423" s="19">
        <v>398176</v>
      </c>
      <c r="F423" s="19" t="s">
        <v>84</v>
      </c>
    </row>
    <row r="424" spans="1:6" x14ac:dyDescent="0.25">
      <c r="A424" s="19" t="s">
        <v>98</v>
      </c>
      <c r="B424" s="19" t="s">
        <v>79</v>
      </c>
      <c r="C424" s="21" t="s">
        <v>86</v>
      </c>
      <c r="D424" s="20">
        <v>42800</v>
      </c>
      <c r="E424" s="19">
        <v>1582272</v>
      </c>
      <c r="F424" s="19" t="s">
        <v>90</v>
      </c>
    </row>
    <row r="425" spans="1:6" x14ac:dyDescent="0.25">
      <c r="A425" s="19" t="s">
        <v>113</v>
      </c>
      <c r="B425" s="19" t="s">
        <v>79</v>
      </c>
      <c r="C425" s="21" t="s">
        <v>86</v>
      </c>
      <c r="D425" s="20">
        <v>42800</v>
      </c>
      <c r="E425" s="19">
        <v>1332800</v>
      </c>
      <c r="F425" s="19" t="s">
        <v>97</v>
      </c>
    </row>
    <row r="426" spans="1:6" x14ac:dyDescent="0.25">
      <c r="A426" s="19" t="s">
        <v>120</v>
      </c>
      <c r="B426" s="19" t="s">
        <v>83</v>
      </c>
      <c r="C426" s="21" t="s">
        <v>80</v>
      </c>
      <c r="D426" s="20">
        <v>42801</v>
      </c>
      <c r="E426" s="19">
        <v>2538848</v>
      </c>
      <c r="F426" s="19" t="s">
        <v>114</v>
      </c>
    </row>
    <row r="427" spans="1:6" x14ac:dyDescent="0.25">
      <c r="A427" s="19" t="s">
        <v>115</v>
      </c>
      <c r="B427" s="19" t="s">
        <v>83</v>
      </c>
      <c r="C427" s="21" t="s">
        <v>80</v>
      </c>
      <c r="D427" s="20">
        <v>42801</v>
      </c>
      <c r="E427" s="19">
        <v>2476736</v>
      </c>
      <c r="F427" s="19" t="s">
        <v>114</v>
      </c>
    </row>
    <row r="428" spans="1:6" x14ac:dyDescent="0.25">
      <c r="A428" s="19" t="s">
        <v>149</v>
      </c>
      <c r="B428" s="19" t="s">
        <v>89</v>
      </c>
      <c r="C428" s="21" t="s">
        <v>86</v>
      </c>
      <c r="D428" s="20">
        <v>42801</v>
      </c>
      <c r="E428" s="19">
        <v>245536</v>
      </c>
      <c r="F428" s="19" t="s">
        <v>111</v>
      </c>
    </row>
    <row r="429" spans="1:6" x14ac:dyDescent="0.25">
      <c r="A429" s="19" t="s">
        <v>113</v>
      </c>
      <c r="B429" s="19" t="s">
        <v>79</v>
      </c>
      <c r="C429" s="21" t="s">
        <v>92</v>
      </c>
      <c r="D429" s="20">
        <v>42801</v>
      </c>
      <c r="E429" s="19">
        <v>244864</v>
      </c>
      <c r="F429" s="21" t="s">
        <v>112</v>
      </c>
    </row>
    <row r="430" spans="1:6" x14ac:dyDescent="0.25">
      <c r="A430" s="19" t="s">
        <v>110</v>
      </c>
      <c r="B430" s="19" t="s">
        <v>83</v>
      </c>
      <c r="C430" s="21" t="s">
        <v>80</v>
      </c>
      <c r="D430" s="20">
        <v>42801</v>
      </c>
      <c r="E430" s="19">
        <v>345760</v>
      </c>
      <c r="F430" s="19" t="s">
        <v>96</v>
      </c>
    </row>
    <row r="431" spans="1:6" x14ac:dyDescent="0.25">
      <c r="A431" s="19" t="s">
        <v>98</v>
      </c>
      <c r="B431" s="19" t="s">
        <v>79</v>
      </c>
      <c r="C431" s="21" t="s">
        <v>92</v>
      </c>
      <c r="D431" s="20">
        <v>42802</v>
      </c>
      <c r="E431" s="19">
        <v>3055328</v>
      </c>
      <c r="F431" s="19" t="s">
        <v>133</v>
      </c>
    </row>
    <row r="432" spans="1:6" x14ac:dyDescent="0.25">
      <c r="A432" s="19" t="s">
        <v>82</v>
      </c>
      <c r="B432" s="19" t="s">
        <v>83</v>
      </c>
      <c r="C432" s="21" t="s">
        <v>86</v>
      </c>
      <c r="D432" s="20">
        <v>42802</v>
      </c>
      <c r="E432" s="19">
        <v>1552832</v>
      </c>
      <c r="F432" s="19" t="s">
        <v>87</v>
      </c>
    </row>
    <row r="433" spans="1:6" x14ac:dyDescent="0.25">
      <c r="A433" s="19" t="s">
        <v>98</v>
      </c>
      <c r="B433" s="19" t="s">
        <v>79</v>
      </c>
      <c r="C433" s="21" t="s">
        <v>86</v>
      </c>
      <c r="D433" s="20">
        <v>42802</v>
      </c>
      <c r="E433" s="19">
        <v>1278720</v>
      </c>
      <c r="F433" s="19" t="s">
        <v>90</v>
      </c>
    </row>
    <row r="434" spans="1:6" x14ac:dyDescent="0.25">
      <c r="A434" s="19" t="s">
        <v>98</v>
      </c>
      <c r="B434" s="19" t="s">
        <v>79</v>
      </c>
      <c r="C434" s="21" t="s">
        <v>80</v>
      </c>
      <c r="D434" s="20">
        <v>42802</v>
      </c>
      <c r="E434" s="19">
        <v>4710720</v>
      </c>
      <c r="F434" s="19" t="s">
        <v>96</v>
      </c>
    </row>
    <row r="435" spans="1:6" x14ac:dyDescent="0.25">
      <c r="A435" s="19" t="s">
        <v>113</v>
      </c>
      <c r="B435" s="19" t="s">
        <v>79</v>
      </c>
      <c r="C435" s="21" t="s">
        <v>86</v>
      </c>
      <c r="D435" s="20">
        <v>42802</v>
      </c>
      <c r="E435" s="19">
        <v>2318656</v>
      </c>
      <c r="F435" s="19" t="s">
        <v>134</v>
      </c>
    </row>
    <row r="436" spans="1:6" x14ac:dyDescent="0.25">
      <c r="A436" s="19" t="s">
        <v>82</v>
      </c>
      <c r="B436" s="19" t="s">
        <v>83</v>
      </c>
      <c r="C436" s="21" t="s">
        <v>86</v>
      </c>
      <c r="D436" s="20">
        <v>42802</v>
      </c>
      <c r="E436" s="19">
        <v>7642752</v>
      </c>
      <c r="F436" s="19" t="s">
        <v>126</v>
      </c>
    </row>
    <row r="437" spans="1:6" x14ac:dyDescent="0.25">
      <c r="A437" s="19" t="s">
        <v>82</v>
      </c>
      <c r="B437" s="19" t="s">
        <v>83</v>
      </c>
      <c r="C437" s="21" t="s">
        <v>80</v>
      </c>
      <c r="D437" s="20">
        <v>42802</v>
      </c>
      <c r="E437" s="19">
        <v>263840</v>
      </c>
      <c r="F437" s="19" t="s">
        <v>84</v>
      </c>
    </row>
    <row r="438" spans="1:6" x14ac:dyDescent="0.25">
      <c r="A438" s="19" t="s">
        <v>99</v>
      </c>
      <c r="B438" s="19" t="s">
        <v>79</v>
      </c>
      <c r="C438" s="21" t="s">
        <v>80</v>
      </c>
      <c r="D438" s="20">
        <v>42803</v>
      </c>
      <c r="E438" s="19">
        <v>916608</v>
      </c>
      <c r="F438" s="19" t="s">
        <v>105</v>
      </c>
    </row>
    <row r="439" spans="1:6" x14ac:dyDescent="0.25">
      <c r="A439" s="19" t="s">
        <v>113</v>
      </c>
      <c r="B439" s="19" t="s">
        <v>79</v>
      </c>
      <c r="C439" s="21" t="s">
        <v>80</v>
      </c>
      <c r="D439" s="20">
        <v>42803</v>
      </c>
      <c r="E439" s="19">
        <v>843456</v>
      </c>
      <c r="F439" s="19" t="s">
        <v>128</v>
      </c>
    </row>
    <row r="440" spans="1:6" x14ac:dyDescent="0.25">
      <c r="A440" s="19" t="s">
        <v>127</v>
      </c>
      <c r="B440" s="19" t="s">
        <v>103</v>
      </c>
      <c r="C440" s="21" t="s">
        <v>86</v>
      </c>
      <c r="D440" s="20">
        <v>42803</v>
      </c>
      <c r="E440" s="19">
        <v>1694656</v>
      </c>
      <c r="F440" s="21" t="s">
        <v>142</v>
      </c>
    </row>
    <row r="441" spans="1:6" x14ac:dyDescent="0.25">
      <c r="A441" s="19" t="s">
        <v>78</v>
      </c>
      <c r="B441" s="19" t="s">
        <v>79</v>
      </c>
      <c r="C441" s="21" t="s">
        <v>86</v>
      </c>
      <c r="D441" s="20">
        <v>42803</v>
      </c>
      <c r="E441" s="19">
        <v>2523200</v>
      </c>
      <c r="F441" s="19" t="s">
        <v>126</v>
      </c>
    </row>
    <row r="442" spans="1:6" x14ac:dyDescent="0.25">
      <c r="A442" s="19" t="s">
        <v>82</v>
      </c>
      <c r="B442" s="19" t="s">
        <v>83</v>
      </c>
      <c r="C442" s="21" t="s">
        <v>86</v>
      </c>
      <c r="D442" s="20">
        <v>42803</v>
      </c>
      <c r="E442" s="19">
        <v>1587424</v>
      </c>
      <c r="F442" s="19" t="s">
        <v>111</v>
      </c>
    </row>
    <row r="443" spans="1:6" x14ac:dyDescent="0.25">
      <c r="A443" s="19" t="s">
        <v>85</v>
      </c>
      <c r="B443" s="19" t="s">
        <v>83</v>
      </c>
      <c r="C443" s="21" t="s">
        <v>80</v>
      </c>
      <c r="D443" s="20">
        <v>42803</v>
      </c>
      <c r="E443" s="19">
        <v>2538336</v>
      </c>
      <c r="F443" s="21" t="s">
        <v>121</v>
      </c>
    </row>
    <row r="444" spans="1:6" x14ac:dyDescent="0.25">
      <c r="A444" s="19" t="s">
        <v>124</v>
      </c>
      <c r="B444" s="19" t="s">
        <v>83</v>
      </c>
      <c r="C444" s="21" t="s">
        <v>80</v>
      </c>
      <c r="D444" s="20">
        <v>42803</v>
      </c>
      <c r="E444" s="19">
        <v>1941856</v>
      </c>
      <c r="F444" s="19" t="s">
        <v>84</v>
      </c>
    </row>
    <row r="445" spans="1:6" x14ac:dyDescent="0.25">
      <c r="A445" s="19" t="s">
        <v>104</v>
      </c>
      <c r="B445" s="19" t="s">
        <v>79</v>
      </c>
      <c r="C445" s="21" t="s">
        <v>80</v>
      </c>
      <c r="D445" s="20">
        <v>42803</v>
      </c>
      <c r="E445" s="19">
        <v>3155552</v>
      </c>
      <c r="F445" s="19" t="s">
        <v>129</v>
      </c>
    </row>
    <row r="446" spans="1:6" x14ac:dyDescent="0.25">
      <c r="A446" s="19" t="s">
        <v>149</v>
      </c>
      <c r="B446" s="19" t="s">
        <v>89</v>
      </c>
      <c r="C446" s="21" t="s">
        <v>86</v>
      </c>
      <c r="D446" s="20">
        <v>42803</v>
      </c>
      <c r="E446" s="19">
        <v>436544</v>
      </c>
      <c r="F446" s="19" t="s">
        <v>146</v>
      </c>
    </row>
    <row r="447" spans="1:6" x14ac:dyDescent="0.25">
      <c r="A447" s="19" t="s">
        <v>149</v>
      </c>
      <c r="B447" s="19" t="s">
        <v>89</v>
      </c>
      <c r="C447" s="21" t="s">
        <v>86</v>
      </c>
      <c r="D447" s="20">
        <v>42803</v>
      </c>
      <c r="E447" s="19">
        <v>54432</v>
      </c>
      <c r="F447" s="19" t="s">
        <v>87</v>
      </c>
    </row>
    <row r="448" spans="1:6" x14ac:dyDescent="0.25">
      <c r="A448" s="19" t="s">
        <v>91</v>
      </c>
      <c r="B448" s="19" t="s">
        <v>79</v>
      </c>
      <c r="C448" s="21" t="s">
        <v>80</v>
      </c>
      <c r="D448" s="20">
        <v>42803</v>
      </c>
      <c r="E448" s="19">
        <v>433088</v>
      </c>
      <c r="F448" s="21" t="s">
        <v>138</v>
      </c>
    </row>
    <row r="449" spans="1:6" x14ac:dyDescent="0.25">
      <c r="A449" s="19" t="s">
        <v>124</v>
      </c>
      <c r="B449" s="19" t="s">
        <v>83</v>
      </c>
      <c r="C449" s="21" t="s">
        <v>80</v>
      </c>
      <c r="D449" s="20">
        <v>42804</v>
      </c>
      <c r="E449" s="19">
        <v>571136</v>
      </c>
      <c r="F449" s="19" t="s">
        <v>96</v>
      </c>
    </row>
    <row r="450" spans="1:6" x14ac:dyDescent="0.25">
      <c r="A450" s="19" t="s">
        <v>101</v>
      </c>
      <c r="B450" s="19" t="s">
        <v>79</v>
      </c>
      <c r="C450" s="21" t="s">
        <v>80</v>
      </c>
      <c r="D450" s="20">
        <v>42804</v>
      </c>
      <c r="E450" s="19">
        <v>1735968</v>
      </c>
      <c r="F450" s="19" t="s">
        <v>135</v>
      </c>
    </row>
    <row r="451" spans="1:6" x14ac:dyDescent="0.25">
      <c r="A451" s="19" t="s">
        <v>88</v>
      </c>
      <c r="B451" s="19" t="s">
        <v>89</v>
      </c>
      <c r="C451" s="21" t="s">
        <v>80</v>
      </c>
      <c r="D451" s="20">
        <v>42804</v>
      </c>
      <c r="E451" s="19">
        <v>627584</v>
      </c>
      <c r="F451" s="19" t="s">
        <v>148</v>
      </c>
    </row>
    <row r="452" spans="1:6" x14ac:dyDescent="0.25">
      <c r="A452" s="19" t="s">
        <v>78</v>
      </c>
      <c r="B452" s="19" t="s">
        <v>79</v>
      </c>
      <c r="C452" s="21" t="s">
        <v>80</v>
      </c>
      <c r="D452" s="20">
        <v>42804</v>
      </c>
      <c r="E452" s="19">
        <v>534464</v>
      </c>
      <c r="F452" s="21" t="s">
        <v>81</v>
      </c>
    </row>
    <row r="453" spans="1:6" x14ac:dyDescent="0.25">
      <c r="A453" s="19" t="s">
        <v>99</v>
      </c>
      <c r="B453" s="19" t="s">
        <v>79</v>
      </c>
      <c r="C453" s="21" t="s">
        <v>86</v>
      </c>
      <c r="D453" s="20">
        <v>42804</v>
      </c>
      <c r="E453" s="19">
        <v>1757952</v>
      </c>
      <c r="F453" s="19" t="s">
        <v>97</v>
      </c>
    </row>
    <row r="454" spans="1:6" x14ac:dyDescent="0.25">
      <c r="A454" s="19" t="s">
        <v>85</v>
      </c>
      <c r="B454" s="19" t="s">
        <v>83</v>
      </c>
      <c r="C454" s="21" t="s">
        <v>80</v>
      </c>
      <c r="D454" s="20">
        <v>42804</v>
      </c>
      <c r="E454" s="19">
        <v>4028000</v>
      </c>
      <c r="F454" s="19" t="s">
        <v>125</v>
      </c>
    </row>
    <row r="455" spans="1:6" x14ac:dyDescent="0.25">
      <c r="A455" s="19" t="s">
        <v>132</v>
      </c>
      <c r="B455" s="19" t="s">
        <v>103</v>
      </c>
      <c r="C455" s="21" t="s">
        <v>80</v>
      </c>
      <c r="D455" s="20">
        <v>42805</v>
      </c>
      <c r="E455" s="19">
        <v>303424</v>
      </c>
      <c r="F455" s="21" t="s">
        <v>81</v>
      </c>
    </row>
    <row r="456" spans="1:6" x14ac:dyDescent="0.25">
      <c r="A456" s="19" t="s">
        <v>127</v>
      </c>
      <c r="B456" s="19" t="s">
        <v>103</v>
      </c>
      <c r="C456" s="21" t="s">
        <v>86</v>
      </c>
      <c r="D456" s="20">
        <v>42805</v>
      </c>
      <c r="E456" s="19">
        <v>5442528</v>
      </c>
      <c r="F456" s="19" t="s">
        <v>137</v>
      </c>
    </row>
    <row r="457" spans="1:6" x14ac:dyDescent="0.25">
      <c r="A457" s="19" t="s">
        <v>94</v>
      </c>
      <c r="B457" s="19" t="s">
        <v>79</v>
      </c>
      <c r="C457" s="21" t="s">
        <v>80</v>
      </c>
      <c r="D457" s="20">
        <v>42805</v>
      </c>
      <c r="E457" s="19">
        <v>1312416</v>
      </c>
      <c r="F457" s="19" t="s">
        <v>148</v>
      </c>
    </row>
    <row r="458" spans="1:6" x14ac:dyDescent="0.25">
      <c r="A458" s="19" t="s">
        <v>78</v>
      </c>
      <c r="B458" s="19" t="s">
        <v>79</v>
      </c>
      <c r="C458" s="21" t="s">
        <v>80</v>
      </c>
      <c r="D458" s="20">
        <v>42805</v>
      </c>
      <c r="E458" s="19">
        <v>1508256</v>
      </c>
      <c r="F458" s="21" t="s">
        <v>81</v>
      </c>
    </row>
    <row r="459" spans="1:6" x14ac:dyDescent="0.25">
      <c r="A459" s="19" t="s">
        <v>132</v>
      </c>
      <c r="B459" s="19" t="s">
        <v>103</v>
      </c>
      <c r="C459" s="21" t="s">
        <v>86</v>
      </c>
      <c r="D459" s="20">
        <v>42805</v>
      </c>
      <c r="E459" s="19">
        <v>2724768</v>
      </c>
      <c r="F459" s="19" t="s">
        <v>87</v>
      </c>
    </row>
    <row r="460" spans="1:6" x14ac:dyDescent="0.25">
      <c r="A460" s="19" t="s">
        <v>94</v>
      </c>
      <c r="B460" s="19" t="s">
        <v>79</v>
      </c>
      <c r="C460" s="21" t="s">
        <v>80</v>
      </c>
      <c r="D460" s="20">
        <v>42805</v>
      </c>
      <c r="E460" s="19">
        <v>957472</v>
      </c>
      <c r="F460" s="19" t="s">
        <v>125</v>
      </c>
    </row>
    <row r="461" spans="1:6" x14ac:dyDescent="0.25">
      <c r="A461" s="19" t="s">
        <v>123</v>
      </c>
      <c r="B461" s="19" t="s">
        <v>79</v>
      </c>
      <c r="C461" s="21" t="s">
        <v>86</v>
      </c>
      <c r="D461" s="20">
        <v>42805</v>
      </c>
      <c r="E461" s="19">
        <v>1650528</v>
      </c>
      <c r="F461" s="19" t="s">
        <v>97</v>
      </c>
    </row>
    <row r="462" spans="1:6" x14ac:dyDescent="0.25">
      <c r="A462" s="19" t="s">
        <v>109</v>
      </c>
      <c r="B462" s="19" t="s">
        <v>89</v>
      </c>
      <c r="C462" s="21" t="s">
        <v>86</v>
      </c>
      <c r="D462" s="20">
        <v>42806</v>
      </c>
      <c r="E462" s="19">
        <v>1280608</v>
      </c>
      <c r="F462" s="19" t="s">
        <v>111</v>
      </c>
    </row>
    <row r="463" spans="1:6" x14ac:dyDescent="0.25">
      <c r="A463" s="19" t="s">
        <v>127</v>
      </c>
      <c r="B463" s="19" t="s">
        <v>103</v>
      </c>
      <c r="C463" s="21" t="s">
        <v>92</v>
      </c>
      <c r="D463" s="20">
        <v>42806</v>
      </c>
      <c r="E463" s="19">
        <v>2280096</v>
      </c>
      <c r="F463" s="19" t="s">
        <v>95</v>
      </c>
    </row>
    <row r="464" spans="1:6" x14ac:dyDescent="0.25">
      <c r="A464" s="19" t="s">
        <v>123</v>
      </c>
      <c r="B464" s="19" t="s">
        <v>79</v>
      </c>
      <c r="C464" s="21" t="s">
        <v>80</v>
      </c>
      <c r="D464" s="20">
        <v>42806</v>
      </c>
      <c r="E464" s="19">
        <v>2915488</v>
      </c>
      <c r="F464" s="19" t="s">
        <v>106</v>
      </c>
    </row>
    <row r="465" spans="1:6" x14ac:dyDescent="0.25">
      <c r="A465" s="19" t="s">
        <v>124</v>
      </c>
      <c r="B465" s="19" t="s">
        <v>83</v>
      </c>
      <c r="C465" s="21" t="s">
        <v>86</v>
      </c>
      <c r="D465" s="20">
        <v>42806</v>
      </c>
      <c r="E465" s="19">
        <v>1425600</v>
      </c>
      <c r="F465" s="19" t="s">
        <v>90</v>
      </c>
    </row>
    <row r="466" spans="1:6" x14ac:dyDescent="0.25">
      <c r="A466" s="19" t="s">
        <v>104</v>
      </c>
      <c r="B466" s="19" t="s">
        <v>79</v>
      </c>
      <c r="C466" s="21" t="s">
        <v>86</v>
      </c>
      <c r="D466" s="20">
        <v>42806</v>
      </c>
      <c r="E466" s="19">
        <v>1272224</v>
      </c>
      <c r="F466" s="19" t="s">
        <v>108</v>
      </c>
    </row>
    <row r="467" spans="1:6" x14ac:dyDescent="0.25">
      <c r="A467" s="19" t="s">
        <v>101</v>
      </c>
      <c r="B467" s="19" t="s">
        <v>79</v>
      </c>
      <c r="C467" s="21" t="s">
        <v>92</v>
      </c>
      <c r="D467" s="20">
        <v>42806</v>
      </c>
      <c r="E467" s="19">
        <v>1000928</v>
      </c>
      <c r="F467" s="19" t="s">
        <v>141</v>
      </c>
    </row>
    <row r="468" spans="1:6" x14ac:dyDescent="0.25">
      <c r="A468" s="19" t="s">
        <v>123</v>
      </c>
      <c r="B468" s="19" t="s">
        <v>79</v>
      </c>
      <c r="C468" s="21" t="s">
        <v>80</v>
      </c>
      <c r="D468" s="20">
        <v>42807</v>
      </c>
      <c r="E468" s="19">
        <v>830336</v>
      </c>
      <c r="F468" s="21" t="s">
        <v>138</v>
      </c>
    </row>
    <row r="469" spans="1:6" x14ac:dyDescent="0.25">
      <c r="A469" s="19" t="s">
        <v>127</v>
      </c>
      <c r="B469" s="19" t="s">
        <v>103</v>
      </c>
      <c r="C469" s="21" t="s">
        <v>92</v>
      </c>
      <c r="D469" s="20">
        <v>42807</v>
      </c>
      <c r="E469" s="19">
        <v>2204928</v>
      </c>
      <c r="F469" s="19" t="s">
        <v>95</v>
      </c>
    </row>
    <row r="470" spans="1:6" x14ac:dyDescent="0.25">
      <c r="A470" s="19" t="s">
        <v>115</v>
      </c>
      <c r="B470" s="19" t="s">
        <v>83</v>
      </c>
      <c r="C470" s="21" t="s">
        <v>80</v>
      </c>
      <c r="D470" s="20">
        <v>42807</v>
      </c>
      <c r="E470" s="19">
        <v>9525408</v>
      </c>
      <c r="F470" s="19" t="s">
        <v>128</v>
      </c>
    </row>
    <row r="471" spans="1:6" x14ac:dyDescent="0.25">
      <c r="A471" s="19" t="s">
        <v>113</v>
      </c>
      <c r="B471" s="19" t="s">
        <v>79</v>
      </c>
      <c r="C471" s="21" t="s">
        <v>86</v>
      </c>
      <c r="D471" s="20">
        <v>42807</v>
      </c>
      <c r="E471" s="19">
        <v>550400</v>
      </c>
      <c r="F471" s="19" t="s">
        <v>136</v>
      </c>
    </row>
    <row r="472" spans="1:6" x14ac:dyDescent="0.25">
      <c r="A472" s="19" t="s">
        <v>91</v>
      </c>
      <c r="B472" s="19" t="s">
        <v>79</v>
      </c>
      <c r="C472" s="21" t="s">
        <v>80</v>
      </c>
      <c r="D472" s="20">
        <v>42808</v>
      </c>
      <c r="E472" s="19">
        <v>2093024</v>
      </c>
      <c r="F472" s="19" t="s">
        <v>135</v>
      </c>
    </row>
    <row r="473" spans="1:6" x14ac:dyDescent="0.25">
      <c r="A473" s="19" t="s">
        <v>102</v>
      </c>
      <c r="B473" s="19" t="s">
        <v>103</v>
      </c>
      <c r="C473" s="21" t="s">
        <v>86</v>
      </c>
      <c r="D473" s="20">
        <v>42808</v>
      </c>
      <c r="E473" s="19">
        <v>1040704</v>
      </c>
      <c r="F473" s="19" t="s">
        <v>134</v>
      </c>
    </row>
    <row r="474" spans="1:6" x14ac:dyDescent="0.25">
      <c r="A474" s="19" t="s">
        <v>102</v>
      </c>
      <c r="B474" s="19" t="s">
        <v>103</v>
      </c>
      <c r="C474" s="21" t="s">
        <v>86</v>
      </c>
      <c r="D474" s="20">
        <v>42808</v>
      </c>
      <c r="E474" s="19">
        <v>1314272</v>
      </c>
      <c r="F474" s="19" t="s">
        <v>136</v>
      </c>
    </row>
    <row r="475" spans="1:6" x14ac:dyDescent="0.25">
      <c r="A475" s="19" t="s">
        <v>115</v>
      </c>
      <c r="B475" s="19" t="s">
        <v>83</v>
      </c>
      <c r="C475" s="21" t="s">
        <v>80</v>
      </c>
      <c r="D475" s="20">
        <v>42808</v>
      </c>
      <c r="E475" s="19">
        <v>3814368</v>
      </c>
      <c r="F475" s="19" t="s">
        <v>114</v>
      </c>
    </row>
    <row r="476" spans="1:6" x14ac:dyDescent="0.25">
      <c r="A476" s="19" t="s">
        <v>78</v>
      </c>
      <c r="B476" s="19" t="s">
        <v>79</v>
      </c>
      <c r="C476" s="21" t="s">
        <v>80</v>
      </c>
      <c r="D476" s="20">
        <v>42808</v>
      </c>
      <c r="E476" s="19">
        <v>1101696</v>
      </c>
      <c r="F476" s="19" t="s">
        <v>122</v>
      </c>
    </row>
    <row r="477" spans="1:6" x14ac:dyDescent="0.25">
      <c r="A477" s="19" t="s">
        <v>85</v>
      </c>
      <c r="B477" s="19" t="s">
        <v>83</v>
      </c>
      <c r="C477" s="21" t="s">
        <v>86</v>
      </c>
      <c r="D477" s="20">
        <v>42808</v>
      </c>
      <c r="E477" s="19">
        <v>1883040</v>
      </c>
      <c r="F477" s="19" t="s">
        <v>146</v>
      </c>
    </row>
    <row r="478" spans="1:6" x14ac:dyDescent="0.25">
      <c r="A478" s="19" t="s">
        <v>101</v>
      </c>
      <c r="B478" s="19" t="s">
        <v>79</v>
      </c>
      <c r="C478" s="21" t="s">
        <v>80</v>
      </c>
      <c r="D478" s="20">
        <v>42808</v>
      </c>
      <c r="E478" s="19">
        <v>1136672</v>
      </c>
      <c r="F478" s="19" t="s">
        <v>128</v>
      </c>
    </row>
    <row r="479" spans="1:6" x14ac:dyDescent="0.25">
      <c r="A479" s="19" t="s">
        <v>99</v>
      </c>
      <c r="B479" s="19" t="s">
        <v>79</v>
      </c>
      <c r="C479" s="21" t="s">
        <v>86</v>
      </c>
      <c r="D479" s="20">
        <v>42808</v>
      </c>
      <c r="E479" s="19">
        <v>100064</v>
      </c>
      <c r="F479" s="19" t="s">
        <v>134</v>
      </c>
    </row>
    <row r="480" spans="1:6" x14ac:dyDescent="0.25">
      <c r="A480" s="19" t="s">
        <v>91</v>
      </c>
      <c r="B480" s="19" t="s">
        <v>79</v>
      </c>
      <c r="C480" s="21" t="s">
        <v>92</v>
      </c>
      <c r="D480" s="20">
        <v>42809</v>
      </c>
      <c r="E480" s="19">
        <v>1528832</v>
      </c>
      <c r="F480" s="19" t="s">
        <v>150</v>
      </c>
    </row>
    <row r="481" spans="1:6" x14ac:dyDescent="0.25">
      <c r="A481" s="19" t="s">
        <v>120</v>
      </c>
      <c r="B481" s="19" t="s">
        <v>83</v>
      </c>
      <c r="C481" s="21" t="s">
        <v>80</v>
      </c>
      <c r="D481" s="20">
        <v>42809</v>
      </c>
      <c r="E481" s="19">
        <v>2270752</v>
      </c>
      <c r="F481" s="19" t="s">
        <v>128</v>
      </c>
    </row>
    <row r="482" spans="1:6" x14ac:dyDescent="0.25">
      <c r="A482" s="19" t="s">
        <v>91</v>
      </c>
      <c r="B482" s="19" t="s">
        <v>79</v>
      </c>
      <c r="C482" s="21" t="s">
        <v>92</v>
      </c>
      <c r="D482" s="20">
        <v>42809</v>
      </c>
      <c r="E482" s="19">
        <v>2111776</v>
      </c>
      <c r="F482" s="19" t="s">
        <v>141</v>
      </c>
    </row>
    <row r="483" spans="1:6" x14ac:dyDescent="0.25">
      <c r="A483" s="19" t="s">
        <v>115</v>
      </c>
      <c r="B483" s="19" t="s">
        <v>83</v>
      </c>
      <c r="C483" s="21" t="s">
        <v>92</v>
      </c>
      <c r="D483" s="20">
        <v>42809</v>
      </c>
      <c r="E483" s="19">
        <v>1995712</v>
      </c>
      <c r="F483" s="19" t="s">
        <v>141</v>
      </c>
    </row>
    <row r="484" spans="1:6" x14ac:dyDescent="0.25">
      <c r="A484" s="19" t="s">
        <v>101</v>
      </c>
      <c r="B484" s="19" t="s">
        <v>79</v>
      </c>
      <c r="C484" s="21" t="s">
        <v>80</v>
      </c>
      <c r="D484" s="20">
        <v>42809</v>
      </c>
      <c r="E484" s="19">
        <v>244992</v>
      </c>
      <c r="F484" s="19" t="s">
        <v>128</v>
      </c>
    </row>
    <row r="485" spans="1:6" x14ac:dyDescent="0.25">
      <c r="A485" s="19" t="s">
        <v>124</v>
      </c>
      <c r="B485" s="19" t="s">
        <v>83</v>
      </c>
      <c r="C485" s="21" t="s">
        <v>80</v>
      </c>
      <c r="D485" s="20">
        <v>42810</v>
      </c>
      <c r="E485" s="19">
        <v>2677088</v>
      </c>
      <c r="F485" s="21" t="s">
        <v>81</v>
      </c>
    </row>
    <row r="486" spans="1:6" x14ac:dyDescent="0.25">
      <c r="A486" s="19" t="s">
        <v>104</v>
      </c>
      <c r="B486" s="19" t="s">
        <v>79</v>
      </c>
      <c r="C486" s="21" t="s">
        <v>80</v>
      </c>
      <c r="D486" s="20">
        <v>42810</v>
      </c>
      <c r="E486" s="19">
        <v>141824</v>
      </c>
      <c r="F486" s="19" t="s">
        <v>129</v>
      </c>
    </row>
    <row r="487" spans="1:6" x14ac:dyDescent="0.25">
      <c r="A487" s="19" t="s">
        <v>98</v>
      </c>
      <c r="B487" s="19" t="s">
        <v>79</v>
      </c>
      <c r="C487" s="21" t="s">
        <v>86</v>
      </c>
      <c r="D487" s="20">
        <v>42810</v>
      </c>
      <c r="E487" s="19">
        <v>1542976</v>
      </c>
      <c r="F487" s="19" t="s">
        <v>90</v>
      </c>
    </row>
    <row r="488" spans="1:6" x14ac:dyDescent="0.25">
      <c r="A488" s="19" t="s">
        <v>101</v>
      </c>
      <c r="B488" s="19" t="s">
        <v>79</v>
      </c>
      <c r="C488" s="21" t="s">
        <v>86</v>
      </c>
      <c r="D488" s="20">
        <v>42810</v>
      </c>
      <c r="E488" s="19">
        <v>1485280</v>
      </c>
      <c r="F488" s="19" t="s">
        <v>97</v>
      </c>
    </row>
    <row r="489" spans="1:6" x14ac:dyDescent="0.25">
      <c r="A489" s="19" t="s">
        <v>78</v>
      </c>
      <c r="B489" s="19" t="s">
        <v>79</v>
      </c>
      <c r="C489" s="21" t="s">
        <v>80</v>
      </c>
      <c r="D489" s="20">
        <v>42811</v>
      </c>
      <c r="E489" s="19">
        <v>1056704</v>
      </c>
      <c r="F489" s="19" t="s">
        <v>96</v>
      </c>
    </row>
    <row r="490" spans="1:6" x14ac:dyDescent="0.25">
      <c r="A490" s="19" t="s">
        <v>91</v>
      </c>
      <c r="B490" s="19" t="s">
        <v>79</v>
      </c>
      <c r="C490" s="21" t="s">
        <v>86</v>
      </c>
      <c r="D490" s="20">
        <v>42811</v>
      </c>
      <c r="E490" s="19">
        <v>8284800</v>
      </c>
      <c r="F490" s="19" t="s">
        <v>134</v>
      </c>
    </row>
    <row r="491" spans="1:6" x14ac:dyDescent="0.25">
      <c r="A491" s="19" t="s">
        <v>85</v>
      </c>
      <c r="B491" s="19" t="s">
        <v>83</v>
      </c>
      <c r="C491" s="21" t="s">
        <v>92</v>
      </c>
      <c r="D491" s="20">
        <v>42811</v>
      </c>
      <c r="E491" s="19">
        <v>1254368</v>
      </c>
      <c r="F491" s="19" t="s">
        <v>131</v>
      </c>
    </row>
    <row r="492" spans="1:6" x14ac:dyDescent="0.25">
      <c r="A492" s="19" t="s">
        <v>149</v>
      </c>
      <c r="B492" s="19" t="s">
        <v>89</v>
      </c>
      <c r="C492" s="21" t="s">
        <v>86</v>
      </c>
      <c r="D492" s="20">
        <v>42811</v>
      </c>
      <c r="E492" s="19">
        <v>351744</v>
      </c>
      <c r="F492" s="19" t="s">
        <v>111</v>
      </c>
    </row>
    <row r="493" spans="1:6" x14ac:dyDescent="0.25">
      <c r="A493" s="19" t="s">
        <v>113</v>
      </c>
      <c r="B493" s="19" t="s">
        <v>79</v>
      </c>
      <c r="C493" s="21" t="s">
        <v>86</v>
      </c>
      <c r="D493" s="20">
        <v>42811</v>
      </c>
      <c r="E493" s="19">
        <v>1953216</v>
      </c>
      <c r="F493" s="19" t="s">
        <v>134</v>
      </c>
    </row>
    <row r="494" spans="1:6" x14ac:dyDescent="0.25">
      <c r="A494" s="19" t="s">
        <v>127</v>
      </c>
      <c r="B494" s="19" t="s">
        <v>103</v>
      </c>
      <c r="C494" s="21" t="s">
        <v>86</v>
      </c>
      <c r="D494" s="20">
        <v>42812</v>
      </c>
      <c r="E494" s="19">
        <v>839328</v>
      </c>
      <c r="F494" s="19" t="s">
        <v>119</v>
      </c>
    </row>
    <row r="495" spans="1:6" x14ac:dyDescent="0.25">
      <c r="A495" s="19" t="s">
        <v>120</v>
      </c>
      <c r="B495" s="19" t="s">
        <v>83</v>
      </c>
      <c r="C495" s="21" t="s">
        <v>80</v>
      </c>
      <c r="D495" s="20">
        <v>42812</v>
      </c>
      <c r="E495" s="19">
        <v>2345824</v>
      </c>
      <c r="F495" s="19" t="s">
        <v>106</v>
      </c>
    </row>
    <row r="496" spans="1:6" x14ac:dyDescent="0.25">
      <c r="A496" s="19" t="s">
        <v>127</v>
      </c>
      <c r="B496" s="19" t="s">
        <v>103</v>
      </c>
      <c r="C496" s="21" t="s">
        <v>80</v>
      </c>
      <c r="D496" s="20">
        <v>42812</v>
      </c>
      <c r="E496" s="19">
        <v>8810784</v>
      </c>
      <c r="F496" s="21" t="s">
        <v>138</v>
      </c>
    </row>
    <row r="497" spans="1:6" x14ac:dyDescent="0.25">
      <c r="A497" s="19" t="s">
        <v>91</v>
      </c>
      <c r="B497" s="19" t="s">
        <v>79</v>
      </c>
      <c r="C497" s="21" t="s">
        <v>92</v>
      </c>
      <c r="D497" s="20">
        <v>42813</v>
      </c>
      <c r="E497" s="19">
        <v>2094944</v>
      </c>
      <c r="F497" s="19" t="s">
        <v>150</v>
      </c>
    </row>
    <row r="498" spans="1:6" x14ac:dyDescent="0.25">
      <c r="A498" s="19" t="s">
        <v>127</v>
      </c>
      <c r="B498" s="19" t="s">
        <v>103</v>
      </c>
      <c r="C498" s="21" t="s">
        <v>80</v>
      </c>
      <c r="D498" s="20">
        <v>42813</v>
      </c>
      <c r="E498" s="19">
        <v>186144</v>
      </c>
      <c r="F498" s="19" t="s">
        <v>114</v>
      </c>
    </row>
    <row r="499" spans="1:6" x14ac:dyDescent="0.25">
      <c r="A499" s="19" t="s">
        <v>94</v>
      </c>
      <c r="B499" s="19" t="s">
        <v>79</v>
      </c>
      <c r="C499" s="21" t="s">
        <v>86</v>
      </c>
      <c r="D499" s="20">
        <v>42813</v>
      </c>
      <c r="E499" s="19">
        <v>7149504</v>
      </c>
      <c r="F499" s="21" t="s">
        <v>142</v>
      </c>
    </row>
    <row r="500" spans="1:6" x14ac:dyDescent="0.25">
      <c r="A500" s="19" t="s">
        <v>78</v>
      </c>
      <c r="B500" s="19" t="s">
        <v>79</v>
      </c>
      <c r="C500" s="21" t="s">
        <v>92</v>
      </c>
      <c r="D500" s="20">
        <v>42813</v>
      </c>
      <c r="E500" s="19">
        <v>936416</v>
      </c>
      <c r="F500" s="19" t="s">
        <v>131</v>
      </c>
    </row>
    <row r="501" spans="1:6" x14ac:dyDescent="0.25">
      <c r="A501" s="19" t="s">
        <v>82</v>
      </c>
      <c r="B501" s="19" t="s">
        <v>83</v>
      </c>
      <c r="C501" s="21" t="s">
        <v>80</v>
      </c>
      <c r="D501" s="20">
        <v>42813</v>
      </c>
      <c r="E501" s="19">
        <v>128320</v>
      </c>
      <c r="F501" s="21" t="s">
        <v>81</v>
      </c>
    </row>
    <row r="502" spans="1:6" x14ac:dyDescent="0.25">
      <c r="A502" s="19" t="s">
        <v>110</v>
      </c>
      <c r="B502" s="19" t="s">
        <v>83</v>
      </c>
      <c r="C502" s="21" t="s">
        <v>86</v>
      </c>
      <c r="D502" s="20">
        <v>42813</v>
      </c>
      <c r="E502" s="19">
        <v>1192032</v>
      </c>
      <c r="F502" s="19" t="s">
        <v>126</v>
      </c>
    </row>
    <row r="503" spans="1:6" x14ac:dyDescent="0.25">
      <c r="A503" s="19" t="s">
        <v>132</v>
      </c>
      <c r="B503" s="19" t="s">
        <v>103</v>
      </c>
      <c r="C503" s="21" t="s">
        <v>80</v>
      </c>
      <c r="D503" s="20">
        <v>42814</v>
      </c>
      <c r="E503" s="19">
        <v>1391808</v>
      </c>
      <c r="F503" s="19" t="s">
        <v>84</v>
      </c>
    </row>
    <row r="504" spans="1:6" x14ac:dyDescent="0.25">
      <c r="A504" s="19" t="s">
        <v>123</v>
      </c>
      <c r="B504" s="19" t="s">
        <v>79</v>
      </c>
      <c r="C504" s="21" t="s">
        <v>86</v>
      </c>
      <c r="D504" s="20">
        <v>42814</v>
      </c>
      <c r="E504" s="19">
        <v>1333600</v>
      </c>
      <c r="F504" s="19" t="s">
        <v>134</v>
      </c>
    </row>
    <row r="505" spans="1:6" x14ac:dyDescent="0.25">
      <c r="A505" s="19" t="s">
        <v>124</v>
      </c>
      <c r="B505" s="19" t="s">
        <v>83</v>
      </c>
      <c r="C505" s="21" t="s">
        <v>86</v>
      </c>
      <c r="D505" s="20">
        <v>42814</v>
      </c>
      <c r="E505" s="19">
        <v>921408</v>
      </c>
      <c r="F505" s="19" t="s">
        <v>111</v>
      </c>
    </row>
    <row r="506" spans="1:6" x14ac:dyDescent="0.25">
      <c r="A506" s="19" t="s">
        <v>123</v>
      </c>
      <c r="B506" s="19" t="s">
        <v>79</v>
      </c>
      <c r="C506" s="21" t="s">
        <v>92</v>
      </c>
      <c r="D506" s="20">
        <v>42814</v>
      </c>
      <c r="E506" s="19">
        <v>3308160</v>
      </c>
      <c r="F506" s="19" t="s">
        <v>141</v>
      </c>
    </row>
    <row r="507" spans="1:6" x14ac:dyDescent="0.25">
      <c r="A507" s="19" t="s">
        <v>127</v>
      </c>
      <c r="B507" s="19" t="s">
        <v>103</v>
      </c>
      <c r="C507" s="21" t="s">
        <v>80</v>
      </c>
      <c r="D507" s="20">
        <v>42815</v>
      </c>
      <c r="E507" s="19">
        <v>1095840</v>
      </c>
      <c r="F507" s="19" t="s">
        <v>114</v>
      </c>
    </row>
    <row r="508" spans="1:6" x14ac:dyDescent="0.25">
      <c r="A508" s="19" t="s">
        <v>85</v>
      </c>
      <c r="B508" s="19" t="s">
        <v>83</v>
      </c>
      <c r="C508" s="21" t="s">
        <v>80</v>
      </c>
      <c r="D508" s="20">
        <v>42815</v>
      </c>
      <c r="E508" s="19">
        <v>1118272</v>
      </c>
      <c r="F508" s="19" t="s">
        <v>117</v>
      </c>
    </row>
    <row r="509" spans="1:6" x14ac:dyDescent="0.25">
      <c r="A509" s="19" t="s">
        <v>104</v>
      </c>
      <c r="B509" s="19" t="s">
        <v>79</v>
      </c>
      <c r="C509" s="21" t="s">
        <v>80</v>
      </c>
      <c r="D509" s="20">
        <v>42815</v>
      </c>
      <c r="E509" s="19">
        <v>1629568</v>
      </c>
      <c r="F509" s="19" t="s">
        <v>105</v>
      </c>
    </row>
    <row r="510" spans="1:6" x14ac:dyDescent="0.25">
      <c r="A510" s="19" t="s">
        <v>82</v>
      </c>
      <c r="B510" s="19" t="s">
        <v>83</v>
      </c>
      <c r="C510" s="21" t="s">
        <v>86</v>
      </c>
      <c r="D510" s="20">
        <v>42815</v>
      </c>
      <c r="E510" s="19">
        <v>1115936</v>
      </c>
      <c r="F510" s="19" t="s">
        <v>111</v>
      </c>
    </row>
    <row r="511" spans="1:6" x14ac:dyDescent="0.25">
      <c r="A511" s="19" t="s">
        <v>120</v>
      </c>
      <c r="B511" s="19" t="s">
        <v>83</v>
      </c>
      <c r="C511" s="21" t="s">
        <v>92</v>
      </c>
      <c r="D511" s="20">
        <v>42815</v>
      </c>
      <c r="E511" s="19">
        <v>749792</v>
      </c>
      <c r="F511" s="19" t="s">
        <v>131</v>
      </c>
    </row>
    <row r="512" spans="1:6" x14ac:dyDescent="0.25">
      <c r="A512" s="19" t="s">
        <v>94</v>
      </c>
      <c r="B512" s="19" t="s">
        <v>79</v>
      </c>
      <c r="C512" s="21" t="s">
        <v>92</v>
      </c>
      <c r="D512" s="20">
        <v>42815</v>
      </c>
      <c r="E512" s="19">
        <v>558560</v>
      </c>
      <c r="F512" s="19" t="s">
        <v>131</v>
      </c>
    </row>
    <row r="513" spans="1:6" x14ac:dyDescent="0.25">
      <c r="A513" s="19" t="s">
        <v>143</v>
      </c>
      <c r="B513" s="19" t="s">
        <v>79</v>
      </c>
      <c r="C513" s="21" t="s">
        <v>86</v>
      </c>
      <c r="D513" s="20">
        <v>42815</v>
      </c>
      <c r="E513" s="19">
        <v>584992</v>
      </c>
      <c r="F513" s="19" t="s">
        <v>87</v>
      </c>
    </row>
    <row r="514" spans="1:6" x14ac:dyDescent="0.25">
      <c r="A514" s="19" t="s">
        <v>82</v>
      </c>
      <c r="B514" s="19" t="s">
        <v>83</v>
      </c>
      <c r="C514" s="21" t="s">
        <v>86</v>
      </c>
      <c r="D514" s="20">
        <v>42815</v>
      </c>
      <c r="E514" s="19">
        <v>1329888</v>
      </c>
      <c r="F514" s="19" t="s">
        <v>90</v>
      </c>
    </row>
    <row r="515" spans="1:6" x14ac:dyDescent="0.25">
      <c r="A515" s="19" t="s">
        <v>110</v>
      </c>
      <c r="B515" s="19" t="s">
        <v>83</v>
      </c>
      <c r="C515" s="21" t="s">
        <v>80</v>
      </c>
      <c r="D515" s="20">
        <v>42816</v>
      </c>
      <c r="E515" s="19">
        <v>945728</v>
      </c>
      <c r="F515" s="21" t="s">
        <v>81</v>
      </c>
    </row>
    <row r="516" spans="1:6" x14ac:dyDescent="0.25">
      <c r="A516" s="19" t="s">
        <v>99</v>
      </c>
      <c r="B516" s="19" t="s">
        <v>79</v>
      </c>
      <c r="C516" s="21" t="s">
        <v>86</v>
      </c>
      <c r="D516" s="20">
        <v>42816</v>
      </c>
      <c r="E516" s="19">
        <v>2111456</v>
      </c>
      <c r="F516" s="19" t="s">
        <v>136</v>
      </c>
    </row>
    <row r="517" spans="1:6" x14ac:dyDescent="0.25">
      <c r="A517" s="19" t="s">
        <v>101</v>
      </c>
      <c r="B517" s="19" t="s">
        <v>79</v>
      </c>
      <c r="C517" s="21" t="s">
        <v>86</v>
      </c>
      <c r="D517" s="20">
        <v>42816</v>
      </c>
      <c r="E517" s="19">
        <v>1268000</v>
      </c>
      <c r="F517" s="19" t="s">
        <v>136</v>
      </c>
    </row>
    <row r="518" spans="1:6" x14ac:dyDescent="0.25">
      <c r="A518" s="19" t="s">
        <v>110</v>
      </c>
      <c r="B518" s="19" t="s">
        <v>83</v>
      </c>
      <c r="C518" s="21" t="s">
        <v>86</v>
      </c>
      <c r="D518" s="20">
        <v>42816</v>
      </c>
      <c r="E518" s="19">
        <v>1308480</v>
      </c>
      <c r="F518" s="19" t="s">
        <v>87</v>
      </c>
    </row>
    <row r="519" spans="1:6" x14ac:dyDescent="0.25">
      <c r="A519" s="19" t="s">
        <v>104</v>
      </c>
      <c r="B519" s="19" t="s">
        <v>79</v>
      </c>
      <c r="C519" s="21" t="s">
        <v>86</v>
      </c>
      <c r="D519" s="20">
        <v>42816</v>
      </c>
      <c r="E519" s="19">
        <v>4212576</v>
      </c>
      <c r="F519" s="19" t="s">
        <v>108</v>
      </c>
    </row>
    <row r="520" spans="1:6" x14ac:dyDescent="0.25">
      <c r="A520" s="19" t="s">
        <v>88</v>
      </c>
      <c r="B520" s="19" t="s">
        <v>89</v>
      </c>
      <c r="C520" s="21" t="s">
        <v>80</v>
      </c>
      <c r="D520" s="20">
        <v>42816</v>
      </c>
      <c r="E520" s="19">
        <v>1181536</v>
      </c>
      <c r="F520" s="19" t="s">
        <v>117</v>
      </c>
    </row>
    <row r="521" spans="1:6" x14ac:dyDescent="0.25">
      <c r="A521" s="19" t="s">
        <v>91</v>
      </c>
      <c r="B521" s="19" t="s">
        <v>79</v>
      </c>
      <c r="C521" s="21" t="s">
        <v>86</v>
      </c>
      <c r="D521" s="20">
        <v>42816</v>
      </c>
      <c r="E521" s="19">
        <v>527328</v>
      </c>
      <c r="F521" s="19" t="s">
        <v>136</v>
      </c>
    </row>
    <row r="522" spans="1:6" x14ac:dyDescent="0.25">
      <c r="A522" s="19" t="s">
        <v>115</v>
      </c>
      <c r="B522" s="19" t="s">
        <v>83</v>
      </c>
      <c r="C522" s="21" t="s">
        <v>86</v>
      </c>
      <c r="D522" s="20">
        <v>42816</v>
      </c>
      <c r="E522" s="19">
        <v>1250752</v>
      </c>
      <c r="F522" s="21" t="s">
        <v>142</v>
      </c>
    </row>
    <row r="523" spans="1:6" x14ac:dyDescent="0.25">
      <c r="A523" s="19" t="s">
        <v>104</v>
      </c>
      <c r="B523" s="19" t="s">
        <v>79</v>
      </c>
      <c r="C523" s="21" t="s">
        <v>86</v>
      </c>
      <c r="D523" s="20">
        <v>42816</v>
      </c>
      <c r="E523" s="19">
        <v>6196416</v>
      </c>
      <c r="F523" s="19" t="s">
        <v>108</v>
      </c>
    </row>
    <row r="524" spans="1:6" x14ac:dyDescent="0.25">
      <c r="A524" s="19" t="s">
        <v>91</v>
      </c>
      <c r="B524" s="19" t="s">
        <v>79</v>
      </c>
      <c r="C524" s="21" t="s">
        <v>80</v>
      </c>
      <c r="D524" s="20">
        <v>42816</v>
      </c>
      <c r="E524" s="19">
        <v>2753280</v>
      </c>
      <c r="F524" s="19" t="s">
        <v>106</v>
      </c>
    </row>
    <row r="525" spans="1:6" x14ac:dyDescent="0.25">
      <c r="A525" s="19" t="s">
        <v>124</v>
      </c>
      <c r="B525" s="19" t="s">
        <v>83</v>
      </c>
      <c r="C525" s="21" t="s">
        <v>86</v>
      </c>
      <c r="D525" s="20">
        <v>42816</v>
      </c>
      <c r="E525" s="19">
        <v>564192</v>
      </c>
      <c r="F525" s="19" t="s">
        <v>111</v>
      </c>
    </row>
    <row r="526" spans="1:6" x14ac:dyDescent="0.25">
      <c r="A526" s="19" t="s">
        <v>104</v>
      </c>
      <c r="B526" s="19" t="s">
        <v>79</v>
      </c>
      <c r="C526" s="21" t="s">
        <v>86</v>
      </c>
      <c r="D526" s="20">
        <v>42816</v>
      </c>
      <c r="E526" s="19">
        <v>3048736</v>
      </c>
      <c r="F526" s="19" t="s">
        <v>151</v>
      </c>
    </row>
    <row r="527" spans="1:6" x14ac:dyDescent="0.25">
      <c r="A527" s="19" t="s">
        <v>98</v>
      </c>
      <c r="B527" s="19" t="s">
        <v>79</v>
      </c>
      <c r="C527" s="21" t="s">
        <v>80</v>
      </c>
      <c r="D527" s="20">
        <v>42817</v>
      </c>
      <c r="E527" s="19">
        <v>1341088</v>
      </c>
      <c r="F527" s="19" t="s">
        <v>96</v>
      </c>
    </row>
    <row r="528" spans="1:6" x14ac:dyDescent="0.25">
      <c r="A528" s="19" t="s">
        <v>104</v>
      </c>
      <c r="B528" s="19" t="s">
        <v>79</v>
      </c>
      <c r="C528" s="21" t="s">
        <v>80</v>
      </c>
      <c r="D528" s="20">
        <v>42817</v>
      </c>
      <c r="E528" s="19">
        <v>3199616</v>
      </c>
      <c r="F528" s="19" t="s">
        <v>129</v>
      </c>
    </row>
    <row r="529" spans="1:6" x14ac:dyDescent="0.25">
      <c r="A529" s="19" t="s">
        <v>109</v>
      </c>
      <c r="B529" s="19" t="s">
        <v>89</v>
      </c>
      <c r="C529" s="21" t="s">
        <v>86</v>
      </c>
      <c r="D529" s="20">
        <v>42817</v>
      </c>
      <c r="E529" s="19">
        <v>384256</v>
      </c>
      <c r="F529" s="19" t="s">
        <v>87</v>
      </c>
    </row>
    <row r="530" spans="1:6" x14ac:dyDescent="0.25">
      <c r="A530" s="19" t="s">
        <v>78</v>
      </c>
      <c r="B530" s="19" t="s">
        <v>79</v>
      </c>
      <c r="C530" s="21" t="s">
        <v>86</v>
      </c>
      <c r="D530" s="20">
        <v>42817</v>
      </c>
      <c r="E530" s="19">
        <v>1053664</v>
      </c>
      <c r="F530" s="19" t="s">
        <v>146</v>
      </c>
    </row>
    <row r="531" spans="1:6" x14ac:dyDescent="0.25">
      <c r="A531" s="19" t="s">
        <v>132</v>
      </c>
      <c r="B531" s="19" t="s">
        <v>103</v>
      </c>
      <c r="C531" s="21" t="s">
        <v>86</v>
      </c>
      <c r="D531" s="20">
        <v>42817</v>
      </c>
      <c r="E531" s="19">
        <v>1602240</v>
      </c>
      <c r="F531" s="19" t="s">
        <v>111</v>
      </c>
    </row>
    <row r="532" spans="1:6" x14ac:dyDescent="0.25">
      <c r="A532" s="19" t="s">
        <v>98</v>
      </c>
      <c r="B532" s="19" t="s">
        <v>79</v>
      </c>
      <c r="C532" s="21" t="s">
        <v>80</v>
      </c>
      <c r="D532" s="20">
        <v>42817</v>
      </c>
      <c r="E532" s="19">
        <v>1395584</v>
      </c>
      <c r="F532" s="19" t="s">
        <v>96</v>
      </c>
    </row>
    <row r="533" spans="1:6" x14ac:dyDescent="0.25">
      <c r="A533" s="19" t="s">
        <v>120</v>
      </c>
      <c r="B533" s="19" t="s">
        <v>83</v>
      </c>
      <c r="C533" s="21" t="s">
        <v>86</v>
      </c>
      <c r="D533" s="20">
        <v>42817</v>
      </c>
      <c r="E533" s="19">
        <v>998688</v>
      </c>
      <c r="F533" s="21" t="s">
        <v>142</v>
      </c>
    </row>
    <row r="534" spans="1:6" x14ac:dyDescent="0.25">
      <c r="A534" s="19" t="s">
        <v>94</v>
      </c>
      <c r="B534" s="19" t="s">
        <v>79</v>
      </c>
      <c r="C534" s="21" t="s">
        <v>86</v>
      </c>
      <c r="D534" s="20">
        <v>42817</v>
      </c>
      <c r="E534" s="19">
        <v>365536</v>
      </c>
      <c r="F534" s="19" t="s">
        <v>144</v>
      </c>
    </row>
    <row r="535" spans="1:6" x14ac:dyDescent="0.25">
      <c r="A535" s="19" t="s">
        <v>99</v>
      </c>
      <c r="B535" s="19" t="s">
        <v>79</v>
      </c>
      <c r="C535" s="21" t="s">
        <v>92</v>
      </c>
      <c r="D535" s="20">
        <v>42818</v>
      </c>
      <c r="E535" s="19">
        <v>2831872</v>
      </c>
      <c r="F535" s="19" t="s">
        <v>93</v>
      </c>
    </row>
    <row r="536" spans="1:6" x14ac:dyDescent="0.25">
      <c r="A536" s="19" t="s">
        <v>99</v>
      </c>
      <c r="B536" s="19" t="s">
        <v>79</v>
      </c>
      <c r="C536" s="21" t="s">
        <v>86</v>
      </c>
      <c r="D536" s="20">
        <v>42818</v>
      </c>
      <c r="E536" s="19">
        <v>9130656</v>
      </c>
      <c r="F536" s="19" t="s">
        <v>134</v>
      </c>
    </row>
    <row r="537" spans="1:6" x14ac:dyDescent="0.25">
      <c r="A537" s="19" t="s">
        <v>101</v>
      </c>
      <c r="B537" s="19" t="s">
        <v>79</v>
      </c>
      <c r="C537" s="21" t="s">
        <v>80</v>
      </c>
      <c r="D537" s="20">
        <v>42818</v>
      </c>
      <c r="E537" s="19">
        <v>812992</v>
      </c>
      <c r="F537" s="19" t="s">
        <v>106</v>
      </c>
    </row>
    <row r="538" spans="1:6" x14ac:dyDescent="0.25">
      <c r="A538" s="19" t="s">
        <v>101</v>
      </c>
      <c r="B538" s="19" t="s">
        <v>79</v>
      </c>
      <c r="C538" s="21" t="s">
        <v>92</v>
      </c>
      <c r="D538" s="20">
        <v>42818</v>
      </c>
      <c r="E538" s="19">
        <v>626240</v>
      </c>
      <c r="F538" s="19" t="s">
        <v>95</v>
      </c>
    </row>
    <row r="539" spans="1:6" x14ac:dyDescent="0.25">
      <c r="A539" s="19" t="s">
        <v>99</v>
      </c>
      <c r="B539" s="19" t="s">
        <v>79</v>
      </c>
      <c r="C539" s="21" t="s">
        <v>86</v>
      </c>
      <c r="D539" s="20">
        <v>42819</v>
      </c>
      <c r="E539" s="19">
        <v>1236704</v>
      </c>
      <c r="F539" s="19" t="s">
        <v>136</v>
      </c>
    </row>
    <row r="540" spans="1:6" x14ac:dyDescent="0.25">
      <c r="A540" s="19" t="s">
        <v>113</v>
      </c>
      <c r="B540" s="19" t="s">
        <v>79</v>
      </c>
      <c r="C540" s="21" t="s">
        <v>92</v>
      </c>
      <c r="D540" s="20">
        <v>42819</v>
      </c>
      <c r="E540" s="19">
        <v>2989120</v>
      </c>
      <c r="F540" s="19" t="s">
        <v>150</v>
      </c>
    </row>
    <row r="541" spans="1:6" x14ac:dyDescent="0.25">
      <c r="A541" s="19" t="s">
        <v>120</v>
      </c>
      <c r="B541" s="19" t="s">
        <v>83</v>
      </c>
      <c r="C541" s="21" t="s">
        <v>80</v>
      </c>
      <c r="D541" s="20">
        <v>42819</v>
      </c>
      <c r="E541" s="19">
        <v>1120352</v>
      </c>
      <c r="F541" s="19" t="s">
        <v>106</v>
      </c>
    </row>
    <row r="542" spans="1:6" x14ac:dyDescent="0.25">
      <c r="A542" s="19" t="s">
        <v>127</v>
      </c>
      <c r="B542" s="19" t="s">
        <v>103</v>
      </c>
      <c r="C542" s="21" t="s">
        <v>80</v>
      </c>
      <c r="D542" s="20">
        <v>42819</v>
      </c>
      <c r="E542" s="19">
        <v>1639008</v>
      </c>
      <c r="F542" s="19" t="s">
        <v>114</v>
      </c>
    </row>
    <row r="543" spans="1:6" x14ac:dyDescent="0.25">
      <c r="A543" s="19" t="s">
        <v>98</v>
      </c>
      <c r="B543" s="19" t="s">
        <v>79</v>
      </c>
      <c r="C543" s="21" t="s">
        <v>80</v>
      </c>
      <c r="D543" s="20">
        <v>42819</v>
      </c>
      <c r="E543" s="19">
        <v>407392</v>
      </c>
      <c r="F543" s="19" t="s">
        <v>84</v>
      </c>
    </row>
    <row r="544" spans="1:6" x14ac:dyDescent="0.25">
      <c r="A544" s="19" t="s">
        <v>113</v>
      </c>
      <c r="B544" s="19" t="s">
        <v>79</v>
      </c>
      <c r="C544" s="21" t="s">
        <v>80</v>
      </c>
      <c r="D544" s="20">
        <v>42820</v>
      </c>
      <c r="E544" s="19">
        <v>990176</v>
      </c>
      <c r="F544" s="21" t="s">
        <v>138</v>
      </c>
    </row>
    <row r="545" spans="1:6" x14ac:dyDescent="0.25">
      <c r="A545" s="19" t="s">
        <v>78</v>
      </c>
      <c r="B545" s="19" t="s">
        <v>79</v>
      </c>
      <c r="C545" s="21" t="s">
        <v>86</v>
      </c>
      <c r="D545" s="20">
        <v>42820</v>
      </c>
      <c r="E545" s="19">
        <v>345792</v>
      </c>
      <c r="F545" s="19" t="s">
        <v>146</v>
      </c>
    </row>
    <row r="546" spans="1:6" x14ac:dyDescent="0.25">
      <c r="A546" s="19" t="s">
        <v>98</v>
      </c>
      <c r="B546" s="19" t="s">
        <v>79</v>
      </c>
      <c r="C546" s="21" t="s">
        <v>86</v>
      </c>
      <c r="D546" s="20">
        <v>42820</v>
      </c>
      <c r="E546" s="19">
        <v>1467616</v>
      </c>
      <c r="F546" s="19" t="s">
        <v>90</v>
      </c>
    </row>
    <row r="547" spans="1:6" x14ac:dyDescent="0.25">
      <c r="A547" s="19" t="s">
        <v>91</v>
      </c>
      <c r="B547" s="19" t="s">
        <v>79</v>
      </c>
      <c r="C547" s="21" t="s">
        <v>86</v>
      </c>
      <c r="D547" s="20">
        <v>42820</v>
      </c>
      <c r="E547" s="19">
        <v>999200</v>
      </c>
      <c r="F547" s="21" t="s">
        <v>118</v>
      </c>
    </row>
    <row r="548" spans="1:6" x14ac:dyDescent="0.25">
      <c r="A548" s="19" t="s">
        <v>115</v>
      </c>
      <c r="B548" s="19" t="s">
        <v>83</v>
      </c>
      <c r="C548" s="21" t="s">
        <v>80</v>
      </c>
      <c r="D548" s="20">
        <v>42821</v>
      </c>
      <c r="E548" s="19">
        <v>1452128</v>
      </c>
      <c r="F548" s="19" t="s">
        <v>114</v>
      </c>
    </row>
    <row r="549" spans="1:6" x14ac:dyDescent="0.25">
      <c r="A549" s="19" t="s">
        <v>99</v>
      </c>
      <c r="B549" s="19" t="s">
        <v>79</v>
      </c>
      <c r="C549" s="21" t="s">
        <v>80</v>
      </c>
      <c r="D549" s="20">
        <v>42821</v>
      </c>
      <c r="E549" s="19">
        <v>1597408</v>
      </c>
      <c r="F549" s="19" t="s">
        <v>147</v>
      </c>
    </row>
    <row r="550" spans="1:6" x14ac:dyDescent="0.25">
      <c r="A550" s="19" t="s">
        <v>94</v>
      </c>
      <c r="B550" s="19" t="s">
        <v>79</v>
      </c>
      <c r="C550" s="21" t="s">
        <v>80</v>
      </c>
      <c r="D550" s="20">
        <v>42821</v>
      </c>
      <c r="E550" s="19">
        <v>626048</v>
      </c>
      <c r="F550" s="19" t="s">
        <v>148</v>
      </c>
    </row>
    <row r="551" spans="1:6" x14ac:dyDescent="0.25">
      <c r="A551" s="19" t="s">
        <v>94</v>
      </c>
      <c r="B551" s="19" t="s">
        <v>79</v>
      </c>
      <c r="C551" s="21" t="s">
        <v>86</v>
      </c>
      <c r="D551" s="20">
        <v>42821</v>
      </c>
      <c r="E551" s="19">
        <v>192384</v>
      </c>
      <c r="F551" s="21" t="s">
        <v>142</v>
      </c>
    </row>
    <row r="552" spans="1:6" x14ac:dyDescent="0.25">
      <c r="A552" s="19" t="s">
        <v>149</v>
      </c>
      <c r="B552" s="19" t="s">
        <v>89</v>
      </c>
      <c r="C552" s="21" t="s">
        <v>86</v>
      </c>
      <c r="D552" s="20">
        <v>42822</v>
      </c>
      <c r="E552" s="19">
        <v>1335488</v>
      </c>
      <c r="F552" s="19" t="s">
        <v>126</v>
      </c>
    </row>
    <row r="553" spans="1:6" x14ac:dyDescent="0.25">
      <c r="A553" s="19" t="s">
        <v>123</v>
      </c>
      <c r="B553" s="19" t="s">
        <v>79</v>
      </c>
      <c r="C553" s="21" t="s">
        <v>80</v>
      </c>
      <c r="D553" s="20">
        <v>42823</v>
      </c>
      <c r="E553" s="19">
        <v>2362400</v>
      </c>
      <c r="F553" s="19" t="s">
        <v>114</v>
      </c>
    </row>
    <row r="554" spans="1:6" x14ac:dyDescent="0.25">
      <c r="A554" s="19" t="s">
        <v>94</v>
      </c>
      <c r="B554" s="19" t="s">
        <v>79</v>
      </c>
      <c r="C554" s="21" t="s">
        <v>80</v>
      </c>
      <c r="D554" s="20">
        <v>42823</v>
      </c>
      <c r="E554" s="19">
        <v>485696</v>
      </c>
      <c r="F554" s="19" t="s">
        <v>117</v>
      </c>
    </row>
    <row r="555" spans="1:6" x14ac:dyDescent="0.25">
      <c r="A555" s="19" t="s">
        <v>85</v>
      </c>
      <c r="B555" s="19" t="s">
        <v>83</v>
      </c>
      <c r="C555" s="21" t="s">
        <v>80</v>
      </c>
      <c r="D555" s="20">
        <v>42823</v>
      </c>
      <c r="E555" s="19">
        <v>1975104</v>
      </c>
      <c r="F555" s="19" t="s">
        <v>125</v>
      </c>
    </row>
    <row r="556" spans="1:6" x14ac:dyDescent="0.25">
      <c r="A556" s="19" t="s">
        <v>78</v>
      </c>
      <c r="B556" s="19" t="s">
        <v>79</v>
      </c>
      <c r="C556" s="21" t="s">
        <v>80</v>
      </c>
      <c r="D556" s="20">
        <v>42823</v>
      </c>
      <c r="E556" s="19">
        <v>1074784</v>
      </c>
      <c r="F556" s="19" t="s">
        <v>122</v>
      </c>
    </row>
    <row r="557" spans="1:6" x14ac:dyDescent="0.25">
      <c r="A557" s="19" t="s">
        <v>85</v>
      </c>
      <c r="B557" s="19" t="s">
        <v>83</v>
      </c>
      <c r="C557" s="21" t="s">
        <v>86</v>
      </c>
      <c r="D557" s="20">
        <v>42823</v>
      </c>
      <c r="E557" s="19">
        <v>818944</v>
      </c>
      <c r="F557" s="19" t="s">
        <v>90</v>
      </c>
    </row>
    <row r="558" spans="1:6" x14ac:dyDescent="0.25">
      <c r="A558" s="19" t="s">
        <v>139</v>
      </c>
      <c r="B558" s="19" t="s">
        <v>103</v>
      </c>
      <c r="C558" s="21" t="s">
        <v>80</v>
      </c>
      <c r="D558" s="20">
        <v>42824</v>
      </c>
      <c r="E558" s="19">
        <v>957856</v>
      </c>
      <c r="F558" s="19" t="s">
        <v>147</v>
      </c>
    </row>
    <row r="559" spans="1:6" x14ac:dyDescent="0.25">
      <c r="A559" s="19" t="s">
        <v>115</v>
      </c>
      <c r="B559" s="19" t="s">
        <v>83</v>
      </c>
      <c r="C559" s="21" t="s">
        <v>80</v>
      </c>
      <c r="D559" s="20">
        <v>42824</v>
      </c>
      <c r="E559" s="19">
        <v>501632</v>
      </c>
      <c r="F559" s="19" t="s">
        <v>135</v>
      </c>
    </row>
    <row r="560" spans="1:6" x14ac:dyDescent="0.25">
      <c r="A560" s="19" t="s">
        <v>78</v>
      </c>
      <c r="B560" s="19" t="s">
        <v>79</v>
      </c>
      <c r="C560" s="21" t="s">
        <v>80</v>
      </c>
      <c r="D560" s="20">
        <v>42824</v>
      </c>
      <c r="E560" s="19">
        <v>4367424</v>
      </c>
      <c r="F560" s="19" t="s">
        <v>122</v>
      </c>
    </row>
    <row r="561" spans="1:6" x14ac:dyDescent="0.25">
      <c r="A561" s="19" t="s">
        <v>91</v>
      </c>
      <c r="B561" s="19" t="s">
        <v>79</v>
      </c>
      <c r="C561" s="21" t="s">
        <v>86</v>
      </c>
      <c r="D561" s="20">
        <v>42824</v>
      </c>
      <c r="E561" s="19">
        <v>75040</v>
      </c>
      <c r="F561" s="19" t="s">
        <v>136</v>
      </c>
    </row>
    <row r="562" spans="1:6" x14ac:dyDescent="0.25">
      <c r="A562" s="19" t="s">
        <v>101</v>
      </c>
      <c r="B562" s="19" t="s">
        <v>79</v>
      </c>
      <c r="C562" s="21" t="s">
        <v>86</v>
      </c>
      <c r="D562" s="20">
        <v>42824</v>
      </c>
      <c r="E562" s="19">
        <v>2809888</v>
      </c>
      <c r="F562" s="19" t="s">
        <v>134</v>
      </c>
    </row>
    <row r="563" spans="1:6" x14ac:dyDescent="0.25">
      <c r="A563" s="19" t="s">
        <v>94</v>
      </c>
      <c r="B563" s="19" t="s">
        <v>79</v>
      </c>
      <c r="C563" s="21" t="s">
        <v>86</v>
      </c>
      <c r="D563" s="20">
        <v>42824</v>
      </c>
      <c r="E563" s="19">
        <v>2971904</v>
      </c>
      <c r="F563" s="21" t="s">
        <v>130</v>
      </c>
    </row>
    <row r="564" spans="1:6" x14ac:dyDescent="0.25">
      <c r="A564" s="19" t="s">
        <v>104</v>
      </c>
      <c r="B564" s="19" t="s">
        <v>79</v>
      </c>
      <c r="C564" s="21" t="s">
        <v>86</v>
      </c>
      <c r="D564" s="20">
        <v>42824</v>
      </c>
      <c r="E564" s="19">
        <v>673280</v>
      </c>
      <c r="F564" s="19" t="s">
        <v>108</v>
      </c>
    </row>
    <row r="565" spans="1:6" x14ac:dyDescent="0.25">
      <c r="A565" s="19" t="s">
        <v>109</v>
      </c>
      <c r="B565" s="19" t="s">
        <v>89</v>
      </c>
      <c r="C565" s="21" t="s">
        <v>80</v>
      </c>
      <c r="D565" s="20">
        <v>42824</v>
      </c>
      <c r="E565" s="19">
        <v>8288256</v>
      </c>
      <c r="F565" s="19" t="s">
        <v>84</v>
      </c>
    </row>
    <row r="566" spans="1:6" x14ac:dyDescent="0.25">
      <c r="A566" s="19" t="s">
        <v>110</v>
      </c>
      <c r="B566" s="19" t="s">
        <v>83</v>
      </c>
      <c r="C566" s="21" t="s">
        <v>80</v>
      </c>
      <c r="D566" s="20">
        <v>42824</v>
      </c>
      <c r="E566" s="19">
        <v>104608</v>
      </c>
      <c r="F566" s="21" t="s">
        <v>81</v>
      </c>
    </row>
    <row r="567" spans="1:6" x14ac:dyDescent="0.25">
      <c r="A567" s="19" t="s">
        <v>124</v>
      </c>
      <c r="B567" s="19" t="s">
        <v>83</v>
      </c>
      <c r="C567" s="21" t="s">
        <v>80</v>
      </c>
      <c r="D567" s="20">
        <v>42824</v>
      </c>
      <c r="E567" s="19">
        <v>4408704</v>
      </c>
      <c r="F567" s="19" t="s">
        <v>84</v>
      </c>
    </row>
    <row r="568" spans="1:6" x14ac:dyDescent="0.25">
      <c r="A568" s="19" t="s">
        <v>115</v>
      </c>
      <c r="B568" s="19" t="s">
        <v>83</v>
      </c>
      <c r="C568" s="21" t="s">
        <v>86</v>
      </c>
      <c r="D568" s="20">
        <v>42824</v>
      </c>
      <c r="E568" s="19">
        <v>1552640</v>
      </c>
      <c r="F568" s="19" t="s">
        <v>137</v>
      </c>
    </row>
    <row r="569" spans="1:6" x14ac:dyDescent="0.25">
      <c r="A569" s="19" t="s">
        <v>127</v>
      </c>
      <c r="B569" s="19" t="s">
        <v>103</v>
      </c>
      <c r="C569" s="21" t="s">
        <v>86</v>
      </c>
      <c r="D569" s="20">
        <v>42824</v>
      </c>
      <c r="E569" s="19">
        <v>1934624</v>
      </c>
      <c r="F569" s="21" t="s">
        <v>130</v>
      </c>
    </row>
    <row r="570" spans="1:6" x14ac:dyDescent="0.25">
      <c r="A570" s="19" t="s">
        <v>94</v>
      </c>
      <c r="B570" s="19" t="s">
        <v>79</v>
      </c>
      <c r="C570" s="21" t="s">
        <v>92</v>
      </c>
      <c r="D570" s="20">
        <v>42824</v>
      </c>
      <c r="E570" s="19">
        <v>878752</v>
      </c>
      <c r="F570" s="19" t="s">
        <v>131</v>
      </c>
    </row>
    <row r="571" spans="1:6" x14ac:dyDescent="0.25">
      <c r="A571" s="19" t="s">
        <v>104</v>
      </c>
      <c r="B571" s="19" t="s">
        <v>79</v>
      </c>
      <c r="C571" s="21" t="s">
        <v>80</v>
      </c>
      <c r="D571" s="20">
        <v>42824</v>
      </c>
      <c r="E571" s="19">
        <v>1188640</v>
      </c>
      <c r="F571" s="19" t="s">
        <v>129</v>
      </c>
    </row>
  </sheetData>
  <mergeCells count="1">
    <mergeCell ref="A1:G1"/>
  </mergeCells>
  <hyperlinks>
    <hyperlink ref="A1" r:id="rId1" xr:uid="{00000000-0004-0000-0500-000000000000}"/>
  </hyperlinks>
  <pageMargins left="0.75" right="0.75" top="1" bottom="1" header="0.5" footer="0.5"/>
  <pageSetup orientation="portrait" horizontalDpi="355" verticalDpi="355" r:id="rId2"/>
  <headerFooter alignWithMargins="0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1"/>
  <sheetViews>
    <sheetView workbookViewId="0">
      <selection activeCell="J9" sqref="J9"/>
    </sheetView>
  </sheetViews>
  <sheetFormatPr defaultRowHeight="14.5" x14ac:dyDescent="0.35"/>
  <cols>
    <col min="1" max="1" width="17.26953125" bestFit="1" customWidth="1"/>
    <col min="2" max="2" width="31.54296875" bestFit="1" customWidth="1"/>
  </cols>
  <sheetData>
    <row r="3" spans="1:2" x14ac:dyDescent="0.35">
      <c r="A3" s="22" t="s">
        <v>156</v>
      </c>
      <c r="B3" t="s">
        <v>159</v>
      </c>
    </row>
    <row r="4" spans="1:2" x14ac:dyDescent="0.35">
      <c r="A4" s="23" t="s">
        <v>59</v>
      </c>
      <c r="B4" s="24">
        <v>14000</v>
      </c>
    </row>
    <row r="5" spans="1:2" x14ac:dyDescent="0.35">
      <c r="A5" s="23" t="s">
        <v>58</v>
      </c>
      <c r="B5" s="24">
        <v>5100</v>
      </c>
    </row>
    <row r="6" spans="1:2" x14ac:dyDescent="0.35">
      <c r="A6" s="23" t="s">
        <v>57</v>
      </c>
      <c r="B6" s="24">
        <v>15298</v>
      </c>
    </row>
    <row r="7" spans="1:2" x14ac:dyDescent="0.35">
      <c r="A7" s="23" t="s">
        <v>55</v>
      </c>
      <c r="B7" s="24">
        <v>2300</v>
      </c>
    </row>
    <row r="8" spans="1:2" x14ac:dyDescent="0.35">
      <c r="A8" s="23" t="s">
        <v>51</v>
      </c>
      <c r="B8" s="24">
        <v>12200</v>
      </c>
    </row>
    <row r="9" spans="1:2" x14ac:dyDescent="0.35">
      <c r="A9" s="23" t="s">
        <v>49</v>
      </c>
      <c r="B9" s="24">
        <v>48301</v>
      </c>
    </row>
    <row r="10" spans="1:2" x14ac:dyDescent="0.35">
      <c r="A10" s="23" t="s">
        <v>48</v>
      </c>
      <c r="B10" s="24">
        <v>76106</v>
      </c>
    </row>
    <row r="11" spans="1:2" x14ac:dyDescent="0.35">
      <c r="A11" s="23" t="s">
        <v>157</v>
      </c>
      <c r="B11" s="24">
        <v>173305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0F8B-BCBA-44D5-873B-3EE4AC68C680}">
  <dimension ref="A3:G9"/>
  <sheetViews>
    <sheetView topLeftCell="F1" workbookViewId="0">
      <selection activeCell="A3" sqref="A3"/>
    </sheetView>
  </sheetViews>
  <sheetFormatPr defaultRowHeight="14.5" x14ac:dyDescent="0.35"/>
  <cols>
    <col min="1" max="1" width="29.90625" bestFit="1" customWidth="1"/>
    <col min="2" max="2" width="20.08984375" bestFit="1" customWidth="1"/>
    <col min="3" max="3" width="7.36328125" bestFit="1" customWidth="1"/>
    <col min="4" max="4" width="7.1796875" bestFit="1" customWidth="1"/>
    <col min="5" max="5" width="7.08984375" bestFit="1" customWidth="1"/>
    <col min="6" max="6" width="11.26953125" bestFit="1" customWidth="1"/>
    <col min="7" max="7" width="11.1796875" bestFit="1" customWidth="1"/>
  </cols>
  <sheetData>
    <row r="3" spans="1:7" x14ac:dyDescent="0.35">
      <c r="A3" s="22" t="s">
        <v>159</v>
      </c>
      <c r="B3" s="22" t="s">
        <v>158</v>
      </c>
    </row>
    <row r="4" spans="1:7" x14ac:dyDescent="0.35">
      <c r="A4" s="22" t="s">
        <v>156</v>
      </c>
      <c r="B4" t="s">
        <v>26</v>
      </c>
      <c r="C4" t="s">
        <v>37</v>
      </c>
      <c r="D4" t="s">
        <v>33</v>
      </c>
      <c r="E4" t="s">
        <v>20</v>
      </c>
      <c r="F4" t="s">
        <v>29</v>
      </c>
      <c r="G4" t="s">
        <v>157</v>
      </c>
    </row>
    <row r="5" spans="1:7" x14ac:dyDescent="0.35">
      <c r="A5" s="23" t="s">
        <v>32</v>
      </c>
      <c r="B5" s="24"/>
      <c r="C5" s="24"/>
      <c r="D5" s="24">
        <v>1700</v>
      </c>
      <c r="E5" s="24">
        <v>12100</v>
      </c>
      <c r="F5" s="24">
        <v>2100</v>
      </c>
      <c r="G5" s="24">
        <v>15900</v>
      </c>
    </row>
    <row r="6" spans="1:7" x14ac:dyDescent="0.35">
      <c r="A6" s="23" t="s">
        <v>27</v>
      </c>
      <c r="B6" s="24">
        <v>50000</v>
      </c>
      <c r="C6" s="24">
        <v>5400</v>
      </c>
      <c r="D6" s="24">
        <v>12000</v>
      </c>
      <c r="E6" s="24"/>
      <c r="F6" s="24">
        <v>25000</v>
      </c>
      <c r="G6" s="24">
        <v>92400</v>
      </c>
    </row>
    <row r="7" spans="1:7" x14ac:dyDescent="0.35">
      <c r="A7" s="23" t="s">
        <v>23</v>
      </c>
      <c r="B7" s="24">
        <v>3645</v>
      </c>
      <c r="C7" s="24">
        <v>5698</v>
      </c>
      <c r="D7" s="24">
        <v>856</v>
      </c>
      <c r="E7" s="24">
        <v>250</v>
      </c>
      <c r="F7" s="24">
        <v>500</v>
      </c>
      <c r="G7" s="24">
        <v>10949</v>
      </c>
    </row>
    <row r="8" spans="1:7" x14ac:dyDescent="0.35">
      <c r="A8" s="23" t="s">
        <v>31</v>
      </c>
      <c r="B8" s="24">
        <v>356</v>
      </c>
      <c r="C8" s="24"/>
      <c r="D8" s="24"/>
      <c r="E8" s="24"/>
      <c r="F8" s="24">
        <v>53700</v>
      </c>
      <c r="G8" s="24">
        <v>54056</v>
      </c>
    </row>
    <row r="9" spans="1:7" x14ac:dyDescent="0.35">
      <c r="A9" s="23" t="s">
        <v>157</v>
      </c>
      <c r="B9" s="24">
        <v>54001</v>
      </c>
      <c r="C9" s="24">
        <v>11098</v>
      </c>
      <c r="D9" s="24">
        <v>14556</v>
      </c>
      <c r="E9" s="24">
        <v>12350</v>
      </c>
      <c r="F9" s="24">
        <v>81300</v>
      </c>
      <c r="G9" s="24">
        <v>173305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2C4A-33BA-4BB7-A716-22E8EC6CD523}">
  <dimension ref="A3:F10"/>
  <sheetViews>
    <sheetView topLeftCell="F1" workbookViewId="0">
      <selection activeCell="A3" sqref="A3"/>
    </sheetView>
  </sheetViews>
  <sheetFormatPr defaultRowHeight="14.5" x14ac:dyDescent="0.35"/>
  <cols>
    <col min="1" max="1" width="34.1796875" bestFit="1" customWidth="1"/>
    <col min="2" max="2" width="20.08984375" bestFit="1" customWidth="1"/>
    <col min="3" max="3" width="14.6328125" bestFit="1" customWidth="1"/>
    <col min="4" max="4" width="9.36328125" bestFit="1" customWidth="1"/>
    <col min="5" max="6" width="11.1796875" bestFit="1" customWidth="1"/>
  </cols>
  <sheetData>
    <row r="3" spans="1:6" x14ac:dyDescent="0.35">
      <c r="A3" s="22" t="s">
        <v>161</v>
      </c>
      <c r="B3" s="22" t="s">
        <v>158</v>
      </c>
    </row>
    <row r="4" spans="1:6" x14ac:dyDescent="0.35">
      <c r="A4" s="22" t="s">
        <v>156</v>
      </c>
      <c r="B4" t="s">
        <v>32</v>
      </c>
      <c r="C4" t="s">
        <v>27</v>
      </c>
      <c r="D4" t="s">
        <v>23</v>
      </c>
      <c r="E4" t="s">
        <v>31</v>
      </c>
      <c r="F4" t="s">
        <v>157</v>
      </c>
    </row>
    <row r="5" spans="1:6" x14ac:dyDescent="0.35">
      <c r="A5" s="23" t="s">
        <v>26</v>
      </c>
      <c r="B5" s="24"/>
      <c r="C5" s="24">
        <v>1</v>
      </c>
      <c r="D5" s="24">
        <v>2</v>
      </c>
      <c r="E5" s="24">
        <v>1</v>
      </c>
      <c r="F5" s="24">
        <v>4</v>
      </c>
    </row>
    <row r="6" spans="1:6" x14ac:dyDescent="0.35">
      <c r="A6" s="23" t="s">
        <v>37</v>
      </c>
      <c r="B6" s="24"/>
      <c r="C6" s="24">
        <v>1</v>
      </c>
      <c r="D6" s="24">
        <v>1</v>
      </c>
      <c r="E6" s="24"/>
      <c r="F6" s="24">
        <v>2</v>
      </c>
    </row>
    <row r="7" spans="1:6" x14ac:dyDescent="0.35">
      <c r="A7" s="23" t="s">
        <v>33</v>
      </c>
      <c r="B7" s="24">
        <v>1</v>
      </c>
      <c r="C7" s="24">
        <v>1</v>
      </c>
      <c r="D7" s="24">
        <v>2</v>
      </c>
      <c r="E7" s="24"/>
      <c r="F7" s="24">
        <v>4</v>
      </c>
    </row>
    <row r="8" spans="1:6" x14ac:dyDescent="0.35">
      <c r="A8" s="23" t="s">
        <v>20</v>
      </c>
      <c r="B8" s="24">
        <v>3</v>
      </c>
      <c r="C8" s="24"/>
      <c r="D8" s="24">
        <v>1</v>
      </c>
      <c r="E8" s="24"/>
      <c r="F8" s="24">
        <v>4</v>
      </c>
    </row>
    <row r="9" spans="1:6" x14ac:dyDescent="0.35">
      <c r="A9" s="23" t="s">
        <v>29</v>
      </c>
      <c r="B9" s="24">
        <v>2</v>
      </c>
      <c r="C9" s="24">
        <v>1</v>
      </c>
      <c r="D9" s="24">
        <v>1</v>
      </c>
      <c r="E9" s="24">
        <v>2</v>
      </c>
      <c r="F9" s="24">
        <v>6</v>
      </c>
    </row>
    <row r="10" spans="1:6" x14ac:dyDescent="0.35">
      <c r="A10" s="23" t="s">
        <v>157</v>
      </c>
      <c r="B10" s="24">
        <v>6</v>
      </c>
      <c r="C10" s="24">
        <v>4</v>
      </c>
      <c r="D10" s="24">
        <v>7</v>
      </c>
      <c r="E10" s="24">
        <v>3</v>
      </c>
      <c r="F10" s="2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4D23-33BD-4C34-936F-92D884FEBC71}">
  <dimension ref="A3:B8"/>
  <sheetViews>
    <sheetView topLeftCell="B1" workbookViewId="0">
      <selection activeCell="A3" sqref="A3"/>
    </sheetView>
  </sheetViews>
  <sheetFormatPr defaultRowHeight="14.5" x14ac:dyDescent="0.35"/>
  <cols>
    <col min="1" max="1" width="16.7265625" bestFit="1" customWidth="1"/>
    <col min="2" max="2" width="29.90625" bestFit="1" customWidth="1"/>
  </cols>
  <sheetData>
    <row r="3" spans="1:2" x14ac:dyDescent="0.35">
      <c r="A3" s="22" t="s">
        <v>156</v>
      </c>
      <c r="B3" t="s">
        <v>159</v>
      </c>
    </row>
    <row r="4" spans="1:2" x14ac:dyDescent="0.35">
      <c r="A4" s="23" t="s">
        <v>32</v>
      </c>
      <c r="B4" s="24">
        <v>15900</v>
      </c>
    </row>
    <row r="5" spans="1:2" x14ac:dyDescent="0.35">
      <c r="A5" s="23" t="s">
        <v>27</v>
      </c>
      <c r="B5" s="24">
        <v>92400</v>
      </c>
    </row>
    <row r="6" spans="1:2" x14ac:dyDescent="0.35">
      <c r="A6" s="23" t="s">
        <v>23</v>
      </c>
      <c r="B6" s="24">
        <v>10949</v>
      </c>
    </row>
    <row r="7" spans="1:2" x14ac:dyDescent="0.35">
      <c r="A7" s="23" t="s">
        <v>31</v>
      </c>
      <c r="B7" s="24">
        <v>54056</v>
      </c>
    </row>
    <row r="8" spans="1:2" x14ac:dyDescent="0.35">
      <c r="A8" s="23" t="s">
        <v>157</v>
      </c>
      <c r="B8" s="24">
        <v>173305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7A85-7800-4093-BC05-8002786B9AC8}">
  <dimension ref="A3:C6"/>
  <sheetViews>
    <sheetView workbookViewId="0">
      <selection activeCell="D11" sqref="D11"/>
    </sheetView>
  </sheetViews>
  <sheetFormatPr defaultRowHeight="14.5" x14ac:dyDescent="0.35"/>
  <cols>
    <col min="1" max="1" width="34.1796875" bestFit="1" customWidth="1"/>
    <col min="2" max="2" width="20.08984375" bestFit="1" customWidth="1"/>
    <col min="3" max="4" width="11.1796875" bestFit="1" customWidth="1"/>
  </cols>
  <sheetData>
    <row r="3" spans="1:3" x14ac:dyDescent="0.35">
      <c r="A3" s="22" t="s">
        <v>161</v>
      </c>
      <c r="B3" s="22" t="s">
        <v>158</v>
      </c>
    </row>
    <row r="4" spans="1:3" x14ac:dyDescent="0.35">
      <c r="A4" s="22" t="s">
        <v>156</v>
      </c>
      <c r="B4" t="s">
        <v>19</v>
      </c>
      <c r="C4" t="s">
        <v>157</v>
      </c>
    </row>
    <row r="5" spans="1:3" x14ac:dyDescent="0.35">
      <c r="A5" s="23" t="s">
        <v>29</v>
      </c>
      <c r="B5" s="24">
        <v>3</v>
      </c>
      <c r="C5" s="24">
        <v>3</v>
      </c>
    </row>
    <row r="6" spans="1:3" x14ac:dyDescent="0.35">
      <c r="A6" s="23" t="s">
        <v>157</v>
      </c>
      <c r="B6" s="24">
        <v>3</v>
      </c>
      <c r="C6" s="2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DC47-767D-41A3-BA07-E7C941E22869}">
  <dimension ref="A1:B8"/>
  <sheetViews>
    <sheetView workbookViewId="0">
      <selection activeCell="B18" sqref="B18"/>
    </sheetView>
  </sheetViews>
  <sheetFormatPr defaultRowHeight="14.5" x14ac:dyDescent="0.35"/>
  <cols>
    <col min="1" max="1" width="16.7265625" bestFit="1" customWidth="1"/>
    <col min="2" max="2" width="34.1796875" bestFit="1" customWidth="1"/>
    <col min="3" max="3" width="14.6328125" bestFit="1" customWidth="1"/>
    <col min="4" max="4" width="9.36328125" bestFit="1" customWidth="1"/>
    <col min="5" max="6" width="11.1796875" bestFit="1" customWidth="1"/>
  </cols>
  <sheetData>
    <row r="1" spans="1:2" x14ac:dyDescent="0.35">
      <c r="A1" s="22" t="s">
        <v>41</v>
      </c>
      <c r="B1" t="s">
        <v>22</v>
      </c>
    </row>
    <row r="3" spans="1:2" x14ac:dyDescent="0.35">
      <c r="A3" s="22" t="s">
        <v>156</v>
      </c>
      <c r="B3" t="s">
        <v>161</v>
      </c>
    </row>
    <row r="4" spans="1:2" x14ac:dyDescent="0.35">
      <c r="A4" s="23" t="s">
        <v>32</v>
      </c>
      <c r="B4" s="24">
        <v>1</v>
      </c>
    </row>
    <row r="5" spans="1:2" x14ac:dyDescent="0.35">
      <c r="A5" s="23" t="s">
        <v>27</v>
      </c>
      <c r="B5" s="24">
        <v>2</v>
      </c>
    </row>
    <row r="6" spans="1:2" x14ac:dyDescent="0.35">
      <c r="A6" s="23" t="s">
        <v>23</v>
      </c>
      <c r="B6" s="24">
        <v>4</v>
      </c>
    </row>
    <row r="7" spans="1:2" x14ac:dyDescent="0.35">
      <c r="A7" s="23" t="s">
        <v>31</v>
      </c>
      <c r="B7" s="24">
        <v>3</v>
      </c>
    </row>
    <row r="8" spans="1:2" x14ac:dyDescent="0.35">
      <c r="A8" s="23" t="s">
        <v>157</v>
      </c>
      <c r="B8" s="2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1BC7-5C27-4377-8B88-9717C953B6CB}">
  <dimension ref="A1:E19"/>
  <sheetViews>
    <sheetView workbookViewId="0">
      <selection activeCell="C12" sqref="C12"/>
    </sheetView>
  </sheetViews>
  <sheetFormatPr defaultRowHeight="14.5" x14ac:dyDescent="0.35"/>
  <cols>
    <col min="1" max="1" width="35.36328125" bestFit="1" customWidth="1"/>
    <col min="2" max="2" width="20.08984375" bestFit="1" customWidth="1"/>
    <col min="3" max="3" width="7.36328125" bestFit="1" customWidth="1"/>
    <col min="4" max="4" width="6.81640625" bestFit="1" customWidth="1"/>
    <col min="5" max="5" width="11.1796875" bestFit="1" customWidth="1"/>
    <col min="6" max="6" width="29.90625" bestFit="1" customWidth="1"/>
    <col min="7" max="7" width="30.90625" bestFit="1" customWidth="1"/>
    <col min="8" max="8" width="34.36328125" bestFit="1" customWidth="1"/>
    <col min="9" max="9" width="35.36328125" bestFit="1" customWidth="1"/>
  </cols>
  <sheetData>
    <row r="1" spans="1:5" x14ac:dyDescent="0.35">
      <c r="A1" s="22" t="s">
        <v>40</v>
      </c>
      <c r="B1" t="s">
        <v>162</v>
      </c>
    </row>
    <row r="2" spans="1:5" x14ac:dyDescent="0.35">
      <c r="A2" s="22" t="s">
        <v>39</v>
      </c>
      <c r="B2" t="s">
        <v>162</v>
      </c>
    </row>
    <row r="4" spans="1:5" x14ac:dyDescent="0.35">
      <c r="B4" s="22" t="s">
        <v>158</v>
      </c>
    </row>
    <row r="5" spans="1:5" x14ac:dyDescent="0.35">
      <c r="A5" s="22" t="s">
        <v>156</v>
      </c>
      <c r="B5" t="s">
        <v>28</v>
      </c>
      <c r="C5" t="s">
        <v>35</v>
      </c>
      <c r="D5" t="s">
        <v>24</v>
      </c>
      <c r="E5" t="s">
        <v>157</v>
      </c>
    </row>
    <row r="6" spans="1:5" x14ac:dyDescent="0.35">
      <c r="A6" s="23" t="s">
        <v>32</v>
      </c>
      <c r="B6" s="24"/>
      <c r="C6" s="24"/>
      <c r="D6" s="24"/>
      <c r="E6" s="24"/>
    </row>
    <row r="7" spans="1:5" x14ac:dyDescent="0.35">
      <c r="A7" s="39" t="s">
        <v>165</v>
      </c>
      <c r="B7" s="24">
        <v>6000</v>
      </c>
      <c r="C7" s="24">
        <v>3200</v>
      </c>
      <c r="D7" s="24">
        <v>6700</v>
      </c>
      <c r="E7" s="24">
        <v>15900</v>
      </c>
    </row>
    <row r="8" spans="1:5" x14ac:dyDescent="0.35">
      <c r="A8" s="39" t="s">
        <v>159</v>
      </c>
      <c r="B8" s="40">
        <v>0.37735849056603776</v>
      </c>
      <c r="C8" s="40">
        <v>0.20125786163522014</v>
      </c>
      <c r="D8" s="40">
        <v>0.42138364779874216</v>
      </c>
      <c r="E8" s="40">
        <v>1</v>
      </c>
    </row>
    <row r="9" spans="1:5" x14ac:dyDescent="0.35">
      <c r="A9" s="23" t="s">
        <v>27</v>
      </c>
      <c r="B9" s="24"/>
      <c r="C9" s="24"/>
      <c r="D9" s="24"/>
      <c r="E9" s="24"/>
    </row>
    <row r="10" spans="1:5" x14ac:dyDescent="0.35">
      <c r="A10" s="39" t="s">
        <v>165</v>
      </c>
      <c r="B10" s="24">
        <v>55400</v>
      </c>
      <c r="C10" s="24"/>
      <c r="D10" s="24">
        <v>37000</v>
      </c>
      <c r="E10" s="24">
        <v>92400</v>
      </c>
    </row>
    <row r="11" spans="1:5" x14ac:dyDescent="0.35">
      <c r="A11" s="39" t="s">
        <v>159</v>
      </c>
      <c r="B11" s="40">
        <v>0.59956709956709953</v>
      </c>
      <c r="C11" s="40">
        <v>0</v>
      </c>
      <c r="D11" s="40">
        <v>0.40043290043290042</v>
      </c>
      <c r="E11" s="40">
        <v>1</v>
      </c>
    </row>
    <row r="12" spans="1:5" x14ac:dyDescent="0.35">
      <c r="A12" s="23" t="s">
        <v>23</v>
      </c>
      <c r="B12" s="24"/>
      <c r="C12" s="24"/>
      <c r="D12" s="24"/>
      <c r="E12" s="24"/>
    </row>
    <row r="13" spans="1:5" x14ac:dyDescent="0.35">
      <c r="A13" s="39" t="s">
        <v>165</v>
      </c>
      <c r="B13" s="24">
        <v>1256</v>
      </c>
      <c r="C13" s="24">
        <v>9443</v>
      </c>
      <c r="D13" s="24">
        <v>250</v>
      </c>
      <c r="E13" s="24">
        <v>10949</v>
      </c>
    </row>
    <row r="14" spans="1:5" x14ac:dyDescent="0.35">
      <c r="A14" s="39" t="s">
        <v>159</v>
      </c>
      <c r="B14" s="40">
        <v>0.11471367248150516</v>
      </c>
      <c r="C14" s="40">
        <v>0.8624531920723354</v>
      </c>
      <c r="D14" s="40">
        <v>2.2833135446159468E-2</v>
      </c>
      <c r="E14" s="40">
        <v>1</v>
      </c>
    </row>
    <row r="15" spans="1:5" x14ac:dyDescent="0.35">
      <c r="A15" s="23" t="s">
        <v>31</v>
      </c>
      <c r="B15" s="24"/>
      <c r="C15" s="24"/>
      <c r="D15" s="24"/>
      <c r="E15" s="24"/>
    </row>
    <row r="16" spans="1:5" x14ac:dyDescent="0.35">
      <c r="A16" s="39" t="s">
        <v>165</v>
      </c>
      <c r="B16" s="24">
        <v>45356</v>
      </c>
      <c r="C16" s="24"/>
      <c r="D16" s="24">
        <v>8700</v>
      </c>
      <c r="E16" s="24">
        <v>54056</v>
      </c>
    </row>
    <row r="17" spans="1:5" x14ac:dyDescent="0.35">
      <c r="A17" s="39" t="s">
        <v>159</v>
      </c>
      <c r="B17" s="40">
        <v>0.83905579399141628</v>
      </c>
      <c r="C17" s="40">
        <v>0</v>
      </c>
      <c r="D17" s="40">
        <v>0.1609442060085837</v>
      </c>
      <c r="E17" s="40">
        <v>1</v>
      </c>
    </row>
    <row r="18" spans="1:5" x14ac:dyDescent="0.35">
      <c r="A18" s="23" t="s">
        <v>164</v>
      </c>
      <c r="B18" s="24">
        <v>108012</v>
      </c>
      <c r="C18" s="24">
        <v>12643</v>
      </c>
      <c r="D18" s="24">
        <v>52650</v>
      </c>
      <c r="E18" s="24">
        <v>173305</v>
      </c>
    </row>
    <row r="19" spans="1:5" x14ac:dyDescent="0.35">
      <c r="A19" s="23" t="s">
        <v>163</v>
      </c>
      <c r="B19" s="40">
        <v>0.62324803092813252</v>
      </c>
      <c r="C19" s="40">
        <v>7.2952309512131788E-2</v>
      </c>
      <c r="D19" s="40">
        <v>0.3037996595597357</v>
      </c>
      <c r="E19" s="4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99C7-F62A-4DB0-9171-81BFFAFFE9A9}">
  <dimension ref="A1:J4"/>
  <sheetViews>
    <sheetView workbookViewId="0">
      <selection activeCell="D25" sqref="D25"/>
    </sheetView>
  </sheetViews>
  <sheetFormatPr defaultRowHeight="14.5" x14ac:dyDescent="0.35"/>
  <cols>
    <col min="1" max="1" width="10.26953125" customWidth="1"/>
    <col min="2" max="2" width="8.90625" customWidth="1"/>
    <col min="3" max="3" width="17.1796875" customWidth="1"/>
    <col min="4" max="4" width="9.36328125" customWidth="1"/>
    <col min="5" max="5" width="17.6328125" customWidth="1"/>
    <col min="7" max="7" width="9.7265625" customWidth="1"/>
    <col min="9" max="9" width="12.453125" customWidth="1"/>
  </cols>
  <sheetData>
    <row r="1" spans="1:10" x14ac:dyDescent="0.35">
      <c r="A1" t="s">
        <v>47</v>
      </c>
      <c r="B1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</row>
    <row r="2" spans="1:10" x14ac:dyDescent="0.35">
      <c r="A2" s="42">
        <v>39483</v>
      </c>
      <c r="B2" t="s">
        <v>58</v>
      </c>
      <c r="C2">
        <v>3400</v>
      </c>
      <c r="D2" t="s">
        <v>28</v>
      </c>
      <c r="E2">
        <v>1</v>
      </c>
      <c r="F2" t="s">
        <v>32</v>
      </c>
      <c r="G2" t="s">
        <v>34</v>
      </c>
      <c r="H2" t="s">
        <v>21</v>
      </c>
      <c r="I2" t="s">
        <v>20</v>
      </c>
      <c r="J2" t="s">
        <v>19</v>
      </c>
    </row>
    <row r="3" spans="1:10" x14ac:dyDescent="0.35">
      <c r="A3" s="42">
        <v>39874</v>
      </c>
      <c r="B3" t="s">
        <v>57</v>
      </c>
      <c r="C3">
        <v>900</v>
      </c>
      <c r="D3" t="s">
        <v>28</v>
      </c>
      <c r="E3">
        <v>1</v>
      </c>
      <c r="F3" t="s">
        <v>32</v>
      </c>
      <c r="G3" t="s">
        <v>34</v>
      </c>
      <c r="H3" t="s">
        <v>21</v>
      </c>
      <c r="I3" t="s">
        <v>29</v>
      </c>
      <c r="J3" t="s">
        <v>19</v>
      </c>
    </row>
    <row r="4" spans="1:10" x14ac:dyDescent="0.35">
      <c r="A4" s="42">
        <v>39849</v>
      </c>
      <c r="B4" t="s">
        <v>58</v>
      </c>
      <c r="C4">
        <v>1700</v>
      </c>
      <c r="D4" t="s">
        <v>28</v>
      </c>
      <c r="E4">
        <v>1</v>
      </c>
      <c r="F4" t="s">
        <v>32</v>
      </c>
      <c r="G4" t="s">
        <v>34</v>
      </c>
      <c r="H4" t="s">
        <v>36</v>
      </c>
      <c r="I4" t="s">
        <v>33</v>
      </c>
      <c r="J4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61d21cc-bac8-473a-9e11-bd4934e3ceb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5A54DABDE3C479D19992335FCCDCE" ma:contentTypeVersion="4" ma:contentTypeDescription="Create a new document." ma:contentTypeScope="" ma:versionID="1fdabb5bb6bb27f794d1135f93ebbacb">
  <xsd:schema xmlns:xsd="http://www.w3.org/2001/XMLSchema" xmlns:xs="http://www.w3.org/2001/XMLSchema" xmlns:p="http://schemas.microsoft.com/office/2006/metadata/properties" xmlns:ns2="861d21cc-bac8-473a-9e11-bd4934e3cebb" targetNamespace="http://schemas.microsoft.com/office/2006/metadata/properties" ma:root="true" ma:fieldsID="6957378681b49bc60d9e53e4223796d0" ns2:_="">
    <xsd:import namespace="861d21cc-bac8-473a-9e11-bd4934e3ceb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d21cc-bac8-473a-9e11-bd4934e3ceb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75EFB6-3AC7-4632-A2E1-B6F53CFF22BD}">
  <ds:schemaRefs>
    <ds:schemaRef ds:uri="http://schemas.microsoft.com/office/2006/metadata/properties"/>
    <ds:schemaRef ds:uri="http://schemas.microsoft.com/office/infopath/2007/PartnerControls"/>
    <ds:schemaRef ds:uri="861d21cc-bac8-473a-9e11-bd4934e3cebb"/>
  </ds:schemaRefs>
</ds:datastoreItem>
</file>

<file path=customXml/itemProps2.xml><?xml version="1.0" encoding="utf-8"?>
<ds:datastoreItem xmlns:ds="http://schemas.openxmlformats.org/officeDocument/2006/customXml" ds:itemID="{5DB63D5B-2A82-4036-8BFA-EED487206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d21cc-bac8-473a-9e11-bd4934e3c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C63315-EA7C-448E-8A1D-BAA2795EBF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Лист5</vt:lpstr>
      <vt:lpstr>Лист10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Хмельницький </vt:lpstr>
      <vt:lpstr>Вінниця</vt:lpstr>
      <vt:lpstr>Львів</vt:lpstr>
      <vt:lpstr>Замовлення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KOLOMIIETS VADYM</cp:lastModifiedBy>
  <dcterms:created xsi:type="dcterms:W3CDTF">2018-11-13T10:04:20Z</dcterms:created>
  <dcterms:modified xsi:type="dcterms:W3CDTF">2023-11-08T19:10:49Z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0x0101002955A54DABDE3C479D19992335FCCDCE</vt:lpwstr>
  </property>
  <property fmtid="{D5CDD505-2E9C-101B-9397-08002B2CF9AE}" pid="3" name="Order">
    <vt:r8>19800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