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UT\M2203 - Compta &amp; Droit\"/>
    </mc:Choice>
  </mc:AlternateContent>
  <bookViews>
    <workbookView xWindow="0" yWindow="0" windowWidth="14370" windowHeight="7530"/>
  </bookViews>
  <sheets>
    <sheet name="BIFONC" sheetId="1" r:id="rId1"/>
    <sheet name="ALICI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K3" i="1"/>
  <c r="J14" i="1"/>
  <c r="K13" i="1" s="1"/>
  <c r="K6" i="1" s="1"/>
  <c r="J11" i="1"/>
  <c r="K7" i="1"/>
  <c r="J8" i="1"/>
  <c r="K13" i="3"/>
  <c r="J15" i="3"/>
  <c r="M14" i="3"/>
  <c r="N13" i="3" s="1"/>
  <c r="M11" i="3"/>
  <c r="M8" i="3"/>
  <c r="N7" i="3" s="1"/>
  <c r="M5" i="3"/>
  <c r="K3" i="3"/>
  <c r="J14" i="3"/>
  <c r="J11" i="3"/>
  <c r="K10" i="3" s="1"/>
  <c r="J8" i="3"/>
  <c r="K7" i="3" s="1"/>
  <c r="N7" i="1"/>
  <c r="N13" i="1"/>
  <c r="M14" i="1"/>
  <c r="M12" i="1"/>
  <c r="M11" i="1"/>
  <c r="M5" i="1"/>
  <c r="M4" i="1"/>
  <c r="D10" i="3"/>
  <c r="M4" i="3" s="1"/>
  <c r="E10" i="3"/>
  <c r="C10" i="3"/>
  <c r="N10" i="3"/>
  <c r="G10" i="3"/>
  <c r="N10" i="1"/>
  <c r="N3" i="1"/>
  <c r="K15" i="1" l="1"/>
  <c r="N6" i="3"/>
  <c r="N3" i="3"/>
  <c r="K6" i="3"/>
  <c r="K16" i="3" s="1"/>
  <c r="N6" i="1"/>
  <c r="N15" i="1" s="1"/>
  <c r="G10" i="1"/>
  <c r="D10" i="1"/>
  <c r="E10" i="1"/>
  <c r="C10" i="1"/>
  <c r="N16" i="3" l="1"/>
</calcChain>
</file>

<file path=xl/sharedStrings.xml><?xml version="1.0" encoding="utf-8"?>
<sst xmlns="http://schemas.openxmlformats.org/spreadsheetml/2006/main" count="134" uniqueCount="71">
  <si>
    <t>ACTIF</t>
  </si>
  <si>
    <t>Brut</t>
  </si>
  <si>
    <t>Amort. et dépréc.</t>
  </si>
  <si>
    <t>Net</t>
  </si>
  <si>
    <t>PASSIF</t>
  </si>
  <si>
    <t>Actif immobilisé</t>
  </si>
  <si>
    <t>Actif circulant</t>
  </si>
  <si>
    <t xml:space="preserve">  - Créances d'exploitation</t>
  </si>
  <si>
    <t xml:space="preserve">  - Créances diverses</t>
  </si>
  <si>
    <t>Disponibilités</t>
  </si>
  <si>
    <t>Capitaux propres</t>
  </si>
  <si>
    <t>Provisions</t>
  </si>
  <si>
    <t>Dettes d'exploitation</t>
  </si>
  <si>
    <t>Dettes diverses</t>
  </si>
  <si>
    <t>Produits constatés d'avance</t>
  </si>
  <si>
    <t>TOTAL</t>
  </si>
  <si>
    <r>
      <t>Dettes financières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</si>
  <si>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Dont concours bancaires courants</t>
    </r>
  </si>
  <si>
    <t>Emplois stables</t>
  </si>
  <si>
    <t>Actif circulant Expl</t>
  </si>
  <si>
    <t>Créances d'exploitation</t>
  </si>
  <si>
    <t>Actif circulant hors expl</t>
  </si>
  <si>
    <t>Créances diverses</t>
  </si>
  <si>
    <t>Trésorerie  Actif</t>
  </si>
  <si>
    <t>Ressources stables</t>
  </si>
  <si>
    <t>Ressources propres</t>
  </si>
  <si>
    <t>Dettes financières (1)</t>
  </si>
  <si>
    <t>Dettes circulantes</t>
  </si>
  <si>
    <t>Dettes circulantes d'expl</t>
  </si>
  <si>
    <t>Dettes d'expl</t>
  </si>
  <si>
    <t>Dettes circulantes hors expl</t>
  </si>
  <si>
    <t>Trésorerie Passif</t>
  </si>
  <si>
    <t>Concours bancaires courants</t>
  </si>
  <si>
    <t>Charges constatées d'avances</t>
  </si>
  <si>
    <t>EMPLOIS STABLES</t>
  </si>
  <si>
    <t>Actif immobilisé brut</t>
  </si>
  <si>
    <t>Montant</t>
  </si>
  <si>
    <t>RESSOURCES STABLES</t>
  </si>
  <si>
    <t>Dettes financières</t>
  </si>
  <si>
    <t>Dettes financières (montant au bilan)</t>
  </si>
  <si>
    <t xml:space="preserve"> + Amortissements du bien financés par location-financement</t>
  </si>
  <si>
    <t xml:space="preserve"> + Amortissements &amp; dépréciations</t>
  </si>
  <si>
    <t xml:space="preserve"> + Valeur du bien financé par location-financement</t>
  </si>
  <si>
    <t xml:space="preserve"> + Provisions</t>
  </si>
  <si>
    <t xml:space="preserve"> - Concours bancaires courants &amp; soldes créditeurs de banque</t>
  </si>
  <si>
    <t xml:space="preserve"> + Valeur nette du bien financé par location-financement</t>
  </si>
  <si>
    <t>ACTIF CIRCULANT (montant brut)</t>
  </si>
  <si>
    <t>DETTES CIRCULANTES</t>
  </si>
  <si>
    <t>Actif circulant d'exploitation</t>
  </si>
  <si>
    <t>Stocks</t>
  </si>
  <si>
    <t xml:space="preserve"> + Avances &amp; acomptes versés</t>
  </si>
  <si>
    <t xml:space="preserve"> + Créances d'exploitation</t>
  </si>
  <si>
    <t xml:space="preserve"> + Autres créances d'exploitation</t>
  </si>
  <si>
    <t xml:space="preserve"> + Charges d'exploitation constatées d'avance</t>
  </si>
  <si>
    <t>Avances &amp; acomptes reçus</t>
  </si>
  <si>
    <t xml:space="preserve"> + Dettes fournisseurs d'exploitation</t>
  </si>
  <si>
    <t xml:space="preserve"> + Dettes fiscales &amp; sociales d'exploitation</t>
  </si>
  <si>
    <t xml:space="preserve"> + Autres dettes d'exploitation</t>
  </si>
  <si>
    <t xml:space="preserve"> + Produits d'exploitation constatés d'avance</t>
  </si>
  <si>
    <t>Actif circulant hors exploitation</t>
  </si>
  <si>
    <t>Créances hors exploitation</t>
  </si>
  <si>
    <t xml:space="preserve"> + Charges hors exploitation constatées d'avance</t>
  </si>
  <si>
    <t xml:space="preserve"> + Valeurs mobilières de placement</t>
  </si>
  <si>
    <t>Dettes hors exploitation</t>
  </si>
  <si>
    <t>Dettes fournisseurs d'immobilisations</t>
  </si>
  <si>
    <t xml:space="preserve"> + Dettes fiscales (IS)</t>
  </si>
  <si>
    <t xml:space="preserve"> + Autres dettes hors d'exploitation</t>
  </si>
  <si>
    <t xml:space="preserve"> + Produits hors d'exploitation constatés d'avance</t>
  </si>
  <si>
    <t>TRÉSORERIE ACTIF</t>
  </si>
  <si>
    <t>TRÉSORERIE PASSIF</t>
  </si>
  <si>
    <t>Concours bancaires courants &amp; soldes créditeurs de banques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</si>
</sst>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4" borderId="1" xfId="0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2" fontId="0" fillId="0" borderId="7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right" vertical="center"/>
    </xf>
    <xf numFmtId="2" fontId="0" fillId="0" borderId="9" xfId="0" applyNumberForma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tabSelected="1" topLeftCell="J1" workbookViewId="0">
      <selection activeCell="Q29" sqref="Q29"/>
    </sheetView>
  </sheetViews>
  <sheetFormatPr baseColWidth="10" defaultRowHeight="15" x14ac:dyDescent="0.25"/>
  <cols>
    <col min="1" max="1" width="11.42578125" style="2"/>
    <col min="2" max="2" width="24.140625" style="2" bestFit="1" customWidth="1"/>
    <col min="3" max="3" width="8.5703125" style="2" bestFit="1" customWidth="1"/>
    <col min="4" max="4" width="16.7109375" style="2" bestFit="1" customWidth="1"/>
    <col min="5" max="5" width="8.5703125" style="2" bestFit="1" customWidth="1"/>
    <col min="6" max="6" width="31.7109375" style="2" bestFit="1" customWidth="1"/>
    <col min="7" max="7" width="8.5703125" style="2" bestFit="1" customWidth="1"/>
    <col min="8" max="8" width="11.42578125" style="2"/>
    <col min="9" max="9" width="22.140625" style="2" bestFit="1" customWidth="1"/>
    <col min="10" max="10" width="9.42578125" style="2" bestFit="1" customWidth="1"/>
    <col min="11" max="11" width="10.42578125" style="2" bestFit="1" customWidth="1"/>
    <col min="12" max="12" width="26.42578125" style="2" bestFit="1" customWidth="1"/>
    <col min="13" max="13" width="9.42578125" style="2" bestFit="1" customWidth="1"/>
    <col min="14" max="14" width="10.42578125" style="2" bestFit="1" customWidth="1"/>
    <col min="15" max="15" width="11.42578125" style="2"/>
    <col min="16" max="16" width="46.5703125" style="2" bestFit="1" customWidth="1"/>
    <col min="17" max="17" width="8.5703125" style="2" bestFit="1" customWidth="1"/>
    <col min="18" max="18" width="56.42578125" style="2" bestFit="1" customWidth="1"/>
    <col min="19" max="19" width="8.5703125" style="2" bestFit="1" customWidth="1"/>
    <col min="20" max="16384" width="11.42578125" style="2"/>
  </cols>
  <sheetData>
    <row r="2" spans="2:1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3</v>
      </c>
      <c r="I2" s="21" t="s">
        <v>0</v>
      </c>
      <c r="J2" s="21"/>
      <c r="K2" s="21"/>
      <c r="L2" s="21" t="s">
        <v>4</v>
      </c>
      <c r="M2" s="21"/>
      <c r="N2" s="21"/>
      <c r="P2" s="10" t="s">
        <v>0</v>
      </c>
      <c r="Q2" s="10" t="s">
        <v>36</v>
      </c>
      <c r="R2" s="10" t="s">
        <v>4</v>
      </c>
      <c r="S2" s="10" t="s">
        <v>36</v>
      </c>
    </row>
    <row r="3" spans="2:19" x14ac:dyDescent="0.25">
      <c r="B3" s="3" t="s">
        <v>5</v>
      </c>
      <c r="C3" s="23">
        <v>9000</v>
      </c>
      <c r="D3" s="23">
        <v>2400</v>
      </c>
      <c r="E3" s="23">
        <v>6600</v>
      </c>
      <c r="F3" s="4" t="s">
        <v>10</v>
      </c>
      <c r="G3" s="23">
        <v>4750</v>
      </c>
      <c r="I3" s="5" t="s">
        <v>18</v>
      </c>
      <c r="J3" s="6"/>
      <c r="K3" s="7">
        <f>C3</f>
        <v>9000</v>
      </c>
      <c r="L3" s="5" t="s">
        <v>24</v>
      </c>
      <c r="M3" s="6"/>
      <c r="N3" s="7">
        <f>SUM(M4+M5)</f>
        <v>10950</v>
      </c>
      <c r="P3" s="27" t="s">
        <v>34</v>
      </c>
      <c r="Q3" s="27"/>
      <c r="R3" s="27" t="s">
        <v>37</v>
      </c>
      <c r="S3" s="27"/>
    </row>
    <row r="4" spans="2:19" x14ac:dyDescent="0.25">
      <c r="B4" s="8" t="s">
        <v>6</v>
      </c>
      <c r="C4" s="24"/>
      <c r="D4" s="24"/>
      <c r="E4" s="24"/>
      <c r="F4" s="9" t="s">
        <v>11</v>
      </c>
      <c r="G4" s="24">
        <v>800</v>
      </c>
      <c r="I4" s="10"/>
      <c r="J4" s="11"/>
      <c r="K4" s="12"/>
      <c r="L4" s="10" t="s">
        <v>25</v>
      </c>
      <c r="M4" s="11">
        <f>SUM(G3+G4+D10)</f>
        <v>8550</v>
      </c>
      <c r="N4" s="12"/>
      <c r="P4" s="10" t="s">
        <v>35</v>
      </c>
      <c r="Q4" s="10"/>
      <c r="R4" s="30" t="s">
        <v>25</v>
      </c>
      <c r="S4" s="30"/>
    </row>
    <row r="5" spans="2:19" ht="17.25" x14ac:dyDescent="0.25">
      <c r="B5" s="8" t="s">
        <v>7</v>
      </c>
      <c r="C5" s="24">
        <v>3000</v>
      </c>
      <c r="D5" s="24">
        <v>600</v>
      </c>
      <c r="E5" s="24">
        <v>2400</v>
      </c>
      <c r="F5" s="9" t="s">
        <v>16</v>
      </c>
      <c r="G5" s="24">
        <v>2800</v>
      </c>
      <c r="I5" s="10"/>
      <c r="J5" s="11"/>
      <c r="K5" s="12"/>
      <c r="L5" s="13" t="s">
        <v>26</v>
      </c>
      <c r="M5" s="11">
        <f>SUM(G5-G11)</f>
        <v>2400</v>
      </c>
      <c r="N5" s="12"/>
      <c r="P5" s="28" t="s">
        <v>42</v>
      </c>
      <c r="Q5" s="10"/>
      <c r="R5" s="10" t="s">
        <v>10</v>
      </c>
      <c r="S5" s="10"/>
    </row>
    <row r="6" spans="2:19" x14ac:dyDescent="0.25">
      <c r="B6" s="8" t="s">
        <v>8</v>
      </c>
      <c r="C6" s="24">
        <v>2000</v>
      </c>
      <c r="D6" s="24"/>
      <c r="E6" s="24">
        <v>2000</v>
      </c>
      <c r="F6" s="9" t="s">
        <v>12</v>
      </c>
      <c r="G6" s="24">
        <v>3200</v>
      </c>
      <c r="I6" s="5" t="s">
        <v>6</v>
      </c>
      <c r="J6" s="6"/>
      <c r="K6" s="7">
        <f>SUM(K7,K10,K13)</f>
        <v>6000</v>
      </c>
      <c r="L6" s="5" t="s">
        <v>27</v>
      </c>
      <c r="M6" s="6"/>
      <c r="N6" s="7">
        <f>SUM(N7,N10,N13)</f>
        <v>4050</v>
      </c>
      <c r="P6" s="10"/>
      <c r="Q6" s="10"/>
      <c r="R6" s="10" t="s">
        <v>41</v>
      </c>
      <c r="S6" s="10"/>
    </row>
    <row r="7" spans="2:19" x14ac:dyDescent="0.25">
      <c r="B7" s="8" t="s">
        <v>9</v>
      </c>
      <c r="C7" s="24">
        <v>1000</v>
      </c>
      <c r="D7" s="24"/>
      <c r="E7" s="24">
        <v>1000</v>
      </c>
      <c r="F7" s="9" t="s">
        <v>13</v>
      </c>
      <c r="G7" s="24">
        <v>400</v>
      </c>
      <c r="I7" s="14" t="s">
        <v>19</v>
      </c>
      <c r="J7" s="15"/>
      <c r="K7" s="16">
        <f>J8</f>
        <v>3000</v>
      </c>
      <c r="L7" s="14" t="s">
        <v>28</v>
      </c>
      <c r="M7" s="15"/>
      <c r="N7" s="16">
        <f>M8</f>
        <v>3200</v>
      </c>
      <c r="P7" s="10"/>
      <c r="Q7" s="10"/>
      <c r="R7" s="10" t="s">
        <v>40</v>
      </c>
      <c r="S7" s="10"/>
    </row>
    <row r="8" spans="2:19" x14ac:dyDescent="0.25">
      <c r="B8" s="8"/>
      <c r="C8" s="24"/>
      <c r="D8" s="24"/>
      <c r="E8" s="24"/>
      <c r="F8" s="9" t="s">
        <v>14</v>
      </c>
      <c r="G8" s="24">
        <v>50</v>
      </c>
      <c r="I8" s="13" t="s">
        <v>20</v>
      </c>
      <c r="J8" s="11">
        <f>C5</f>
        <v>3000</v>
      </c>
      <c r="K8" s="12"/>
      <c r="L8" s="13" t="s">
        <v>29</v>
      </c>
      <c r="M8" s="11">
        <f>G6</f>
        <v>3200</v>
      </c>
      <c r="N8" s="12"/>
      <c r="P8" s="10"/>
      <c r="Q8" s="10"/>
      <c r="R8" s="10" t="s">
        <v>43</v>
      </c>
      <c r="S8" s="10"/>
    </row>
    <row r="9" spans="2:19" x14ac:dyDescent="0.25">
      <c r="B9" s="8"/>
      <c r="C9" s="24"/>
      <c r="D9" s="24"/>
      <c r="E9" s="24"/>
      <c r="F9" s="9"/>
      <c r="G9" s="24"/>
      <c r="I9" s="10"/>
      <c r="J9" s="12"/>
      <c r="K9" s="12"/>
      <c r="L9" s="10"/>
      <c r="M9" s="12"/>
      <c r="N9" s="12"/>
      <c r="P9" s="10"/>
      <c r="Q9" s="10"/>
      <c r="R9" s="30" t="s">
        <v>38</v>
      </c>
      <c r="S9" s="30"/>
    </row>
    <row r="10" spans="2:19" x14ac:dyDescent="0.25">
      <c r="B10" s="8" t="s">
        <v>15</v>
      </c>
      <c r="C10" s="23">
        <f>SUM(C3+C5+C6+C7)</f>
        <v>15000</v>
      </c>
      <c r="D10" s="23">
        <f t="shared" ref="D10:E10" si="0">SUM(D3+D5+D6+D7)</f>
        <v>3000</v>
      </c>
      <c r="E10" s="23">
        <f t="shared" si="0"/>
        <v>12000</v>
      </c>
      <c r="F10" s="9" t="s">
        <v>15</v>
      </c>
      <c r="G10" s="23">
        <f>SUM(G3:G8)</f>
        <v>12000</v>
      </c>
      <c r="I10" s="14" t="s">
        <v>21</v>
      </c>
      <c r="J10" s="15"/>
      <c r="K10" s="16">
        <v>2000</v>
      </c>
      <c r="L10" s="14" t="s">
        <v>30</v>
      </c>
      <c r="M10" s="15"/>
      <c r="N10" s="16">
        <f>SUM(M11:M12)</f>
        <v>450</v>
      </c>
      <c r="P10" s="10"/>
      <c r="Q10" s="10"/>
      <c r="R10" s="10" t="s">
        <v>39</v>
      </c>
      <c r="S10" s="10"/>
    </row>
    <row r="11" spans="2:19" ht="17.25" x14ac:dyDescent="0.25">
      <c r="B11" s="17"/>
      <c r="C11" s="25"/>
      <c r="D11" s="25"/>
      <c r="E11" s="25"/>
      <c r="F11" s="18" t="s">
        <v>17</v>
      </c>
      <c r="G11" s="26">
        <v>400</v>
      </c>
      <c r="I11" s="10" t="s">
        <v>22</v>
      </c>
      <c r="J11" s="11">
        <f>C6</f>
        <v>2000</v>
      </c>
      <c r="K11" s="12"/>
      <c r="L11" s="10" t="s">
        <v>13</v>
      </c>
      <c r="M11" s="11">
        <f>G7</f>
        <v>400</v>
      </c>
      <c r="N11" s="12"/>
      <c r="P11" s="10"/>
      <c r="Q11" s="10"/>
      <c r="R11" s="10" t="s">
        <v>44</v>
      </c>
      <c r="S11" s="10"/>
    </row>
    <row r="12" spans="2:19" x14ac:dyDescent="0.25">
      <c r="I12" s="10"/>
      <c r="J12" s="12"/>
      <c r="K12" s="12"/>
      <c r="L12" s="10" t="s">
        <v>14</v>
      </c>
      <c r="M12" s="11">
        <f>G8</f>
        <v>50</v>
      </c>
      <c r="N12" s="12"/>
      <c r="P12" s="10"/>
      <c r="Q12" s="10"/>
      <c r="R12" s="10" t="s">
        <v>45</v>
      </c>
      <c r="S12" s="10"/>
    </row>
    <row r="13" spans="2:19" x14ac:dyDescent="0.25">
      <c r="I13" s="14" t="s">
        <v>23</v>
      </c>
      <c r="J13" s="15"/>
      <c r="K13" s="16">
        <f>J14</f>
        <v>1000</v>
      </c>
      <c r="L13" s="14" t="s">
        <v>31</v>
      </c>
      <c r="M13" s="15"/>
      <c r="N13" s="16">
        <f>M14</f>
        <v>400</v>
      </c>
      <c r="P13" s="27" t="s">
        <v>46</v>
      </c>
      <c r="Q13" s="27"/>
      <c r="R13" s="27" t="s">
        <v>47</v>
      </c>
      <c r="S13" s="27"/>
    </row>
    <row r="14" spans="2:19" x14ac:dyDescent="0.25">
      <c r="I14" s="10" t="s">
        <v>9</v>
      </c>
      <c r="J14" s="11">
        <f>C7</f>
        <v>1000</v>
      </c>
      <c r="K14" s="12"/>
      <c r="L14" s="10" t="s">
        <v>32</v>
      </c>
      <c r="M14" s="11">
        <f>G11</f>
        <v>400</v>
      </c>
      <c r="N14" s="12"/>
      <c r="P14" s="30" t="s">
        <v>48</v>
      </c>
      <c r="Q14" s="30"/>
      <c r="R14" s="30" t="s">
        <v>12</v>
      </c>
      <c r="S14" s="30"/>
    </row>
    <row r="15" spans="2:19" x14ac:dyDescent="0.25">
      <c r="I15" s="22" t="s">
        <v>15</v>
      </c>
      <c r="J15" s="19"/>
      <c r="K15" s="20">
        <f>SUM(K3+K6)</f>
        <v>15000</v>
      </c>
      <c r="L15" s="22" t="s">
        <v>15</v>
      </c>
      <c r="M15" s="19"/>
      <c r="N15" s="20">
        <f>SUM(N3+N6)</f>
        <v>15000</v>
      </c>
      <c r="P15" s="10" t="s">
        <v>49</v>
      </c>
      <c r="Q15" s="10"/>
      <c r="R15" s="10" t="s">
        <v>54</v>
      </c>
      <c r="S15" s="10"/>
    </row>
    <row r="16" spans="2:19" x14ac:dyDescent="0.25">
      <c r="P16" s="10" t="s">
        <v>50</v>
      </c>
      <c r="Q16" s="10"/>
      <c r="R16" s="10" t="s">
        <v>55</v>
      </c>
      <c r="S16" s="10"/>
    </row>
    <row r="17" spans="16:19" x14ac:dyDescent="0.25">
      <c r="P17" s="10" t="s">
        <v>51</v>
      </c>
      <c r="Q17" s="10"/>
      <c r="R17" s="10" t="s">
        <v>56</v>
      </c>
      <c r="S17" s="10"/>
    </row>
    <row r="18" spans="16:19" x14ac:dyDescent="0.25">
      <c r="P18" s="10" t="s">
        <v>52</v>
      </c>
      <c r="Q18" s="10"/>
      <c r="R18" s="10" t="s">
        <v>57</v>
      </c>
      <c r="S18" s="10"/>
    </row>
    <row r="19" spans="16:19" x14ac:dyDescent="0.25">
      <c r="P19" s="10" t="s">
        <v>53</v>
      </c>
      <c r="Q19" s="10"/>
      <c r="R19" s="10" t="s">
        <v>58</v>
      </c>
      <c r="S19" s="10"/>
    </row>
    <row r="20" spans="16:19" x14ac:dyDescent="0.25">
      <c r="P20" s="30" t="s">
        <v>59</v>
      </c>
      <c r="Q20" s="30"/>
      <c r="R20" s="30" t="s">
        <v>63</v>
      </c>
      <c r="S20" s="30"/>
    </row>
    <row r="21" spans="16:19" x14ac:dyDescent="0.25">
      <c r="P21" s="10" t="s">
        <v>60</v>
      </c>
      <c r="Q21" s="10"/>
      <c r="R21" s="10" t="s">
        <v>64</v>
      </c>
      <c r="S21" s="10"/>
    </row>
    <row r="22" spans="16:19" x14ac:dyDescent="0.25">
      <c r="P22" s="10" t="s">
        <v>61</v>
      </c>
      <c r="Q22" s="10"/>
      <c r="R22" s="10" t="s">
        <v>65</v>
      </c>
      <c r="S22" s="10"/>
    </row>
    <row r="23" spans="16:19" x14ac:dyDescent="0.25">
      <c r="P23" s="10" t="s">
        <v>62</v>
      </c>
      <c r="Q23" s="10"/>
      <c r="R23" s="10" t="s">
        <v>66</v>
      </c>
      <c r="S23" s="10"/>
    </row>
    <row r="24" spans="16:19" x14ac:dyDescent="0.25">
      <c r="P24" s="10"/>
      <c r="Q24" s="10"/>
      <c r="R24" s="10" t="s">
        <v>67</v>
      </c>
      <c r="S24" s="10"/>
    </row>
    <row r="25" spans="16:19" x14ac:dyDescent="0.25">
      <c r="P25" s="29" t="s">
        <v>68</v>
      </c>
      <c r="Q25" s="29"/>
      <c r="R25" s="29" t="s">
        <v>69</v>
      </c>
      <c r="S25" s="29"/>
    </row>
    <row r="26" spans="16:19" x14ac:dyDescent="0.25">
      <c r="P26" s="10" t="s">
        <v>9</v>
      </c>
      <c r="Q26" s="10"/>
      <c r="R26" s="10" t="s">
        <v>70</v>
      </c>
      <c r="S26" s="10"/>
    </row>
    <row r="27" spans="16:19" x14ac:dyDescent="0.25">
      <c r="P27" s="31" t="s">
        <v>15</v>
      </c>
      <c r="Q27" s="31"/>
      <c r="R27" s="31" t="s">
        <v>15</v>
      </c>
      <c r="S27" s="31"/>
    </row>
  </sheetData>
  <mergeCells count="2"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C1" workbookViewId="0">
      <selection activeCell="J14" sqref="J14"/>
    </sheetView>
  </sheetViews>
  <sheetFormatPr baseColWidth="10" defaultRowHeight="15" x14ac:dyDescent="0.25"/>
  <cols>
    <col min="1" max="1" width="11.42578125" style="2"/>
    <col min="2" max="2" width="27.42578125" style="2" bestFit="1" customWidth="1"/>
    <col min="3" max="3" width="8.5703125" style="2" bestFit="1" customWidth="1"/>
    <col min="4" max="4" width="16.7109375" style="2" bestFit="1" customWidth="1"/>
    <col min="5" max="5" width="8.5703125" style="2" bestFit="1" customWidth="1"/>
    <col min="6" max="6" width="31.7109375" style="2" bestFit="1" customWidth="1"/>
    <col min="7" max="7" width="8.5703125" style="2" bestFit="1" customWidth="1"/>
    <col min="8" max="8" width="11.42578125" style="2"/>
    <col min="9" max="9" width="27.42578125" style="2" bestFit="1" customWidth="1"/>
    <col min="10" max="10" width="9.42578125" style="2" bestFit="1" customWidth="1"/>
    <col min="11" max="11" width="10.42578125" style="2" bestFit="1" customWidth="1"/>
    <col min="12" max="12" width="26.42578125" style="2" bestFit="1" customWidth="1"/>
    <col min="13" max="13" width="9.42578125" style="2" bestFit="1" customWidth="1"/>
    <col min="14" max="14" width="10.42578125" style="2" bestFit="1" customWidth="1"/>
    <col min="15" max="16384" width="11.42578125" style="2"/>
  </cols>
  <sheetData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3</v>
      </c>
      <c r="I2" s="21" t="s">
        <v>0</v>
      </c>
      <c r="J2" s="21"/>
      <c r="K2" s="21"/>
      <c r="L2" s="21" t="s">
        <v>4</v>
      </c>
      <c r="M2" s="21"/>
      <c r="N2" s="21"/>
    </row>
    <row r="3" spans="2:14" x14ac:dyDescent="0.25">
      <c r="B3" s="3" t="s">
        <v>5</v>
      </c>
      <c r="C3" s="23">
        <v>1000</v>
      </c>
      <c r="D3" s="23">
        <v>540</v>
      </c>
      <c r="E3" s="23">
        <v>460</v>
      </c>
      <c r="F3" s="4" t="s">
        <v>10</v>
      </c>
      <c r="G3" s="23">
        <v>500</v>
      </c>
      <c r="I3" s="5" t="s">
        <v>18</v>
      </c>
      <c r="J3" s="6"/>
      <c r="K3" s="7">
        <f>C3</f>
        <v>1000</v>
      </c>
      <c r="L3" s="5" t="s">
        <v>24</v>
      </c>
      <c r="M3" s="6"/>
      <c r="N3" s="7">
        <f>SUM(M4+M5)</f>
        <v>1460</v>
      </c>
    </row>
    <row r="4" spans="2:14" x14ac:dyDescent="0.25">
      <c r="B4" s="8" t="s">
        <v>6</v>
      </c>
      <c r="C4" s="24"/>
      <c r="D4" s="24"/>
      <c r="E4" s="24"/>
      <c r="F4" s="9" t="s">
        <v>11</v>
      </c>
      <c r="G4" s="24">
        <v>60</v>
      </c>
      <c r="I4" s="10"/>
      <c r="J4" s="11"/>
      <c r="K4" s="12"/>
      <c r="L4" s="10" t="s">
        <v>25</v>
      </c>
      <c r="M4" s="11">
        <f>SUM(G3+G4+D10)</f>
        <v>1230</v>
      </c>
      <c r="N4" s="12"/>
    </row>
    <row r="5" spans="2:14" ht="17.25" x14ac:dyDescent="0.25">
      <c r="B5" s="8" t="s">
        <v>7</v>
      </c>
      <c r="C5" s="24">
        <v>600</v>
      </c>
      <c r="D5" s="24">
        <v>130</v>
      </c>
      <c r="E5" s="24">
        <v>470</v>
      </c>
      <c r="F5" s="9" t="s">
        <v>16</v>
      </c>
      <c r="G5" s="24">
        <v>320</v>
      </c>
      <c r="I5" s="10"/>
      <c r="J5" s="11"/>
      <c r="K5" s="12"/>
      <c r="L5" s="13" t="s">
        <v>26</v>
      </c>
      <c r="M5" s="11">
        <f>SUM(G5-G11)</f>
        <v>230</v>
      </c>
      <c r="N5" s="12"/>
    </row>
    <row r="6" spans="2:14" x14ac:dyDescent="0.25">
      <c r="B6" s="8" t="s">
        <v>8</v>
      </c>
      <c r="C6" s="24">
        <v>120</v>
      </c>
      <c r="D6" s="24"/>
      <c r="E6" s="24">
        <v>120</v>
      </c>
      <c r="F6" s="9" t="s">
        <v>12</v>
      </c>
      <c r="G6" s="24">
        <v>160</v>
      </c>
      <c r="I6" s="5" t="s">
        <v>6</v>
      </c>
      <c r="J6" s="6"/>
      <c r="K6" s="7">
        <f>SUM(K7,K10,K13)</f>
        <v>769</v>
      </c>
      <c r="L6" s="5" t="s">
        <v>27</v>
      </c>
      <c r="M6" s="6"/>
      <c r="N6" s="7">
        <f>SUM(N7,N10,N13)</f>
        <v>309</v>
      </c>
    </row>
    <row r="7" spans="2:14" x14ac:dyDescent="0.25">
      <c r="B7" s="8" t="s">
        <v>9</v>
      </c>
      <c r="C7" s="24">
        <v>40</v>
      </c>
      <c r="D7" s="24"/>
      <c r="E7" s="24">
        <v>40</v>
      </c>
      <c r="F7" s="9" t="s">
        <v>13</v>
      </c>
      <c r="G7" s="24">
        <v>59</v>
      </c>
      <c r="I7" s="14" t="s">
        <v>19</v>
      </c>
      <c r="J7" s="15"/>
      <c r="K7" s="16">
        <f>J8</f>
        <v>600</v>
      </c>
      <c r="L7" s="14" t="s">
        <v>28</v>
      </c>
      <c r="M7" s="15"/>
      <c r="N7" s="16">
        <f>M8</f>
        <v>160</v>
      </c>
    </row>
    <row r="8" spans="2:14" x14ac:dyDescent="0.25">
      <c r="B8" s="8" t="s">
        <v>33</v>
      </c>
      <c r="C8" s="24">
        <v>9</v>
      </c>
      <c r="D8" s="24"/>
      <c r="E8" s="24">
        <v>9</v>
      </c>
      <c r="F8" s="9" t="s">
        <v>14</v>
      </c>
      <c r="G8" s="24"/>
      <c r="I8" s="13" t="s">
        <v>20</v>
      </c>
      <c r="J8" s="11">
        <f>C5</f>
        <v>600</v>
      </c>
      <c r="K8" s="12"/>
      <c r="L8" s="13" t="s">
        <v>29</v>
      </c>
      <c r="M8" s="11">
        <f>G6</f>
        <v>160</v>
      </c>
      <c r="N8" s="12"/>
    </row>
    <row r="9" spans="2:14" x14ac:dyDescent="0.25">
      <c r="B9" s="8"/>
      <c r="C9" s="24"/>
      <c r="D9" s="24"/>
      <c r="E9" s="24"/>
      <c r="F9" s="9"/>
      <c r="G9" s="24"/>
      <c r="I9" s="10"/>
      <c r="J9" s="12"/>
      <c r="K9" s="12"/>
      <c r="L9" s="10"/>
      <c r="M9" s="12"/>
      <c r="N9" s="12"/>
    </row>
    <row r="10" spans="2:14" x14ac:dyDescent="0.25">
      <c r="B10" s="8" t="s">
        <v>15</v>
      </c>
      <c r="C10" s="23">
        <f>SUM(C3+C5+C6+C7+C8)</f>
        <v>1769</v>
      </c>
      <c r="D10" s="23">
        <f>SUM(D3+D5+D6+D7+D8)</f>
        <v>670</v>
      </c>
      <c r="E10" s="23">
        <f>SUM(E3+E5+E6+E7+E8)</f>
        <v>1099</v>
      </c>
      <c r="F10" s="9" t="s">
        <v>15</v>
      </c>
      <c r="G10" s="23">
        <f>SUM(G3:G8)</f>
        <v>1099</v>
      </c>
      <c r="I10" s="14" t="s">
        <v>21</v>
      </c>
      <c r="J10" s="15"/>
      <c r="K10" s="16">
        <f>J11</f>
        <v>120</v>
      </c>
      <c r="L10" s="14" t="s">
        <v>30</v>
      </c>
      <c r="M10" s="15"/>
      <c r="N10" s="16">
        <f>SUM(M11:M12)</f>
        <v>59</v>
      </c>
    </row>
    <row r="11" spans="2:14" ht="17.25" x14ac:dyDescent="0.25">
      <c r="B11" s="17"/>
      <c r="C11" s="25"/>
      <c r="D11" s="25"/>
      <c r="E11" s="25"/>
      <c r="F11" s="18" t="s">
        <v>17</v>
      </c>
      <c r="G11" s="26">
        <v>90</v>
      </c>
      <c r="I11" s="10" t="s">
        <v>22</v>
      </c>
      <c r="J11" s="11">
        <f>C6</f>
        <v>120</v>
      </c>
      <c r="K11" s="12"/>
      <c r="L11" s="10" t="s">
        <v>13</v>
      </c>
      <c r="M11" s="11">
        <f>G7</f>
        <v>59</v>
      </c>
      <c r="N11" s="12"/>
    </row>
    <row r="12" spans="2:14" x14ac:dyDescent="0.25">
      <c r="I12" s="10"/>
      <c r="J12" s="12"/>
      <c r="K12" s="12"/>
      <c r="L12" s="10" t="s">
        <v>14</v>
      </c>
      <c r="M12" s="11">
        <v>0</v>
      </c>
      <c r="N12" s="12"/>
    </row>
    <row r="13" spans="2:14" x14ac:dyDescent="0.25">
      <c r="I13" s="14" t="s">
        <v>23</v>
      </c>
      <c r="J13" s="15"/>
      <c r="K13" s="16">
        <f>SUM(J14:J15)</f>
        <v>49</v>
      </c>
      <c r="L13" s="14" t="s">
        <v>31</v>
      </c>
      <c r="M13" s="15"/>
      <c r="N13" s="16">
        <f>(M14)</f>
        <v>90</v>
      </c>
    </row>
    <row r="14" spans="2:14" x14ac:dyDescent="0.25">
      <c r="I14" s="10" t="s">
        <v>9</v>
      </c>
      <c r="J14" s="11">
        <f>C7</f>
        <v>40</v>
      </c>
      <c r="K14" s="12"/>
      <c r="L14" s="10" t="s">
        <v>32</v>
      </c>
      <c r="M14" s="11">
        <f>G11</f>
        <v>90</v>
      </c>
      <c r="N14" s="12"/>
    </row>
    <row r="15" spans="2:14" x14ac:dyDescent="0.25">
      <c r="I15" s="10" t="s">
        <v>33</v>
      </c>
      <c r="J15" s="11">
        <f>C8</f>
        <v>9</v>
      </c>
      <c r="K15" s="12"/>
      <c r="L15" s="10"/>
      <c r="M15" s="11"/>
      <c r="N15" s="12"/>
    </row>
    <row r="16" spans="2:14" x14ac:dyDescent="0.25">
      <c r="I16" s="22" t="s">
        <v>15</v>
      </c>
      <c r="J16" s="19"/>
      <c r="K16" s="20">
        <f>SUM(K3+K6)</f>
        <v>1769</v>
      </c>
      <c r="L16" s="22" t="s">
        <v>15</v>
      </c>
      <c r="M16" s="19"/>
      <c r="N16" s="20">
        <f>SUM(N3+N6)</f>
        <v>1769</v>
      </c>
    </row>
  </sheetData>
  <mergeCells count="2">
    <mergeCell ref="I2:K2"/>
    <mergeCell ref="L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BIFONC</vt:lpstr>
      <vt:lpstr>ALICIA</vt:lpstr>
    </vt:vector>
  </TitlesOfParts>
  <Company>IUT de BAYONNE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Graglia</dc:creator>
  <cp:lastModifiedBy>Valentin Graglia</cp:lastModifiedBy>
  <dcterms:created xsi:type="dcterms:W3CDTF">2016-03-22T10:17:31Z</dcterms:created>
  <dcterms:modified xsi:type="dcterms:W3CDTF">2016-03-31T07:20:24Z</dcterms:modified>
</cp:coreProperties>
</file>