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bie\OneDrive\Apps_Xabi\Scripts\CalcWobj\"/>
    </mc:Choice>
  </mc:AlternateContent>
  <xr:revisionPtr revIDLastSave="5" documentId="11_D95EAEB5207588F90EB90B877EF5C2C9BF6827F8" xr6:coauthVersionLast="36" xr6:coauthVersionMax="36" xr10:uidLastSave="{A3D2CE16-AA06-4B81-932E-5A1DB2FA1BA8}"/>
  <bookViews>
    <workbookView xWindow="0" yWindow="0" windowWidth="20490" windowHeight="8955" activeTab="1" xr2:uid="{00000000-000D-0000-FFFF-FFFF00000000}"/>
  </bookViews>
  <sheets>
    <sheet name="Hoja1" sheetId="1" r:id="rId1"/>
    <sheet name="Hoja1 (2)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" i="2" l="1"/>
  <c r="N5" i="2"/>
  <c r="M13" i="2" l="1"/>
  <c r="N6" i="2"/>
  <c r="I21" i="2" a="1"/>
  <c r="I21" i="2" s="1"/>
  <c r="E23" i="2"/>
  <c r="E22" i="2"/>
  <c r="E21" i="2"/>
  <c r="I23" i="2" l="1"/>
  <c r="I24" i="2"/>
  <c r="I22" i="2"/>
  <c r="C27" i="2"/>
  <c r="C34" i="2"/>
  <c r="B34" i="2" s="1"/>
  <c r="D35" i="2" s="1"/>
  <c r="C41" i="2"/>
  <c r="B41" i="2" s="1"/>
  <c r="C43" i="2" s="1"/>
  <c r="F26" i="1"/>
  <c r="F25" i="1"/>
  <c r="F24" i="1"/>
  <c r="D26" i="1"/>
  <c r="D25" i="1"/>
  <c r="D24" i="1"/>
  <c r="D8" i="1"/>
  <c r="E8" i="1"/>
  <c r="F8" i="1"/>
  <c r="G8" i="1"/>
  <c r="H8" i="1"/>
  <c r="I8" i="1"/>
  <c r="C8" i="1"/>
  <c r="B27" i="2" l="1"/>
  <c r="C30" i="2" s="1"/>
  <c r="B42" i="2"/>
  <c r="C42" i="2"/>
  <c r="B43" i="2"/>
  <c r="D37" i="2"/>
  <c r="B37" i="2"/>
  <c r="B35" i="2"/>
  <c r="B20" i="1"/>
  <c r="B21" i="1"/>
  <c r="B18" i="1"/>
  <c r="B19" i="1"/>
  <c r="C29" i="2" l="1"/>
  <c r="D30" i="2"/>
  <c r="D29" i="2"/>
  <c r="G28" i="2" l="1" a="1"/>
  <c r="G28" i="2" s="1"/>
  <c r="H30" i="2" l="1"/>
  <c r="G29" i="2"/>
  <c r="I28" i="2"/>
  <c r="I30" i="2"/>
  <c r="I29" i="2"/>
  <c r="G30" i="2"/>
  <c r="H29" i="2"/>
  <c r="H28" i="2"/>
  <c r="G35" i="2" s="1" a="1"/>
  <c r="G35" i="2" l="1"/>
  <c r="H35" i="2"/>
  <c r="I36" i="2"/>
  <c r="H37" i="2"/>
  <c r="I37" i="2"/>
  <c r="I35" i="2"/>
  <c r="G36" i="2"/>
  <c r="G42" i="2" s="1" a="1"/>
  <c r="G42" i="2" s="1"/>
  <c r="H36" i="2"/>
  <c r="G37" i="2"/>
  <c r="I44" i="2" l="1"/>
  <c r="G44" i="2"/>
  <c r="H43" i="2"/>
  <c r="G43" i="2"/>
  <c r="H44" i="2"/>
  <c r="I42" i="2"/>
  <c r="I43" i="2"/>
  <c r="H42" i="2"/>
</calcChain>
</file>

<file path=xl/sharedStrings.xml><?xml version="1.0" encoding="utf-8"?>
<sst xmlns="http://schemas.openxmlformats.org/spreadsheetml/2006/main" count="77" uniqueCount="31">
  <si>
    <t>punto anterior</t>
  </si>
  <si>
    <t>X</t>
  </si>
  <si>
    <t>Y</t>
  </si>
  <si>
    <t>Z</t>
  </si>
  <si>
    <t>Q1</t>
  </si>
  <si>
    <t>Q2</t>
  </si>
  <si>
    <t>Q3</t>
  </si>
  <si>
    <t>Q4</t>
  </si>
  <si>
    <t>punto posterior</t>
  </si>
  <si>
    <t>diff</t>
  </si>
  <si>
    <t>obj_old</t>
  </si>
  <si>
    <t>obj_new</t>
  </si>
  <si>
    <t>x' =</t>
  </si>
  <si>
    <t>y'=</t>
  </si>
  <si>
    <t>z'=</t>
  </si>
  <si>
    <t>M2</t>
  </si>
  <si>
    <t>M3</t>
  </si>
  <si>
    <t>ROTACION X</t>
  </si>
  <si>
    <t>ROTACION Y</t>
  </si>
  <si>
    <t>ROTACION Z</t>
  </si>
  <si>
    <t>ALPHA</t>
  </si>
  <si>
    <t>BETA</t>
  </si>
  <si>
    <t>GAMMA</t>
  </si>
  <si>
    <t>TRANSLACION</t>
  </si>
  <si>
    <t>M1=ROTXY</t>
  </si>
  <si>
    <t>A</t>
  </si>
  <si>
    <t>B</t>
  </si>
  <si>
    <t>C</t>
  </si>
  <si>
    <t>Tx=</t>
  </si>
  <si>
    <t>Ty=</t>
  </si>
  <si>
    <t>Tz=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</si>
</sst>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5" borderId="0" xfId="0" applyFont="1" applyFill="1"/>
    <xf numFmtId="0" fontId="0" fillId="0" borderId="2" xfId="0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1" fillId="4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6" borderId="5" xfId="0" applyFont="1" applyFill="1" applyBorder="1"/>
    <xf numFmtId="0" fontId="0" fillId="0" borderId="0" xfId="0" applyFill="1"/>
    <xf numFmtId="0" fontId="0" fillId="0" borderId="0" xfId="0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Fill="1" applyBorder="1"/>
    <xf numFmtId="0" fontId="1" fillId="0" borderId="2" xfId="0" applyFont="1" applyBorder="1"/>
    <xf numFmtId="0" fontId="1" fillId="1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8" borderId="5" xfId="0" applyFont="1" applyFill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/>
    <xf numFmtId="0" fontId="1" fillId="0" borderId="9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9" borderId="0" xfId="0" applyFont="1" applyFill="1"/>
    <xf numFmtId="0" fontId="1" fillId="8" borderId="0" xfId="0" applyFont="1" applyFill="1"/>
    <xf numFmtId="0" fontId="1" fillId="7" borderId="0" xfId="0" applyFont="1" applyFill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K12" sqref="K12"/>
    </sheetView>
  </sheetViews>
  <sheetFormatPr baseColWidth="10" defaultRowHeight="15" x14ac:dyDescent="0.25"/>
  <cols>
    <col min="1" max="1" width="11.85546875" bestFit="1" customWidth="1"/>
    <col min="2" max="2" width="15.42578125" customWidth="1"/>
  </cols>
  <sheetData>
    <row r="1" spans="2:9" ht="15.75" thickBot="1" x14ac:dyDescent="0.3"/>
    <row r="2" spans="2:9" x14ac:dyDescent="0.25">
      <c r="B2" s="3"/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6" t="s">
        <v>7</v>
      </c>
    </row>
    <row r="3" spans="2:9" ht="15.75" thickBot="1" x14ac:dyDescent="0.3">
      <c r="B3" s="7" t="s">
        <v>0</v>
      </c>
      <c r="C3" s="8">
        <v>4470.8100000000004</v>
      </c>
      <c r="D3" s="8">
        <v>-373.95</v>
      </c>
      <c r="E3" s="8">
        <v>766.3</v>
      </c>
      <c r="F3" s="8">
        <v>2.2426999999999999E-2</v>
      </c>
      <c r="G3" s="8">
        <v>0.48936099999999999</v>
      </c>
      <c r="H3" s="8">
        <v>0.650621</v>
      </c>
      <c r="I3" s="9">
        <v>-0.58027200000000001</v>
      </c>
    </row>
    <row r="4" spans="2:9" ht="15.75" thickBot="1" x14ac:dyDescent="0.3">
      <c r="F4">
        <v>130.41399999999999</v>
      </c>
      <c r="G4">
        <v>130.41399999999999</v>
      </c>
      <c r="H4">
        <v>130.41399999999999</v>
      </c>
    </row>
    <row r="5" spans="2:9" x14ac:dyDescent="0.25">
      <c r="B5" s="3"/>
      <c r="C5" s="4" t="s">
        <v>1</v>
      </c>
      <c r="D5" s="4" t="s">
        <v>2</v>
      </c>
      <c r="E5" s="4" t="s">
        <v>3</v>
      </c>
      <c r="F5" s="5" t="s">
        <v>4</v>
      </c>
      <c r="G5" s="5" t="s">
        <v>5</v>
      </c>
      <c r="H5" s="5" t="s">
        <v>6</v>
      </c>
      <c r="I5" s="6" t="s">
        <v>7</v>
      </c>
    </row>
    <row r="6" spans="2:9" ht="15.75" thickBot="1" x14ac:dyDescent="0.3">
      <c r="B6" s="10" t="s">
        <v>8</v>
      </c>
      <c r="C6" s="8">
        <v>1008.35</v>
      </c>
      <c r="D6" s="8">
        <v>-290.74900000000002</v>
      </c>
      <c r="E6" s="8">
        <v>728.42</v>
      </c>
      <c r="F6" s="8">
        <v>0.302508</v>
      </c>
      <c r="G6" s="8">
        <v>0.180426</v>
      </c>
      <c r="H6" s="8">
        <v>-0.925176</v>
      </c>
      <c r="I6" s="9">
        <v>0.14136799999999999</v>
      </c>
    </row>
    <row r="8" spans="2:9" x14ac:dyDescent="0.25">
      <c r="B8" s="1" t="s">
        <v>9</v>
      </c>
      <c r="C8" s="1">
        <f>C3-C6</f>
        <v>3462.4600000000005</v>
      </c>
      <c r="D8" s="1">
        <f t="shared" ref="D8:I8" si="0">D3-D6</f>
        <v>-83.200999999999965</v>
      </c>
      <c r="E8" s="1">
        <f t="shared" si="0"/>
        <v>37.879999999999995</v>
      </c>
      <c r="F8" s="1">
        <f t="shared" si="0"/>
        <v>-0.28008100000000002</v>
      </c>
      <c r="G8" s="1">
        <f t="shared" si="0"/>
        <v>0.30893499999999996</v>
      </c>
      <c r="H8" s="1">
        <f t="shared" si="0"/>
        <v>1.5757970000000001</v>
      </c>
      <c r="I8" s="1">
        <f t="shared" si="0"/>
        <v>-0.72164000000000006</v>
      </c>
    </row>
    <row r="10" spans="2:9" ht="15.75" thickBot="1" x14ac:dyDescent="0.3"/>
    <row r="11" spans="2:9" x14ac:dyDescent="0.25">
      <c r="B11" s="17"/>
      <c r="C11" s="13" t="s">
        <v>1</v>
      </c>
      <c r="D11" s="13" t="s">
        <v>2</v>
      </c>
      <c r="E11" s="13" t="s">
        <v>3</v>
      </c>
      <c r="F11" s="14" t="s">
        <v>4</v>
      </c>
      <c r="G11" s="14" t="s">
        <v>5</v>
      </c>
      <c r="H11" s="14" t="s">
        <v>6</v>
      </c>
      <c r="I11" s="15" t="s">
        <v>7</v>
      </c>
    </row>
    <row r="12" spans="2:9" ht="15.75" thickBot="1" x14ac:dyDescent="0.3">
      <c r="B12" s="18" t="s">
        <v>10</v>
      </c>
      <c r="C12" s="19">
        <v>-1428.93</v>
      </c>
      <c r="D12" s="19">
        <v>-4116.3100000000004</v>
      </c>
      <c r="E12" s="19">
        <v>1102.54</v>
      </c>
      <c r="F12" s="19">
        <v>0.588893</v>
      </c>
      <c r="G12" s="19">
        <v>0.588866</v>
      </c>
      <c r="H12" s="19">
        <v>0.39144299999999999</v>
      </c>
      <c r="I12" s="20">
        <v>0.391426</v>
      </c>
    </row>
    <row r="13" spans="2:9" ht="15.75" thickBot="1" x14ac:dyDescent="0.3">
      <c r="B13" s="11"/>
      <c r="C13" s="12"/>
      <c r="D13" s="12"/>
      <c r="E13" s="12"/>
      <c r="F13" s="12">
        <v>67.224800000000002</v>
      </c>
      <c r="G13" s="12">
        <v>2.3999999999999998E-3</v>
      </c>
      <c r="H13" s="12">
        <v>89.998900000000006</v>
      </c>
      <c r="I13" s="12"/>
    </row>
    <row r="14" spans="2:9" x14ac:dyDescent="0.25">
      <c r="B14" s="17"/>
      <c r="C14" s="13" t="s">
        <v>1</v>
      </c>
      <c r="D14" s="13" t="s">
        <v>2</v>
      </c>
      <c r="E14" s="13" t="s">
        <v>3</v>
      </c>
      <c r="F14" s="14" t="s">
        <v>4</v>
      </c>
      <c r="G14" s="14" t="s">
        <v>5</v>
      </c>
      <c r="H14" s="14" t="s">
        <v>6</v>
      </c>
      <c r="I14" s="15" t="s">
        <v>7</v>
      </c>
    </row>
    <row r="15" spans="2:9" ht="15.75" thickBot="1" x14ac:dyDescent="0.3">
      <c r="B15" s="21" t="s">
        <v>11</v>
      </c>
      <c r="C15" s="8">
        <v>0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9">
        <v>0</v>
      </c>
    </row>
    <row r="17" spans="1:6" ht="15.75" thickBot="1" x14ac:dyDescent="0.3"/>
    <row r="18" spans="1:6" x14ac:dyDescent="0.25">
      <c r="A18" s="23" t="s">
        <v>12</v>
      </c>
      <c r="B18" s="35">
        <f>MMULT(A24:D24,F24:F27)</f>
        <v>5899.7400000000007</v>
      </c>
    </row>
    <row r="19" spans="1:6" x14ac:dyDescent="0.25">
      <c r="A19" s="27" t="s">
        <v>13</v>
      </c>
      <c r="B19" s="36">
        <f>MMULT(A25:D25,F24:F27)</f>
        <v>3742.3600000000006</v>
      </c>
    </row>
    <row r="20" spans="1:6" x14ac:dyDescent="0.25">
      <c r="A20" s="27" t="s">
        <v>14</v>
      </c>
      <c r="B20" s="36">
        <f>MMULT(A26:D26,F24:F27)</f>
        <v>-336.24</v>
      </c>
    </row>
    <row r="21" spans="1:6" ht="15.75" thickBot="1" x14ac:dyDescent="0.3">
      <c r="A21" s="31">
        <v>1</v>
      </c>
      <c r="B21" s="9">
        <f>MMULT(A27:D27,F24:F27)</f>
        <v>1</v>
      </c>
    </row>
    <row r="22" spans="1:6" x14ac:dyDescent="0.25">
      <c r="A22" s="22"/>
    </row>
    <row r="23" spans="1:6" ht="15.75" thickBot="1" x14ac:dyDescent="0.3">
      <c r="A23" s="22"/>
    </row>
    <row r="24" spans="1:6" x14ac:dyDescent="0.25">
      <c r="A24" s="23">
        <v>1</v>
      </c>
      <c r="B24" s="24">
        <v>0</v>
      </c>
      <c r="C24" s="24">
        <v>0</v>
      </c>
      <c r="D24" s="25">
        <f>C3</f>
        <v>4470.8100000000004</v>
      </c>
      <c r="E24" s="1"/>
      <c r="F24" s="26">
        <f>C12*-1</f>
        <v>1428.93</v>
      </c>
    </row>
    <row r="25" spans="1:6" x14ac:dyDescent="0.25">
      <c r="A25" s="27">
        <v>0</v>
      </c>
      <c r="B25" s="28">
        <v>1</v>
      </c>
      <c r="C25" s="28">
        <v>0</v>
      </c>
      <c r="D25" s="29">
        <f>D3</f>
        <v>-373.95</v>
      </c>
      <c r="E25" s="1"/>
      <c r="F25" s="30">
        <f>D12*-1</f>
        <v>4116.3100000000004</v>
      </c>
    </row>
    <row r="26" spans="1:6" x14ac:dyDescent="0.25">
      <c r="A26" s="27">
        <v>0</v>
      </c>
      <c r="B26" s="28">
        <v>0</v>
      </c>
      <c r="C26" s="28">
        <v>1</v>
      </c>
      <c r="D26" s="29">
        <f>E3</f>
        <v>766.3</v>
      </c>
      <c r="E26" s="1"/>
      <c r="F26" s="30">
        <f>E12*-1</f>
        <v>-1102.54</v>
      </c>
    </row>
    <row r="27" spans="1:6" ht="15.75" thickBot="1" x14ac:dyDescent="0.3">
      <c r="A27" s="31">
        <v>0</v>
      </c>
      <c r="B27" s="32">
        <v>0</v>
      </c>
      <c r="C27" s="32">
        <v>0</v>
      </c>
      <c r="D27" s="33">
        <v>1</v>
      </c>
      <c r="E27" s="1"/>
      <c r="F27" s="3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"/>
  <sheetViews>
    <sheetView tabSelected="1" topLeftCell="A25" workbookViewId="0">
      <selection activeCell="G39" sqref="G39"/>
    </sheetView>
  </sheetViews>
  <sheetFormatPr baseColWidth="10" defaultRowHeight="15" x14ac:dyDescent="0.25"/>
  <cols>
    <col min="1" max="1" width="13.42578125" customWidth="1"/>
    <col min="2" max="2" width="15.42578125" customWidth="1"/>
    <col min="3" max="3" width="20.42578125" customWidth="1"/>
    <col min="4" max="4" width="12" bestFit="1" customWidth="1"/>
    <col min="6" max="6" width="17.42578125" customWidth="1"/>
    <col min="7" max="7" width="11.85546875" bestFit="1" customWidth="1"/>
    <col min="9" max="9" width="12" bestFit="1" customWidth="1"/>
    <col min="11" max="11" width="11.85546875" bestFit="1" customWidth="1"/>
  </cols>
  <sheetData>
    <row r="1" spans="2:18" ht="15.75" thickBot="1" x14ac:dyDescent="0.3"/>
    <row r="2" spans="2:18" x14ac:dyDescent="0.25">
      <c r="B2" s="3"/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H2" s="5" t="s">
        <v>6</v>
      </c>
      <c r="I2" s="6" t="s">
        <v>7</v>
      </c>
    </row>
    <row r="3" spans="2:18" ht="15.75" thickBot="1" x14ac:dyDescent="0.3">
      <c r="B3" s="7" t="s">
        <v>0</v>
      </c>
      <c r="C3" s="8">
        <v>-534.88403300000004</v>
      </c>
      <c r="D3" s="8">
        <v>-825.74707000000001</v>
      </c>
      <c r="E3" s="8">
        <v>1037.3237300000001</v>
      </c>
      <c r="F3" s="8">
        <v>2.2426999999999999E-2</v>
      </c>
      <c r="G3" s="8">
        <v>0.48936099999999999</v>
      </c>
      <c r="H3" s="8">
        <v>0.650621</v>
      </c>
      <c r="I3" s="9">
        <v>-0.58027200000000001</v>
      </c>
    </row>
    <row r="4" spans="2:18" x14ac:dyDescent="0.25">
      <c r="F4">
        <v>130.41399999999999</v>
      </c>
      <c r="G4">
        <v>36.662999999999997</v>
      </c>
      <c r="H4">
        <v>-113.9449</v>
      </c>
      <c r="M4" s="50" t="s">
        <v>28</v>
      </c>
      <c r="N4" s="50">
        <f>K10+534.884033</f>
        <v>-571.15196700000001</v>
      </c>
    </row>
    <row r="5" spans="2:18" x14ac:dyDescent="0.25">
      <c r="B5" s="16"/>
      <c r="C5" s="16"/>
      <c r="D5" s="16"/>
      <c r="E5" s="16"/>
      <c r="F5" s="16"/>
      <c r="G5" s="16"/>
      <c r="H5" s="16"/>
      <c r="I5" s="16"/>
      <c r="M5" s="50" t="s">
        <v>29</v>
      </c>
      <c r="N5" s="50">
        <f>K11+825.74707</f>
        <v>2.7887699999999995</v>
      </c>
    </row>
    <row r="6" spans="2:18" x14ac:dyDescent="0.25">
      <c r="K6" s="49"/>
      <c r="L6" s="49"/>
      <c r="M6" s="50" t="s">
        <v>30</v>
      </c>
      <c r="N6" s="50">
        <f>K12-1037.3237</f>
        <v>2.0183000000001812</v>
      </c>
    </row>
    <row r="7" spans="2:18" ht="15.75" thickBot="1" x14ac:dyDescent="0.3">
      <c r="K7" s="49"/>
      <c r="L7" s="49"/>
      <c r="M7" s="49"/>
      <c r="N7" s="49"/>
    </row>
    <row r="8" spans="2:18" x14ac:dyDescent="0.25">
      <c r="B8" s="17"/>
      <c r="C8" s="13" t="s">
        <v>1</v>
      </c>
      <c r="D8" s="13" t="s">
        <v>2</v>
      </c>
      <c r="E8" s="13" t="s">
        <v>3</v>
      </c>
      <c r="F8" s="14" t="s">
        <v>4</v>
      </c>
      <c r="G8" s="14" t="s">
        <v>5</v>
      </c>
      <c r="H8" s="14" t="s">
        <v>6</v>
      </c>
      <c r="I8" s="15" t="s">
        <v>7</v>
      </c>
      <c r="K8" s="49"/>
      <c r="L8" s="49"/>
      <c r="M8" s="49"/>
      <c r="N8" s="49"/>
    </row>
    <row r="9" spans="2:18" ht="15.75" thickBot="1" x14ac:dyDescent="0.3">
      <c r="B9" s="18" t="s">
        <v>10</v>
      </c>
      <c r="C9" s="19">
        <v>571.16216999999995</v>
      </c>
      <c r="D9" s="19">
        <v>-1168.71704</v>
      </c>
      <c r="E9" s="19">
        <v>372.40469400000001</v>
      </c>
      <c r="F9" s="19">
        <v>0.588893</v>
      </c>
      <c r="G9" s="19">
        <v>0.588866</v>
      </c>
      <c r="H9" s="19">
        <v>0.39144299999999999</v>
      </c>
      <c r="I9" s="20">
        <v>0.391426</v>
      </c>
      <c r="K9" s="49"/>
      <c r="L9" s="49"/>
      <c r="M9" s="54" t="s">
        <v>23</v>
      </c>
      <c r="N9" s="55"/>
      <c r="O9" s="50"/>
      <c r="P9" s="50"/>
    </row>
    <row r="10" spans="2:18" ht="15.75" thickBot="1" x14ac:dyDescent="0.3">
      <c r="B10" s="11"/>
      <c r="C10" s="12"/>
      <c r="D10" s="12"/>
      <c r="E10" s="12"/>
      <c r="F10" s="12">
        <v>67.224800000000002</v>
      </c>
      <c r="G10" s="12">
        <v>2.3999999999999998E-3</v>
      </c>
      <c r="H10" s="12">
        <v>89.998900000000006</v>
      </c>
      <c r="I10" s="12"/>
      <c r="K10" s="50">
        <v>-1106.0360000000001</v>
      </c>
      <c r="L10" s="49"/>
      <c r="M10" s="50">
        <v>1</v>
      </c>
      <c r="N10" s="51">
        <v>0</v>
      </c>
      <c r="O10" s="50">
        <v>0</v>
      </c>
      <c r="P10" s="52" t="s">
        <v>25</v>
      </c>
      <c r="R10" s="51">
        <v>-534.88403300000004</v>
      </c>
    </row>
    <row r="11" spans="2:18" x14ac:dyDescent="0.25">
      <c r="B11" s="17"/>
      <c r="C11" s="13" t="s">
        <v>1</v>
      </c>
      <c r="D11" s="13" t="s">
        <v>2</v>
      </c>
      <c r="E11" s="13" t="s">
        <v>3</v>
      </c>
      <c r="F11" s="14" t="s">
        <v>4</v>
      </c>
      <c r="G11" s="14" t="s">
        <v>5</v>
      </c>
      <c r="H11" s="14" t="s">
        <v>6</v>
      </c>
      <c r="I11" s="15" t="s">
        <v>7</v>
      </c>
      <c r="K11" s="50">
        <v>-822.95830000000001</v>
      </c>
      <c r="L11" s="49"/>
      <c r="M11" s="50">
        <v>0</v>
      </c>
      <c r="N11" s="51">
        <v>1</v>
      </c>
      <c r="O11" s="50">
        <v>0</v>
      </c>
      <c r="P11" s="52" t="s">
        <v>26</v>
      </c>
      <c r="R11" s="51">
        <v>-825.74707000000001</v>
      </c>
    </row>
    <row r="12" spans="2:18" ht="15.75" thickBot="1" x14ac:dyDescent="0.3">
      <c r="B12" s="21" t="s">
        <v>11</v>
      </c>
      <c r="C12" s="19">
        <v>0</v>
      </c>
      <c r="D12" s="19">
        <v>-1168.71704</v>
      </c>
      <c r="E12" s="19">
        <v>372.40469400000001</v>
      </c>
      <c r="F12" s="8">
        <v>1</v>
      </c>
      <c r="G12" s="8">
        <v>0</v>
      </c>
      <c r="H12" s="8">
        <v>0</v>
      </c>
      <c r="I12" s="9">
        <v>0</v>
      </c>
      <c r="K12" s="50">
        <v>1039.3420000000001</v>
      </c>
      <c r="L12" s="49"/>
      <c r="M12" s="50">
        <v>0</v>
      </c>
      <c r="N12" s="50">
        <v>0</v>
      </c>
      <c r="O12" s="50">
        <v>1</v>
      </c>
      <c r="P12" s="52" t="s">
        <v>27</v>
      </c>
      <c r="R12" s="51">
        <v>1037.3237300000001</v>
      </c>
    </row>
    <row r="13" spans="2:18" ht="15.75" thickBot="1" x14ac:dyDescent="0.3">
      <c r="K13" s="49"/>
      <c r="L13" s="49"/>
      <c r="M13" s="19">
        <f>K4-K1</f>
        <v>0</v>
      </c>
      <c r="N13" s="50">
        <v>0</v>
      </c>
      <c r="O13" s="50">
        <v>0</v>
      </c>
      <c r="P13" s="50">
        <v>1</v>
      </c>
      <c r="R13" s="53">
        <v>1</v>
      </c>
    </row>
    <row r="14" spans="2:18" x14ac:dyDescent="0.25">
      <c r="K14" s="49"/>
      <c r="L14" s="49"/>
      <c r="M14" s="49"/>
      <c r="N14" s="49"/>
    </row>
    <row r="15" spans="2:18" x14ac:dyDescent="0.25">
      <c r="K15" s="49"/>
      <c r="L15" s="49"/>
      <c r="M15" s="49"/>
      <c r="N15" s="49"/>
    </row>
    <row r="16" spans="2:18" x14ac:dyDescent="0.25">
      <c r="K16" s="16"/>
      <c r="L16" s="49"/>
      <c r="M16" s="49"/>
      <c r="N16" s="49"/>
    </row>
    <row r="17" spans="1:14" x14ac:dyDescent="0.25">
      <c r="K17" s="16"/>
      <c r="L17" s="49"/>
      <c r="M17" s="49"/>
      <c r="N17" s="49"/>
    </row>
    <row r="18" spans="1:14" x14ac:dyDescent="0.25">
      <c r="K18" s="16"/>
      <c r="L18" s="49"/>
      <c r="M18" s="49"/>
      <c r="N18" s="49"/>
    </row>
    <row r="19" spans="1:14" x14ac:dyDescent="0.25">
      <c r="K19" s="49"/>
      <c r="L19" s="49"/>
      <c r="M19" s="49"/>
      <c r="N19" s="49"/>
    </row>
    <row r="20" spans="1:14" ht="15.75" thickBot="1" x14ac:dyDescent="0.3">
      <c r="A20" s="42"/>
      <c r="B20" s="45" t="s">
        <v>23</v>
      </c>
      <c r="C20" s="38"/>
      <c r="D20" s="38"/>
      <c r="E20" s="38"/>
      <c r="K20" s="49"/>
      <c r="L20" s="49"/>
      <c r="M20" s="49"/>
      <c r="N20" s="49"/>
    </row>
    <row r="21" spans="1:14" ht="15.75" thickBot="1" x14ac:dyDescent="0.3">
      <c r="A21" s="42"/>
      <c r="B21" s="23">
        <v>1</v>
      </c>
      <c r="C21" s="24">
        <v>0</v>
      </c>
      <c r="D21" s="24">
        <v>0</v>
      </c>
      <c r="E21" s="19">
        <f>C12-C9</f>
        <v>-571.16216999999995</v>
      </c>
      <c r="G21" s="19">
        <v>571.16216999999995</v>
      </c>
      <c r="I21" s="46">
        <f t="array" ref="I21:I24">MMULT(B21:E24,G21:G24)</f>
        <v>0</v>
      </c>
    </row>
    <row r="22" spans="1:14" ht="15.75" thickBot="1" x14ac:dyDescent="0.3">
      <c r="A22" s="41"/>
      <c r="B22" s="27">
        <v>0</v>
      </c>
      <c r="C22" s="28">
        <v>1</v>
      </c>
      <c r="D22" s="28">
        <v>0</v>
      </c>
      <c r="E22" s="19">
        <f>D12-D9</f>
        <v>0</v>
      </c>
      <c r="G22" s="19">
        <v>-1168.71704</v>
      </c>
      <c r="I22" s="47">
        <v>-1168.71704</v>
      </c>
    </row>
    <row r="23" spans="1:14" ht="15.75" thickBot="1" x14ac:dyDescent="0.3">
      <c r="A23" s="39"/>
      <c r="B23" s="27">
        <v>0</v>
      </c>
      <c r="C23" s="28">
        <v>0</v>
      </c>
      <c r="D23" s="28">
        <v>1</v>
      </c>
      <c r="E23" s="19">
        <f>E12-E9</f>
        <v>0</v>
      </c>
      <c r="G23" s="19">
        <v>372.40469400000001</v>
      </c>
      <c r="I23" s="47">
        <v>372.40469400000001</v>
      </c>
    </row>
    <row r="24" spans="1:14" ht="15.75" thickBot="1" x14ac:dyDescent="0.3">
      <c r="A24" s="40"/>
      <c r="B24" s="31">
        <v>0</v>
      </c>
      <c r="C24" s="32">
        <v>0</v>
      </c>
      <c r="D24" s="32">
        <v>0</v>
      </c>
      <c r="E24" s="33">
        <v>1</v>
      </c>
      <c r="G24" s="37">
        <v>1</v>
      </c>
      <c r="I24" s="48">
        <v>1</v>
      </c>
    </row>
    <row r="25" spans="1:14" x14ac:dyDescent="0.25">
      <c r="A25" s="40"/>
      <c r="B25" s="40"/>
      <c r="C25" s="40"/>
      <c r="D25" s="40"/>
    </row>
    <row r="26" spans="1:14" x14ac:dyDescent="0.25">
      <c r="B26" s="43" t="s">
        <v>17</v>
      </c>
    </row>
    <row r="27" spans="1:14" ht="15.75" thickBot="1" x14ac:dyDescent="0.3">
      <c r="A27" s="1" t="s">
        <v>20</v>
      </c>
      <c r="B27" s="37">
        <f>RADIANS(C34)</f>
        <v>0.63984817575663311</v>
      </c>
      <c r="C27" s="12">
        <f>H4-H10</f>
        <v>-203.94380000000001</v>
      </c>
      <c r="G27" t="s">
        <v>24</v>
      </c>
    </row>
    <row r="28" spans="1:14" x14ac:dyDescent="0.25">
      <c r="A28" s="1"/>
      <c r="B28" s="23">
        <v>1</v>
      </c>
      <c r="C28" s="24">
        <v>0</v>
      </c>
      <c r="D28" s="24">
        <v>0</v>
      </c>
      <c r="E28" s="25"/>
      <c r="G28">
        <f t="array" ref="G28:I30">MMULT(B28:D30,B35:D37)</f>
        <v>0.80218641738557672</v>
      </c>
      <c r="H28">
        <v>0</v>
      </c>
      <c r="I28">
        <v>-0.59707365689845449</v>
      </c>
    </row>
    <row r="29" spans="1:14" x14ac:dyDescent="0.25">
      <c r="A29" s="1"/>
      <c r="B29" s="27">
        <v>0</v>
      </c>
      <c r="C29" s="28">
        <f>COS(B27)</f>
        <v>0.80218641738557672</v>
      </c>
      <c r="D29" s="28">
        <f>SIN(B27)</f>
        <v>0.59707365689845449</v>
      </c>
      <c r="E29" s="29"/>
      <c r="G29">
        <v>-0.35649695176209334</v>
      </c>
      <c r="H29">
        <v>0.80218641738557672</v>
      </c>
      <c r="I29">
        <v>0.47896437774267625</v>
      </c>
    </row>
    <row r="30" spans="1:14" x14ac:dyDescent="0.25">
      <c r="A30" s="1"/>
      <c r="B30" s="27">
        <v>0</v>
      </c>
      <c r="C30" s="28">
        <f>-SIN(B27)</f>
        <v>-0.59707365689845449</v>
      </c>
      <c r="D30" s="28">
        <f>COS(B27)</f>
        <v>0.80218641738557672</v>
      </c>
      <c r="E30" s="29"/>
      <c r="G30">
        <v>-0.47896437774267625</v>
      </c>
      <c r="H30">
        <v>-0.59707365689845449</v>
      </c>
      <c r="I30">
        <v>0.64350304823790672</v>
      </c>
    </row>
    <row r="31" spans="1:14" ht="15.75" thickBot="1" x14ac:dyDescent="0.3">
      <c r="A31" s="1"/>
      <c r="B31" s="31"/>
      <c r="C31" s="32"/>
      <c r="D31" s="32"/>
      <c r="E31" s="33"/>
    </row>
    <row r="32" spans="1:14" x14ac:dyDescent="0.25">
      <c r="A32" s="1"/>
      <c r="B32" s="38"/>
    </row>
    <row r="33" spans="1:9" x14ac:dyDescent="0.25">
      <c r="B33" s="44" t="s">
        <v>18</v>
      </c>
    </row>
    <row r="34" spans="1:9" ht="15.75" thickBot="1" x14ac:dyDescent="0.3">
      <c r="A34" s="1" t="s">
        <v>21</v>
      </c>
      <c r="B34" s="37">
        <f>RADIANS(C34)</f>
        <v>0.63984817575663311</v>
      </c>
      <c r="C34" s="12">
        <f>G4-G10</f>
        <v>36.660599999999995</v>
      </c>
      <c r="G34" t="s">
        <v>15</v>
      </c>
    </row>
    <row r="35" spans="1:9" x14ac:dyDescent="0.25">
      <c r="B35" s="23">
        <f>COS(B34)</f>
        <v>0.80218641738557672</v>
      </c>
      <c r="C35" s="24">
        <v>0</v>
      </c>
      <c r="D35" s="24">
        <f>-SIN(B34)</f>
        <v>-0.59707365689845449</v>
      </c>
      <c r="E35" s="25"/>
      <c r="G35">
        <f t="array" ref="G35:I37">MMULT(G28:I30,B35:D37)</f>
        <v>1</v>
      </c>
      <c r="H35">
        <v>0</v>
      </c>
      <c r="I35">
        <v>-0.9579287554853525</v>
      </c>
    </row>
    <row r="36" spans="1:9" x14ac:dyDescent="0.25">
      <c r="B36" s="27">
        <v>0</v>
      </c>
      <c r="C36" s="28">
        <v>1</v>
      </c>
      <c r="D36" s="28">
        <v>0</v>
      </c>
      <c r="E36" s="29"/>
      <c r="G36">
        <v>-0.57195402508582482</v>
      </c>
      <c r="H36">
        <v>0.80218641738557672</v>
      </c>
      <c r="I36">
        <v>0.59707365689845449</v>
      </c>
    </row>
    <row r="37" spans="1:9" x14ac:dyDescent="0.25">
      <c r="B37" s="27">
        <f>-SIN(B34)</f>
        <v>-0.59707365689845449</v>
      </c>
      <c r="C37" s="28">
        <v>0</v>
      </c>
      <c r="D37" s="28">
        <f>COS(B34)</f>
        <v>0.80218641738557672</v>
      </c>
      <c r="E37" s="29"/>
      <c r="G37">
        <v>-0.768437436473419</v>
      </c>
      <c r="H37">
        <v>-0.59707365689845449</v>
      </c>
      <c r="I37">
        <v>0.80218641738557672</v>
      </c>
    </row>
    <row r="38" spans="1:9" ht="15.75" thickBot="1" x14ac:dyDescent="0.3">
      <c r="B38" s="31"/>
      <c r="C38" s="32"/>
      <c r="D38" s="32"/>
      <c r="E38" s="33"/>
    </row>
    <row r="40" spans="1:9" x14ac:dyDescent="0.25">
      <c r="B40" s="2" t="s">
        <v>19</v>
      </c>
    </row>
    <row r="41" spans="1:9" ht="15.75" thickBot="1" x14ac:dyDescent="0.3">
      <c r="A41" s="1" t="s">
        <v>22</v>
      </c>
      <c r="B41" s="37">
        <f>RADIANS(C41)</f>
        <v>1.1028595917012007</v>
      </c>
      <c r="C41" s="12">
        <f>F4-F10</f>
        <v>63.189199999999985</v>
      </c>
      <c r="G41" t="s">
        <v>16</v>
      </c>
    </row>
    <row r="42" spans="1:9" x14ac:dyDescent="0.25">
      <c r="B42" s="23">
        <f>COS(B41)</f>
        <v>0.45104578114146215</v>
      </c>
      <c r="C42" s="24">
        <f>SIN(B41)</f>
        <v>0.8925008141814148</v>
      </c>
      <c r="D42" s="24">
        <v>0</v>
      </c>
      <c r="E42" s="25"/>
      <c r="G42">
        <f t="array" ref="G42:I44">MMULT(G35:I37,B42:D44)</f>
        <v>0.45104578114146215</v>
      </c>
      <c r="H42">
        <v>0.8925008141814148</v>
      </c>
      <c r="I42">
        <v>-0.9579287554853525</v>
      </c>
    </row>
    <row r="43" spans="1:9" x14ac:dyDescent="0.25">
      <c r="B43" s="27">
        <f>-SIN(B41)</f>
        <v>-0.8925008141814148</v>
      </c>
      <c r="C43" s="28">
        <f>COS(B41)</f>
        <v>0.45104578114146215</v>
      </c>
      <c r="D43" s="28">
        <v>0</v>
      </c>
      <c r="E43" s="29"/>
      <c r="G43">
        <v>-0.97392948066373886</v>
      </c>
      <c r="H43">
        <v>-0.1486466338126875</v>
      </c>
      <c r="I43">
        <v>0.59707365689845449</v>
      </c>
    </row>
    <row r="44" spans="1:9" x14ac:dyDescent="0.25">
      <c r="B44" s="27">
        <v>0</v>
      </c>
      <c r="C44" s="28">
        <v>0</v>
      </c>
      <c r="D44" s="28">
        <v>1</v>
      </c>
      <c r="E44" s="29"/>
      <c r="G44">
        <v>0.18628826111564933</v>
      </c>
      <c r="H44">
        <v>-0.95513859167475834</v>
      </c>
      <c r="I44">
        <v>0.80218641738557672</v>
      </c>
    </row>
    <row r="45" spans="1:9" ht="15.75" thickBot="1" x14ac:dyDescent="0.3">
      <c r="B45" s="31"/>
      <c r="C45" s="32"/>
      <c r="D45" s="32"/>
      <c r="E45" s="33"/>
    </row>
    <row r="48" spans="1:9" x14ac:dyDescent="0.25">
      <c r="A48" s="12"/>
      <c r="B48" s="12"/>
      <c r="C48" s="12"/>
      <c r="D48" s="12"/>
      <c r="E48" s="12"/>
    </row>
    <row r="49" spans="1:5" x14ac:dyDescent="0.25">
      <c r="A49" s="37"/>
      <c r="B49" s="12"/>
      <c r="C49" s="37"/>
      <c r="D49" s="16"/>
      <c r="E49" s="12"/>
    </row>
    <row r="50" spans="1:5" x14ac:dyDescent="0.25">
      <c r="A50" s="37"/>
      <c r="B50" s="12"/>
      <c r="C50" s="37"/>
      <c r="D50" s="16"/>
      <c r="E50" s="12"/>
    </row>
    <row r="51" spans="1:5" x14ac:dyDescent="0.25">
      <c r="A51" s="37"/>
      <c r="B51" s="12"/>
      <c r="C51" s="37"/>
      <c r="D51" s="16"/>
      <c r="E51" s="12"/>
    </row>
    <row r="52" spans="1:5" x14ac:dyDescent="0.25">
      <c r="A52" s="37"/>
      <c r="B52" s="12"/>
      <c r="C52" s="37"/>
      <c r="D52" s="16"/>
      <c r="E52" s="12"/>
    </row>
  </sheetData>
  <mergeCells count="1">
    <mergeCell ref="M9:N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Fernandez Gutierrez</dc:creator>
  <cp:lastModifiedBy>Xabier Fernandez Gutierrez</cp:lastModifiedBy>
  <dcterms:created xsi:type="dcterms:W3CDTF">2017-06-30T07:29:50Z</dcterms:created>
  <dcterms:modified xsi:type="dcterms:W3CDTF">2018-09-20T16:12:50Z</dcterms:modified>
</cp:coreProperties>
</file>