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ANDRE\Desktop\GitHub\Proyectos\PFC\Documentación\"/>
    </mc:Choice>
  </mc:AlternateContent>
  <xr:revisionPtr revIDLastSave="0" documentId="8_{6AAE2CDB-82B6-4E6C-992A-9068F4302FFC}" xr6:coauthVersionLast="47" xr6:coauthVersionMax="47" xr10:uidLastSave="{00000000-0000-0000-0000-000000000000}"/>
  <bookViews>
    <workbookView xWindow="-120" yWindow="-120" windowWidth="29040" windowHeight="15840" xr2:uid="{DEBFAB48-A670-4A97-B448-90A9C7C9F8B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4" i="1" l="1"/>
  <c r="S41" i="1"/>
  <c r="V41" i="1" s="1"/>
  <c r="V40" i="1"/>
  <c r="S40" i="1"/>
  <c r="U40" i="1" s="1"/>
  <c r="V39" i="1"/>
  <c r="U39" i="1"/>
  <c r="S39" i="1"/>
  <c r="S38" i="1"/>
  <c r="V38" i="1" s="1"/>
  <c r="R37" i="1"/>
  <c r="S37" i="1" s="1"/>
  <c r="Q37" i="1"/>
  <c r="S36" i="1"/>
  <c r="V36" i="1" s="1"/>
  <c r="S35" i="1"/>
  <c r="V35" i="1" s="1"/>
  <c r="V34" i="1"/>
  <c r="S34" i="1"/>
  <c r="U34" i="1" s="1"/>
  <c r="V33" i="1"/>
  <c r="U33" i="1"/>
  <c r="S33" i="1"/>
  <c r="S32" i="1"/>
  <c r="V32" i="1" s="1"/>
  <c r="R31" i="1"/>
  <c r="S31" i="1" s="1"/>
  <c r="Q31" i="1"/>
  <c r="S30" i="1"/>
  <c r="V30" i="1" s="1"/>
  <c r="S29" i="1"/>
  <c r="V29" i="1" s="1"/>
  <c r="V28" i="1"/>
  <c r="S28" i="1"/>
  <c r="U28" i="1" s="1"/>
  <c r="R27" i="1"/>
  <c r="R20" i="1" s="1"/>
  <c r="R42" i="1" s="1"/>
  <c r="Q27" i="1"/>
  <c r="S27" i="1" s="1"/>
  <c r="V26" i="1"/>
  <c r="S26" i="1"/>
  <c r="U26" i="1" s="1"/>
  <c r="V25" i="1"/>
  <c r="U25" i="1"/>
  <c r="S25" i="1"/>
  <c r="S24" i="1"/>
  <c r="V24" i="1" s="1"/>
  <c r="S23" i="1"/>
  <c r="V23" i="1" s="1"/>
  <c r="V22" i="1"/>
  <c r="S22" i="1"/>
  <c r="U22" i="1" s="1"/>
  <c r="V21" i="1"/>
  <c r="U21" i="1"/>
  <c r="S21" i="1"/>
  <c r="V19" i="1"/>
  <c r="U19" i="1"/>
  <c r="S19" i="1"/>
  <c r="S18" i="1"/>
  <c r="V18" i="1" s="1"/>
  <c r="S17" i="1"/>
  <c r="V17" i="1" s="1"/>
  <c r="V16" i="1"/>
  <c r="S16" i="1"/>
  <c r="U16" i="1" s="1"/>
  <c r="V15" i="1"/>
  <c r="U15" i="1"/>
  <c r="S15" i="1"/>
  <c r="S14" i="1"/>
  <c r="V14" i="1" s="1"/>
  <c r="V13" i="1" s="1"/>
  <c r="R13" i="1"/>
  <c r="Q13" i="1"/>
  <c r="S12" i="1"/>
  <c r="V12" i="1" s="1"/>
  <c r="S11" i="1"/>
  <c r="V11" i="1" s="1"/>
  <c r="V10" i="1" s="1"/>
  <c r="R10" i="1"/>
  <c r="Q10" i="1"/>
  <c r="V37" i="1" l="1"/>
  <c r="U37" i="1"/>
  <c r="V31" i="1"/>
  <c r="U31" i="1"/>
  <c r="S20" i="1"/>
  <c r="V27" i="1"/>
  <c r="V20" i="1" s="1"/>
  <c r="U27" i="1"/>
  <c r="U12" i="1"/>
  <c r="S13" i="1"/>
  <c r="U14" i="1"/>
  <c r="U13" i="1" s="1"/>
  <c r="U18" i="1"/>
  <c r="U24" i="1"/>
  <c r="U30" i="1"/>
  <c r="U32" i="1"/>
  <c r="U36" i="1"/>
  <c r="U38" i="1"/>
  <c r="S10" i="1"/>
  <c r="U11" i="1"/>
  <c r="U10" i="1" s="1"/>
  <c r="U17" i="1"/>
  <c r="Q20" i="1"/>
  <c r="Q42" i="1" s="1"/>
  <c r="U23" i="1"/>
  <c r="U20" i="1" s="1"/>
  <c r="U29" i="1"/>
  <c r="U35" i="1"/>
  <c r="U41" i="1"/>
  <c r="U42" i="1" l="1"/>
  <c r="U47" i="1"/>
  <c r="U49" i="1" s="1"/>
  <c r="V42" i="1"/>
  <c r="V47" i="1"/>
  <c r="V49" i="1" s="1"/>
  <c r="V51" i="1" s="1"/>
  <c r="S42" i="1"/>
</calcChain>
</file>

<file path=xl/sharedStrings.xml><?xml version="1.0" encoding="utf-8"?>
<sst xmlns="http://schemas.openxmlformats.org/spreadsheetml/2006/main" count="56" uniqueCount="54">
  <si>
    <t>ShopScan</t>
  </si>
  <si>
    <t>Tarifa/Hora:</t>
  </si>
  <si>
    <t>Con márgenes:</t>
  </si>
  <si>
    <t>COSTE POR MANO DE OBRA</t>
  </si>
  <si>
    <t>Estimación</t>
  </si>
  <si>
    <t>Listado de tareas</t>
  </si>
  <si>
    <t>Desglose</t>
  </si>
  <si>
    <t>Detalle del desglose</t>
  </si>
  <si>
    <t>Mínimo</t>
  </si>
  <si>
    <t>Máximo</t>
  </si>
  <si>
    <t>Medio</t>
  </si>
  <si>
    <t>Importe Mínimo (€)</t>
  </si>
  <si>
    <t>Importe con margen(€)</t>
  </si>
  <si>
    <t>Apertura del proyecto</t>
  </si>
  <si>
    <t>Total</t>
  </si>
  <si>
    <t>Presupuestación</t>
  </si>
  <si>
    <t>Planificación</t>
  </si>
  <si>
    <t>Preproducción</t>
  </si>
  <si>
    <t>Investigación</t>
  </si>
  <si>
    <t>Recopilar datos</t>
  </si>
  <si>
    <t>Recopilar ideas</t>
  </si>
  <si>
    <t>Configuración del equipo</t>
  </si>
  <si>
    <t>Assets</t>
  </si>
  <si>
    <t>Iconos</t>
  </si>
  <si>
    <t>Gifts</t>
  </si>
  <si>
    <t>Producción</t>
  </si>
  <si>
    <t>Login</t>
  </si>
  <si>
    <t>Catalogo</t>
  </si>
  <si>
    <t>Apartado Reservas</t>
  </si>
  <si>
    <t>Registro</t>
  </si>
  <si>
    <t>Log aut</t>
  </si>
  <si>
    <t>Portada</t>
  </si>
  <si>
    <t>Adaptadores</t>
  </si>
  <si>
    <t>Productos</t>
  </si>
  <si>
    <t>Ventas</t>
  </si>
  <si>
    <t>Base de datos</t>
  </si>
  <si>
    <t>Objetos</t>
  </si>
  <si>
    <t>Cliente</t>
  </si>
  <si>
    <t>Producto</t>
  </si>
  <si>
    <t>ProductoCantidad</t>
  </si>
  <si>
    <t>Venta</t>
  </si>
  <si>
    <t>VentaProducto</t>
  </si>
  <si>
    <t>Testeo de la aplicación</t>
  </si>
  <si>
    <t>Prueba 1</t>
  </si>
  <si>
    <t>Prueba 2</t>
  </si>
  <si>
    <t>Prueba 3</t>
  </si>
  <si>
    <t>Prueba 4</t>
  </si>
  <si>
    <t>TOTAL MANO DE OBRA</t>
  </si>
  <si>
    <t>Otros Gastos</t>
  </si>
  <si>
    <t>Xiaomi RedMi9</t>
  </si>
  <si>
    <t>Cables para emular</t>
  </si>
  <si>
    <t>TOTAL PROYECTO</t>
  </si>
  <si>
    <t>Beneficio</t>
  </si>
  <si>
    <t>Importe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</si>
</sst>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3" xfId="0" applyFill="1" applyBorder="1"/>
    <xf numFmtId="8" fontId="0" fillId="2" borderId="4" xfId="0" applyNumberFormat="1" applyFill="1" applyBorder="1"/>
    <xf numFmtId="0" fontId="0" fillId="2" borderId="5" xfId="0" applyFill="1" applyBorder="1"/>
    <xf numFmtId="8" fontId="0" fillId="2" borderId="6" xfId="0" applyNumberFormat="1" applyFill="1" applyBorder="1"/>
    <xf numFmtId="0" fontId="4" fillId="2" borderId="1" xfId="0" applyFont="1" applyFill="1" applyBorder="1"/>
    <xf numFmtId="0" fontId="4" fillId="2" borderId="7" xfId="0" applyFont="1" applyFill="1" applyBorder="1"/>
    <xf numFmtId="0" fontId="4" fillId="2" borderId="2" xfId="0" applyFont="1" applyFill="1" applyBorder="1"/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7" xfId="0" applyFont="1" applyFill="1" applyBorder="1"/>
    <xf numFmtId="0" fontId="3" fillId="2" borderId="7" xfId="0" applyFont="1" applyFill="1" applyBorder="1" applyAlignment="1">
      <alignment horizontal="right"/>
    </xf>
    <xf numFmtId="0" fontId="3" fillId="2" borderId="2" xfId="0" applyFont="1" applyFill="1" applyBorder="1"/>
    <xf numFmtId="0" fontId="0" fillId="2" borderId="7" xfId="0" applyFill="1" applyBorder="1"/>
    <xf numFmtId="164" fontId="3" fillId="2" borderId="7" xfId="1" applyNumberFormat="1" applyFont="1" applyFill="1" applyBorder="1"/>
    <xf numFmtId="164" fontId="3" fillId="2" borderId="2" xfId="1" applyNumberFormat="1" applyFont="1" applyFill="1" applyBorder="1"/>
    <xf numFmtId="164" fontId="0" fillId="2" borderId="0" xfId="1" applyNumberFormat="1" applyFont="1" applyFill="1" applyBorder="1"/>
    <xf numFmtId="164" fontId="0" fillId="2" borderId="4" xfId="1" applyNumberFormat="1" applyFont="1" applyFill="1" applyBorder="1"/>
    <xf numFmtId="0" fontId="0" fillId="2" borderId="8" xfId="0" applyFill="1" applyBorder="1"/>
    <xf numFmtId="164" fontId="0" fillId="2" borderId="8" xfId="1" applyNumberFormat="1" applyFont="1" applyFill="1" applyBorder="1"/>
    <xf numFmtId="164" fontId="0" fillId="2" borderId="6" xfId="1" applyNumberFormat="1" applyFont="1" applyFill="1" applyBorder="1"/>
    <xf numFmtId="164" fontId="3" fillId="2" borderId="7" xfId="0" applyNumberFormat="1" applyFont="1" applyFill="1" applyBorder="1"/>
    <xf numFmtId="164" fontId="3" fillId="2" borderId="9" xfId="1" applyNumberFormat="1" applyFont="1" applyFill="1" applyBorder="1"/>
    <xf numFmtId="0" fontId="0" fillId="2" borderId="1" xfId="0" applyFill="1" applyBorder="1"/>
    <xf numFmtId="164" fontId="0" fillId="2" borderId="7" xfId="1" applyNumberFormat="1" applyFont="1" applyFill="1" applyBorder="1"/>
    <xf numFmtId="164" fontId="0" fillId="2" borderId="2" xfId="1" applyNumberFormat="1" applyFon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0" fontId="0" fillId="2" borderId="10" xfId="0" applyFill="1" applyBorder="1"/>
    <xf numFmtId="0" fontId="0" fillId="2" borderId="11" xfId="0" applyFill="1" applyBorder="1"/>
    <xf numFmtId="164" fontId="0" fillId="2" borderId="11" xfId="0" applyNumberFormat="1" applyFill="1" applyBorder="1"/>
    <xf numFmtId="164" fontId="0" fillId="2" borderId="11" xfId="1" applyNumberFormat="1" applyFont="1" applyFill="1" applyBorder="1"/>
    <xf numFmtId="164" fontId="0" fillId="2" borderId="12" xfId="1" applyNumberFormat="1" applyFont="1" applyFill="1" applyBorder="1"/>
    <xf numFmtId="164" fontId="0" fillId="2" borderId="0" xfId="0" applyNumberFormat="1" applyFill="1"/>
    <xf numFmtId="0" fontId="0" fillId="0" borderId="11" xfId="0" applyBorder="1"/>
    <xf numFmtId="164" fontId="0" fillId="2" borderId="2" xfId="0" applyNumberFormat="1" applyFill="1" applyBorder="1"/>
    <xf numFmtId="164" fontId="0" fillId="0" borderId="12" xfId="0" applyNumberFormat="1" applyBorder="1"/>
    <xf numFmtId="164" fontId="0" fillId="2" borderId="4" xfId="0" applyNumberFormat="1" applyFill="1" applyBorder="1"/>
    <xf numFmtId="164" fontId="0" fillId="0" borderId="8" xfId="0" applyNumberFormat="1" applyBorder="1"/>
    <xf numFmtId="164" fontId="0" fillId="0" borderId="6" xfId="0" applyNumberFormat="1" applyBorder="1"/>
    <xf numFmtId="0" fontId="0" fillId="0" borderId="7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F61C-A7AD-4DD0-9631-E64EB23C5B82}">
  <dimension ref="M2:V51"/>
  <sheetViews>
    <sheetView tabSelected="1" topLeftCell="F6" workbookViewId="0">
      <selection activeCell="X21" sqref="X21:AL21"/>
    </sheetView>
  </sheetViews>
  <sheetFormatPr baseColWidth="10" defaultRowHeight="15" x14ac:dyDescent="0.25"/>
  <cols>
    <col min="17" max="17" width="12.7109375" customWidth="1"/>
    <col min="19" max="19" width="23.42578125" customWidth="1"/>
    <col min="21" max="21" width="18.140625" customWidth="1"/>
    <col min="22" max="22" width="25.85546875" customWidth="1"/>
  </cols>
  <sheetData>
    <row r="2" spans="13:22" ht="15.75" thickBot="1" x14ac:dyDescent="0.3"/>
    <row r="3" spans="13:22" ht="15.75" thickBot="1" x14ac:dyDescent="0.3">
      <c r="N3" s="1" t="s">
        <v>0</v>
      </c>
      <c r="O3" s="2"/>
    </row>
    <row r="4" spans="13:22" x14ac:dyDescent="0.25">
      <c r="N4" s="3" t="s">
        <v>1</v>
      </c>
      <c r="O4" s="4">
        <v>16</v>
      </c>
    </row>
    <row r="5" spans="13:22" ht="15.75" thickBot="1" x14ac:dyDescent="0.3">
      <c r="N5" s="5" t="s">
        <v>2</v>
      </c>
      <c r="O5" s="6">
        <v>23</v>
      </c>
    </row>
    <row r="6" spans="13:22" ht="15.75" thickBot="1" x14ac:dyDescent="0.3"/>
    <row r="7" spans="13:22" ht="16.5" thickBot="1" x14ac:dyDescent="0.3">
      <c r="M7" s="7" t="s">
        <v>3</v>
      </c>
      <c r="N7" s="8"/>
      <c r="O7" s="8"/>
      <c r="P7" s="8"/>
      <c r="Q7" s="8"/>
      <c r="R7" s="8"/>
      <c r="S7" s="8"/>
      <c r="T7" s="8"/>
      <c r="U7" s="8"/>
      <c r="V7" s="9"/>
    </row>
    <row r="8" spans="13:22" ht="15.75" thickBot="1" x14ac:dyDescent="0.3">
      <c r="M8" s="3"/>
      <c r="N8" s="10"/>
      <c r="O8" s="10"/>
      <c r="P8" s="10"/>
      <c r="Q8" s="11" t="s">
        <v>4</v>
      </c>
      <c r="R8" s="11"/>
      <c r="S8" s="11"/>
      <c r="T8" s="11"/>
      <c r="U8" s="11"/>
      <c r="V8" s="12"/>
    </row>
    <row r="9" spans="13:22" ht="15.75" thickBot="1" x14ac:dyDescent="0.3">
      <c r="M9" s="13" t="s">
        <v>5</v>
      </c>
      <c r="N9" s="14" t="s">
        <v>6</v>
      </c>
      <c r="O9" s="14" t="s">
        <v>7</v>
      </c>
      <c r="P9" s="14"/>
      <c r="Q9" s="15" t="s">
        <v>8</v>
      </c>
      <c r="R9" s="15" t="s">
        <v>9</v>
      </c>
      <c r="S9" s="15" t="s">
        <v>10</v>
      </c>
      <c r="T9" s="14"/>
      <c r="U9" s="14" t="s">
        <v>11</v>
      </c>
      <c r="V9" s="16" t="s">
        <v>12</v>
      </c>
    </row>
    <row r="10" spans="13:22" ht="15.75" thickBot="1" x14ac:dyDescent="0.3">
      <c r="M10" s="13" t="s">
        <v>13</v>
      </c>
      <c r="N10" s="17"/>
      <c r="O10" s="17"/>
      <c r="P10" s="14" t="s">
        <v>14</v>
      </c>
      <c r="Q10" s="18">
        <f>SUM(Q11:Q12)</f>
        <v>19</v>
      </c>
      <c r="R10" s="18">
        <f>SUM(R11:R12)</f>
        <v>30</v>
      </c>
      <c r="S10" s="18">
        <f>SUM(S11:S12)</f>
        <v>24.5</v>
      </c>
      <c r="T10" s="18"/>
      <c r="U10" s="18">
        <f>SUM(U11:U12)</f>
        <v>507.5</v>
      </c>
      <c r="V10" s="19">
        <f>SUM(V11:V12)</f>
        <v>563.5</v>
      </c>
    </row>
    <row r="11" spans="13:22" x14ac:dyDescent="0.25">
      <c r="M11" s="3"/>
      <c r="N11" s="10" t="s">
        <v>15</v>
      </c>
      <c r="O11" s="10"/>
      <c r="P11" s="10"/>
      <c r="Q11" s="20">
        <v>7</v>
      </c>
      <c r="R11" s="20">
        <v>9</v>
      </c>
      <c r="S11" s="20">
        <f>(Q11+R11)/2</f>
        <v>8</v>
      </c>
      <c r="T11" s="20"/>
      <c r="U11" s="20">
        <f>S11*O4</f>
        <v>128</v>
      </c>
      <c r="V11" s="21">
        <f>S11*O5</f>
        <v>184</v>
      </c>
    </row>
    <row r="12" spans="13:22" ht="15.75" thickBot="1" x14ac:dyDescent="0.3">
      <c r="M12" s="5"/>
      <c r="N12" s="22" t="s">
        <v>16</v>
      </c>
      <c r="O12" s="22"/>
      <c r="P12" s="22"/>
      <c r="Q12" s="23">
        <v>12</v>
      </c>
      <c r="R12" s="23">
        <v>21</v>
      </c>
      <c r="S12" s="23">
        <f>(Q12+R12)/2</f>
        <v>16.5</v>
      </c>
      <c r="T12" s="23"/>
      <c r="U12" s="20">
        <f>S12*O5</f>
        <v>379.5</v>
      </c>
      <c r="V12" s="24">
        <f>S12*O5</f>
        <v>379.5</v>
      </c>
    </row>
    <row r="13" spans="13:22" ht="15.75" thickBot="1" x14ac:dyDescent="0.3">
      <c r="M13" s="13" t="s">
        <v>17</v>
      </c>
      <c r="N13" s="14"/>
      <c r="O13" s="14"/>
      <c r="P13" s="14" t="s">
        <v>14</v>
      </c>
      <c r="Q13" s="18">
        <f>SUM(Q14:Q19)</f>
        <v>12</v>
      </c>
      <c r="R13" s="18">
        <f t="shared" ref="R13:S13" si="0">SUM(R14:R19)</f>
        <v>24</v>
      </c>
      <c r="S13" s="18">
        <f t="shared" si="0"/>
        <v>18</v>
      </c>
      <c r="T13" s="18"/>
      <c r="U13" s="18">
        <f>SUM(U14:U19)</f>
        <v>288</v>
      </c>
      <c r="V13" s="19">
        <f>SUM(V14:V19)</f>
        <v>414</v>
      </c>
    </row>
    <row r="14" spans="13:22" x14ac:dyDescent="0.25">
      <c r="M14" s="3"/>
      <c r="N14" s="10" t="s">
        <v>18</v>
      </c>
      <c r="O14" s="10"/>
      <c r="P14" s="10"/>
      <c r="Q14" s="20">
        <v>1</v>
      </c>
      <c r="R14" s="20">
        <v>4</v>
      </c>
      <c r="S14" s="20">
        <f>(Q14+R14)/2</f>
        <v>2.5</v>
      </c>
      <c r="T14" s="20"/>
      <c r="U14" s="20">
        <f>S14*O4</f>
        <v>40</v>
      </c>
      <c r="V14" s="21">
        <f>S14*O5</f>
        <v>57.5</v>
      </c>
    </row>
    <row r="15" spans="13:22" x14ac:dyDescent="0.25">
      <c r="M15" s="3"/>
      <c r="N15" s="10" t="s">
        <v>19</v>
      </c>
      <c r="O15" s="10"/>
      <c r="P15" s="10"/>
      <c r="Q15" s="20">
        <v>3</v>
      </c>
      <c r="R15" s="20">
        <v>4</v>
      </c>
      <c r="S15" s="20">
        <f t="shared" ref="S15:S19" si="1">(Q15+R15)/2</f>
        <v>3.5</v>
      </c>
      <c r="T15" s="20"/>
      <c r="U15" s="20">
        <f>S15*O4</f>
        <v>56</v>
      </c>
      <c r="V15" s="21">
        <f>S15*O5</f>
        <v>80.5</v>
      </c>
    </row>
    <row r="16" spans="13:22" x14ac:dyDescent="0.25">
      <c r="M16" s="3"/>
      <c r="N16" s="10" t="s">
        <v>20</v>
      </c>
      <c r="O16" s="10"/>
      <c r="P16" s="10"/>
      <c r="Q16" s="20">
        <v>2</v>
      </c>
      <c r="R16" s="20">
        <v>5</v>
      </c>
      <c r="S16" s="20">
        <f t="shared" si="1"/>
        <v>3.5</v>
      </c>
      <c r="T16" s="20"/>
      <c r="U16" s="20">
        <f>S16*O4</f>
        <v>56</v>
      </c>
      <c r="V16" s="21">
        <f>S16*O5</f>
        <v>80.5</v>
      </c>
    </row>
    <row r="17" spans="13:22" x14ac:dyDescent="0.25">
      <c r="M17" s="3"/>
      <c r="N17" s="10" t="s">
        <v>21</v>
      </c>
      <c r="O17" s="10"/>
      <c r="P17" s="10"/>
      <c r="Q17" s="20">
        <v>1</v>
      </c>
      <c r="R17" s="20">
        <v>6</v>
      </c>
      <c r="S17" s="20">
        <f t="shared" si="1"/>
        <v>3.5</v>
      </c>
      <c r="T17" s="20"/>
      <c r="U17" s="20">
        <f>S17*O4</f>
        <v>56</v>
      </c>
      <c r="V17" s="21">
        <f>S17*O5</f>
        <v>80.5</v>
      </c>
    </row>
    <row r="18" spans="13:22" x14ac:dyDescent="0.25">
      <c r="M18" s="3"/>
      <c r="N18" s="10" t="s">
        <v>22</v>
      </c>
      <c r="O18" s="10" t="s">
        <v>23</v>
      </c>
      <c r="P18" s="10"/>
      <c r="Q18" s="20">
        <v>4</v>
      </c>
      <c r="R18" s="20">
        <v>4</v>
      </c>
      <c r="S18" s="20">
        <f t="shared" si="1"/>
        <v>4</v>
      </c>
      <c r="T18" s="20"/>
      <c r="U18" s="20">
        <f>S18*O4</f>
        <v>64</v>
      </c>
      <c r="V18" s="21">
        <f>S18*O5</f>
        <v>92</v>
      </c>
    </row>
    <row r="19" spans="13:22" ht="15.75" thickBot="1" x14ac:dyDescent="0.3">
      <c r="M19" s="5"/>
      <c r="N19" s="22"/>
      <c r="O19" s="22" t="s">
        <v>24</v>
      </c>
      <c r="P19" s="22"/>
      <c r="Q19" s="23">
        <v>1</v>
      </c>
      <c r="R19" s="23">
        <v>1</v>
      </c>
      <c r="S19" s="23">
        <f t="shared" si="1"/>
        <v>1</v>
      </c>
      <c r="T19" s="23"/>
      <c r="U19" s="20">
        <f>S19*O4</f>
        <v>16</v>
      </c>
      <c r="V19" s="21">
        <f>S19*O5</f>
        <v>23</v>
      </c>
    </row>
    <row r="20" spans="13:22" ht="15.75" thickBot="1" x14ac:dyDescent="0.3">
      <c r="M20" s="13" t="s">
        <v>25</v>
      </c>
      <c r="N20" s="14"/>
      <c r="O20" s="14"/>
      <c r="P20" s="14" t="s">
        <v>14</v>
      </c>
      <c r="Q20" s="18">
        <f>SUM(Q21:Q41)</f>
        <v>79</v>
      </c>
      <c r="R20" s="18">
        <f>SUM(R21:R41)</f>
        <v>114</v>
      </c>
      <c r="S20" s="18">
        <f>SUM(S21:S41)</f>
        <v>96.5</v>
      </c>
      <c r="T20" s="25"/>
      <c r="U20" s="18">
        <f>SUM(U21:U41)</f>
        <v>1544</v>
      </c>
      <c r="V20" s="26">
        <f>SUM(V21:V41)</f>
        <v>2219.5</v>
      </c>
    </row>
    <row r="21" spans="13:22" ht="15.75" thickBot="1" x14ac:dyDescent="0.3">
      <c r="M21" s="27"/>
      <c r="N21" s="17" t="s">
        <v>26</v>
      </c>
      <c r="O21" s="17"/>
      <c r="P21" s="17"/>
      <c r="Q21" s="28">
        <v>5</v>
      </c>
      <c r="R21" s="28">
        <v>10</v>
      </c>
      <c r="S21" s="28">
        <f>(Q21+R21)/2</f>
        <v>7.5</v>
      </c>
      <c r="T21" s="28"/>
      <c r="U21" s="28">
        <f>S21*O$4</f>
        <v>120</v>
      </c>
      <c r="V21" s="29">
        <f>S21*O$5</f>
        <v>172.5</v>
      </c>
    </row>
    <row r="22" spans="13:22" ht="15.75" thickBot="1" x14ac:dyDescent="0.3">
      <c r="M22" s="27"/>
      <c r="N22" s="17" t="s">
        <v>27</v>
      </c>
      <c r="O22" s="17"/>
      <c r="P22" s="17"/>
      <c r="Q22" s="28">
        <v>10</v>
      </c>
      <c r="R22" s="28">
        <v>15</v>
      </c>
      <c r="S22" s="28">
        <f>(Q22+R22)/2</f>
        <v>12.5</v>
      </c>
      <c r="T22" s="28"/>
      <c r="U22" s="28">
        <f>S22*O$4</f>
        <v>200</v>
      </c>
      <c r="V22" s="29">
        <f>S22*O$5</f>
        <v>287.5</v>
      </c>
    </row>
    <row r="23" spans="13:22" ht="15.75" thickBot="1" x14ac:dyDescent="0.3">
      <c r="M23" s="27"/>
      <c r="N23" s="17" t="s">
        <v>28</v>
      </c>
      <c r="O23" s="17"/>
      <c r="P23" s="17"/>
      <c r="Q23" s="28">
        <v>3</v>
      </c>
      <c r="R23" s="28">
        <v>5</v>
      </c>
      <c r="S23" s="28">
        <f>(Q23+R23)/2</f>
        <v>4</v>
      </c>
      <c r="T23" s="28"/>
      <c r="U23" s="28">
        <f t="shared" ref="U23:U35" si="2">S23*O$4</f>
        <v>64</v>
      </c>
      <c r="V23" s="29">
        <f>S23*O$5</f>
        <v>92</v>
      </c>
    </row>
    <row r="24" spans="13:22" ht="15.75" thickBot="1" x14ac:dyDescent="0.3">
      <c r="M24" s="27"/>
      <c r="N24" s="17" t="s">
        <v>29</v>
      </c>
      <c r="O24" s="17"/>
      <c r="P24" s="17"/>
      <c r="Q24" s="30">
        <v>7</v>
      </c>
      <c r="R24" s="30">
        <v>10</v>
      </c>
      <c r="S24" s="30">
        <f>(Q24+R24)/2</f>
        <v>8.5</v>
      </c>
      <c r="T24" s="30"/>
      <c r="U24" s="28">
        <f t="shared" si="2"/>
        <v>136</v>
      </c>
      <c r="V24" s="29">
        <f t="shared" ref="V24:V41" si="3">S24*O$5</f>
        <v>195.5</v>
      </c>
    </row>
    <row r="25" spans="13:22" ht="15.75" thickBot="1" x14ac:dyDescent="0.3">
      <c r="M25" s="27"/>
      <c r="N25" s="17" t="s">
        <v>30</v>
      </c>
      <c r="O25" s="17"/>
      <c r="P25" s="17"/>
      <c r="Q25" s="30">
        <v>4</v>
      </c>
      <c r="R25" s="30">
        <v>8</v>
      </c>
      <c r="S25" s="30">
        <f>(Q25+R25)/2</f>
        <v>6</v>
      </c>
      <c r="T25" s="30"/>
      <c r="U25" s="28">
        <f t="shared" si="2"/>
        <v>96</v>
      </c>
      <c r="V25" s="29">
        <f t="shared" si="3"/>
        <v>138</v>
      </c>
    </row>
    <row r="26" spans="13:22" ht="15.75" thickBot="1" x14ac:dyDescent="0.3">
      <c r="M26" s="5"/>
      <c r="N26" s="22" t="s">
        <v>31</v>
      </c>
      <c r="O26" s="22"/>
      <c r="P26" s="22"/>
      <c r="Q26" s="31">
        <v>1</v>
      </c>
      <c r="R26" s="31">
        <v>2</v>
      </c>
      <c r="S26" s="31">
        <f>(Q26+R26)/2</f>
        <v>1.5</v>
      </c>
      <c r="T26" s="31"/>
      <c r="U26" s="23">
        <f t="shared" si="2"/>
        <v>24</v>
      </c>
      <c r="V26" s="24">
        <f t="shared" si="3"/>
        <v>34.5</v>
      </c>
    </row>
    <row r="27" spans="13:22" x14ac:dyDescent="0.25">
      <c r="M27" s="32"/>
      <c r="N27" s="33" t="s">
        <v>32</v>
      </c>
      <c r="O27" s="33"/>
      <c r="P27" s="33"/>
      <c r="Q27" s="34">
        <f>Q28+Q29</f>
        <v>4</v>
      </c>
      <c r="R27" s="34">
        <f>R28+R29</f>
        <v>4</v>
      </c>
      <c r="S27" s="34">
        <f t="shared" ref="S27:S41" si="4">(Q27+R27)/2</f>
        <v>4</v>
      </c>
      <c r="T27" s="34"/>
      <c r="U27" s="35">
        <f t="shared" si="2"/>
        <v>64</v>
      </c>
      <c r="V27" s="36">
        <f t="shared" si="3"/>
        <v>92</v>
      </c>
    </row>
    <row r="28" spans="13:22" x14ac:dyDescent="0.25">
      <c r="M28" s="3"/>
      <c r="N28" s="10"/>
      <c r="O28" t="s">
        <v>33</v>
      </c>
      <c r="P28" s="10"/>
      <c r="Q28" s="37">
        <v>2</v>
      </c>
      <c r="R28" s="37">
        <v>2</v>
      </c>
      <c r="S28" s="37">
        <f t="shared" si="4"/>
        <v>2</v>
      </c>
      <c r="T28" s="37"/>
      <c r="U28" s="20">
        <f t="shared" si="2"/>
        <v>32</v>
      </c>
      <c r="V28" s="21">
        <f t="shared" si="3"/>
        <v>46</v>
      </c>
    </row>
    <row r="29" spans="13:22" ht="15.75" thickBot="1" x14ac:dyDescent="0.3">
      <c r="M29" s="5"/>
      <c r="N29" s="22"/>
      <c r="O29" s="22" t="s">
        <v>34</v>
      </c>
      <c r="P29" s="22"/>
      <c r="Q29" s="31">
        <v>2</v>
      </c>
      <c r="R29" s="31">
        <v>2</v>
      </c>
      <c r="S29" s="31">
        <f t="shared" si="4"/>
        <v>2</v>
      </c>
      <c r="T29" s="31"/>
      <c r="U29" s="23">
        <f t="shared" si="2"/>
        <v>32</v>
      </c>
      <c r="V29" s="24">
        <f t="shared" si="3"/>
        <v>46</v>
      </c>
    </row>
    <row r="30" spans="13:22" ht="15.75" thickBot="1" x14ac:dyDescent="0.3">
      <c r="M30" s="27"/>
      <c r="N30" s="17" t="s">
        <v>35</v>
      </c>
      <c r="O30" s="17"/>
      <c r="P30" s="17"/>
      <c r="Q30" s="30">
        <v>15</v>
      </c>
      <c r="R30" s="30">
        <v>20</v>
      </c>
      <c r="S30" s="30">
        <f t="shared" si="4"/>
        <v>17.5</v>
      </c>
      <c r="T30" s="30"/>
      <c r="U30" s="28">
        <f t="shared" si="2"/>
        <v>280</v>
      </c>
      <c r="V30" s="29">
        <f t="shared" si="3"/>
        <v>402.5</v>
      </c>
    </row>
    <row r="31" spans="13:22" x14ac:dyDescent="0.25">
      <c r="M31" s="32"/>
      <c r="N31" s="33" t="s">
        <v>36</v>
      </c>
      <c r="O31" s="33"/>
      <c r="P31" s="33"/>
      <c r="Q31" s="34">
        <f>SUM(Q32:Q36)</f>
        <v>5</v>
      </c>
      <c r="R31" s="34">
        <f>SUM(R32:R36)</f>
        <v>10</v>
      </c>
      <c r="S31" s="34">
        <f t="shared" si="4"/>
        <v>7.5</v>
      </c>
      <c r="T31" s="34"/>
      <c r="U31" s="35">
        <f t="shared" si="2"/>
        <v>120</v>
      </c>
      <c r="V31" s="36">
        <f t="shared" si="3"/>
        <v>172.5</v>
      </c>
    </row>
    <row r="32" spans="13:22" x14ac:dyDescent="0.25">
      <c r="M32" s="3"/>
      <c r="N32" s="10"/>
      <c r="O32" s="10" t="s">
        <v>37</v>
      </c>
      <c r="P32" s="10"/>
      <c r="Q32" s="37">
        <v>1</v>
      </c>
      <c r="R32" s="37">
        <v>2</v>
      </c>
      <c r="S32" s="37">
        <f t="shared" si="4"/>
        <v>1.5</v>
      </c>
      <c r="T32" s="37"/>
      <c r="U32" s="20">
        <f t="shared" si="2"/>
        <v>24</v>
      </c>
      <c r="V32" s="21">
        <f t="shared" si="3"/>
        <v>34.5</v>
      </c>
    </row>
    <row r="33" spans="13:22" x14ac:dyDescent="0.25">
      <c r="M33" s="3"/>
      <c r="N33" s="10"/>
      <c r="O33" s="10" t="s">
        <v>38</v>
      </c>
      <c r="P33" s="10"/>
      <c r="Q33" s="37">
        <v>1</v>
      </c>
      <c r="R33" s="37">
        <v>2</v>
      </c>
      <c r="S33" s="37">
        <f t="shared" si="4"/>
        <v>1.5</v>
      </c>
      <c r="T33" s="37"/>
      <c r="U33" s="20">
        <f t="shared" si="2"/>
        <v>24</v>
      </c>
      <c r="V33" s="21">
        <f t="shared" si="3"/>
        <v>34.5</v>
      </c>
    </row>
    <row r="34" spans="13:22" x14ac:dyDescent="0.25">
      <c r="M34" s="3"/>
      <c r="N34" s="10"/>
      <c r="O34" s="10" t="s">
        <v>39</v>
      </c>
      <c r="P34" s="10"/>
      <c r="Q34" s="37">
        <v>1</v>
      </c>
      <c r="R34" s="37">
        <v>2</v>
      </c>
      <c r="S34" s="37">
        <f t="shared" si="4"/>
        <v>1.5</v>
      </c>
      <c r="T34" s="37"/>
      <c r="U34" s="20">
        <f t="shared" si="2"/>
        <v>24</v>
      </c>
      <c r="V34" s="21">
        <f t="shared" si="3"/>
        <v>34.5</v>
      </c>
    </row>
    <row r="35" spans="13:22" x14ac:dyDescent="0.25">
      <c r="M35" s="3"/>
      <c r="N35" s="10"/>
      <c r="O35" s="10" t="s">
        <v>40</v>
      </c>
      <c r="P35" s="10"/>
      <c r="Q35" s="37">
        <v>1</v>
      </c>
      <c r="R35" s="37">
        <v>2</v>
      </c>
      <c r="S35" s="37">
        <f t="shared" si="4"/>
        <v>1.5</v>
      </c>
      <c r="T35" s="37"/>
      <c r="U35" s="20">
        <f t="shared" si="2"/>
        <v>24</v>
      </c>
      <c r="V35" s="21">
        <f t="shared" si="3"/>
        <v>34.5</v>
      </c>
    </row>
    <row r="36" spans="13:22" ht="15.75" thickBot="1" x14ac:dyDescent="0.3">
      <c r="M36" s="5"/>
      <c r="N36" s="22"/>
      <c r="O36" s="22" t="s">
        <v>41</v>
      </c>
      <c r="P36" s="22"/>
      <c r="Q36" s="31">
        <v>1</v>
      </c>
      <c r="R36" s="31">
        <v>2</v>
      </c>
      <c r="S36" s="31">
        <f t="shared" si="4"/>
        <v>1.5</v>
      </c>
      <c r="T36" s="31"/>
      <c r="U36" s="23">
        <f>S36*O$4</f>
        <v>24</v>
      </c>
      <c r="V36" s="24">
        <f t="shared" si="3"/>
        <v>34.5</v>
      </c>
    </row>
    <row r="37" spans="13:22" x14ac:dyDescent="0.25">
      <c r="M37" s="32" t="s">
        <v>42</v>
      </c>
      <c r="N37" s="33"/>
      <c r="O37" s="38"/>
      <c r="P37" s="33"/>
      <c r="Q37" s="34">
        <f>SUM(Q38:Q41)</f>
        <v>8</v>
      </c>
      <c r="R37" s="34">
        <f>SUM(R38:R41)</f>
        <v>8</v>
      </c>
      <c r="S37" s="34">
        <f t="shared" si="4"/>
        <v>8</v>
      </c>
      <c r="T37" s="34"/>
      <c r="U37" s="35">
        <f t="shared" ref="U37:U41" si="5">S37*O$4</f>
        <v>128</v>
      </c>
      <c r="V37" s="36">
        <f t="shared" si="3"/>
        <v>184</v>
      </c>
    </row>
    <row r="38" spans="13:22" x14ac:dyDescent="0.25">
      <c r="M38" s="3"/>
      <c r="N38" s="10"/>
      <c r="O38" s="10" t="s">
        <v>43</v>
      </c>
      <c r="P38" s="10"/>
      <c r="Q38" s="37">
        <v>2</v>
      </c>
      <c r="R38" s="37">
        <v>2</v>
      </c>
      <c r="S38" s="37">
        <f>(Q38+R38)/2</f>
        <v>2</v>
      </c>
      <c r="T38" s="37"/>
      <c r="U38" s="20">
        <f t="shared" si="5"/>
        <v>32</v>
      </c>
      <c r="V38" s="21">
        <f t="shared" si="3"/>
        <v>46</v>
      </c>
    </row>
    <row r="39" spans="13:22" x14ac:dyDescent="0.25">
      <c r="M39" s="3"/>
      <c r="N39" s="10"/>
      <c r="O39" s="10" t="s">
        <v>44</v>
      </c>
      <c r="P39" s="10"/>
      <c r="Q39" s="37">
        <v>2</v>
      </c>
      <c r="R39" s="37">
        <v>2</v>
      </c>
      <c r="S39" s="37">
        <f t="shared" si="4"/>
        <v>2</v>
      </c>
      <c r="T39" s="37"/>
      <c r="U39" s="20">
        <f t="shared" si="5"/>
        <v>32</v>
      </c>
      <c r="V39" s="21">
        <f t="shared" si="3"/>
        <v>46</v>
      </c>
    </row>
    <row r="40" spans="13:22" x14ac:dyDescent="0.25">
      <c r="M40" s="3"/>
      <c r="N40" s="10"/>
      <c r="O40" s="10" t="s">
        <v>45</v>
      </c>
      <c r="P40" s="10"/>
      <c r="Q40" s="37">
        <v>2</v>
      </c>
      <c r="R40" s="37">
        <v>2</v>
      </c>
      <c r="S40" s="37">
        <f t="shared" si="4"/>
        <v>2</v>
      </c>
      <c r="T40" s="37"/>
      <c r="U40" s="20">
        <f t="shared" si="5"/>
        <v>32</v>
      </c>
      <c r="V40" s="21">
        <f t="shared" si="3"/>
        <v>46</v>
      </c>
    </row>
    <row r="41" spans="13:22" ht="15.75" thickBot="1" x14ac:dyDescent="0.3">
      <c r="M41" s="5"/>
      <c r="N41" s="22"/>
      <c r="O41" s="22" t="s">
        <v>46</v>
      </c>
      <c r="P41" s="22"/>
      <c r="Q41" s="31">
        <v>2</v>
      </c>
      <c r="R41" s="31">
        <v>2</v>
      </c>
      <c r="S41" s="31">
        <f t="shared" si="4"/>
        <v>2</v>
      </c>
      <c r="T41" s="31"/>
      <c r="U41" s="23">
        <f t="shared" si="5"/>
        <v>32</v>
      </c>
      <c r="V41" s="24">
        <f t="shared" si="3"/>
        <v>46</v>
      </c>
    </row>
    <row r="42" spans="13:22" ht="15.75" thickBot="1" x14ac:dyDescent="0.3">
      <c r="M42" s="27" t="s">
        <v>47</v>
      </c>
      <c r="N42" s="17"/>
      <c r="O42" s="17"/>
      <c r="P42" s="17"/>
      <c r="Q42" s="30">
        <f>Q20+Q10+Q13</f>
        <v>110</v>
      </c>
      <c r="R42" s="30">
        <f t="shared" ref="R42:S42" si="6">R20+R10+R13</f>
        <v>168</v>
      </c>
      <c r="S42" s="30">
        <f t="shared" si="6"/>
        <v>139</v>
      </c>
      <c r="T42" s="30"/>
      <c r="U42" s="30">
        <f>U20+U10+U13</f>
        <v>2339.5</v>
      </c>
      <c r="V42" s="39">
        <f>V20+V10+V13</f>
        <v>3197</v>
      </c>
    </row>
    <row r="43" spans="13:22" ht="15.75" thickBot="1" x14ac:dyDescent="0.3">
      <c r="M43" s="27"/>
      <c r="N43" s="17"/>
      <c r="O43" s="17"/>
      <c r="P43" s="17"/>
      <c r="Q43" s="30"/>
      <c r="R43" s="30"/>
      <c r="S43" s="30"/>
      <c r="T43" s="30"/>
      <c r="U43" s="30"/>
      <c r="V43" s="39"/>
    </row>
    <row r="44" spans="13:22" x14ac:dyDescent="0.25">
      <c r="M44" s="32" t="s">
        <v>48</v>
      </c>
      <c r="N44" s="33"/>
      <c r="O44" s="33"/>
      <c r="P44" s="33"/>
      <c r="Q44" s="34"/>
      <c r="R44" s="34"/>
      <c r="S44" s="34"/>
      <c r="T44" s="34"/>
      <c r="U44" s="34">
        <f>SUM(V45:V46)</f>
        <v>765</v>
      </c>
      <c r="V44" s="40">
        <v>765</v>
      </c>
    </row>
    <row r="45" spans="13:22" x14ac:dyDescent="0.25">
      <c r="M45" s="3"/>
      <c r="N45" s="10"/>
      <c r="O45" s="10" t="s">
        <v>49</v>
      </c>
      <c r="P45" s="10"/>
      <c r="Q45" s="37"/>
      <c r="R45" s="37"/>
      <c r="S45" s="37"/>
      <c r="T45" s="37"/>
      <c r="U45" s="37">
        <v>750</v>
      </c>
      <c r="V45" s="41">
        <v>750</v>
      </c>
    </row>
    <row r="46" spans="13:22" ht="15.75" thickBot="1" x14ac:dyDescent="0.3">
      <c r="M46" s="5"/>
      <c r="N46" s="22"/>
      <c r="O46" s="22" t="s">
        <v>50</v>
      </c>
      <c r="P46" s="22"/>
      <c r="Q46" s="31"/>
      <c r="R46" s="31"/>
      <c r="S46" s="31"/>
      <c r="T46" s="31"/>
      <c r="U46" s="42">
        <v>15</v>
      </c>
      <c r="V46" s="43">
        <v>15</v>
      </c>
    </row>
    <row r="47" spans="13:22" ht="15.75" thickBot="1" x14ac:dyDescent="0.3">
      <c r="M47" s="27" t="s">
        <v>51</v>
      </c>
      <c r="N47" s="17"/>
      <c r="O47" s="44"/>
      <c r="P47" s="17"/>
      <c r="Q47" s="30"/>
      <c r="R47" s="30"/>
      <c r="S47" s="30"/>
      <c r="T47" s="30"/>
      <c r="U47" s="30">
        <f>SUM(U44,U20,U13,U10)</f>
        <v>3104.5</v>
      </c>
      <c r="V47" s="39">
        <f>SUM(V44,V20,V13,V10)</f>
        <v>3962</v>
      </c>
    </row>
    <row r="48" spans="13:22" ht="15.75" thickBot="1" x14ac:dyDescent="0.3">
      <c r="M48" s="27"/>
      <c r="N48" s="17"/>
      <c r="O48" s="17"/>
      <c r="P48" s="17"/>
      <c r="Q48" s="30"/>
      <c r="R48" s="30"/>
      <c r="S48" s="30"/>
      <c r="T48" s="30"/>
      <c r="U48" s="30"/>
      <c r="V48" s="39"/>
    </row>
    <row r="49" spans="13:22" ht="15.75" thickBot="1" x14ac:dyDescent="0.3">
      <c r="M49" s="27" t="s">
        <v>52</v>
      </c>
      <c r="N49" s="17"/>
      <c r="O49" s="17"/>
      <c r="P49" s="17"/>
      <c r="Q49" s="30"/>
      <c r="R49" s="30"/>
      <c r="S49" s="30">
        <v>0.3</v>
      </c>
      <c r="T49" s="30"/>
      <c r="U49" s="30">
        <f>(S49+100%)*U47</f>
        <v>4035.8500000000004</v>
      </c>
      <c r="V49" s="39">
        <f>(S49+100%)*V47</f>
        <v>5150.6000000000004</v>
      </c>
    </row>
    <row r="50" spans="13:22" ht="15.75" thickBot="1" x14ac:dyDescent="0.3">
      <c r="M50" s="27"/>
      <c r="N50" s="17"/>
      <c r="O50" s="17"/>
      <c r="P50" s="17"/>
      <c r="Q50" s="30"/>
      <c r="R50" s="30"/>
      <c r="S50" s="30"/>
      <c r="T50" s="30"/>
      <c r="U50" s="30"/>
      <c r="V50" s="39"/>
    </row>
    <row r="51" spans="13:22" ht="15.75" thickBot="1" x14ac:dyDescent="0.3">
      <c r="M51" s="27" t="s">
        <v>53</v>
      </c>
      <c r="N51" s="17"/>
      <c r="O51" s="17"/>
      <c r="P51" s="17"/>
      <c r="Q51" s="30"/>
      <c r="R51" s="30"/>
      <c r="S51" s="30"/>
      <c r="T51" s="30"/>
      <c r="U51" s="30"/>
      <c r="V51" s="39">
        <f>V49</f>
        <v>5150.6000000000004</v>
      </c>
    </row>
  </sheetData>
  <mergeCells count="2">
    <mergeCell ref="N3:O3"/>
    <mergeCell ref="Q8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XANDRE</dc:creator>
  <cp:lastModifiedBy>XANDRE</cp:lastModifiedBy>
  <dcterms:created xsi:type="dcterms:W3CDTF">2023-06-07T21:59:37Z</dcterms:created>
  <dcterms:modified xsi:type="dcterms:W3CDTF">2023-06-07T22:01:39Z</dcterms:modified>
</cp:coreProperties>
</file>