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comments5.xml" ContentType="application/vnd.openxmlformats-officedocument.spreadsheetml.comments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04 12 2023\Downloads\ING. KEMMER SANCHEZ OCTUBRE 2023\A CD FINAL FINAL\AGUAS DE NIEVE\3. METRADOS Y PRESUPUESTOS\"/>
    </mc:Choice>
  </mc:AlternateContent>
  <bookViews>
    <workbookView xWindow="0" yWindow="0" windowWidth="20490" windowHeight="7755" firstSheet="10" activeTab="16"/>
  </bookViews>
  <sheets>
    <sheet name="Acta NE" sheetId="2" state="hidden" r:id="rId1"/>
    <sheet name="SolicitudFinanciamiento" sheetId="3" state="hidden" r:id="rId2"/>
    <sheet name="FIT1.1" sheetId="4" state="hidden" r:id="rId3"/>
    <sheet name="FIT1.2" sheetId="5" state="hidden" r:id="rId4"/>
    <sheet name="FIT1.3" sheetId="6" state="hidden" r:id="rId5"/>
    <sheet name="FIS1" sheetId="7" state="hidden" r:id="rId6"/>
    <sheet name="DATOS " sheetId="8" r:id="rId7"/>
    <sheet name="RESUMEN C.I." sheetId="9" r:id="rId8"/>
    <sheet name="G.G." sheetId="10" r:id="rId9"/>
    <sheet name="RESIDENTE" sheetId="11" r:id="rId10"/>
    <sheet name="ASIST. RES" sheetId="12" r:id="rId11"/>
    <sheet name="ADMINISTRATIVO" sheetId="13" r:id="rId12"/>
    <sheet name="SOCIAL" sheetId="14" r:id="rId13"/>
    <sheet name="G. FINANC." sheetId="15" r:id="rId14"/>
    <sheet name="G.G. NEC" sheetId="16" state="hidden" r:id="rId15"/>
    <sheet name="EPP" sheetId="17" state="hidden" r:id="rId16"/>
    <sheet name="G.G. NE" sheetId="18" r:id="rId17"/>
    <sheet name="SUPERVISOR" sheetId="19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xlnm.Print_Area" localSheetId="11">ADMINISTRATIVO!$A$1:$H$31</definedName>
    <definedName name="_xlnm.Print_Area" localSheetId="10">'ASIST. RES'!$A$1:$H$29</definedName>
    <definedName name="_xlnm.Print_Area" localSheetId="6">'DATOS '!$A$1:$J$19</definedName>
    <definedName name="_xlnm.Print_Area" localSheetId="13">'G. FINANC.'!$A$1:$G$49</definedName>
    <definedName name="_xlnm.Print_Area" localSheetId="8">G.G.!$A$1:$I$94</definedName>
    <definedName name="_xlnm.Print_Area" localSheetId="16">'G.G. NE'!$A$1:$I$68</definedName>
    <definedName name="_xlnm.Print_Area" localSheetId="9">RESIDENTE!$A$1:$I$31</definedName>
    <definedName name="_xlnm.Print_Area" localSheetId="7">'RESUMEN C.I.'!$A$1:$D$25</definedName>
    <definedName name="_xlnm.Print_Area" localSheetId="12">SOCIAL!$A$1:$H$32</definedName>
    <definedName name="_xlnm.Print_Area" localSheetId="17">SUPERVISOR!$A$1:$H$31</definedName>
    <definedName name="BLOQUE">[1]Bloques!$B$16:$B$36</definedName>
    <definedName name="BLOQUES" localSheetId="11">'[2]DATOS FIERRO'!#REF!</definedName>
    <definedName name="BLOQUES">'[2]DATOS FIERRO'!#REF!</definedName>
    <definedName name="Cod_par" localSheetId="11">#REF!</definedName>
    <definedName name="Cod_par">#REF!</definedName>
    <definedName name="DATO" localSheetId="11">#REF!</definedName>
    <definedName name="DATO">#REF!</definedName>
    <definedName name="DATO2" localSheetId="11">#REF!</definedName>
    <definedName name="DATO2">#REF!</definedName>
    <definedName name="DATO3" localSheetId="11">#REF!</definedName>
    <definedName name="DATO3">#REF!</definedName>
    <definedName name="DATOS" localSheetId="11">#REF!</definedName>
    <definedName name="DATOS">#REF!</definedName>
    <definedName name="DIAMETROS2">[3]DATOS!$B$4:$B$12</definedName>
    <definedName name="EJE_T">[4]DATOS!$K$17:$K$60</definedName>
    <definedName name="EJECUCION" localSheetId="11">'[2]DATOS FIERRO'!#REF!</definedName>
    <definedName name="EJECUCION">'[2]DATOS FIERRO'!#REF!</definedName>
    <definedName name="GUIAPART" localSheetId="11">#REF!</definedName>
    <definedName name="GUIAPART">#REF!</definedName>
    <definedName name="GUIAPARTEST" localSheetId="11">#REF!</definedName>
    <definedName name="GUIAPARTEST">#REF!</definedName>
    <definedName name="INSUMOS">[5]INSUMOS!$B$7:$D$60</definedName>
    <definedName name="NIVELES">[1]Bloques!$F$5:$F$14</definedName>
    <definedName name="PART" localSheetId="11">#REF!</definedName>
    <definedName name="PART">#REF!</definedName>
    <definedName name="PART2" localSheetId="11">#REF!</definedName>
    <definedName name="PART2">#REF!</definedName>
    <definedName name="PARTIN" localSheetId="11">#REF!</definedName>
    <definedName name="PARTIN">#REF!</definedName>
    <definedName name="PISO" localSheetId="11">'[2]DATOS FIERRO'!#REF!</definedName>
    <definedName name="PISO">'[2]DATOS FIERRO'!#REF!</definedName>
    <definedName name="poli" localSheetId="11">#REF!</definedName>
    <definedName name="poli">#REF!</definedName>
    <definedName name="PRES" localSheetId="11">'[2]DATOS FIERRO'!#REF!</definedName>
    <definedName name="PRES">'[2]DATOS FIERRO'!#REF!</definedName>
    <definedName name="PRESUPUESTO" localSheetId="11">'[2]DATOS FIERRO'!#REF!</definedName>
    <definedName name="PRESUPUESTO">'[2]DATOS FIERRO'!#REF!</definedName>
    <definedName name="SUBCONTRATISTAS">[1]Codigos!$B$88:$B$116</definedName>
    <definedName name="TOT" localSheetId="11">#REF!</definedName>
    <definedName name="TOT">#REF!</definedName>
    <definedName name="UND">[6]Codigos!$G$3:$G$29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9" roundtripDataChecksum="PCLb8En7K3OUMCrzdT0t1pewaHkU1AsMrTdzNqytISk="/>
    </ext>
  </extLst>
</workbook>
</file>

<file path=xl/calcChain.xml><?xml version="1.0" encoding="utf-8"?>
<calcChain xmlns="http://schemas.openxmlformats.org/spreadsheetml/2006/main">
  <c r="D75" i="10" l="1"/>
  <c r="C4" i="19" l="1"/>
  <c r="C5" i="19"/>
  <c r="C6" i="19"/>
  <c r="C7" i="19"/>
  <c r="C8" i="19"/>
  <c r="C9" i="19"/>
  <c r="C10" i="19"/>
  <c r="B75" i="10" l="1"/>
  <c r="D52" i="19"/>
  <c r="G24" i="19"/>
  <c r="F18" i="19"/>
  <c r="F17" i="19"/>
  <c r="F24" i="19" s="1"/>
  <c r="B10" i="19"/>
  <c r="B8" i="19"/>
  <c r="B3" i="19"/>
  <c r="B2" i="19"/>
  <c r="H64" i="18"/>
  <c r="H62" i="18"/>
  <c r="F61" i="18"/>
  <c r="H61" i="18" s="1"/>
  <c r="H60" i="18"/>
  <c r="H59" i="18"/>
  <c r="H58" i="18"/>
  <c r="H54" i="18"/>
  <c r="H52" i="18"/>
  <c r="D52" i="18"/>
  <c r="H51" i="18"/>
  <c r="H50" i="18"/>
  <c r="H49" i="18"/>
  <c r="H48" i="18"/>
  <c r="H43" i="18"/>
  <c r="H42" i="18"/>
  <c r="H41" i="18"/>
  <c r="H40" i="18"/>
  <c r="H39" i="18"/>
  <c r="H38" i="18"/>
  <c r="H44" i="18" s="1"/>
  <c r="D27" i="18"/>
  <c r="D30" i="18" s="1"/>
  <c r="D33" i="18" s="1"/>
  <c r="D23" i="18"/>
  <c r="C18" i="18"/>
  <c r="F23" i="18" s="1"/>
  <c r="D10" i="18"/>
  <c r="C10" i="18"/>
  <c r="D9" i="18"/>
  <c r="D8" i="18"/>
  <c r="C8" i="18"/>
  <c r="D7" i="18"/>
  <c r="D6" i="18"/>
  <c r="D5" i="18"/>
  <c r="D4" i="18"/>
  <c r="C3" i="18"/>
  <c r="C2" i="18"/>
  <c r="C10" i="17"/>
  <c r="C10" i="16" s="1"/>
  <c r="B10" i="17"/>
  <c r="C9" i="17"/>
  <c r="C8" i="17"/>
  <c r="B8" i="17"/>
  <c r="C7" i="17"/>
  <c r="C6" i="17"/>
  <c r="C6" i="16" s="1"/>
  <c r="C5" i="17"/>
  <c r="C5" i="16" s="1"/>
  <c r="C4" i="17"/>
  <c r="B3" i="17"/>
  <c r="B2" i="17"/>
  <c r="G50" i="16"/>
  <c r="G48" i="16"/>
  <c r="G47" i="16"/>
  <c r="G46" i="16"/>
  <c r="G41" i="16"/>
  <c r="G42" i="16" s="1"/>
  <c r="F36" i="16"/>
  <c r="E36" i="16"/>
  <c r="E35" i="16"/>
  <c r="F35" i="16" s="1"/>
  <c r="E34" i="16"/>
  <c r="F34" i="16" s="1"/>
  <c r="E32" i="16"/>
  <c r="F32" i="16" s="1"/>
  <c r="E31" i="16"/>
  <c r="F31" i="16" s="1"/>
  <c r="E30" i="16"/>
  <c r="F30" i="16" s="1"/>
  <c r="E28" i="16"/>
  <c r="F28" i="16" s="1"/>
  <c r="E27" i="16"/>
  <c r="F27" i="16" s="1"/>
  <c r="E26" i="16"/>
  <c r="F26" i="16" s="1"/>
  <c r="E24" i="16"/>
  <c r="F24" i="16" s="1"/>
  <c r="E23" i="16"/>
  <c r="F23" i="16" s="1"/>
  <c r="E22" i="16"/>
  <c r="F22" i="16" s="1"/>
  <c r="B10" i="16"/>
  <c r="C9" i="16"/>
  <c r="C8" i="16"/>
  <c r="B8" i="16"/>
  <c r="C7" i="16"/>
  <c r="B7" i="16"/>
  <c r="B6" i="16"/>
  <c r="B5" i="16"/>
  <c r="C4" i="16"/>
  <c r="B4" i="16"/>
  <c r="B3" i="16"/>
  <c r="B2" i="16"/>
  <c r="D52" i="15"/>
  <c r="D22" i="15"/>
  <c r="F17" i="15"/>
  <c r="F19" i="15" s="1"/>
  <c r="G19" i="15" s="1"/>
  <c r="C10" i="15"/>
  <c r="B10" i="15"/>
  <c r="C9" i="15"/>
  <c r="C8" i="15"/>
  <c r="B8" i="15"/>
  <c r="C7" i="15"/>
  <c r="C6" i="15"/>
  <c r="C5" i="15"/>
  <c r="C4" i="15"/>
  <c r="B3" i="15"/>
  <c r="B2" i="15"/>
  <c r="D52" i="14"/>
  <c r="G26" i="14"/>
  <c r="F20" i="14"/>
  <c r="C10" i="14"/>
  <c r="B10" i="14"/>
  <c r="C9" i="14"/>
  <c r="C8" i="14"/>
  <c r="B8" i="14"/>
  <c r="C7" i="14"/>
  <c r="C6" i="14"/>
  <c r="C5" i="14"/>
  <c r="C4" i="14"/>
  <c r="B3" i="14"/>
  <c r="C2" i="14"/>
  <c r="B2" i="14"/>
  <c r="D52" i="13"/>
  <c r="G26" i="13"/>
  <c r="F20" i="13"/>
  <c r="C10" i="13"/>
  <c r="B10" i="13"/>
  <c r="C9" i="13"/>
  <c r="C8" i="13"/>
  <c r="B8" i="13"/>
  <c r="C7" i="13"/>
  <c r="C6" i="13"/>
  <c r="C5" i="13"/>
  <c r="C4" i="13"/>
  <c r="B3" i="13"/>
  <c r="C2" i="13"/>
  <c r="B2" i="13"/>
  <c r="D52" i="12"/>
  <c r="F20" i="12"/>
  <c r="C10" i="12"/>
  <c r="B10" i="12"/>
  <c r="C9" i="12"/>
  <c r="C8" i="12"/>
  <c r="B8" i="12"/>
  <c r="C7" i="12"/>
  <c r="C6" i="12"/>
  <c r="C5" i="12"/>
  <c r="C4" i="12"/>
  <c r="B3" i="12"/>
  <c r="C2" i="12"/>
  <c r="B2" i="12"/>
  <c r="D52" i="11"/>
  <c r="G26" i="11"/>
  <c r="F19" i="11"/>
  <c r="F26" i="11" s="1"/>
  <c r="C10" i="11"/>
  <c r="B10" i="11"/>
  <c r="C9" i="11"/>
  <c r="C8" i="11"/>
  <c r="B8" i="11"/>
  <c r="C7" i="11"/>
  <c r="C6" i="11"/>
  <c r="C5" i="11"/>
  <c r="C4" i="11"/>
  <c r="B3" i="11"/>
  <c r="C2" i="11"/>
  <c r="B2" i="11"/>
  <c r="H89" i="10"/>
  <c r="F85" i="10"/>
  <c r="C75" i="10"/>
  <c r="G75" i="10" s="1"/>
  <c r="D74" i="10"/>
  <c r="C74" i="10"/>
  <c r="G74" i="10" s="1"/>
  <c r="G73" i="10"/>
  <c r="D73" i="10"/>
  <c r="G72" i="10"/>
  <c r="D72" i="10"/>
  <c r="C72" i="10"/>
  <c r="D52" i="10" s="1"/>
  <c r="D53" i="10" s="1"/>
  <c r="G71" i="10"/>
  <c r="D71" i="10"/>
  <c r="G70" i="10"/>
  <c r="F70" i="10"/>
  <c r="D70" i="10"/>
  <c r="H69" i="10"/>
  <c r="F69" i="10"/>
  <c r="H68" i="10"/>
  <c r="F68" i="10"/>
  <c r="H67" i="10"/>
  <c r="F67" i="10"/>
  <c r="H66" i="10"/>
  <c r="F66" i="10"/>
  <c r="E64" i="10"/>
  <c r="H50" i="10"/>
  <c r="H49" i="10"/>
  <c r="H46" i="10"/>
  <c r="F38" i="10"/>
  <c r="F39" i="10" s="1"/>
  <c r="H39" i="10" s="1"/>
  <c r="F27" i="10"/>
  <c r="F45" i="10" s="1"/>
  <c r="H45" i="10" s="1"/>
  <c r="H22" i="10"/>
  <c r="H23" i="10" s="1"/>
  <c r="H20" i="10" s="1"/>
  <c r="C10" i="10"/>
  <c r="B10" i="10"/>
  <c r="C9" i="10"/>
  <c r="C8" i="10"/>
  <c r="B8" i="10"/>
  <c r="C7" i="10"/>
  <c r="C6" i="10"/>
  <c r="C5" i="10"/>
  <c r="C4" i="10"/>
  <c r="B3" i="10"/>
  <c r="C2" i="10"/>
  <c r="D2" i="18" s="1"/>
  <c r="B2" i="10"/>
  <c r="D52" i="9"/>
  <c r="C24" i="9"/>
  <c r="C22" i="9"/>
  <c r="C21" i="9"/>
  <c r="C20" i="9"/>
  <c r="C19" i="9"/>
  <c r="C18" i="9"/>
  <c r="C17" i="9"/>
  <c r="C12" i="9"/>
  <c r="C11" i="9"/>
  <c r="C10" i="9"/>
  <c r="C9" i="9"/>
  <c r="C8" i="9"/>
  <c r="C7" i="9"/>
  <c r="C6" i="9"/>
  <c r="C5" i="9"/>
  <c r="C3" i="9"/>
  <c r="H16" i="8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B17" i="3"/>
  <c r="B15" i="2"/>
  <c r="B5" i="2"/>
  <c r="G33" i="16" l="1"/>
  <c r="H53" i="18"/>
  <c r="G21" i="16"/>
  <c r="G37" i="16" s="1"/>
  <c r="G53" i="16" s="1"/>
  <c r="D36" i="15" s="1"/>
  <c r="G37" i="15" s="1"/>
  <c r="G29" i="16"/>
  <c r="G49" i="16"/>
  <c r="G51" i="16" s="1"/>
  <c r="H24" i="19"/>
  <c r="F74" i="10"/>
  <c r="C2" i="15"/>
  <c r="C2" i="17" s="1"/>
  <c r="C2" i="16" s="1"/>
  <c r="C2" i="19"/>
  <c r="H63" i="18"/>
  <c r="H65" i="18" s="1"/>
  <c r="H74" i="10"/>
  <c r="H55" i="18"/>
  <c r="F33" i="18"/>
  <c r="F24" i="18"/>
  <c r="G24" i="18" s="1"/>
  <c r="H70" i="10"/>
  <c r="H38" i="10"/>
  <c r="H40" i="10" s="1"/>
  <c r="H35" i="10" s="1"/>
  <c r="G23" i="18"/>
  <c r="F32" i="18"/>
  <c r="G68" i="10"/>
  <c r="G25" i="16"/>
  <c r="F27" i="11"/>
  <c r="H27" i="11" s="1"/>
  <c r="H26" i="11"/>
  <c r="G33" i="18"/>
  <c r="G26" i="19"/>
  <c r="H26" i="19" s="1"/>
  <c r="G23" i="19"/>
  <c r="H23" i="19" s="1"/>
  <c r="D17" i="17"/>
  <c r="G17" i="17" s="1"/>
  <c r="D54" i="10"/>
  <c r="H53" i="10"/>
  <c r="F24" i="15"/>
  <c r="G24" i="15" s="1"/>
  <c r="D26" i="18"/>
  <c r="F25" i="19"/>
  <c r="H25" i="19" s="1"/>
  <c r="F32" i="10"/>
  <c r="H32" i="10" s="1"/>
  <c r="H33" i="10" s="1"/>
  <c r="H30" i="10" s="1"/>
  <c r="G67" i="10"/>
  <c r="G69" i="10"/>
  <c r="F19" i="12"/>
  <c r="F33" i="15"/>
  <c r="F26" i="18"/>
  <c r="F29" i="18"/>
  <c r="G29" i="18" s="1"/>
  <c r="D32" i="18"/>
  <c r="F47" i="10"/>
  <c r="H47" i="10" s="1"/>
  <c r="F71" i="10"/>
  <c r="H71" i="10" s="1"/>
  <c r="F25" i="15"/>
  <c r="G25" i="15" s="1"/>
  <c r="D16" i="17"/>
  <c r="G16" i="17" s="1"/>
  <c r="H27" i="10"/>
  <c r="H28" i="10" s="1"/>
  <c r="H25" i="10" s="1"/>
  <c r="F48" i="10"/>
  <c r="H48" i="10" s="1"/>
  <c r="H52" i="10"/>
  <c r="G66" i="10"/>
  <c r="G17" i="15"/>
  <c r="F22" i="15"/>
  <c r="G22" i="15" s="1"/>
  <c r="F27" i="15"/>
  <c r="G27" i="15" s="1"/>
  <c r="F27" i="18"/>
  <c r="G27" i="18" s="1"/>
  <c r="F30" i="18"/>
  <c r="G30" i="18" s="1"/>
  <c r="H18" i="10" l="1"/>
  <c r="H24" i="18"/>
  <c r="G32" i="18"/>
  <c r="H33" i="18"/>
  <c r="H30" i="18"/>
  <c r="D55" i="10"/>
  <c r="H54" i="10"/>
  <c r="D18" i="17"/>
  <c r="G18" i="17" s="1"/>
  <c r="G28" i="11"/>
  <c r="H28" i="11" s="1"/>
  <c r="G25" i="11"/>
  <c r="H25" i="11" s="1"/>
  <c r="G26" i="18"/>
  <c r="H27" i="18" s="1"/>
  <c r="F41" i="15"/>
  <c r="G41" i="15" s="1"/>
  <c r="F40" i="15"/>
  <c r="G40" i="15" s="1"/>
  <c r="F35" i="15"/>
  <c r="G35" i="15" s="1"/>
  <c r="G33" i="15"/>
  <c r="F43" i="15"/>
  <c r="G43" i="15" s="1"/>
  <c r="F38" i="15"/>
  <c r="G38" i="15" s="1"/>
  <c r="G76" i="10"/>
  <c r="F25" i="12"/>
  <c r="F19" i="13"/>
  <c r="H29" i="19"/>
  <c r="H30" i="11" l="1"/>
  <c r="H34" i="18"/>
  <c r="H67" i="18" s="1"/>
  <c r="D20" i="15" s="1"/>
  <c r="G21" i="15" s="1"/>
  <c r="G29" i="15" s="1"/>
  <c r="G45" i="15"/>
  <c r="G48" i="15" s="1"/>
  <c r="H25" i="12"/>
  <c r="H27" i="12" s="1"/>
  <c r="D19" i="9" s="1"/>
  <c r="F72" i="10"/>
  <c r="H72" i="10" s="1"/>
  <c r="H55" i="10"/>
  <c r="H51" i="10" s="1"/>
  <c r="H57" i="10" s="1"/>
  <c r="H42" i="10" s="1"/>
  <c r="H16" i="10" s="1"/>
  <c r="D19" i="17"/>
  <c r="G19" i="17" s="1"/>
  <c r="G22" i="17" s="1"/>
  <c r="F26" i="13"/>
  <c r="F73" i="10"/>
  <c r="H73" i="10" s="1"/>
  <c r="F19" i="14"/>
  <c r="D18" i="9" l="1"/>
  <c r="K29" i="19"/>
  <c r="F26" i="14"/>
  <c r="F27" i="14" s="1"/>
  <c r="H27" i="14" s="1"/>
  <c r="F75" i="10"/>
  <c r="D24" i="9"/>
  <c r="D23" i="9" s="1"/>
  <c r="F27" i="13"/>
  <c r="H27" i="13" s="1"/>
  <c r="H26" i="13"/>
  <c r="D22" i="9"/>
  <c r="G47" i="15"/>
  <c r="G49" i="15" s="1"/>
  <c r="H26" i="14" l="1"/>
  <c r="G25" i="13"/>
  <c r="H25" i="13" s="1"/>
  <c r="G28" i="13"/>
  <c r="H28" i="13" s="1"/>
  <c r="G28" i="14"/>
  <c r="H28" i="14" s="1"/>
  <c r="G25" i="14"/>
  <c r="H31" i="13" l="1"/>
  <c r="H25" i="14"/>
  <c r="H75" i="10"/>
  <c r="H76" i="10" s="1"/>
  <c r="D20" i="9"/>
  <c r="H31" i="14" l="1"/>
  <c r="D21" i="9" s="1"/>
  <c r="H79" i="10"/>
  <c r="H84" i="10"/>
  <c r="H80" i="10" l="1"/>
  <c r="H81" i="10" s="1"/>
  <c r="H85" i="10"/>
  <c r="H86" i="10" s="1"/>
  <c r="H87" i="10" l="1"/>
  <c r="H62" i="10" s="1"/>
  <c r="H60" i="10" s="1"/>
  <c r="H92" i="10" s="1"/>
  <c r="D17" i="9" s="1"/>
  <c r="D16" i="9" s="1"/>
  <c r="D25" i="9" s="1"/>
</calcChain>
</file>

<file path=xl/comments1.xml><?xml version="1.0" encoding="utf-8"?>
<comments xmlns="http://schemas.openxmlformats.org/spreadsheetml/2006/main">
  <authors>
    <author/>
  </authors>
  <commentList>
    <comment ref="D22" authorId="0" shapeId="0">
      <text>
        <r>
          <rPr>
            <sz val="11"/>
            <color theme="1"/>
            <rFont val="Calibri"/>
            <family val="2"/>
            <scheme val="minor"/>
          </rPr>
          <t>======
ID#AAAAyTYuoeg
Rafael Ernesto Rivera Macedo    (2023-06-09 15:11:59)
CONSIDERAR SEGÚN GRADO DE DISPERSION Y CANTIDAD DE VIVIENDAS</t>
        </r>
      </text>
    </comment>
    <comment ref="F22" authorId="0" shapeId="0">
      <text>
        <r>
          <rPr>
            <sz val="11"/>
            <color theme="1"/>
            <rFont val="Calibri"/>
            <family val="2"/>
            <scheme val="minor"/>
          </rPr>
          <t>======
ID#AAAAyTYuodg
Rafael Ernesto Rivera Macedo    (2023-06-09 15:11:59)
COLOCAR PLAZO DE EJECUCION BASE</t>
        </r>
      </text>
    </comment>
    <comment ref="D27" authorId="0" shapeId="0">
      <text>
        <r>
          <rPr>
            <sz val="11"/>
            <color theme="1"/>
            <rFont val="Calibri"/>
            <family val="2"/>
            <scheme val="minor"/>
          </rPr>
          <t>======
ID#AAAAyTYuoeA
Rafael Ernesto Rivera Macedo    (2023-06-09 15:11:59)
SEGÚN CANTIDAD DE ALMACENES</t>
        </r>
      </text>
    </comment>
    <comment ref="F27" authorId="0" shapeId="0">
      <text>
        <r>
          <rPr>
            <sz val="11"/>
            <color theme="1"/>
            <rFont val="Calibri"/>
            <family val="2"/>
            <scheme val="minor"/>
          </rPr>
          <t>======
ID#AAAAyTYuoec
Intel    (2023-06-09 15:11:59)
COLOCAR PLAZO DE EJECUCION BASE</t>
        </r>
      </text>
    </comment>
    <comment ref="C32" authorId="0" shapeId="0">
      <text>
        <r>
          <rPr>
            <sz val="11"/>
            <color theme="1"/>
            <rFont val="Calibri"/>
            <family val="2"/>
            <scheme val="minor"/>
          </rPr>
          <t>======
ID#AAAAyTYuods
Intel    (2023-06-09 15:11:59)
CONSIDERAR SEGÚN SEA EL CASO (ver anotacion inferior)</t>
        </r>
      </text>
    </comment>
    <comment ref="G32" authorId="0" shapeId="0">
      <text>
        <r>
          <rPr>
            <sz val="11"/>
            <color theme="1"/>
            <rFont val="Calibri"/>
            <family val="2"/>
            <scheme val="minor"/>
          </rPr>
          <t>======
ID#AAAAyTYuodw
Intel    (2023-06-09 15:11:59)
REALIZAR ANALISIS</t>
        </r>
      </text>
    </comment>
    <comment ref="D38" authorId="0" shapeId="0">
      <text>
        <r>
          <rPr>
            <sz val="11"/>
            <color theme="1"/>
            <rFont val="Calibri"/>
            <family val="2"/>
            <scheme val="minor"/>
          </rPr>
          <t>======
ID#AAAAyTYuoeM
Intel    (2023-06-09 15:11:59)
CONSIDERAR COMO MINIMO UN CUADERNO DE OBRA POR MES</t>
        </r>
      </text>
    </comment>
    <comment ref="F38" authorId="0" shapeId="0">
      <text>
        <r>
          <rPr>
            <sz val="11"/>
            <color theme="1"/>
            <rFont val="Calibri"/>
            <family val="2"/>
            <scheme val="minor"/>
          </rPr>
          <t>======
ID#AAAAyTYuoeU
Intel    (2023-06-09 15:11:59)
PLAZO DE EJECUCION</t>
        </r>
      </text>
    </comment>
    <comment ref="F39" authorId="0" shapeId="0">
      <text>
        <r>
          <rPr>
            <sz val="11"/>
            <color theme="1"/>
            <rFont val="Calibri"/>
            <family val="2"/>
            <scheme val="minor"/>
          </rPr>
          <t>======
ID#AAAAyTYuoeE
Intel    (2023-06-09 15:11:59)
PLAZO DE EJECUCION</t>
        </r>
      </text>
    </comment>
    <comment ref="D45" authorId="0" shapeId="0">
      <text>
        <r>
          <rPr>
            <sz val="11"/>
            <color theme="1"/>
            <rFont val="Calibri"/>
            <family val="2"/>
            <scheme val="minor"/>
          </rPr>
          <t>======
ID#AAAAyTYuodU
Rafael Ernesto Rivera Macedo    (2023-06-09 15:11:59)
SEGÚN GRADO DE DISPERSION Y CANTIDAD DE VIVIENDAS</t>
        </r>
      </text>
    </comment>
    <comment ref="G45" authorId="0" shapeId="0">
      <text>
        <r>
          <rPr>
            <sz val="11"/>
            <color theme="1"/>
            <rFont val="Calibri"/>
            <family val="2"/>
            <scheme val="minor"/>
          </rPr>
          <t>======
ID#AAAAyTYuod0
Intel    (2023-06-09 15:11:59)
REALIZAR ANALISIS</t>
        </r>
      </text>
    </comment>
    <comment ref="C65" authorId="0" shapeId="0">
      <text>
        <r>
          <rPr>
            <sz val="11"/>
            <color theme="1"/>
            <rFont val="Calibri"/>
            <family val="2"/>
            <scheme val="minor"/>
          </rPr>
          <t>======
ID#AAAAyTYuodY
Intel    (2023-06-09 15:11:59)
DE LA RELACION DE INSUMOS</t>
        </r>
      </text>
    </comment>
    <comment ref="D65" authorId="0" shapeId="0">
      <text>
        <r>
          <rPr>
            <sz val="11"/>
            <color theme="1"/>
            <rFont val="Calibri"/>
            <family val="2"/>
            <scheme val="minor"/>
          </rPr>
          <t>======
ID#AAAAyTYuodc
Intel    (2023-06-09 15:11:59)
DE LA RELACION DE INSUMOS</t>
        </r>
      </text>
    </comment>
    <comment ref="C69" authorId="0" shapeId="0">
      <text>
        <r>
          <rPr>
            <sz val="11"/>
            <color theme="1"/>
            <rFont val="Calibri"/>
            <family val="2"/>
            <scheme val="minor"/>
          </rPr>
          <t>======
ID#AAAAyTYuod4
Rafael Ernesto Rivera Macedo    (2023-06-09 15:11:59)
SE COLOCA LA CANTIDAD DE BENEFICIARIOS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XnCSQyJ0t9MwzkcN20efpDNj6cg=="/>
    </ext>
  </extLst>
</comments>
</file>

<file path=xl/comments2.xml><?xml version="1.0" encoding="utf-8"?>
<comments xmlns="http://schemas.openxmlformats.org/spreadsheetml/2006/main">
  <authors>
    <author/>
  </authors>
  <commentList>
    <comment ref="F20" authorId="0" shapeId="0">
      <text>
        <r>
          <rPr>
            <sz val="11"/>
            <color theme="1"/>
            <rFont val="Calibri"/>
            <family val="2"/>
            <scheme val="minor"/>
          </rPr>
          <t>======
ID#AAAAyTYuoek
ISELA    (2023-06-09 15:11:59)
Sumatoria de familias a atender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HaVlHlygSq6vCc5aGkCT2rK+Q8Q=="/>
    </ext>
  </extLst>
</comments>
</file>

<file path=xl/comments3.xml><?xml version="1.0" encoding="utf-8"?>
<comments xmlns="http://schemas.openxmlformats.org/spreadsheetml/2006/main">
  <authors>
    <author/>
  </authors>
  <commentList>
    <comment ref="F17" authorId="0" shapeId="0">
      <text>
        <r>
          <rPr>
            <sz val="11"/>
            <color theme="1"/>
            <rFont val="Calibri"/>
            <family val="2"/>
            <scheme val="minor"/>
          </rPr>
          <t>======
ID#AAAAyTYuodk
Intel    (2023-06-09 15:11:59)
LLENAR SOLO ESTA CELDA, COLOCAR EL PLAZO DE EJECUCION BASE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5ZIhEgEWgjMrQB/i+XTWCQlvNSw=="/>
    </ext>
  </extLst>
</comments>
</file>

<file path=xl/comments4.xml><?xml version="1.0" encoding="utf-8"?>
<comments xmlns="http://schemas.openxmlformats.org/spreadsheetml/2006/main">
  <authors>
    <author/>
  </authors>
  <commentList>
    <comment ref="D15" authorId="0" shapeId="0">
      <text>
        <r>
          <rPr>
            <sz val="11"/>
            <color theme="1"/>
            <rFont val="Calibri"/>
            <family val="2"/>
            <scheme val="minor"/>
          </rPr>
          <t>======
ID#AAAAyTYuodo
Intel    (2023-06-09 15:11:59)
DETERMINAR LA CANTIDAD SEGÚN EL PERSONAL TECNICO ADMINISTRATIVO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YRbcaW9wDBWSTUf3mBFCwQj3ypQ=="/>
    </ext>
  </extLst>
</comments>
</file>

<file path=xl/comments5.xml><?xml version="1.0" encoding="utf-8"?>
<comments xmlns="http://schemas.openxmlformats.org/spreadsheetml/2006/main">
  <authors>
    <author/>
  </authors>
  <commentList>
    <comment ref="C18" authorId="0" shapeId="0">
      <text>
        <r>
          <rPr>
            <sz val="11"/>
            <color theme="1"/>
            <rFont val="Calibri"/>
            <family val="2"/>
            <scheme val="minor"/>
          </rPr>
          <t>======
ID#AAAAyTYuoeQ
Rafael Ernesto Rivera Macedo    (2023-06-09 15:11:59)
COLOCAR PLAZO DE EJECUCION BASE</t>
        </r>
      </text>
    </comment>
    <comment ref="H18" authorId="0" shapeId="0">
      <text>
        <r>
          <rPr>
            <sz val="11"/>
            <color theme="1"/>
            <rFont val="Calibri"/>
            <family val="2"/>
            <scheme val="minor"/>
          </rPr>
          <t>======
ID#AAAAyTYuoeo
Intel    (2023-06-09 15:11:59)
CONSIDERAR EL COSTO DE TRANSPORTE</t>
        </r>
      </text>
    </comment>
    <comment ref="H54" authorId="0" shapeId="0">
      <text>
        <r>
          <rPr>
            <sz val="11"/>
            <color theme="1"/>
            <rFont val="Calibri"/>
            <family val="2"/>
            <scheme val="minor"/>
          </rPr>
          <t>======
ID#AAAAyTYuod8
Rafael Ernesto Rivera Macedo    (2023-06-09 15:11:59)
CONSIDERAR PLAZO DE EJECUCION + 0.5 MES PARA LIQUIDACION</t>
        </r>
      </text>
    </comment>
    <comment ref="C61" authorId="0" shapeId="0">
      <text>
        <r>
          <rPr>
            <sz val="11"/>
            <color theme="1"/>
            <rFont val="Calibri"/>
            <family val="2"/>
            <scheme val="minor"/>
          </rPr>
          <t>======
ID#AAAAyTYuoeI
Intel    (2023-06-09 15:11:59)
CONSIDERAR DOS VECES POR MES</t>
        </r>
      </text>
    </comment>
    <comment ref="F61" authorId="0" shapeId="0">
      <text>
        <r>
          <rPr>
            <sz val="11"/>
            <color theme="1"/>
            <rFont val="Calibri"/>
            <family val="2"/>
            <scheme val="minor"/>
          </rPr>
          <t>======
ID#AAAAyTYuoeY
Intel    (2023-06-09 15:11:59)
se considera el numero de beneficiarios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2R4LVZ4AF73hJ5Vj4lcI4bm/nMw=="/>
    </ext>
  </extLst>
</comments>
</file>

<file path=xl/sharedStrings.xml><?xml version="1.0" encoding="utf-8"?>
<sst xmlns="http://schemas.openxmlformats.org/spreadsheetml/2006/main" count="907" uniqueCount="463">
  <si>
    <t>FORMATO N° 01</t>
  </si>
  <si>
    <t>ACTA DE ASAMBLEA DE CONSTITUCIÓN DEL NÚCLEO EJECUTOR</t>
  </si>
  <si>
    <t>AGENDA</t>
  </si>
  <si>
    <t xml:space="preserve">Aceptación y confirmación de la necesidad del proyecto </t>
  </si>
  <si>
    <t>Constitución del Núcleo Ejecutor y selección de sus representantes</t>
  </si>
  <si>
    <t>Aprobación de los aportes al proyecto que hará el Núcleo Ejecutor</t>
  </si>
  <si>
    <t>Aprobación de los compromisos para el proyecto que asumirá el Núcleo Ejecutor</t>
  </si>
  <si>
    <t>Delegación de facultad de solicitud de financiamiento en favor del Presidente del Núcleo Ejecutor</t>
  </si>
  <si>
    <t>Delegación de facultad en favor del Núcleo Ejecutor Central para la contratación de bienes y/o servicios según detalle del Expediente del Núcleo Ejecutor</t>
  </si>
  <si>
    <t>ACUERDOS</t>
  </si>
  <si>
    <t>Aceptar y Confirmar la necesidad del Proyecto</t>
  </si>
  <si>
    <t>Constituirse en Núcleo Ejecutor, eligiendo a sus representantes, los mismos que son los señores(as):</t>
  </si>
  <si>
    <t>CARGO*</t>
  </si>
  <si>
    <t>APELLIDOS Y NOMBRES</t>
  </si>
  <si>
    <t>D.N.I.</t>
  </si>
  <si>
    <t>VOTOS</t>
  </si>
  <si>
    <t>Presidente</t>
  </si>
  <si>
    <t>Tesorero(a)</t>
  </si>
  <si>
    <t>Secretario(a)</t>
  </si>
  <si>
    <t>Fiscal</t>
  </si>
  <si>
    <t>*</t>
  </si>
  <si>
    <t>Se recomienda que al menos uno de los integrantes sea mujer</t>
  </si>
  <si>
    <t xml:space="preserve">Son parte conformante del presente Acta, las copias legalizadas de los Documentos Nacionales de Identidad -DNI- vigentes de los representantes del Núcleo Ejecutor </t>
  </si>
  <si>
    <t>Entregar el presente Acta al Programa que financiará el proyecto</t>
  </si>
  <si>
    <t>Aportar al desarrollo del proyecto con:</t>
  </si>
  <si>
    <t>-Apoyo a personas beneficiarias que no pueda trabajar en la implementación del proyecto.</t>
  </si>
  <si>
    <t>Otros: _______________________________________________________</t>
  </si>
  <si>
    <t>Compromisos</t>
  </si>
  <si>
    <t>a. El Núcleo Ejecutor se compromete a asistir a las sesiones de capacitación y a realizar las asambleas necesarias para informar acerca de la marcha del proyecto y otros temas relacionados con el mismo.</t>
  </si>
  <si>
    <t>b. De realizarse el proyecto, los beneficiarios se comprometen a velar por el funcionamiento regular del mismo sin dañar el medio ambiente, colaborando con su administración, operación y mantenimiento.</t>
  </si>
  <si>
    <t>Delegar facultades al Presidente del Núcleo Ejecutor para solicitar el financiamiento del proyecto en nombre de los beneficiarios que suscriben el presente Acta.</t>
  </si>
  <si>
    <t>Delegar facultades al Núcleo Ejecutor Central para la contratación de bienes y/o servicios según detalle del Expediente del Núcleo Ejecutor</t>
  </si>
  <si>
    <t>El domicilio legal del Núcleo Ejecutor es la localidad de ………………………….., ubicada en el Distrito de ……………………………., Provincia de ………………………….., Región ……………………….</t>
  </si>
  <si>
    <t xml:space="preserve">Firmas de los asistentes: </t>
  </si>
  <si>
    <t>FORMATO N° 02</t>
  </si>
  <si>
    <t>……….., …… de ……………., del 2014</t>
  </si>
  <si>
    <t>SOLICITUD DE FINANCIAMIENTO DEL NÚCLEO EJECUTOR</t>
  </si>
  <si>
    <t>Señor:</t>
  </si>
  <si>
    <t>Director Ejecutivo del Programa Nacional de….</t>
  </si>
  <si>
    <t>Ministerio de Vivienda, Construcción y Saneamiento</t>
  </si>
  <si>
    <r>
      <rPr>
        <b/>
        <i/>
        <u/>
        <sz val="11"/>
        <color theme="1"/>
        <rFont val="Calibri"/>
        <family val="2"/>
      </rPr>
      <t>Presente</t>
    </r>
    <r>
      <rPr>
        <b/>
        <i/>
        <sz val="11"/>
        <color theme="1"/>
        <rFont val="Calibri"/>
        <family val="2"/>
      </rPr>
      <t>.-</t>
    </r>
  </si>
  <si>
    <t>Asunto:</t>
  </si>
  <si>
    <t>Solicitud de Financiamiento</t>
  </si>
  <si>
    <t>Referencia:</t>
  </si>
  <si>
    <t>(Indicar el nombre del Proyecto)</t>
  </si>
  <si>
    <t>De nuestra consideración:</t>
  </si>
  <si>
    <t>Finalmente, mediante la presente, delego la facultad de uso de recursos al Núcleo Ejecutor Central - NEC-, ...(Indicar nombre)..., para la compra de insumos y la contratación de bienes y/o servicios aprobados por EL PROGRAMA según detalle del Expediente del Núcleo Ejecutor</t>
  </si>
  <si>
    <t>Sin otro particular, quedamos de usted.</t>
  </si>
  <si>
    <t>Atentamente,</t>
  </si>
  <si>
    <t>Presidente del N.E.</t>
  </si>
  <si>
    <t>DNI</t>
  </si>
  <si>
    <t>PROGRAMA NACIONAL DE VIVIENDA RURAL
PNVR</t>
  </si>
  <si>
    <t>CÓDIGO ÚNICO DE VIVIENDA:</t>
  </si>
  <si>
    <t>UBIGEO CCPP</t>
  </si>
  <si>
    <t>DNI DEL BENEFICIARIO</t>
  </si>
  <si>
    <t>MINISTERIO DE VIVIENDA, CONSTRUCCIÓN Y SANEAMIENTO</t>
  </si>
  <si>
    <t>FICHA DE INFORMACIÓN TÉCNICA DE VIVIENDA</t>
  </si>
  <si>
    <t>1. DATOS GENERALES</t>
  </si>
  <si>
    <t>REGION:</t>
  </si>
  <si>
    <t>DISTRITO:</t>
  </si>
  <si>
    <t>UBIGEO CCPP:</t>
  </si>
  <si>
    <t>FECHA:</t>
  </si>
  <si>
    <t>PROVINCIA:</t>
  </si>
  <si>
    <t>CENTRO POBLADO:</t>
  </si>
  <si>
    <t>TAMBO:</t>
  </si>
  <si>
    <t>2. DATOS DEL BENEFICIARIO</t>
  </si>
  <si>
    <t>APELLIDOS Y NOMBRES DEL JEFE DE HOGAR:</t>
  </si>
  <si>
    <t>N° DNI</t>
  </si>
  <si>
    <t>,</t>
  </si>
  <si>
    <t>¿CUÁNTOS AMBIENTES TIENE LA VIVIENDA?</t>
  </si>
  <si>
    <t>3. INFORMACION DE LA VIVIENDA - CUESTIONARIO</t>
  </si>
  <si>
    <t>LOS AMBIENTES DE LA VIVIENDA SE ENCUENTRAN CONTIGÜOS</t>
  </si>
  <si>
    <t>¿LA VIVIENDA TIENE AGUA?</t>
  </si>
  <si>
    <t>SI</t>
  </si>
  <si>
    <t>NO</t>
  </si>
  <si>
    <t>¿EXISTE SANEAMIENTO EN LA VIVIENDA?</t>
  </si>
  <si>
    <t>¿SE CLORA EL AGUA?</t>
  </si>
  <si>
    <t>¿QUÉ TIPO DE ELIMINACIÓN DE EXCRETAS TIENE LA VIVIENDA?</t>
  </si>
  <si>
    <t>¿LA VIVIENDA TIENE ENERGÍA ELÉCTRICA?</t>
  </si>
  <si>
    <t>¿SE ENCUENTRA JUNTO A LA VIVIENDA?</t>
  </si>
  <si>
    <t>¿EXISTEN FUERTES VIENTOS?</t>
  </si>
  <si>
    <t>¿EMITE MALOS OLORES?</t>
  </si>
  <si>
    <t>¿CUÁL ES LA DIRECCIÓN DE VIENTOS PREDOMINANTE?</t>
  </si>
  <si>
    <t>¿EXISTEN ZONAS EROSIONADAS ALREDEDOR DE LA PROPIEDAD?</t>
  </si>
  <si>
    <t>¿CUÁL ES EL DESNIVEL ENTRE LOS EXTREMOS DE LA VIVIENDA?</t>
  </si>
  <si>
    <t>¿EXISTE SALINIDAD EN EL SUELO?</t>
  </si>
  <si>
    <t>¿CUÁL ES LA ORIENTACIÓN DE LA VIVIENDA?</t>
  </si>
  <si>
    <t>¿EL AGUA DE LLUVIA SE EMPOZA ALREDEDOR DE LA VIVIENDA?</t>
  </si>
  <si>
    <t>¿DÓNDE SE BOTA LA BASURA? (Especificar)</t>
  </si>
  <si>
    <t>¿HAY ZONAS INUNDABLES ALREDEDOR DE LA VIVIENDA?</t>
  </si>
  <si>
    <t>¿HAY MALOS OLORES CERCA A LA VIVIENDA?</t>
  </si>
  <si>
    <t>¿EXISTE ARCILLA EN EL SUELO?</t>
  </si>
  <si>
    <t>4. EVALUACIÓN DEL DORMITORIO DEL BENEFICIARIO</t>
  </si>
  <si>
    <t>¿LA PLANTA DEL AMBIENTE ES SIMÉTRICA?</t>
  </si>
  <si>
    <t>¿LOS ADOBES CUMPLEN LA PROPORCION Lm / h (4:1)?</t>
  </si>
  <si>
    <t>¿LOS VANOS SE ENCUENTRAN CENTRADOS?</t>
  </si>
  <si>
    <t>¿EXISTE CONTROL DE FALLA SÍSMICA EN LAS ESQUINAS?</t>
  </si>
  <si>
    <t>¿EXISTE REFUERZO SEGÚN LA ESBELTEZ DE LOS MUROS?</t>
  </si>
  <si>
    <t>¿EXISTEN ARRIOSTRES ENTRE TIJERALES?</t>
  </si>
  <si>
    <t>¿CIMIENTOS Y SOBRECIMIENTOS EVITAN HUMEDAD EN MUROS?</t>
  </si>
  <si>
    <t>¿SE RECOMIENDA INTERVENIR EL DORMITORIO?</t>
  </si>
  <si>
    <t>5. ACCESIBILIDAD A LA VIVIENDA DESDE EL TAMBO PARA TRANSPORTE DE MATERIALES</t>
  </si>
  <si>
    <t>N°</t>
  </si>
  <si>
    <t xml:space="preserve">Desde </t>
  </si>
  <si>
    <t>Hasta</t>
  </si>
  <si>
    <t>Distancia</t>
  </si>
  <si>
    <t>Tipo de Vía</t>
  </si>
  <si>
    <t>Tiempo</t>
  </si>
  <si>
    <t>Medio de transporte
recomendado</t>
  </si>
  <si>
    <t>Leyenda Tipo de vía</t>
  </si>
  <si>
    <t>Km</t>
  </si>
  <si>
    <t>Horas</t>
  </si>
  <si>
    <t>Minutos</t>
  </si>
  <si>
    <t>Pista pavimentada</t>
  </si>
  <si>
    <t>Afirmada</t>
  </si>
  <si>
    <t>Trocha carrozable</t>
  </si>
  <si>
    <t>Camino de herradura</t>
  </si>
  <si>
    <t>6. GEOREFERENCIACIÓN Y COTIZACIÓN DE FLETE RURAL</t>
  </si>
  <si>
    <t>COORDENADAS:</t>
  </si>
  <si>
    <t>LEYENDA MEDIO DE TRANSPORTE</t>
  </si>
  <si>
    <t>UNIDAD</t>
  </si>
  <si>
    <t>MATERIAL</t>
  </si>
  <si>
    <t>MEDIO DE TRANSPORTE</t>
  </si>
  <si>
    <t>CAPACIDAD DE VIAJE</t>
  </si>
  <si>
    <t>COSTO</t>
  </si>
  <si>
    <t>S</t>
  </si>
  <si>
    <t>W</t>
  </si>
  <si>
    <t>Persona sola</t>
  </si>
  <si>
    <t>Día</t>
  </si>
  <si>
    <t>°</t>
  </si>
  <si>
    <t>m</t>
  </si>
  <si>
    <t>s</t>
  </si>
  <si>
    <t>Caballo sólo</t>
  </si>
  <si>
    <t>Hora máquina</t>
  </si>
  <si>
    <t>Mula sóla</t>
  </si>
  <si>
    <t>ALTITUD m.s.n.m.:</t>
  </si>
  <si>
    <t>Caballo con persona</t>
  </si>
  <si>
    <t>.</t>
  </si>
  <si>
    <t>Mula con persona</t>
  </si>
  <si>
    <t>Furgón</t>
  </si>
  <si>
    <t xml:space="preserve">Camión </t>
  </si>
  <si>
    <t>Camioneta</t>
  </si>
  <si>
    <t>7. OBSERVACIONES/RECOMENDACIONES</t>
  </si>
  <si>
    <t>8. REFRENDO</t>
  </si>
  <si>
    <t>FIRMA Y SELLO DEL EVALUADOR TÉCNICO</t>
  </si>
  <si>
    <t xml:space="preserve"> V° B° DEL PROYECTISTA</t>
  </si>
  <si>
    <t>NOMBRE</t>
  </si>
  <si>
    <t>Página 1 de 3</t>
  </si>
  <si>
    <t>Nota: La presente ficha es una herramienta de diagnóstivo para el Evaluador Técnico, no es una encuesta para la familia.</t>
  </si>
  <si>
    <t>FICHA DE INFORMACIÓN SOCIAL DE LA VIVIENDA</t>
  </si>
  <si>
    <t>APELLIDOS Y NOMBRES:</t>
  </si>
  <si>
    <t>3. ¿QUIÉN TOMARÁ LA DECISIÓN DE MEJORAMIENTO DE LA VIVIENDA?</t>
  </si>
  <si>
    <t>PADRE</t>
  </si>
  <si>
    <t>MADRE</t>
  </si>
  <si>
    <t>CONYUGUE</t>
  </si>
  <si>
    <t>OTRO (Especificar)</t>
  </si>
  <si>
    <t>4. DATOS DE LA FAMILIA</t>
  </si>
  <si>
    <t>¿CUÁNTAS SON LAS PERSONAS QUE VIVEN EN LA VIVIENDA?</t>
  </si>
  <si>
    <t>¿CUÁNTOS MESES AL AÑO VIVEN EN LA VIVIENDA?</t>
  </si>
  <si>
    <t>¿CUÁNTOS NIÑO(A)S MENORES DE 5 AÑOS VIVEN EN LA VIVIENDA?</t>
  </si>
  <si>
    <t>¿CUÁNTOS ADULTOS MAYORES DE 65 AÑOS VIVEN EN LA VIVIENDA?</t>
  </si>
  <si>
    <t>¿CUÁNTAS EMBARAZADAS VIVEN EN LA VIVIENDA?</t>
  </si>
  <si>
    <t>NOMBRE Y APELLIDO</t>
  </si>
  <si>
    <t>Parentesco con el entrevistado</t>
  </si>
  <si>
    <t>Sexo</t>
  </si>
  <si>
    <t>Edad</t>
  </si>
  <si>
    <t>Ocupación principal</t>
  </si>
  <si>
    <t>Grado de instrucción</t>
  </si>
  <si>
    <t>Idioma que más usa</t>
  </si>
  <si>
    <t>Idioma que prefiere para capacitación</t>
  </si>
  <si>
    <t>H</t>
  </si>
  <si>
    <t>M</t>
  </si>
  <si>
    <t>ACTIVOS DE LA FAMILIA</t>
  </si>
  <si>
    <t xml:space="preserve">MOTOCICLETA </t>
  </si>
  <si>
    <t>AUTOMOVIL</t>
  </si>
  <si>
    <t>CAMIONETA</t>
  </si>
  <si>
    <t>MAQUINARIA MECANIZADA</t>
  </si>
  <si>
    <t xml:space="preserve">INTERNET </t>
  </si>
  <si>
    <t>REFRIGERADORA</t>
  </si>
  <si>
    <t>CAMIÓN</t>
  </si>
  <si>
    <t>TELEVISOR PANTALLA PLANA</t>
  </si>
  <si>
    <t>APOYO SOCIAL</t>
  </si>
  <si>
    <t>¿ALGUIEN DE LA FAMILIA RECIBE APOYO SOCIAL DEL ESTADO?</t>
  </si>
  <si>
    <t>DETALLAR</t>
  </si>
  <si>
    <t>5. CARACTERÍSTICAS DE LA VIVIENDA</t>
  </si>
  <si>
    <t>TENENCIA DE LA VIVIENDA</t>
  </si>
  <si>
    <t>NÚMERO DE AMBIENTES Y SU USO</t>
  </si>
  <si>
    <t>PROPIA</t>
  </si>
  <si>
    <t>CUIDANTE</t>
  </si>
  <si>
    <t xml:space="preserve">            Uso
Ambiente..</t>
  </si>
  <si>
    <t>COCINA</t>
  </si>
  <si>
    <t>COMEDOR</t>
  </si>
  <si>
    <t>DORMITORIO PADRES</t>
  </si>
  <si>
    <t>DORMITORIO HIJOS</t>
  </si>
  <si>
    <t>DORMITORIO ANCIANOS</t>
  </si>
  <si>
    <t>ALMACÉN HERRAMIENTAS</t>
  </si>
  <si>
    <t>ALMACÉN SEMILLAS</t>
  </si>
  <si>
    <t>CRIANZA DE CUYES</t>
  </si>
  <si>
    <t>ALQUILADA</t>
  </si>
  <si>
    <t>OTRO</t>
  </si>
  <si>
    <t>¿CÓMO PRUEBA QUE VIVE EN LA VIVIENDA?</t>
  </si>
  <si>
    <t>CONSTANCIA DE RESIDENCIA</t>
  </si>
  <si>
    <t>CONSTANCIA DE POSESIÓN</t>
  </si>
  <si>
    <t>¿TIENE OTRAS VIVIENDAS?</t>
  </si>
  <si>
    <t>¿CUÁNTAS?</t>
  </si>
  <si>
    <t>¿DÓNDE ESTÁN LAS VIVIENDAS</t>
  </si>
  <si>
    <t>COMBUSTIBLE UTILIZADO PARA COCINAR ALIMENTOS (Marcar con una "X")</t>
  </si>
  <si>
    <t>LEÑA</t>
  </si>
  <si>
    <t>BOSTA</t>
  </si>
  <si>
    <t>KEROSENE</t>
  </si>
  <si>
    <t>GAS</t>
  </si>
  <si>
    <t>¿DÓNDE DUERMEN LOS NIÑOS MENORES DE 5 AÑOS?</t>
  </si>
  <si>
    <t>¿DÓNDE DUERMEN LOS ADULTOS MAYORES A 65 AÑOS?</t>
  </si>
  <si>
    <t>¿DÓNDE DUERMEN LAS EMBARAZADAS?</t>
  </si>
  <si>
    <t>7. REFRENDO</t>
  </si>
  <si>
    <t xml:space="preserve">POR LA PRESENTE ACEPTO: </t>
  </si>
  <si>
    <t>LA REALIZACIÓN DE ACTIVIDADES DE MEJORAMIENTO DE MI VIVIENDA A CARGO DEL PNVR</t>
  </si>
  <si>
    <t>FORMAR PARTE DEL NÚCLEO EJECUTOR Y PARTICIPAR EN TODAS SUS ACTIVIDADES</t>
  </si>
  <si>
    <t>PARTICIPAR EN LAS CAPACITACIONES TÉCNICAS CONVOCADAS POR EL PNVR</t>
  </si>
  <si>
    <t>FIRMA Y/O HUELLA DIGITAL DEL BENEFICIARIO(A)</t>
  </si>
  <si>
    <t>FIRMA Y/O HUELLA DIGITAL DEL DECISOR DE INTERVENCIÓN</t>
  </si>
  <si>
    <t>FIRMA Y SELLO DEL ENTREVISTADOR/GESTOR SOCIAL</t>
  </si>
  <si>
    <t>FIRMA Y SELLO DE V° B° DEL PROYECTISTA</t>
  </si>
  <si>
    <t>Página 1 de 1</t>
  </si>
  <si>
    <t>Nota: La presente ficha es una herramienta de diagnóstico para el Gestor Social, no es una encuesta para la familia.</t>
  </si>
  <si>
    <t>DATOS</t>
  </si>
  <si>
    <t>PROYECTO</t>
  </si>
  <si>
    <t>:</t>
  </si>
  <si>
    <t>Cuadro de recomendaqción para tiempó de ejecución,  definir con criterio según dispersión de ubicación  de viviendas</t>
  </si>
  <si>
    <t>UBICACIÓN</t>
  </si>
  <si>
    <t>VIVIENDAS</t>
  </si>
  <si>
    <t>TIEMPO</t>
  </si>
  <si>
    <t>LOCALIDAD</t>
  </si>
  <si>
    <t>DE</t>
  </si>
  <si>
    <t>A</t>
  </si>
  <si>
    <t>DISTRITO</t>
  </si>
  <si>
    <t>PROVINCIA</t>
  </si>
  <si>
    <t>DEPART.</t>
  </si>
  <si>
    <t>JUNIN</t>
  </si>
  <si>
    <t>ENTIDAD</t>
  </si>
  <si>
    <t>MINISTERIO DE VIVIENDA, CONSTRUCCION Y SANEAMIENTO</t>
  </si>
  <si>
    <t>PROGRAMA NACIONAL DE VIVIENDA RURAL</t>
  </si>
  <si>
    <t>PROYECTISTA</t>
  </si>
  <si>
    <t>+</t>
  </si>
  <si>
    <t>EVALUADOR</t>
  </si>
  <si>
    <t xml:space="preserve">                      </t>
  </si>
  <si>
    <t>PROYECTO:</t>
  </si>
  <si>
    <t>UBICACIÓN:</t>
  </si>
  <si>
    <t>Localidad:</t>
  </si>
  <si>
    <t>Distrito:</t>
  </si>
  <si>
    <t>Provincia:</t>
  </si>
  <si>
    <t>Depart.:</t>
  </si>
  <si>
    <t>ENTIDAD:</t>
  </si>
  <si>
    <t>PROYECTISTA:</t>
  </si>
  <si>
    <t>EVALUADOR :</t>
  </si>
  <si>
    <t>COSTOS INDIRECTOS</t>
  </si>
  <si>
    <t>RUBROS PRESUPUESTALES</t>
  </si>
  <si>
    <t>MONTO</t>
  </si>
  <si>
    <t>TOTAL DE GASTOS GENERALES</t>
  </si>
  <si>
    <t>GASTOS DE GESTIÓN</t>
  </si>
  <si>
    <t>COSTO INDIRECTO TOTAL</t>
  </si>
  <si>
    <t>GASTOS GENERALES</t>
  </si>
  <si>
    <t>DESAGREGADO DE GASTOS VARIABLES Y FIJOS</t>
  </si>
  <si>
    <t>A)  GASTOS GENERALES VARIALES</t>
  </si>
  <si>
    <t>A.1)  Gastos de Dirección Técnica y Administrativa de obra</t>
  </si>
  <si>
    <t>A.1.1)  Personal Profesional y Técnico</t>
  </si>
  <si>
    <t>DESCRIPCION</t>
  </si>
  <si>
    <t>CANTIDAD</t>
  </si>
  <si>
    <t>COEFICIENTE</t>
  </si>
  <si>
    <t>P.U.</t>
  </si>
  <si>
    <t>PARCIAL</t>
  </si>
  <si>
    <t>MAESTRO DE OBRA</t>
  </si>
  <si>
    <t>TOTAL</t>
  </si>
  <si>
    <t>A.1.2)  Personal Administrativo y Auxiliar</t>
  </si>
  <si>
    <t>ALMACENERO-GUARDIAN</t>
  </si>
  <si>
    <t>A.1.3) Equipos para el personal Técnico y Administrativo</t>
  </si>
  <si>
    <t>CAMION 4 M3 VEHICULO TRANSPORTE PERSONAL</t>
  </si>
  <si>
    <t>A.2) Gastos Adminitrativos de Oficina</t>
  </si>
  <si>
    <t>Adquisición de cuaderno de obra</t>
  </si>
  <si>
    <t>Legalización de cuaderno de obra</t>
  </si>
  <si>
    <t>A.3) Gastos Otros</t>
  </si>
  <si>
    <t>Almacen de obra 5 x 10 mts</t>
  </si>
  <si>
    <t>Diseño de Mezcla</t>
  </si>
  <si>
    <t>Gastos por Alimentacion (personal obrero )</t>
  </si>
  <si>
    <t>Alquiler de Campamentos (Incluye Agua, Luz )</t>
  </si>
  <si>
    <t>Prueba de Compresion de Concreto</t>
  </si>
  <si>
    <t>Ensayos para agregados y piedra</t>
  </si>
  <si>
    <t>COSTO TOTAL EPP TECNICO - ADMINISTRATIVO</t>
  </si>
  <si>
    <t>CASCOS</t>
  </si>
  <si>
    <t>CHALECOS DE DRILL CON CINTA REFLECTIVA</t>
  </si>
  <si>
    <t>ZAPATOS SEGURIDAD</t>
  </si>
  <si>
    <t>LENTES DE PROTECCION</t>
  </si>
  <si>
    <t>B)  GASTOS GENERALES FIJOS</t>
  </si>
  <si>
    <t>B.1) SEGURO COMPLEMENTARIO DE TRABAJO DE RIESGO</t>
  </si>
  <si>
    <t>PLAZO DE EJECUCIÓN</t>
  </si>
  <si>
    <t>Meses</t>
  </si>
  <si>
    <t>CATEGORÍA PERSONAL</t>
  </si>
  <si>
    <t>CANTIDAD DE HORAS HOMBRE</t>
  </si>
  <si>
    <t>COSTO S/.</t>
  </si>
  <si>
    <t>DIAS NECESARIOS</t>
  </si>
  <si>
    <t>PROMEDIO PERSONAL POR MES</t>
  </si>
  <si>
    <t>PEON</t>
  </si>
  <si>
    <t>HH</t>
  </si>
  <si>
    <t>OFICIAL</t>
  </si>
  <si>
    <t>OPERARIO</t>
  </si>
  <si>
    <t>RESPONSABLE EN CAPACITACION EN SEGURIDAD Y SALUD</t>
  </si>
  <si>
    <t>MES</t>
  </si>
  <si>
    <t>ALMACENERO - GUARDIAN</t>
  </si>
  <si>
    <t>ASISTENTE DE RESIDENTE</t>
  </si>
  <si>
    <t>ASISTENTE ADMINISTRATIVO</t>
  </si>
  <si>
    <t>RESIDENTE DE OBRA</t>
  </si>
  <si>
    <t>SEGURO POR SALUD</t>
  </si>
  <si>
    <t>Tasa para salud</t>
  </si>
  <si>
    <t>IGV Salud</t>
  </si>
  <si>
    <t>TOTAL SEGURO POR SALUD</t>
  </si>
  <si>
    <t>SEGURO POR PENSIÓN</t>
  </si>
  <si>
    <t>Tasa para pensión</t>
  </si>
  <si>
    <t>Impuestos adicional Pensión</t>
  </si>
  <si>
    <t>TOTAL SEGURO POR PENSIÓN</t>
  </si>
  <si>
    <t>B.2) SEGURO DE TRANSPORTE DISTRIBUCIÓN PRIMARIA (NEC)</t>
  </si>
  <si>
    <t>Según cotización</t>
  </si>
  <si>
    <t>TOTAL GASTOS GENERALES VARIABLES Y FIJOS DEL PROYECTO</t>
  </si>
  <si>
    <t>CONSIDERACIONES:</t>
  </si>
  <si>
    <t>01 VEHICULO DE TRANSPOSTE DE PERSONAL CUANDO EXISTA MAS DE 100 BENEFICIARIOS Y/O EN EL CASO DE SER DISPERSOS (LEJANIA DE BENEFICIARIOS)</t>
  </si>
  <si>
    <t>DATOS GENERALES</t>
  </si>
  <si>
    <t>COSTO/N°</t>
  </si>
  <si>
    <t>1</t>
  </si>
  <si>
    <t>HONORARIOS PROFESIONALES POR MES</t>
  </si>
  <si>
    <t>Nuevos Soles</t>
  </si>
  <si>
    <t>2</t>
  </si>
  <si>
    <t>PLAZO DE EJECUCION DE LA OBRA</t>
  </si>
  <si>
    <t>3</t>
  </si>
  <si>
    <t>NÚMERO DE USUARIOS</t>
  </si>
  <si>
    <t>Usuarios</t>
  </si>
  <si>
    <t>COSTO PROGRAMADO</t>
  </si>
  <si>
    <t>CANT.</t>
  </si>
  <si>
    <t>ACTIVIDADES PREVIAS</t>
  </si>
  <si>
    <t>MONTO DE EJECUCION DE OBRA</t>
  </si>
  <si>
    <t>MOVILIDAD Y TRASLADOS</t>
  </si>
  <si>
    <t>4</t>
  </si>
  <si>
    <t>LIQUIDACION DE OBRA</t>
  </si>
  <si>
    <t>COSTO TOTAL RESIDENTE DE OBRA</t>
  </si>
  <si>
    <t>MOVILIDAD</t>
  </si>
  <si>
    <t>CONSIDERACION</t>
  </si>
  <si>
    <t>PIE DE CARRETERA (HASTA 5 KM)</t>
  </si>
  <si>
    <t>DE 5 KM A 10 KM DE DISPERSION</t>
  </si>
  <si>
    <t>DE 10 KM HASTA 20 KM (C.P. concentrados)</t>
  </si>
  <si>
    <t>DE 10 KM a + (dispersos)</t>
  </si>
  <si>
    <t>ASISTENTE DE RESIDENTE DE OBRA</t>
  </si>
  <si>
    <t>PLAZO DE EJECUCION DEL PROYECTO</t>
  </si>
  <si>
    <t>NÚMERO DE BENEFICIARIOS</t>
  </si>
  <si>
    <t>ASISTENTE DE RESIDENTE  DEL PROYECTO</t>
  </si>
  <si>
    <t>COSTO TOTAL ASISTENTE DE RESIDENTE</t>
  </si>
  <si>
    <t xml:space="preserve">PLAZO DE EJECUCION DEL PROYECTO </t>
  </si>
  <si>
    <t>COSTO TOTAL ASISTENTE ADMINISTRATIVO</t>
  </si>
  <si>
    <t>GESTOR SOCIAL</t>
  </si>
  <si>
    <t>COSTO TOTAL GESTOR SOCIAL</t>
  </si>
  <si>
    <t>GASTOS FINANCIEROS DEL NÚCLEO EJECUTOR</t>
  </si>
  <si>
    <t>CONCEPTO</t>
  </si>
  <si>
    <t>DETALLE</t>
  </si>
  <si>
    <t>Costo Unitario</t>
  </si>
  <si>
    <t>N° Veces al mes</t>
  </si>
  <si>
    <t>Plazo de 
ejecución</t>
  </si>
  <si>
    <t>Parcial</t>
  </si>
  <si>
    <t>COSTOS DE APERTURA DE CUENTAS</t>
  </si>
  <si>
    <t>COSTO POR APERTURA DE CUENTA</t>
  </si>
  <si>
    <t>COSTOS DE MANTENIMIENTO MENSUAL</t>
  </si>
  <si>
    <t>COSTO POR RETIRO</t>
  </si>
  <si>
    <t>MONTO DEL PROYECTO NE</t>
  </si>
  <si>
    <t>ITF</t>
  </si>
  <si>
    <t>PORTES</t>
  </si>
  <si>
    <t>COSTOS DE LAS HERRAMIENTAS DE CONTROL Y SEGUIMIENTO</t>
  </si>
  <si>
    <t>COMUNICACIÓN POR CORREO ELECTRÓNICO DE MOVIMIENTOS</t>
  </si>
  <si>
    <t>EXTRACTO BANCARIO MENSUAL</t>
  </si>
  <si>
    <t>COSTOS DE CIERRE Y CANCELACIÓN</t>
  </si>
  <si>
    <t>EXTRACTO BANCARIO FINAL</t>
  </si>
  <si>
    <t>TOTAL GASTOS FINANCIEROS</t>
  </si>
  <si>
    <t>GASTOS FINANCIEROS DEL NÚCLEO EJECUTOR CENTRAL</t>
  </si>
  <si>
    <t>MONTO DEL PROYECTO NEC</t>
  </si>
  <si>
    <t>RESUMEN GASTOS FINANCIEROS</t>
  </si>
  <si>
    <t>TOTAL DE GASTOS FINANCIEROS</t>
  </si>
  <si>
    <t>NUCLEO EJECUTOR CENTRAL</t>
  </si>
  <si>
    <t>RUTA</t>
  </si>
  <si>
    <t>TIEMPO DE EJECUCION</t>
  </si>
  <si>
    <t>MESES</t>
  </si>
  <si>
    <t xml:space="preserve">CUSCO </t>
  </si>
  <si>
    <t>SICUANI</t>
  </si>
  <si>
    <t>** CUSCO -SICUANI Y VICEVERSA</t>
  </si>
  <si>
    <t>EL DESCANZO</t>
  </si>
  <si>
    <t xml:space="preserve"> * SICUANI - EL DESCANZO - TAMBO Y VICEVERSA</t>
  </si>
  <si>
    <t xml:space="preserve">ELDESCANZO </t>
  </si>
  <si>
    <t>TAMBO</t>
  </si>
  <si>
    <t>1)</t>
  </si>
  <si>
    <t>MOVILIDAD Y VIÁTICOS NÚCLEO EJECUTOR CENTRAL</t>
  </si>
  <si>
    <t>COSTO POR COMISIÓN</t>
  </si>
  <si>
    <t>VECES
POR MES</t>
  </si>
  <si>
    <t>PLAZO DE
EJECUCIÓN</t>
  </si>
  <si>
    <t>SUB TOTAL</t>
  </si>
  <si>
    <t>PRESIDENTE(a) NEC</t>
  </si>
  <si>
    <t>Movilidad local*</t>
  </si>
  <si>
    <t>Pasajes nacionales**</t>
  </si>
  <si>
    <t>Viáticos por comisión</t>
  </si>
  <si>
    <t>SECRETARIO(a) TÉCNICO NEC</t>
  </si>
  <si>
    <t>TESORERO(a) NEC</t>
  </si>
  <si>
    <t>FISCAL NEC</t>
  </si>
  <si>
    <t>2)</t>
  </si>
  <si>
    <t xml:space="preserve">SELLOS </t>
  </si>
  <si>
    <t>DESCRIPCIÓN</t>
  </si>
  <si>
    <t>PRECIO</t>
  </si>
  <si>
    <t xml:space="preserve">Sellos </t>
  </si>
  <si>
    <t>Unidad</t>
  </si>
  <si>
    <t>3)</t>
  </si>
  <si>
    <t>ÚTILES DE ESCRITORIO</t>
  </si>
  <si>
    <t>Papel Bonn 75 grs.</t>
  </si>
  <si>
    <t>Millar</t>
  </si>
  <si>
    <t>Lapiceros, cuadernos y otros</t>
  </si>
  <si>
    <t>Global</t>
  </si>
  <si>
    <t>Fotocopias</t>
  </si>
  <si>
    <t>COSTO MENSUAL</t>
  </si>
  <si>
    <t>PLAZO DE EJECUCIÓN NÚCLEO EJECUTOR CENTRAL</t>
  </si>
  <si>
    <t>TOTAL DE GASTOS DE GESTIÓN DEL NÚCLEO EJECUTOR CENTRAL</t>
  </si>
  <si>
    <t>EQUIPOS DE PROTECCION PERSONAL TECNICO - ADMINISTRATIVO</t>
  </si>
  <si>
    <t>CANT</t>
  </si>
  <si>
    <t>COEF</t>
  </si>
  <si>
    <t xml:space="preserve">  </t>
  </si>
  <si>
    <t>DESAGREGADO DE GASTOS DE GESTION NUCLEO EJECUTOR</t>
  </si>
  <si>
    <t xml:space="preserve">TIEMPO DE EJECUCION  </t>
  </si>
  <si>
    <t>TRAMO DE RECORRIDO</t>
  </si>
  <si>
    <t>TRAMO</t>
  </si>
  <si>
    <t>A TRAMO</t>
  </si>
  <si>
    <t>MOVILIDAD Y VIÁTICOS NÚCLEO EJECUTOR</t>
  </si>
  <si>
    <t>PRESIDENTE(a) NE</t>
  </si>
  <si>
    <t>Movilidad *</t>
  </si>
  <si>
    <t>Viáticos</t>
  </si>
  <si>
    <t>SECRETARIO(a) NE</t>
  </si>
  <si>
    <t>TESORERO(a) NE</t>
  </si>
  <si>
    <t>COMITE DE VIGILANCIA NE</t>
  </si>
  <si>
    <t>CUADERNO DE ACTAS - LEGALIZACIONES - SELLOS - MURAL INFORMATIVO - IMPRESIONES DIVERSAS</t>
  </si>
  <si>
    <t>Libro de actas</t>
  </si>
  <si>
    <t>Legalizaciones de Libro de Actas</t>
  </si>
  <si>
    <t>Sellos de los representantes del nucleo ejecutor</t>
  </si>
  <si>
    <t>Mural informativo</t>
  </si>
  <si>
    <t xml:space="preserve">Impresiones varias </t>
  </si>
  <si>
    <t>Pagos Juez de Paz - gastos notariales</t>
  </si>
  <si>
    <t>Papel Bond 75 grs.</t>
  </si>
  <si>
    <t>Impresiones informes y otros</t>
  </si>
  <si>
    <t>Servicio de Courier/Encomienda</t>
  </si>
  <si>
    <t xml:space="preserve">PLAZO DE EJECUCIÓN NÚCLEO EJECUTOR </t>
  </si>
  <si>
    <t>4)</t>
  </si>
  <si>
    <t>GASTOS DE INDUCCION TECNICA - SOCIAL</t>
  </si>
  <si>
    <t>Lapiceros, papelografos, cuadernos y otros</t>
  </si>
  <si>
    <t>Refrigerios</t>
  </si>
  <si>
    <t>Benef</t>
  </si>
  <si>
    <t>Banner de difusion</t>
  </si>
  <si>
    <t>TOTAL DE GASTOS DE GESTIÓN DEL NÚCLEO EJECUTOR</t>
  </si>
  <si>
    <t>SUPERVISIÓN DE OBRA</t>
  </si>
  <si>
    <t>COSTO TOTAL DE SUPERVISION</t>
  </si>
  <si>
    <t>CHANCHAMAYO</t>
  </si>
  <si>
    <t>“MEJORAMIENTO DE VIVIENDA RURAL EN EL CENTRO POBLADO AGUAS DE NIEVE - DISTRITO DE MONOBAMBA - PROVINCIA DE JAUJA; CENTROS POBLADOS PUCALOMA Y UTCUYACU - DISTRITO DE VITOC - PROVINCIA DE CHANCHAMAYO - DEPARTAMENTO DE JUNIN"</t>
  </si>
  <si>
    <t>PUCALOMA - UTCUMAYO - AGUAS DE NIEVE</t>
  </si>
  <si>
    <t>VITOC - MONOBAMBA</t>
  </si>
  <si>
    <t xml:space="preserve">ING. KEMMER EMELY SANCHEZ ZARATE </t>
  </si>
  <si>
    <t xml:space="preserve">ARQ. ELLUZMARY GLENDY LIMAYLLA GUTIERREZ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</si>
</sst>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3" formatCode="_-* #,##0.00_-;\-* #,##0.00_-;_-* &quot;-&quot;??_-;_-@_-"/>
    <numFmt numFmtId="164" formatCode="_ [$S/.-280A]\ * #,##0.00_ ;_ [$S/.-280A]\ * \-#,##0.00_ ;_ [$S/.-280A]\ * &quot;-&quot;??_ ;_ @_ "/>
    <numFmt numFmtId="165" formatCode="0.000"/>
    <numFmt numFmtId="166" formatCode="dd\-mmm\-yy_)"/>
    <numFmt numFmtId="167" formatCode="_-&quot;S/&quot;* #,##0.00_-;\-&quot;S/&quot;* #,##0.00_-;_-&quot;S/&quot;* &quot;-&quot;??_-;_-@"/>
    <numFmt numFmtId="168" formatCode="_ &quot;S/&quot;* #,##0.00_ ;_ &quot;S/&quot;* \-#,##0.00_ ;_ &quot;S/&quot;* &quot;-&quot;??_ ;_ @_ "/>
    <numFmt numFmtId="169" formatCode="_-[$S/.-280A]* #,##0.00_-;\-[$S/.-280A]* #,##0.00_-;_-[$S/.-280A]* &quot;-&quot;??_-;_-@"/>
    <numFmt numFmtId="170" formatCode="0.0"/>
    <numFmt numFmtId="171" formatCode="_ &quot;S/.&quot;\ * #,##0.00_ ;_ &quot;S/.&quot;\ * \-#,##0.00_ ;_ &quot;S/.&quot;\ * &quot;-&quot;??_ ;_ @_ "/>
    <numFmt numFmtId="172" formatCode="_ [$S/.-C6B]\ * #,##0.00_ ;_ [$S/.-C6B]\ * \-#,##0.00_ ;_ [$S/.-C6B]\ * &quot;-&quot;??_ ;_ @_ "/>
    <numFmt numFmtId="173" formatCode="[$S/.-280A]\ #,##0.00;[$S/.-280A]\ \-#,##0.00"/>
    <numFmt numFmtId="174" formatCode="#,##0.0"/>
    <numFmt numFmtId="175" formatCode="0.000%"/>
    <numFmt numFmtId="176" formatCode="&quot;S/.&quot;\ #,##0.00"/>
    <numFmt numFmtId="177" formatCode="_ * #,##0.00_ ;_ * \-#,##0.00_ ;_ * &quot;-&quot;??_ ;_ @_ "/>
    <numFmt numFmtId="178" formatCode="_ * #,##0.0_ ;_ * \-#,##0.0_ ;_ * &quot;-&quot;??_ ;_ @_ "/>
    <numFmt numFmtId="179" formatCode="_ * #,##0.00000000000000000_ ;_ * \-#,##0.00000000000000000_ ;_ * &quot;-&quot;??_ ;_ @_ "/>
  </numFmts>
  <fonts count="6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i/>
      <sz val="11"/>
      <color theme="1"/>
      <name val="Calibri"/>
      <family val="2"/>
    </font>
    <font>
      <sz val="13"/>
      <color theme="1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6"/>
      <color theme="1"/>
      <name val="Calibri"/>
      <family val="2"/>
    </font>
    <font>
      <b/>
      <sz val="18"/>
      <color rgb="FFFF0000"/>
      <name val="Calibri"/>
      <family val="2"/>
    </font>
    <font>
      <b/>
      <sz val="16"/>
      <color theme="1"/>
      <name val="Calibri"/>
      <family val="2"/>
    </font>
    <font>
      <b/>
      <sz val="10"/>
      <color theme="1"/>
      <name val="Calibri"/>
      <family val="2"/>
    </font>
    <font>
      <b/>
      <sz val="9"/>
      <color theme="1"/>
      <name val="Calibri"/>
      <family val="2"/>
    </font>
    <font>
      <b/>
      <sz val="12"/>
      <color rgb="FFFF0000"/>
      <name val="Calibri"/>
      <family val="2"/>
    </font>
    <font>
      <b/>
      <sz val="20"/>
      <color theme="1"/>
      <name val="Arial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Arial Narrow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sz val="7"/>
      <color theme="1"/>
      <name val="Arial"/>
      <family val="2"/>
    </font>
    <font>
      <sz val="10"/>
      <color theme="1"/>
      <name val="Arial"/>
      <family val="2"/>
    </font>
    <font>
      <b/>
      <sz val="14"/>
      <color rgb="FFFF0000"/>
      <name val="Arial"/>
      <family val="2"/>
    </font>
    <font>
      <b/>
      <sz val="14"/>
      <color rgb="FFB4C6E7"/>
      <name val="Arial"/>
      <family val="2"/>
    </font>
    <font>
      <sz val="10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theme="1"/>
      <name val="Arial Narrow"/>
      <family val="2"/>
    </font>
    <font>
      <b/>
      <sz val="11"/>
      <color theme="0"/>
      <name val="Arial Black"/>
      <family val="2"/>
    </font>
    <font>
      <sz val="11"/>
      <color theme="1"/>
      <name val="Arial Black"/>
      <family val="2"/>
    </font>
    <font>
      <sz val="8"/>
      <color theme="1"/>
      <name val="Arial"/>
      <family val="2"/>
    </font>
    <font>
      <b/>
      <sz val="16"/>
      <color theme="0"/>
      <name val="Calibri"/>
      <family val="2"/>
    </font>
    <font>
      <b/>
      <sz val="10"/>
      <color theme="1"/>
      <name val="Arial Black"/>
      <family val="2"/>
    </font>
    <font>
      <sz val="9"/>
      <color theme="1"/>
      <name val="Arial"/>
      <family val="2"/>
    </font>
    <font>
      <b/>
      <sz val="9"/>
      <color theme="0"/>
      <name val="Arial Black"/>
      <family val="2"/>
    </font>
    <font>
      <sz val="8"/>
      <color theme="1"/>
      <name val="Calibri"/>
      <family val="2"/>
    </font>
    <font>
      <sz val="8"/>
      <color rgb="FFFF0000"/>
      <name val="Arial"/>
      <family val="2"/>
    </font>
    <font>
      <sz val="8"/>
      <color rgb="FF0C0C0C"/>
      <name val="Calibri"/>
      <family val="2"/>
    </font>
    <font>
      <b/>
      <sz val="8"/>
      <color theme="1"/>
      <name val="Calibri"/>
      <family val="2"/>
    </font>
    <font>
      <sz val="10"/>
      <color rgb="FF0C0C0C"/>
      <name val="Calibri"/>
      <family val="2"/>
    </font>
    <font>
      <sz val="10"/>
      <color rgb="FF000000"/>
      <name val="Arial Narrow"/>
      <family val="2"/>
    </font>
    <font>
      <b/>
      <sz val="10"/>
      <color rgb="FF2F5496"/>
      <name val="Calibri"/>
      <family val="2"/>
    </font>
    <font>
      <sz val="11"/>
      <color theme="1"/>
      <name val="Arial"/>
      <family val="2"/>
    </font>
    <font>
      <sz val="11"/>
      <color rgb="FFFF0000"/>
      <name val="Calibri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"/>
      <family val="2"/>
    </font>
    <font>
      <sz val="8"/>
      <color theme="1"/>
      <name val="Arial Black"/>
      <family val="2"/>
    </font>
    <font>
      <b/>
      <sz val="8"/>
      <color theme="1"/>
      <name val="Arial Black"/>
      <family val="2"/>
    </font>
    <font>
      <sz val="14"/>
      <color theme="1"/>
      <name val="Calibri"/>
      <family val="2"/>
    </font>
    <font>
      <sz val="12"/>
      <color theme="1"/>
      <name val="Arial Black"/>
      <family val="2"/>
    </font>
    <font>
      <b/>
      <sz val="12"/>
      <color theme="1"/>
      <name val="Arial Black"/>
      <family val="2"/>
    </font>
    <font>
      <sz val="8"/>
      <color rgb="FFFF0000"/>
      <name val="Calibri"/>
      <family val="2"/>
    </font>
    <font>
      <b/>
      <sz val="6"/>
      <color theme="1"/>
      <name val="Calibri"/>
      <family val="2"/>
    </font>
    <font>
      <sz val="9"/>
      <color theme="1"/>
      <name val="Calibri"/>
      <family val="2"/>
    </font>
    <font>
      <b/>
      <sz val="11"/>
      <color theme="0"/>
      <name val="Calibri"/>
      <family val="2"/>
    </font>
    <font>
      <sz val="8"/>
      <color rgb="FFFF0000"/>
      <name val="Arial Black"/>
      <family val="2"/>
    </font>
    <font>
      <b/>
      <sz val="14"/>
      <color theme="0"/>
      <name val="Calibri"/>
      <family val="2"/>
    </font>
    <font>
      <b/>
      <i/>
      <u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8EAADB"/>
        <bgColor rgb="FF8EAADB"/>
      </patternFill>
    </fill>
    <fill>
      <patternFill patternType="solid">
        <fgColor rgb="FFDADADA"/>
        <bgColor rgb="FFDADADA"/>
      </patternFill>
    </fill>
    <fill>
      <patternFill patternType="solid">
        <fgColor theme="0"/>
        <bgColor theme="0"/>
      </patternFill>
    </fill>
    <fill>
      <patternFill patternType="solid">
        <fgColor rgb="FFFFFFCC"/>
        <bgColor rgb="FFFFFFCC"/>
      </patternFill>
    </fill>
    <fill>
      <patternFill patternType="solid">
        <fgColor rgb="FF3366FF"/>
        <bgColor rgb="FF3366FF"/>
      </patternFill>
    </fill>
    <fill>
      <patternFill patternType="solid">
        <fgColor rgb="FF1F3864"/>
        <bgColor rgb="FF1F3864"/>
      </patternFill>
    </fill>
    <fill>
      <patternFill patternType="solid">
        <fgColor rgb="FF002060"/>
        <bgColor rgb="FF002060"/>
      </patternFill>
    </fill>
    <fill>
      <patternFill patternType="solid">
        <fgColor rgb="FF1E4E79"/>
        <bgColor rgb="FF1E4E79"/>
      </patternFill>
    </fill>
    <fill>
      <patternFill patternType="solid">
        <fgColor rgb="FFF7CAAC"/>
        <bgColor rgb="FFF7CAAC"/>
      </patternFill>
    </fill>
    <fill>
      <patternFill patternType="solid">
        <fgColor rgb="FFBFBFBF"/>
        <bgColor rgb="FFBFBFBF"/>
      </patternFill>
    </fill>
    <fill>
      <patternFill patternType="solid">
        <fgColor rgb="FFECECEC"/>
        <bgColor rgb="FFECECEC"/>
      </patternFill>
    </fill>
    <fill>
      <patternFill patternType="solid">
        <fgColor rgb="FFA5A5A5"/>
        <bgColor rgb="FFA5A5A5"/>
      </patternFill>
    </fill>
    <fill>
      <patternFill patternType="solid">
        <fgColor rgb="FFFFFF00"/>
        <bgColor theme="0"/>
      </patternFill>
    </fill>
  </fills>
  <borders count="18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 style="dotted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rgb="FF000000"/>
      </top>
      <bottom style="double">
        <color rgb="FF000000"/>
      </bottom>
      <diagonal/>
    </border>
    <border>
      <left/>
      <right style="medium">
        <color indexed="64"/>
      </right>
      <top style="thin">
        <color rgb="FF000000"/>
      </top>
      <bottom style="double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62" fillId="0" borderId="0" applyFont="0" applyFill="0" applyBorder="0" applyAlignment="0" applyProtection="0"/>
    <xf numFmtId="0" fontId="63" fillId="0" borderId="163"/>
    <xf numFmtId="0" fontId="63" fillId="0" borderId="163"/>
  </cellStyleXfs>
  <cellXfs count="77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top"/>
    </xf>
    <xf numFmtId="0" fontId="4" fillId="0" borderId="0" xfId="0" applyFont="1"/>
    <xf numFmtId="0" fontId="2" fillId="0" borderId="0" xfId="0" applyFont="1" applyAlignment="1">
      <alignment vertical="top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0" xfId="0" applyFont="1" applyAlignment="1">
      <alignment horizontal="right" vertical="top"/>
    </xf>
    <xf numFmtId="0" fontId="6" fillId="0" borderId="0" xfId="0" applyFont="1"/>
    <xf numFmtId="0" fontId="8" fillId="0" borderId="0" xfId="0" applyFont="1" applyAlignment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top" wrapText="1"/>
    </xf>
    <xf numFmtId="1" fontId="11" fillId="3" borderId="20" xfId="0" applyNumberFormat="1" applyFont="1" applyFill="1" applyBorder="1" applyAlignment="1">
      <alignment horizontal="center" vertical="center" wrapText="1"/>
    </xf>
    <xf numFmtId="1" fontId="11" fillId="3" borderId="21" xfId="0" applyNumberFormat="1" applyFont="1" applyFill="1" applyBorder="1" applyAlignment="1">
      <alignment horizontal="center" vertical="center" wrapText="1"/>
    </xf>
    <xf numFmtId="1" fontId="11" fillId="3" borderId="21" xfId="0" applyNumberFormat="1" applyFont="1" applyFill="1" applyBorder="1" applyAlignment="1">
      <alignment horizontal="center" vertical="center"/>
    </xf>
    <xf numFmtId="1" fontId="11" fillId="3" borderId="22" xfId="0" applyNumberFormat="1" applyFont="1" applyFill="1" applyBorder="1" applyAlignment="1">
      <alignment horizontal="center" vertical="center" wrapText="1"/>
    </xf>
    <xf numFmtId="0" fontId="2" fillId="0" borderId="0" xfId="0" applyFont="1"/>
    <xf numFmtId="49" fontId="2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vertical="center" wrapText="1"/>
    </xf>
    <xf numFmtId="0" fontId="11" fillId="0" borderId="38" xfId="0" applyFont="1" applyBorder="1" applyAlignment="1">
      <alignment horizontal="center" vertical="center" wrapText="1"/>
    </xf>
    <xf numFmtId="0" fontId="11" fillId="0" borderId="39" xfId="0" applyFont="1" applyBorder="1" applyAlignment="1">
      <alignment horizontal="center" vertical="center" wrapText="1"/>
    </xf>
    <xf numFmtId="0" fontId="11" fillId="0" borderId="40" xfId="0" applyFont="1" applyBorder="1" applyAlignment="1">
      <alignment horizontal="center" vertical="center" wrapText="1"/>
    </xf>
    <xf numFmtId="15" fontId="2" fillId="0" borderId="0" xfId="0" applyNumberFormat="1" applyFont="1" applyAlignment="1">
      <alignment vertical="top" wrapText="1"/>
    </xf>
    <xf numFmtId="0" fontId="9" fillId="2" borderId="51" xfId="0" applyFont="1" applyFill="1" applyBorder="1" applyAlignment="1">
      <alignment vertical="top"/>
    </xf>
    <xf numFmtId="0" fontId="9" fillId="2" borderId="52" xfId="0" applyFont="1" applyFill="1" applyBorder="1" applyAlignment="1">
      <alignment vertical="top"/>
    </xf>
    <xf numFmtId="0" fontId="9" fillId="2" borderId="53" xfId="0" applyFont="1" applyFill="1" applyBorder="1" applyAlignment="1">
      <alignment vertical="top"/>
    </xf>
    <xf numFmtId="0" fontId="13" fillId="2" borderId="55" xfId="0" applyFont="1" applyFill="1" applyBorder="1" applyAlignment="1">
      <alignment horizontal="left" vertical="top" wrapText="1"/>
    </xf>
    <xf numFmtId="0" fontId="11" fillId="0" borderId="56" xfId="0" applyFont="1" applyBorder="1" applyAlignment="1">
      <alignment horizontal="center" vertical="center"/>
    </xf>
    <xf numFmtId="0" fontId="11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0" borderId="1" xfId="0" applyFont="1" applyBorder="1"/>
    <xf numFmtId="0" fontId="8" fillId="0" borderId="1" xfId="0" applyFont="1" applyBorder="1" applyAlignment="1">
      <alignment horizontal="right" vertical="top" wrapText="1"/>
    </xf>
    <xf numFmtId="0" fontId="4" fillId="0" borderId="59" xfId="0" applyFont="1" applyBorder="1" applyAlignment="1">
      <alignment horizontal="right" vertical="top" wrapText="1"/>
    </xf>
    <xf numFmtId="0" fontId="9" fillId="0" borderId="1" xfId="0" applyFont="1" applyBorder="1" applyAlignment="1">
      <alignment horizontal="right" vertical="top" wrapText="1"/>
    </xf>
    <xf numFmtId="0" fontId="8" fillId="2" borderId="63" xfId="0" applyFont="1" applyFill="1" applyBorder="1" applyAlignment="1">
      <alignment horizontal="center" vertical="center"/>
    </xf>
    <xf numFmtId="0" fontId="9" fillId="0" borderId="59" xfId="0" applyFont="1" applyBorder="1" applyAlignment="1">
      <alignment horizontal="right" vertical="top" wrapText="1"/>
    </xf>
    <xf numFmtId="0" fontId="8" fillId="2" borderId="65" xfId="0" applyFont="1" applyFill="1" applyBorder="1" applyAlignment="1">
      <alignment horizontal="center" vertical="center"/>
    </xf>
    <xf numFmtId="0" fontId="8" fillId="0" borderId="60" xfId="0" applyFont="1" applyBorder="1"/>
    <xf numFmtId="0" fontId="9" fillId="0" borderId="66" xfId="0" applyFont="1" applyBorder="1" applyAlignment="1">
      <alignment horizontal="right" vertical="top" wrapText="1"/>
    </xf>
    <xf numFmtId="0" fontId="9" fillId="2" borderId="68" xfId="0" applyFont="1" applyFill="1" applyBorder="1" applyAlignment="1">
      <alignment horizontal="center" vertical="center"/>
    </xf>
    <xf numFmtId="0" fontId="8" fillId="0" borderId="68" xfId="0" applyFont="1" applyBorder="1"/>
    <xf numFmtId="0" fontId="9" fillId="0" borderId="69" xfId="0" applyFont="1" applyBorder="1" applyAlignment="1">
      <alignment horizontal="right" vertical="top" wrapText="1"/>
    </xf>
    <xf numFmtId="0" fontId="9" fillId="2" borderId="21" xfId="0" applyFont="1" applyFill="1" applyBorder="1" applyAlignment="1">
      <alignment horizontal="center" vertical="center"/>
    </xf>
    <xf numFmtId="0" fontId="8" fillId="0" borderId="21" xfId="0" applyFont="1" applyBorder="1"/>
    <xf numFmtId="0" fontId="9" fillId="0" borderId="22" xfId="0" applyFont="1" applyBorder="1" applyAlignment="1">
      <alignment horizontal="right" vertical="top" wrapText="1"/>
    </xf>
    <xf numFmtId="0" fontId="8" fillId="2" borderId="79" xfId="0" applyFont="1" applyFill="1" applyBorder="1" applyAlignment="1">
      <alignment horizontal="center" vertical="center" wrapText="1"/>
    </xf>
    <xf numFmtId="0" fontId="8" fillId="3" borderId="80" xfId="0" applyFont="1" applyFill="1" applyBorder="1" applyAlignment="1">
      <alignment horizontal="left"/>
    </xf>
    <xf numFmtId="0" fontId="8" fillId="3" borderId="81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left"/>
    </xf>
    <xf numFmtId="0" fontId="8" fillId="3" borderId="59" xfId="0" applyFont="1" applyFill="1" applyBorder="1" applyAlignment="1">
      <alignment horizontal="left"/>
    </xf>
    <xf numFmtId="0" fontId="8" fillId="3" borderId="82" xfId="0" applyFont="1" applyFill="1" applyBorder="1" applyAlignment="1">
      <alignment horizontal="left"/>
    </xf>
    <xf numFmtId="0" fontId="8" fillId="3" borderId="83" xfId="0" applyFont="1" applyFill="1" applyBorder="1" applyAlignment="1">
      <alignment horizontal="left"/>
    </xf>
    <xf numFmtId="0" fontId="8" fillId="2" borderId="84" xfId="0" applyFont="1" applyFill="1" applyBorder="1" applyAlignment="1">
      <alignment horizontal="center" vertical="center" wrapText="1"/>
    </xf>
    <xf numFmtId="0" fontId="9" fillId="2" borderId="92" xfId="0" applyFont="1" applyFill="1" applyBorder="1" applyAlignment="1">
      <alignment horizontal="center" vertical="center" wrapText="1"/>
    </xf>
    <xf numFmtId="0" fontId="9" fillId="2" borderId="93" xfId="0" applyFont="1" applyFill="1" applyBorder="1" applyAlignment="1">
      <alignment horizontal="center" vertical="center" wrapText="1"/>
    </xf>
    <xf numFmtId="0" fontId="9" fillId="2" borderId="96" xfId="0" applyFont="1" applyFill="1" applyBorder="1" applyAlignment="1">
      <alignment horizontal="center" vertical="center" wrapText="1"/>
    </xf>
    <xf numFmtId="0" fontId="2" fillId="0" borderId="97" xfId="0" applyFont="1" applyBorder="1" applyAlignment="1">
      <alignment vertical="top" wrapText="1"/>
    </xf>
    <xf numFmtId="0" fontId="2" fillId="0" borderId="98" xfId="0" applyFont="1" applyBorder="1" applyAlignment="1">
      <alignment vertical="top" wrapText="1"/>
    </xf>
    <xf numFmtId="0" fontId="2" fillId="0" borderId="101" xfId="0" applyFont="1" applyBorder="1" applyAlignment="1">
      <alignment vertical="top" wrapText="1"/>
    </xf>
    <xf numFmtId="0" fontId="4" fillId="2" borderId="80" xfId="0" applyFont="1" applyFill="1" applyBorder="1" applyAlignment="1">
      <alignment horizontal="center" vertical="center"/>
    </xf>
    <xf numFmtId="0" fontId="4" fillId="0" borderId="75" xfId="0" applyFont="1" applyBorder="1" applyAlignment="1">
      <alignment horizontal="center" vertical="center"/>
    </xf>
    <xf numFmtId="0" fontId="4" fillId="0" borderId="57" xfId="0" applyFont="1" applyBorder="1" applyAlignment="1">
      <alignment horizontal="center" vertical="center"/>
    </xf>
    <xf numFmtId="0" fontId="4" fillId="0" borderId="102" xfId="0" applyFont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4" fillId="0" borderId="103" xfId="0" applyFont="1" applyBorder="1" applyAlignment="1">
      <alignment horizontal="center" vertical="center"/>
    </xf>
    <xf numFmtId="0" fontId="15" fillId="0" borderId="5" xfId="0" applyFont="1" applyBorder="1"/>
    <xf numFmtId="0" fontId="15" fillId="0" borderId="6" xfId="0" applyFont="1" applyBorder="1" applyAlignment="1">
      <alignment horizontal="left"/>
    </xf>
    <xf numFmtId="1" fontId="11" fillId="2" borderId="20" xfId="0" applyNumberFormat="1" applyFont="1" applyFill="1" applyBorder="1" applyAlignment="1">
      <alignment horizontal="center" vertical="center" wrapText="1"/>
    </xf>
    <xf numFmtId="1" fontId="11" fillId="2" borderId="21" xfId="0" applyNumberFormat="1" applyFont="1" applyFill="1" applyBorder="1" applyAlignment="1">
      <alignment horizontal="center" vertical="center" wrapText="1"/>
    </xf>
    <xf numFmtId="1" fontId="11" fillId="2" borderId="21" xfId="0" applyNumberFormat="1" applyFont="1" applyFill="1" applyBorder="1" applyAlignment="1">
      <alignment horizontal="center" vertical="center"/>
    </xf>
    <xf numFmtId="1" fontId="11" fillId="2" borderId="22" xfId="0" applyNumberFormat="1" applyFont="1" applyFill="1" applyBorder="1" applyAlignment="1">
      <alignment horizontal="center" vertical="center" wrapText="1"/>
    </xf>
    <xf numFmtId="1" fontId="11" fillId="0" borderId="115" xfId="0" applyNumberFormat="1" applyFont="1" applyBorder="1" applyAlignment="1">
      <alignment horizontal="center" vertical="center" wrapText="1"/>
    </xf>
    <xf numFmtId="0" fontId="11" fillId="0" borderId="103" xfId="0" applyFont="1" applyBorder="1" applyAlignment="1">
      <alignment horizontal="center" vertical="center" wrapText="1"/>
    </xf>
    <xf numFmtId="0" fontId="11" fillId="0" borderId="115" xfId="0" applyFont="1" applyBorder="1" applyAlignment="1">
      <alignment horizontal="center" vertical="center" wrapText="1"/>
    </xf>
    <xf numFmtId="0" fontId="11" fillId="0" borderId="74" xfId="0" applyFont="1" applyBorder="1" applyAlignment="1">
      <alignment horizontal="center" vertical="center" wrapText="1"/>
    </xf>
    <xf numFmtId="0" fontId="11" fillId="0" borderId="10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3" fillId="0" borderId="56" xfId="0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/>
    </xf>
    <xf numFmtId="0" fontId="13" fillId="0" borderId="58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8" fillId="2" borderId="128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right" vertical="top" wrapText="1"/>
    </xf>
    <xf numFmtId="0" fontId="8" fillId="0" borderId="31" xfId="0" applyFont="1" applyBorder="1" applyAlignment="1">
      <alignment vertical="center" wrapText="1"/>
    </xf>
    <xf numFmtId="0" fontId="8" fillId="0" borderId="61" xfId="0" applyFont="1" applyBorder="1" applyAlignment="1">
      <alignment vertical="center" wrapText="1"/>
    </xf>
    <xf numFmtId="0" fontId="8" fillId="0" borderId="10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/>
    <xf numFmtId="0" fontId="4" fillId="0" borderId="2" xfId="0" applyFont="1" applyBorder="1" applyAlignment="1">
      <alignment horizontal="right" vertical="top" wrapText="1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1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59" xfId="0" applyFont="1" applyBorder="1" applyAlignment="1">
      <alignment horizontal="center" vertical="center" wrapText="1"/>
    </xf>
    <xf numFmtId="0" fontId="8" fillId="0" borderId="133" xfId="0" applyFont="1" applyBorder="1" applyAlignment="1">
      <alignment horizontal="center" vertical="center" wrapText="1"/>
    </xf>
    <xf numFmtId="0" fontId="8" fillId="0" borderId="134" xfId="0" applyFont="1" applyBorder="1" applyAlignment="1">
      <alignment horizontal="center" vertical="center" wrapText="1"/>
    </xf>
    <xf numFmtId="0" fontId="8" fillId="0" borderId="135" xfId="0" applyFont="1" applyBorder="1" applyAlignment="1">
      <alignment horizontal="center" vertical="center" wrapText="1"/>
    </xf>
    <xf numFmtId="0" fontId="8" fillId="0" borderId="136" xfId="0" applyFont="1" applyBorder="1" applyAlignment="1">
      <alignment horizontal="center" vertical="center" wrapText="1"/>
    </xf>
    <xf numFmtId="0" fontId="8" fillId="0" borderId="137" xfId="0" applyFont="1" applyBorder="1" applyAlignment="1">
      <alignment horizontal="center" vertical="center" wrapText="1"/>
    </xf>
    <xf numFmtId="0" fontId="8" fillId="0" borderId="138" xfId="0" applyFont="1" applyBorder="1" applyAlignment="1">
      <alignment horizontal="center" vertical="center" wrapText="1"/>
    </xf>
    <xf numFmtId="0" fontId="8" fillId="0" borderId="139" xfId="0" applyFont="1" applyBorder="1" applyAlignment="1">
      <alignment horizontal="center" vertical="center" wrapText="1"/>
    </xf>
    <xf numFmtId="0" fontId="8" fillId="0" borderId="140" xfId="0" applyFont="1" applyBorder="1" applyAlignment="1">
      <alignment horizontal="center" vertical="center" wrapText="1"/>
    </xf>
    <xf numFmtId="0" fontId="8" fillId="0" borderId="141" xfId="0" applyFont="1" applyBorder="1" applyAlignment="1">
      <alignment horizontal="center" vertical="center" wrapText="1"/>
    </xf>
    <xf numFmtId="0" fontId="18" fillId="5" borderId="145" xfId="0" applyFont="1" applyFill="1" applyBorder="1"/>
    <xf numFmtId="0" fontId="18" fillId="5" borderId="80" xfId="0" applyFont="1" applyFill="1" applyBorder="1"/>
    <xf numFmtId="0" fontId="18" fillId="5" borderId="81" xfId="0" applyFont="1" applyFill="1" applyBorder="1"/>
    <xf numFmtId="0" fontId="4" fillId="0" borderId="1" xfId="0" applyFont="1" applyBorder="1" applyAlignment="1">
      <alignment horizontal="center"/>
    </xf>
    <xf numFmtId="4" fontId="21" fillId="7" borderId="1" xfId="0" applyNumberFormat="1" applyFont="1" applyFill="1" applyBorder="1" applyAlignment="1">
      <alignment horizontal="center" vertical="center"/>
    </xf>
    <xf numFmtId="0" fontId="22" fillId="8" borderId="148" xfId="0" applyFont="1" applyFill="1" applyBorder="1" applyAlignment="1">
      <alignment horizontal="right" vertical="center"/>
    </xf>
    <xf numFmtId="0" fontId="23" fillId="8" borderId="148" xfId="0" applyFont="1" applyFill="1" applyBorder="1" applyAlignment="1">
      <alignment horizontal="center" vertical="center"/>
    </xf>
    <xf numFmtId="166" fontId="22" fillId="8" borderId="148" xfId="0" applyNumberFormat="1" applyFont="1" applyFill="1" applyBorder="1" applyAlignment="1">
      <alignment horizontal="center" vertical="center"/>
    </xf>
    <xf numFmtId="0" fontId="23" fillId="8" borderId="148" xfId="0" applyFont="1" applyFill="1" applyBorder="1" applyAlignment="1">
      <alignment horizontal="right" vertical="center"/>
    </xf>
    <xf numFmtId="0" fontId="18" fillId="5" borderId="149" xfId="0" applyFont="1" applyFill="1" applyBorder="1"/>
    <xf numFmtId="0" fontId="18" fillId="5" borderId="150" xfId="0" applyFont="1" applyFill="1" applyBorder="1"/>
    <xf numFmtId="0" fontId="2" fillId="3" borderId="80" xfId="0" applyFont="1" applyFill="1" applyBorder="1"/>
    <xf numFmtId="17" fontId="2" fillId="0" borderId="0" xfId="0" applyNumberFormat="1" applyFont="1"/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0" fontId="29" fillId="0" borderId="0" xfId="0" applyFont="1" applyAlignment="1">
      <alignment horizontal="center"/>
    </xf>
    <xf numFmtId="164" fontId="30" fillId="0" borderId="151" xfId="0" applyNumberFormat="1" applyFont="1" applyBorder="1" applyAlignment="1">
      <alignment vertical="center"/>
    </xf>
    <xf numFmtId="0" fontId="31" fillId="0" borderId="0" xfId="0" applyFont="1" applyAlignment="1">
      <alignment horizontal="center" vertical="center"/>
    </xf>
    <xf numFmtId="0" fontId="4" fillId="2" borderId="153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2" borderId="154" xfId="0" applyFont="1" applyFill="1" applyBorder="1" applyAlignment="1">
      <alignment vertical="center"/>
    </xf>
    <xf numFmtId="0" fontId="4" fillId="2" borderId="155" xfId="0" applyFont="1" applyFill="1" applyBorder="1" applyAlignment="1">
      <alignment vertical="center"/>
    </xf>
    <xf numFmtId="164" fontId="4" fillId="2" borderId="156" xfId="0" applyNumberFormat="1" applyFont="1" applyFill="1" applyBorder="1" applyAlignment="1">
      <alignment vertical="center"/>
    </xf>
    <xf numFmtId="164" fontId="4" fillId="0" borderId="0" xfId="0" applyNumberFormat="1" applyFont="1" applyAlignment="1">
      <alignment vertical="center"/>
    </xf>
    <xf numFmtId="10" fontId="2" fillId="0" borderId="0" xfId="0" applyNumberFormat="1" applyFont="1"/>
    <xf numFmtId="0" fontId="2" fillId="0" borderId="107" xfId="0" applyFont="1" applyBorder="1"/>
    <xf numFmtId="0" fontId="2" fillId="6" borderId="157" xfId="0" applyFont="1" applyFill="1" applyBorder="1" applyAlignment="1">
      <alignment horizontal="left" vertical="center"/>
    </xf>
    <xf numFmtId="164" fontId="2" fillId="6" borderId="1" xfId="0" applyNumberFormat="1" applyFont="1" applyFill="1" applyBorder="1" applyAlignment="1">
      <alignment vertical="center"/>
    </xf>
    <xf numFmtId="0" fontId="4" fillId="0" borderId="107" xfId="0" applyFont="1" applyBorder="1" applyAlignment="1">
      <alignment vertical="center"/>
    </xf>
    <xf numFmtId="0" fontId="2" fillId="6" borderId="51" xfId="0" applyFont="1" applyFill="1" applyBorder="1" applyAlignment="1">
      <alignment horizontal="left" vertical="center"/>
    </xf>
    <xf numFmtId="0" fontId="2" fillId="6" borderId="158" xfId="0" applyFont="1" applyFill="1" applyBorder="1" applyAlignment="1">
      <alignment horizontal="left" vertical="center"/>
    </xf>
    <xf numFmtId="0" fontId="32" fillId="0" borderId="0" xfId="0" applyFont="1"/>
    <xf numFmtId="164" fontId="31" fillId="10" borderId="153" xfId="0" applyNumberFormat="1" applyFont="1" applyFill="1" applyBorder="1" applyAlignment="1">
      <alignment vertical="center"/>
    </xf>
    <xf numFmtId="164" fontId="31" fillId="0" borderId="0" xfId="0" applyNumberFormat="1" applyFont="1" applyAlignment="1">
      <alignment vertical="center"/>
    </xf>
    <xf numFmtId="0" fontId="4" fillId="0" borderId="0" xfId="0" applyFont="1" applyAlignment="1">
      <alignment horizontal="center"/>
    </xf>
    <xf numFmtId="167" fontId="2" fillId="0" borderId="0" xfId="0" applyNumberFormat="1" applyFont="1"/>
    <xf numFmtId="168" fontId="2" fillId="0" borderId="0" xfId="0" applyNumberFormat="1" applyFont="1"/>
    <xf numFmtId="0" fontId="3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4" fontId="4" fillId="0" borderId="0" xfId="0" applyNumberFormat="1" applyFont="1" applyAlignment="1">
      <alignment vertical="center"/>
    </xf>
    <xf numFmtId="169" fontId="2" fillId="0" borderId="0" xfId="0" applyNumberFormat="1" applyFont="1" applyAlignment="1">
      <alignment vertical="center"/>
    </xf>
    <xf numFmtId="0" fontId="28" fillId="0" borderId="0" xfId="0" applyFont="1" applyAlignment="1">
      <alignment vertical="center"/>
    </xf>
    <xf numFmtId="4" fontId="2" fillId="0" borderId="0" xfId="0" applyNumberFormat="1" applyFont="1" applyAlignment="1">
      <alignment vertical="center" wrapText="1"/>
    </xf>
    <xf numFmtId="169" fontId="2" fillId="0" borderId="0" xfId="0" applyNumberFormat="1" applyFont="1" applyAlignment="1">
      <alignment vertical="center" wrapText="1"/>
    </xf>
    <xf numFmtId="0" fontId="2" fillId="0" borderId="2" xfId="0" applyFont="1" applyBorder="1" applyAlignment="1">
      <alignment vertical="center"/>
    </xf>
    <xf numFmtId="4" fontId="2" fillId="0" borderId="2" xfId="0" applyNumberFormat="1" applyFont="1" applyBorder="1" applyAlignment="1">
      <alignment vertical="center"/>
    </xf>
    <xf numFmtId="169" fontId="2" fillId="0" borderId="2" xfId="0" applyNumberFormat="1" applyFont="1" applyBorder="1" applyAlignment="1">
      <alignment vertical="center"/>
    </xf>
    <xf numFmtId="0" fontId="33" fillId="0" borderId="0" xfId="0" applyFont="1"/>
    <xf numFmtId="0" fontId="33" fillId="6" borderId="80" xfId="0" applyFont="1" applyFill="1" applyBorder="1" applyAlignment="1">
      <alignment vertical="center"/>
    </xf>
    <xf numFmtId="0" fontId="31" fillId="6" borderId="155" xfId="0" applyFont="1" applyFill="1" applyBorder="1" applyAlignment="1">
      <alignment horizontal="center" vertical="center"/>
    </xf>
    <xf numFmtId="4" fontId="31" fillId="6" borderId="155" xfId="0" applyNumberFormat="1" applyFont="1" applyFill="1" applyBorder="1" applyAlignment="1">
      <alignment vertical="center"/>
    </xf>
    <xf numFmtId="169" fontId="31" fillId="6" borderId="155" xfId="0" applyNumberFormat="1" applyFont="1" applyFill="1" applyBorder="1" applyAlignment="1">
      <alignment horizontal="center" vertical="center"/>
    </xf>
    <xf numFmtId="0" fontId="33" fillId="6" borderId="80" xfId="0" applyFont="1" applyFill="1" applyBorder="1"/>
    <xf numFmtId="0" fontId="25" fillId="0" borderId="0" xfId="0" applyFont="1" applyAlignment="1">
      <alignment vertical="center"/>
    </xf>
    <xf numFmtId="0" fontId="35" fillId="12" borderId="157" xfId="0" applyFont="1" applyFill="1" applyBorder="1" applyAlignment="1">
      <alignment vertical="center"/>
    </xf>
    <xf numFmtId="0" fontId="35" fillId="12" borderId="155" xfId="0" applyFont="1" applyFill="1" applyBorder="1" applyAlignment="1">
      <alignment vertical="center"/>
    </xf>
    <xf numFmtId="4" fontId="35" fillId="12" borderId="155" xfId="0" applyNumberFormat="1" applyFont="1" applyFill="1" applyBorder="1" applyAlignment="1">
      <alignment vertical="center"/>
    </xf>
    <xf numFmtId="169" fontId="35" fillId="12" borderId="63" xfId="0" applyNumberFormat="1" applyFont="1" applyFill="1" applyBorder="1" applyAlignment="1">
      <alignment vertical="center"/>
    </xf>
    <xf numFmtId="0" fontId="36" fillId="0" borderId="0" xfId="0" applyFont="1" applyAlignment="1">
      <alignment vertical="center"/>
    </xf>
    <xf numFmtId="0" fontId="37" fillId="11" borderId="157" xfId="0" applyFont="1" applyFill="1" applyBorder="1" applyAlignment="1">
      <alignment vertical="center"/>
    </xf>
    <xf numFmtId="0" fontId="37" fillId="11" borderId="155" xfId="0" applyFont="1" applyFill="1" applyBorder="1" applyAlignment="1">
      <alignment vertical="center"/>
    </xf>
    <xf numFmtId="4" fontId="37" fillId="11" borderId="155" xfId="0" applyNumberFormat="1" applyFont="1" applyFill="1" applyBorder="1" applyAlignment="1">
      <alignment vertical="center"/>
    </xf>
    <xf numFmtId="169" fontId="37" fillId="11" borderId="63" xfId="0" applyNumberFormat="1" applyFont="1" applyFill="1" applyBorder="1" applyAlignment="1">
      <alignment vertical="center"/>
    </xf>
    <xf numFmtId="0" fontId="31" fillId="6" borderId="52" xfId="0" applyFont="1" applyFill="1" applyBorder="1" applyAlignment="1">
      <alignment horizontal="center" vertical="center"/>
    </xf>
    <xf numFmtId="0" fontId="37" fillId="11" borderId="155" xfId="0" applyFont="1" applyFill="1" applyBorder="1" applyAlignment="1">
      <alignment horizontal="left" vertical="center"/>
    </xf>
    <xf numFmtId="0" fontId="15" fillId="13" borderId="115" xfId="0" applyFont="1" applyFill="1" applyBorder="1" applyAlignment="1">
      <alignment horizontal="center" vertical="center"/>
    </xf>
    <xf numFmtId="0" fontId="15" fillId="13" borderId="1" xfId="0" applyFont="1" applyFill="1" applyBorder="1" applyAlignment="1">
      <alignment horizontal="center" vertical="center"/>
    </xf>
    <xf numFmtId="4" fontId="15" fillId="13" borderId="1" xfId="0" applyNumberFormat="1" applyFont="1" applyFill="1" applyBorder="1" applyAlignment="1">
      <alignment horizontal="center" vertical="center"/>
    </xf>
    <xf numFmtId="169" fontId="15" fillId="13" borderId="1" xfId="0" applyNumberFormat="1" applyFont="1" applyFill="1" applyBorder="1" applyAlignment="1">
      <alignment horizontal="center" vertical="center"/>
    </xf>
    <xf numFmtId="0" fontId="28" fillId="6" borderId="1" xfId="0" applyFont="1" applyFill="1" applyBorder="1" applyAlignment="1">
      <alignment vertical="center"/>
    </xf>
    <xf numFmtId="2" fontId="28" fillId="6" borderId="1" xfId="0" applyNumberFormat="1" applyFont="1" applyFill="1" applyBorder="1" applyAlignment="1">
      <alignment horizontal="center"/>
    </xf>
    <xf numFmtId="4" fontId="28" fillId="3" borderId="1" xfId="0" applyNumberFormat="1" applyFont="1" applyFill="1" applyBorder="1" applyAlignment="1">
      <alignment horizontal="center" vertical="center"/>
    </xf>
    <xf numFmtId="4" fontId="28" fillId="6" borderId="1" xfId="0" applyNumberFormat="1" applyFont="1" applyFill="1" applyBorder="1" applyAlignment="1">
      <alignment vertical="center"/>
    </xf>
    <xf numFmtId="169" fontId="28" fillId="6" borderId="1" xfId="0" applyNumberFormat="1" applyFont="1" applyFill="1" applyBorder="1"/>
    <xf numFmtId="0" fontId="38" fillId="0" borderId="0" xfId="0" applyFont="1" applyAlignment="1">
      <alignment vertical="center"/>
    </xf>
    <xf numFmtId="169" fontId="4" fillId="2" borderId="103" xfId="0" applyNumberFormat="1" applyFont="1" applyFill="1" applyBorder="1"/>
    <xf numFmtId="0" fontId="4" fillId="6" borderId="80" xfId="0" applyFont="1" applyFill="1" applyBorder="1" applyAlignment="1">
      <alignment horizontal="center" vertical="center"/>
    </xf>
    <xf numFmtId="4" fontId="4" fillId="6" borderId="80" xfId="0" applyNumberFormat="1" applyFont="1" applyFill="1" applyBorder="1" applyAlignment="1">
      <alignment vertical="center"/>
    </xf>
    <xf numFmtId="169" fontId="4" fillId="6" borderId="80" xfId="0" applyNumberFormat="1" applyFont="1" applyFill="1" applyBorder="1"/>
    <xf numFmtId="4" fontId="28" fillId="6" borderId="1" xfId="0" applyNumberFormat="1" applyFont="1" applyFill="1" applyBorder="1" applyAlignment="1">
      <alignment horizontal="center" vertical="center"/>
    </xf>
    <xf numFmtId="0" fontId="39" fillId="0" borderId="0" xfId="0" applyFont="1" applyAlignment="1">
      <alignment vertical="center"/>
    </xf>
    <xf numFmtId="0" fontId="38" fillId="6" borderId="80" xfId="0" applyFont="1" applyFill="1" applyBorder="1" applyAlignment="1">
      <alignment vertical="center"/>
    </xf>
    <xf numFmtId="169" fontId="33" fillId="6" borderId="80" xfId="0" applyNumberFormat="1" applyFont="1" applyFill="1" applyBorder="1" applyAlignment="1">
      <alignment vertical="center"/>
    </xf>
    <xf numFmtId="0" fontId="28" fillId="6" borderId="115" xfId="0" applyFont="1" applyFill="1" applyBorder="1" applyAlignment="1">
      <alignment vertical="center"/>
    </xf>
    <xf numFmtId="170" fontId="28" fillId="6" borderId="1" xfId="0" applyNumberFormat="1" applyFont="1" applyFill="1" applyBorder="1" applyAlignment="1">
      <alignment horizontal="center"/>
    </xf>
    <xf numFmtId="4" fontId="2" fillId="0" borderId="0" xfId="0" applyNumberFormat="1" applyFont="1"/>
    <xf numFmtId="169" fontId="2" fillId="0" borderId="0" xfId="0" applyNumberFormat="1" applyFont="1"/>
    <xf numFmtId="0" fontId="15" fillId="0" borderId="0" xfId="0" applyFont="1"/>
    <xf numFmtId="2" fontId="28" fillId="6" borderId="1" xfId="0" applyNumberFormat="1" applyFont="1" applyFill="1" applyBorder="1"/>
    <xf numFmtId="4" fontId="28" fillId="6" borderId="1" xfId="0" applyNumberFormat="1" applyFont="1" applyFill="1" applyBorder="1"/>
    <xf numFmtId="169" fontId="4" fillId="2" borderId="1" xfId="0" applyNumberFormat="1" applyFont="1" applyFill="1" applyBorder="1" applyAlignment="1">
      <alignment horizontal="center" vertical="center"/>
    </xf>
    <xf numFmtId="169" fontId="14" fillId="6" borderId="1" xfId="0" applyNumberFormat="1" applyFont="1" applyFill="1" applyBorder="1"/>
    <xf numFmtId="4" fontId="40" fillId="6" borderId="1" xfId="0" applyNumberFormat="1" applyFont="1" applyFill="1" applyBorder="1" applyAlignment="1">
      <alignment horizontal="center"/>
    </xf>
    <xf numFmtId="2" fontId="40" fillId="6" borderId="1" xfId="0" applyNumberFormat="1" applyFont="1" applyFill="1" applyBorder="1" applyAlignment="1">
      <alignment horizontal="center"/>
    </xf>
    <xf numFmtId="4" fontId="40" fillId="6" borderId="1" xfId="0" applyNumberFormat="1" applyFont="1" applyFill="1" applyBorder="1"/>
    <xf numFmtId="169" fontId="14" fillId="0" borderId="1" xfId="0" applyNumberFormat="1" applyFont="1" applyBorder="1" applyAlignment="1">
      <alignment horizontal="center"/>
    </xf>
    <xf numFmtId="49" fontId="41" fillId="6" borderId="159" xfId="0" applyNumberFormat="1" applyFont="1" applyFill="1" applyBorder="1" applyAlignment="1">
      <alignment horizontal="center"/>
    </xf>
    <xf numFmtId="0" fontId="28" fillId="6" borderId="1" xfId="0" applyFont="1" applyFill="1" applyBorder="1" applyAlignment="1">
      <alignment horizontal="left"/>
    </xf>
    <xf numFmtId="2" fontId="42" fillId="6" borderId="1" xfId="0" applyNumberFormat="1" applyFont="1" applyFill="1" applyBorder="1" applyAlignment="1">
      <alignment horizontal="center"/>
    </xf>
    <xf numFmtId="4" fontId="42" fillId="6" borderId="1" xfId="0" applyNumberFormat="1" applyFont="1" applyFill="1" applyBorder="1" applyAlignment="1">
      <alignment horizontal="center"/>
    </xf>
    <xf numFmtId="4" fontId="42" fillId="6" borderId="1" xfId="0" applyNumberFormat="1" applyFont="1" applyFill="1" applyBorder="1"/>
    <xf numFmtId="0" fontId="38" fillId="0" borderId="0" xfId="0" applyFont="1"/>
    <xf numFmtId="3" fontId="38" fillId="0" borderId="0" xfId="0" applyNumberFormat="1" applyFont="1"/>
    <xf numFmtId="4" fontId="38" fillId="0" borderId="0" xfId="0" applyNumberFormat="1" applyFont="1"/>
    <xf numFmtId="169" fontId="4" fillId="0" borderId="0" xfId="0" applyNumberFormat="1" applyFont="1" applyAlignment="1">
      <alignment horizontal="center" vertical="center"/>
    </xf>
    <xf numFmtId="169" fontId="38" fillId="0" borderId="0" xfId="0" applyNumberFormat="1" applyFont="1"/>
    <xf numFmtId="0" fontId="36" fillId="6" borderId="80" xfId="0" applyFont="1" applyFill="1" applyBorder="1" applyAlignment="1">
      <alignment vertical="center"/>
    </xf>
    <xf numFmtId="0" fontId="37" fillId="6" borderId="158" xfId="0" applyFont="1" applyFill="1" applyBorder="1" applyAlignment="1">
      <alignment vertical="center"/>
    </xf>
    <xf numFmtId="0" fontId="37" fillId="6" borderId="55" xfId="0" applyFont="1" applyFill="1" applyBorder="1" applyAlignment="1">
      <alignment vertical="center"/>
    </xf>
    <xf numFmtId="4" fontId="37" fillId="6" borderId="80" xfId="0" applyNumberFormat="1" applyFont="1" applyFill="1" applyBorder="1" applyAlignment="1">
      <alignment vertical="center"/>
    </xf>
    <xf numFmtId="169" fontId="37" fillId="6" borderId="80" xfId="0" applyNumberFormat="1" applyFont="1" applyFill="1" applyBorder="1" applyAlignment="1">
      <alignment vertical="center"/>
    </xf>
    <xf numFmtId="0" fontId="15" fillId="13" borderId="158" xfId="0" applyFont="1" applyFill="1" applyBorder="1" applyAlignment="1">
      <alignment horizontal="center" vertical="center"/>
    </xf>
    <xf numFmtId="2" fontId="28" fillId="6" borderId="160" xfId="0" applyNumberFormat="1" applyFont="1" applyFill="1" applyBorder="1" applyAlignment="1">
      <alignment horizontal="center"/>
    </xf>
    <xf numFmtId="0" fontId="28" fillId="2" borderId="161" xfId="0" applyFont="1" applyFill="1" applyBorder="1" applyAlignment="1">
      <alignment horizontal="center"/>
    </xf>
    <xf numFmtId="4" fontId="28" fillId="0" borderId="0" xfId="0" applyNumberFormat="1" applyFont="1"/>
    <xf numFmtId="169" fontId="28" fillId="0" borderId="0" xfId="0" applyNumberFormat="1" applyFont="1"/>
    <xf numFmtId="0" fontId="15" fillId="13" borderId="157" xfId="0" applyFont="1" applyFill="1" applyBorder="1" applyAlignment="1">
      <alignment horizontal="center" vertical="center" wrapText="1"/>
    </xf>
    <xf numFmtId="0" fontId="15" fillId="13" borderId="1" xfId="0" applyFont="1" applyFill="1" applyBorder="1" applyAlignment="1">
      <alignment horizontal="center" vertical="center" wrapText="1"/>
    </xf>
    <xf numFmtId="4" fontId="15" fillId="13" borderId="1" xfId="0" applyNumberFormat="1" applyFont="1" applyFill="1" applyBorder="1" applyAlignment="1">
      <alignment horizontal="center" vertical="center" wrapText="1"/>
    </xf>
    <xf numFmtId="0" fontId="28" fillId="2" borderId="1" xfId="0" applyFont="1" applyFill="1" applyBorder="1"/>
    <xf numFmtId="4" fontId="28" fillId="6" borderId="1" xfId="0" applyNumberFormat="1" applyFont="1" applyFill="1" applyBorder="1" applyAlignment="1">
      <alignment horizontal="center"/>
    </xf>
    <xf numFmtId="0" fontId="28" fillId="6" borderId="1" xfId="0" applyFont="1" applyFill="1" applyBorder="1" applyAlignment="1">
      <alignment horizontal="center"/>
    </xf>
    <xf numFmtId="169" fontId="28" fillId="0" borderId="1" xfId="0" applyNumberFormat="1" applyFont="1" applyBorder="1"/>
    <xf numFmtId="4" fontId="33" fillId="0" borderId="0" xfId="0" applyNumberFormat="1" applyFont="1" applyAlignment="1">
      <alignment vertical="center"/>
    </xf>
    <xf numFmtId="0" fontId="28" fillId="2" borderId="1" xfId="0" applyFont="1" applyFill="1" applyBorder="1" applyAlignment="1">
      <alignment vertical="center" wrapText="1"/>
    </xf>
    <xf numFmtId="4" fontId="44" fillId="6" borderId="1" xfId="0" applyNumberFormat="1" applyFont="1" applyFill="1" applyBorder="1" applyAlignment="1">
      <alignment horizontal="center" vertical="center"/>
    </xf>
    <xf numFmtId="2" fontId="28" fillId="0" borderId="1" xfId="0" applyNumberFormat="1" applyFont="1" applyBorder="1" applyAlignment="1">
      <alignment horizontal="center" vertical="center"/>
    </xf>
    <xf numFmtId="0" fontId="28" fillId="6" borderId="1" xfId="0" applyFont="1" applyFill="1" applyBorder="1" applyAlignment="1">
      <alignment horizontal="center" vertical="center"/>
    </xf>
    <xf numFmtId="2" fontId="28" fillId="6" borderId="1" xfId="0" applyNumberFormat="1" applyFont="1" applyFill="1" applyBorder="1" applyAlignment="1">
      <alignment vertical="center"/>
    </xf>
    <xf numFmtId="169" fontId="28" fillId="0" borderId="1" xfId="0" applyNumberFormat="1" applyFont="1" applyBorder="1" applyAlignment="1">
      <alignment vertical="center"/>
    </xf>
    <xf numFmtId="2" fontId="28" fillId="0" borderId="1" xfId="0" applyNumberFormat="1" applyFont="1" applyBorder="1" applyAlignment="1">
      <alignment horizontal="center"/>
    </xf>
    <xf numFmtId="10" fontId="33" fillId="0" borderId="0" xfId="0" applyNumberFormat="1" applyFont="1" applyAlignment="1">
      <alignment vertical="center"/>
    </xf>
    <xf numFmtId="0" fontId="14" fillId="0" borderId="3" xfId="0" applyFont="1" applyBorder="1"/>
    <xf numFmtId="0" fontId="14" fillId="2" borderId="1" xfId="0" applyFont="1" applyFill="1" applyBorder="1" applyAlignment="1">
      <alignment horizontal="center"/>
    </xf>
    <xf numFmtId="4" fontId="28" fillId="2" borderId="115" xfId="0" applyNumberFormat="1" applyFont="1" applyFill="1" applyBorder="1" applyAlignment="1">
      <alignment vertical="center"/>
    </xf>
    <xf numFmtId="169" fontId="28" fillId="2" borderId="103" xfId="0" applyNumberFormat="1" applyFont="1" applyFill="1" applyBorder="1" applyAlignment="1">
      <alignment horizontal="center" vertical="center"/>
    </xf>
    <xf numFmtId="169" fontId="15" fillId="13" borderId="103" xfId="0" applyNumberFormat="1" applyFont="1" applyFill="1" applyBorder="1" applyAlignment="1">
      <alignment horizontal="center" vertical="center"/>
    </xf>
    <xf numFmtId="0" fontId="28" fillId="6" borderId="115" xfId="0" applyFont="1" applyFill="1" applyBorder="1"/>
    <xf numFmtId="0" fontId="28" fillId="6" borderId="63" xfId="0" applyFont="1" applyFill="1" applyBorder="1"/>
    <xf numFmtId="0" fontId="28" fillId="6" borderId="160" xfId="0" applyFont="1" applyFill="1" applyBorder="1"/>
    <xf numFmtId="0" fontId="28" fillId="6" borderId="55" xfId="0" applyFont="1" applyFill="1" applyBorder="1"/>
    <xf numFmtId="169" fontId="28" fillId="2" borderId="103" xfId="0" applyNumberFormat="1" applyFont="1" applyFill="1" applyBorder="1"/>
    <xf numFmtId="10" fontId="28" fillId="6" borderId="1" xfId="0" applyNumberFormat="1" applyFont="1" applyFill="1" applyBorder="1"/>
    <xf numFmtId="4" fontId="38" fillId="0" borderId="0" xfId="0" applyNumberFormat="1" applyFont="1" applyAlignment="1">
      <alignment vertical="center"/>
    </xf>
    <xf numFmtId="169" fontId="38" fillId="0" borderId="0" xfId="0" applyNumberFormat="1" applyFont="1" applyAlignment="1">
      <alignment vertical="center"/>
    </xf>
    <xf numFmtId="169" fontId="33" fillId="0" borderId="0" xfId="0" applyNumberFormat="1" applyFont="1" applyAlignment="1">
      <alignment vertical="center"/>
    </xf>
    <xf numFmtId="169" fontId="31" fillId="11" borderId="63" xfId="0" applyNumberFormat="1" applyFont="1" applyFill="1" applyBorder="1" applyAlignment="1">
      <alignment vertical="center"/>
    </xf>
    <xf numFmtId="0" fontId="45" fillId="0" borderId="0" xfId="0" applyFont="1"/>
    <xf numFmtId="0" fontId="41" fillId="6" borderId="80" xfId="0" applyFont="1" applyFill="1" applyBorder="1" applyAlignment="1">
      <alignment vertical="center"/>
    </xf>
    <xf numFmtId="4" fontId="38" fillId="6" borderId="80" xfId="0" applyNumberFormat="1" applyFont="1" applyFill="1" applyBorder="1" applyAlignment="1">
      <alignment vertical="center"/>
    </xf>
    <xf numFmtId="169" fontId="38" fillId="6" borderId="80" xfId="0" applyNumberFormat="1" applyFont="1" applyFill="1" applyBorder="1"/>
    <xf numFmtId="0" fontId="46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/>
    </xf>
    <xf numFmtId="0" fontId="41" fillId="13" borderId="115" xfId="0" applyFont="1" applyFill="1" applyBorder="1" applyAlignment="1">
      <alignment horizontal="center"/>
    </xf>
    <xf numFmtId="0" fontId="41" fillId="13" borderId="102" xfId="0" applyFont="1" applyFill="1" applyBorder="1" applyAlignment="1">
      <alignment horizontal="center"/>
    </xf>
    <xf numFmtId="0" fontId="41" fillId="13" borderId="103" xfId="0" applyFont="1" applyFill="1" applyBorder="1" applyAlignment="1">
      <alignment horizontal="center"/>
    </xf>
    <xf numFmtId="49" fontId="41" fillId="6" borderId="1" xfId="0" applyNumberFormat="1" applyFont="1" applyFill="1" applyBorder="1" applyAlignment="1">
      <alignment horizontal="center"/>
    </xf>
    <xf numFmtId="0" fontId="38" fillId="6" borderId="63" xfId="0" applyFont="1" applyFill="1" applyBorder="1" applyAlignment="1">
      <alignment horizontal="left"/>
    </xf>
    <xf numFmtId="4" fontId="38" fillId="0" borderId="1" xfId="0" applyNumberFormat="1" applyFont="1" applyBorder="1" applyAlignment="1">
      <alignment horizontal="center"/>
    </xf>
    <xf numFmtId="0" fontId="38" fillId="6" borderId="1" xfId="0" applyFont="1" applyFill="1" applyBorder="1"/>
    <xf numFmtId="0" fontId="38" fillId="6" borderId="55" xfId="0" applyFont="1" applyFill="1" applyBorder="1" applyAlignment="1">
      <alignment horizontal="left"/>
    </xf>
    <xf numFmtId="4" fontId="38" fillId="6" borderId="1" xfId="0" applyNumberFormat="1" applyFont="1" applyFill="1" applyBorder="1" applyAlignment="1">
      <alignment horizontal="center"/>
    </xf>
    <xf numFmtId="0" fontId="41" fillId="13" borderId="1" xfId="0" applyFont="1" applyFill="1" applyBorder="1" applyAlignment="1">
      <alignment horizontal="center"/>
    </xf>
    <xf numFmtId="0" fontId="41" fillId="6" borderId="1" xfId="0" applyFont="1" applyFill="1" applyBorder="1" applyAlignment="1">
      <alignment horizontal="center"/>
    </xf>
    <xf numFmtId="9" fontId="38" fillId="6" borderId="1" xfId="0" applyNumberFormat="1" applyFont="1" applyFill="1" applyBorder="1" applyAlignment="1">
      <alignment horizontal="center"/>
    </xf>
    <xf numFmtId="164" fontId="38" fillId="6" borderId="1" xfId="0" applyNumberFormat="1" applyFont="1" applyFill="1" applyBorder="1"/>
    <xf numFmtId="2" fontId="38" fillId="6" borderId="1" xfId="0" applyNumberFormat="1" applyFont="1" applyFill="1" applyBorder="1" applyAlignment="1">
      <alignment horizontal="center"/>
    </xf>
    <xf numFmtId="0" fontId="2" fillId="6" borderId="80" xfId="0" applyFont="1" applyFill="1" applyBorder="1"/>
    <xf numFmtId="3" fontId="2" fillId="6" borderId="80" xfId="0" applyNumberFormat="1" applyFont="1" applyFill="1" applyBorder="1"/>
    <xf numFmtId="164" fontId="15" fillId="2" borderId="1" xfId="0" applyNumberFormat="1" applyFont="1" applyFill="1" applyBorder="1"/>
    <xf numFmtId="171" fontId="2" fillId="0" borderId="0" xfId="0" applyNumberFormat="1" applyFont="1" applyAlignment="1">
      <alignment vertical="center"/>
    </xf>
    <xf numFmtId="0" fontId="47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39" fontId="47" fillId="0" borderId="0" xfId="0" applyNumberFormat="1" applyFont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39" fontId="48" fillId="0" borderId="1" xfId="0" applyNumberFormat="1" applyFont="1" applyBorder="1"/>
    <xf numFmtId="0" fontId="48" fillId="0" borderId="0" xfId="0" applyFont="1" applyAlignment="1">
      <alignment horizontal="center" vertical="center"/>
    </xf>
    <xf numFmtId="39" fontId="48" fillId="0" borderId="0" xfId="0" applyNumberFormat="1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171" fontId="38" fillId="0" borderId="1" xfId="0" applyNumberFormat="1" applyFont="1" applyBorder="1" applyAlignment="1">
      <alignment horizontal="center" vertical="center"/>
    </xf>
    <xf numFmtId="39" fontId="48" fillId="0" borderId="0" xfId="0" applyNumberFormat="1" applyFont="1"/>
    <xf numFmtId="0" fontId="2" fillId="0" borderId="2" xfId="0" applyFont="1" applyBorder="1" applyAlignment="1">
      <alignment horizontal="center"/>
    </xf>
    <xf numFmtId="0" fontId="41" fillId="0" borderId="0" xfId="0" applyFont="1" applyAlignment="1">
      <alignment horizontal="left"/>
    </xf>
    <xf numFmtId="0" fontId="41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49" fillId="0" borderId="0" xfId="0" applyFont="1"/>
    <xf numFmtId="0" fontId="39" fillId="0" borderId="0" xfId="0" applyFont="1"/>
    <xf numFmtId="0" fontId="41" fillId="0" borderId="0" xfId="0" applyFont="1"/>
    <xf numFmtId="2" fontId="38" fillId="0" borderId="1" xfId="0" applyNumberFormat="1" applyFont="1" applyBorder="1" applyAlignment="1">
      <alignment horizontal="center"/>
    </xf>
    <xf numFmtId="0" fontId="50" fillId="0" borderId="0" xfId="0" applyFont="1" applyAlignment="1">
      <alignment vertical="center"/>
    </xf>
    <xf numFmtId="164" fontId="51" fillId="2" borderId="1" xfId="0" applyNumberFormat="1" applyFont="1" applyFill="1" applyBorder="1" applyAlignment="1">
      <alignment vertical="center"/>
    </xf>
    <xf numFmtId="172" fontId="50" fillId="0" borderId="0" xfId="0" applyNumberFormat="1" applyFont="1" applyAlignment="1">
      <alignment vertical="center"/>
    </xf>
    <xf numFmtId="0" fontId="41" fillId="0" borderId="1" xfId="0" applyFont="1" applyBorder="1" applyAlignment="1">
      <alignment horizontal="center"/>
    </xf>
    <xf numFmtId="9" fontId="38" fillId="14" borderId="1" xfId="0" applyNumberFormat="1" applyFont="1" applyFill="1" applyBorder="1" applyAlignment="1">
      <alignment horizontal="center"/>
    </xf>
    <xf numFmtId="164" fontId="38" fillId="0" borderId="1" xfId="0" applyNumberFormat="1" applyFont="1" applyBorder="1"/>
    <xf numFmtId="49" fontId="41" fillId="0" borderId="1" xfId="0" applyNumberFormat="1" applyFont="1" applyBorder="1" applyAlignment="1">
      <alignment horizontal="center"/>
    </xf>
    <xf numFmtId="0" fontId="38" fillId="0" borderId="1" xfId="0" applyFont="1" applyBorder="1"/>
    <xf numFmtId="0" fontId="38" fillId="14" borderId="1" xfId="0" applyFont="1" applyFill="1" applyBorder="1"/>
    <xf numFmtId="2" fontId="38" fillId="14" borderId="1" xfId="0" applyNumberFormat="1" applyFont="1" applyFill="1" applyBorder="1" applyAlignment="1">
      <alignment horizontal="center"/>
    </xf>
    <xf numFmtId="4" fontId="38" fillId="14" borderId="1" xfId="0" applyNumberFormat="1" applyFont="1" applyFill="1" applyBorder="1" applyAlignment="1">
      <alignment horizontal="center"/>
    </xf>
    <xf numFmtId="164" fontId="38" fillId="14" borderId="1" xfId="0" applyNumberFormat="1" applyFont="1" applyFill="1" applyBorder="1"/>
    <xf numFmtId="49" fontId="41" fillId="0" borderId="0" xfId="0" applyNumberFormat="1" applyFont="1" applyAlignment="1">
      <alignment horizontal="center"/>
    </xf>
    <xf numFmtId="2" fontId="38" fillId="0" borderId="0" xfId="0" applyNumberFormat="1" applyFont="1" applyAlignment="1">
      <alignment horizontal="center"/>
    </xf>
    <xf numFmtId="4" fontId="38" fillId="0" borderId="0" xfId="0" applyNumberFormat="1" applyFont="1" applyAlignment="1">
      <alignment horizontal="center"/>
    </xf>
    <xf numFmtId="164" fontId="38" fillId="0" borderId="0" xfId="0" applyNumberFormat="1" applyFont="1"/>
    <xf numFmtId="49" fontId="41" fillId="6" borderId="80" xfId="0" applyNumberFormat="1" applyFont="1" applyFill="1" applyBorder="1" applyAlignment="1">
      <alignment horizontal="center"/>
    </xf>
    <xf numFmtId="0" fontId="38" fillId="6" borderId="80" xfId="0" applyFont="1" applyFill="1" applyBorder="1"/>
    <xf numFmtId="2" fontId="38" fillId="6" borderId="80" xfId="0" applyNumberFormat="1" applyFont="1" applyFill="1" applyBorder="1" applyAlignment="1">
      <alignment horizontal="center"/>
    </xf>
    <xf numFmtId="4" fontId="38" fillId="6" borderId="80" xfId="0" applyNumberFormat="1" applyFont="1" applyFill="1" applyBorder="1" applyAlignment="1">
      <alignment horizontal="center"/>
    </xf>
    <xf numFmtId="164" fontId="38" fillId="6" borderId="80" xfId="0" applyNumberFormat="1" applyFont="1" applyFill="1" applyBorder="1"/>
    <xf numFmtId="0" fontId="4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28" fillId="0" borderId="0" xfId="0" applyFont="1" applyAlignment="1">
      <alignment horizontal="left"/>
    </xf>
    <xf numFmtId="0" fontId="34" fillId="0" borderId="130" xfId="0" applyFont="1" applyBorder="1" applyAlignment="1">
      <alignment vertical="center"/>
    </xf>
    <xf numFmtId="0" fontId="15" fillId="15" borderId="1" xfId="0" applyFont="1" applyFill="1" applyBorder="1" applyAlignment="1">
      <alignment horizontal="center" vertical="center"/>
    </xf>
    <xf numFmtId="0" fontId="15" fillId="15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173" fontId="2" fillId="6" borderId="1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174" fontId="2" fillId="6" borderId="1" xfId="0" applyNumberFormat="1" applyFont="1" applyFill="1" applyBorder="1" applyAlignment="1">
      <alignment horizontal="center" vertical="center"/>
    </xf>
    <xf numFmtId="173" fontId="2" fillId="0" borderId="1" xfId="0" applyNumberFormat="1" applyFont="1" applyBorder="1" applyAlignment="1">
      <alignment vertical="center"/>
    </xf>
    <xf numFmtId="164" fontId="2" fillId="0" borderId="1" xfId="0" applyNumberFormat="1" applyFont="1" applyBorder="1" applyAlignment="1">
      <alignment vertical="center"/>
    </xf>
    <xf numFmtId="174" fontId="2" fillId="0" borderId="1" xfId="0" applyNumberFormat="1" applyFont="1" applyBorder="1" applyAlignment="1">
      <alignment horizontal="center" vertical="center"/>
    </xf>
    <xf numFmtId="0" fontId="2" fillId="6" borderId="157" xfId="0" applyFont="1" applyFill="1" applyBorder="1" applyAlignment="1">
      <alignment vertical="center"/>
    </xf>
    <xf numFmtId="164" fontId="2" fillId="6" borderId="63" xfId="0" applyNumberFormat="1" applyFont="1" applyFill="1" applyBorder="1" applyAlignment="1">
      <alignment vertical="center"/>
    </xf>
    <xf numFmtId="175" fontId="2" fillId="0" borderId="1" xfId="0" applyNumberFormat="1" applyFont="1" applyBorder="1" applyAlignment="1">
      <alignment horizontal="right" vertical="center"/>
    </xf>
    <xf numFmtId="165" fontId="2" fillId="0" borderId="0" xfId="0" applyNumberFormat="1" applyFont="1" applyAlignment="1">
      <alignment vertical="center"/>
    </xf>
    <xf numFmtId="164" fontId="4" fillId="2" borderId="1" xfId="0" applyNumberFormat="1" applyFont="1" applyFill="1" applyBorder="1" applyAlignment="1">
      <alignment vertical="center"/>
    </xf>
    <xf numFmtId="175" fontId="2" fillId="0" borderId="1" xfId="0" applyNumberFormat="1" applyFont="1" applyBorder="1" applyAlignment="1">
      <alignment horizontal="center" vertical="center"/>
    </xf>
    <xf numFmtId="0" fontId="52" fillId="0" borderId="0" xfId="0" applyFont="1"/>
    <xf numFmtId="0" fontId="8" fillId="6" borderId="157" xfId="0" applyFont="1" applyFill="1" applyBorder="1" applyAlignment="1">
      <alignment horizontal="center" vertical="center"/>
    </xf>
    <xf numFmtId="0" fontId="8" fillId="6" borderId="157" xfId="0" applyFont="1" applyFill="1" applyBorder="1" applyAlignment="1">
      <alignment vertical="center"/>
    </xf>
    <xf numFmtId="0" fontId="8" fillId="6" borderId="155" xfId="0" applyFont="1" applyFill="1" applyBorder="1" applyAlignment="1">
      <alignment vertical="center"/>
    </xf>
    <xf numFmtId="0" fontId="8" fillId="6" borderId="63" xfId="0" applyFont="1" applyFill="1" applyBorder="1" applyAlignment="1">
      <alignment vertical="center"/>
    </xf>
    <xf numFmtId="164" fontId="8" fillId="6" borderId="1" xfId="0" applyNumberFormat="1" applyFont="1" applyFill="1" applyBorder="1" applyAlignment="1">
      <alignment vertical="center"/>
    </xf>
    <xf numFmtId="0" fontId="53" fillId="0" borderId="0" xfId="0" applyFont="1"/>
    <xf numFmtId="0" fontId="53" fillId="0" borderId="1" xfId="0" applyFont="1" applyBorder="1" applyAlignment="1">
      <alignment horizontal="center"/>
    </xf>
    <xf numFmtId="0" fontId="54" fillId="0" borderId="33" xfId="0" applyFont="1" applyBorder="1" applyAlignment="1">
      <alignment vertical="center"/>
    </xf>
    <xf numFmtId="0" fontId="54" fillId="0" borderId="31" xfId="0" applyFont="1" applyBorder="1" applyAlignment="1">
      <alignment vertical="center"/>
    </xf>
    <xf numFmtId="0" fontId="54" fillId="0" borderId="32" xfId="0" applyFont="1" applyBorder="1" applyAlignment="1">
      <alignment vertical="center"/>
    </xf>
    <xf numFmtId="164" fontId="54" fillId="0" borderId="1" xfId="0" applyNumberFormat="1" applyFont="1" applyBorder="1" applyAlignment="1">
      <alignment vertical="center"/>
    </xf>
    <xf numFmtId="0" fontId="31" fillId="6" borderId="80" xfId="0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center" vertical="center"/>
    </xf>
    <xf numFmtId="0" fontId="38" fillId="0" borderId="1" xfId="0" applyFont="1" applyBorder="1" applyAlignment="1">
      <alignment vertical="center"/>
    </xf>
    <xf numFmtId="0" fontId="38" fillId="3" borderId="1" xfId="0" applyFont="1" applyFill="1" applyBorder="1" applyAlignment="1">
      <alignment vertical="center"/>
    </xf>
    <xf numFmtId="0" fontId="55" fillId="3" borderId="1" xfId="0" applyFont="1" applyFill="1" applyBorder="1" applyAlignment="1">
      <alignment horizontal="left" vertical="center"/>
    </xf>
    <xf numFmtId="176" fontId="38" fillId="0" borderId="1" xfId="0" applyNumberFormat="1" applyFont="1" applyBorder="1" applyAlignment="1">
      <alignment horizontal="center" vertical="center"/>
    </xf>
    <xf numFmtId="0" fontId="4" fillId="0" borderId="108" xfId="0" applyFont="1" applyBorder="1"/>
    <xf numFmtId="0" fontId="38" fillId="0" borderId="3" xfId="0" applyFont="1" applyBorder="1" applyAlignment="1">
      <alignment horizontal="left" vertical="center"/>
    </xf>
    <xf numFmtId="0" fontId="38" fillId="0" borderId="0" xfId="0" applyFont="1" applyAlignment="1">
      <alignment horizontal="left" vertical="center"/>
    </xf>
    <xf numFmtId="176" fontId="38" fillId="0" borderId="0" xfId="0" applyNumberFormat="1" applyFont="1" applyAlignment="1">
      <alignment horizontal="center" vertical="center"/>
    </xf>
    <xf numFmtId="0" fontId="4" fillId="2" borderId="157" xfId="0" applyFont="1" applyFill="1" applyBorder="1" applyAlignment="1">
      <alignment vertical="center"/>
    </xf>
    <xf numFmtId="0" fontId="4" fillId="2" borderId="155" xfId="0" applyFont="1" applyFill="1" applyBorder="1"/>
    <xf numFmtId="0" fontId="38" fillId="2" borderId="155" xfId="0" applyFont="1" applyFill="1" applyBorder="1" applyAlignment="1">
      <alignment horizontal="left" vertical="center"/>
    </xf>
    <xf numFmtId="176" fontId="38" fillId="2" borderId="63" xfId="0" applyNumberFormat="1" applyFont="1" applyFill="1" applyBorder="1" applyAlignment="1">
      <alignment horizontal="center" vertical="center"/>
    </xf>
    <xf numFmtId="0" fontId="56" fillId="15" borderId="160" xfId="0" applyFont="1" applyFill="1" applyBorder="1" applyAlignment="1">
      <alignment horizontal="center" vertical="center"/>
    </xf>
    <xf numFmtId="0" fontId="56" fillId="15" borderId="165" xfId="0" applyFont="1" applyFill="1" applyBorder="1" applyAlignment="1">
      <alignment horizontal="center" vertical="center" wrapText="1"/>
    </xf>
    <xf numFmtId="0" fontId="56" fillId="15" borderId="165" xfId="0" applyFont="1" applyFill="1" applyBorder="1" applyAlignment="1">
      <alignment horizontal="center" vertical="center"/>
    </xf>
    <xf numFmtId="0" fontId="56" fillId="15" borderId="161" xfId="0" applyFont="1" applyFill="1" applyBorder="1" applyAlignment="1">
      <alignment horizontal="center" vertical="center"/>
    </xf>
    <xf numFmtId="0" fontId="14" fillId="2" borderId="52" xfId="0" applyFont="1" applyFill="1" applyBorder="1"/>
    <xf numFmtId="164" fontId="14" fillId="2" borderId="52" xfId="0" applyNumberFormat="1" applyFont="1" applyFill="1" applyBorder="1"/>
    <xf numFmtId="0" fontId="28" fillId="0" borderId="166" xfId="0" applyFont="1" applyBorder="1"/>
    <xf numFmtId="164" fontId="28" fillId="6" borderId="167" xfId="0" applyNumberFormat="1" applyFont="1" applyFill="1" applyBorder="1"/>
    <xf numFmtId="0" fontId="28" fillId="0" borderId="167" xfId="0" applyFont="1" applyBorder="1" applyAlignment="1">
      <alignment horizontal="center"/>
    </xf>
    <xf numFmtId="164" fontId="28" fillId="0" borderId="168" xfId="0" applyNumberFormat="1" applyFont="1" applyBorder="1"/>
    <xf numFmtId="0" fontId="28" fillId="0" borderId="0" xfId="0" applyFont="1"/>
    <xf numFmtId="0" fontId="28" fillId="0" borderId="96" xfId="0" applyFont="1" applyBorder="1"/>
    <xf numFmtId="164" fontId="28" fillId="6" borderId="93" xfId="0" applyNumberFormat="1" applyFont="1" applyFill="1" applyBorder="1"/>
    <xf numFmtId="0" fontId="28" fillId="6" borderId="93" xfId="0" applyFont="1" applyFill="1" applyBorder="1" applyAlignment="1">
      <alignment horizontal="center"/>
    </xf>
    <xf numFmtId="164" fontId="28" fillId="0" borderId="169" xfId="0" applyNumberFormat="1" applyFont="1" applyBorder="1"/>
    <xf numFmtId="0" fontId="28" fillId="0" borderId="101" xfId="0" applyFont="1" applyBorder="1"/>
    <xf numFmtId="164" fontId="28" fillId="6" borderId="98" xfId="0" applyNumberFormat="1" applyFont="1" applyFill="1" applyBorder="1"/>
    <xf numFmtId="0" fontId="28" fillId="0" borderId="98" xfId="0" applyFont="1" applyBorder="1" applyAlignment="1">
      <alignment horizontal="center"/>
    </xf>
    <xf numFmtId="164" fontId="28" fillId="0" borderId="170" xfId="0" applyNumberFormat="1" applyFont="1" applyBorder="1"/>
    <xf numFmtId="0" fontId="14" fillId="2" borderId="80" xfId="0" applyFont="1" applyFill="1" applyBorder="1"/>
    <xf numFmtId="164" fontId="14" fillId="2" borderId="80" xfId="0" applyNumberFormat="1" applyFont="1" applyFill="1" applyBorder="1"/>
    <xf numFmtId="0" fontId="28" fillId="6" borderId="98" xfId="0" applyFont="1" applyFill="1" applyBorder="1" applyAlignment="1">
      <alignment horizontal="center"/>
    </xf>
    <xf numFmtId="164" fontId="6" fillId="0" borderId="103" xfId="0" applyNumberFormat="1" applyFont="1" applyBorder="1" applyAlignment="1">
      <alignment horizontal="center" vertical="center"/>
    </xf>
    <xf numFmtId="0" fontId="4" fillId="2" borderId="157" xfId="0" applyFont="1" applyFill="1" applyBorder="1" applyAlignment="1">
      <alignment horizontal="center" vertical="center"/>
    </xf>
    <xf numFmtId="0" fontId="56" fillId="15" borderId="158" xfId="0" applyFont="1" applyFill="1" applyBorder="1" applyAlignment="1">
      <alignment vertical="center"/>
    </xf>
    <xf numFmtId="0" fontId="56" fillId="15" borderId="55" xfId="0" applyFont="1" applyFill="1" applyBorder="1" applyAlignment="1">
      <alignment vertical="center"/>
    </xf>
    <xf numFmtId="4" fontId="56" fillId="15" borderId="165" xfId="0" applyNumberFormat="1" applyFont="1" applyFill="1" applyBorder="1" applyAlignment="1">
      <alignment horizontal="center" vertical="center"/>
    </xf>
    <xf numFmtId="0" fontId="28" fillId="0" borderId="130" xfId="0" applyFont="1" applyBorder="1" applyAlignment="1">
      <alignment horizontal="left"/>
    </xf>
    <xf numFmtId="4" fontId="57" fillId="0" borderId="93" xfId="0" applyNumberFormat="1" applyFont="1" applyBorder="1" applyAlignment="1">
      <alignment horizontal="center" vertical="center"/>
    </xf>
    <xf numFmtId="0" fontId="28" fillId="3" borderId="80" xfId="0" applyFont="1" applyFill="1" applyBorder="1" applyAlignment="1">
      <alignment horizontal="center"/>
    </xf>
    <xf numFmtId="164" fontId="57" fillId="3" borderId="93" xfId="0" applyNumberFormat="1" applyFont="1" applyFill="1" applyBorder="1" applyAlignment="1">
      <alignment horizontal="right" vertical="center"/>
    </xf>
    <xf numFmtId="164" fontId="28" fillId="0" borderId="171" xfId="0" applyNumberFormat="1" applyFont="1" applyBorder="1"/>
    <xf numFmtId="4" fontId="56" fillId="15" borderId="161" xfId="0" applyNumberFormat="1" applyFont="1" applyFill="1" applyBorder="1" applyAlignment="1">
      <alignment horizontal="center" vertical="center"/>
    </xf>
    <xf numFmtId="4" fontId="57" fillId="3" borderId="93" xfId="0" applyNumberFormat="1" applyFont="1" applyFill="1" applyBorder="1" applyAlignment="1">
      <alignment horizontal="right" vertical="center"/>
    </xf>
    <xf numFmtId="4" fontId="57" fillId="0" borderId="169" xfId="0" applyNumberFormat="1" applyFont="1" applyBorder="1" applyAlignment="1">
      <alignment horizontal="right" vertical="center"/>
    </xf>
    <xf numFmtId="4" fontId="57" fillId="0" borderId="98" xfId="0" applyNumberFormat="1" applyFont="1" applyBorder="1" applyAlignment="1">
      <alignment horizontal="center" vertical="center"/>
    </xf>
    <xf numFmtId="4" fontId="57" fillId="3" borderId="98" xfId="0" applyNumberFormat="1" applyFont="1" applyFill="1" applyBorder="1" applyAlignment="1">
      <alignment horizontal="right" vertical="center"/>
    </xf>
    <xf numFmtId="164" fontId="57" fillId="3" borderId="98" xfId="0" applyNumberFormat="1" applyFont="1" applyFill="1" applyBorder="1" applyAlignment="1">
      <alignment horizontal="right" vertical="center"/>
    </xf>
    <xf numFmtId="4" fontId="57" fillId="0" borderId="170" xfId="0" applyNumberFormat="1" applyFont="1" applyBorder="1" applyAlignment="1">
      <alignment horizontal="right" vertical="center"/>
    </xf>
    <xf numFmtId="4" fontId="15" fillId="0" borderId="108" xfId="0" applyNumberFormat="1" applyFont="1" applyBorder="1" applyAlignment="1">
      <alignment vertical="center"/>
    </xf>
    <xf numFmtId="164" fontId="57" fillId="0" borderId="168" xfId="0" applyNumberFormat="1" applyFont="1" applyBorder="1" applyAlignment="1">
      <alignment horizontal="right" vertical="center"/>
    </xf>
    <xf numFmtId="4" fontId="15" fillId="0" borderId="0" xfId="0" applyNumberFormat="1" applyFont="1" applyAlignment="1">
      <alignment horizontal="center" vertical="center"/>
    </xf>
    <xf numFmtId="170" fontId="57" fillId="0" borderId="170" xfId="0" applyNumberFormat="1" applyFont="1" applyBorder="1" applyAlignment="1">
      <alignment horizontal="right" vertical="center"/>
    </xf>
    <xf numFmtId="164" fontId="15" fillId="0" borderId="0" xfId="0" applyNumberFormat="1" applyFont="1" applyAlignment="1">
      <alignment horizontal="right" vertical="center"/>
    </xf>
    <xf numFmtId="164" fontId="4" fillId="15" borderId="103" xfId="0" applyNumberFormat="1" applyFont="1" applyFill="1" applyBorder="1" applyAlignment="1">
      <alignment vertical="center"/>
    </xf>
    <xf numFmtId="0" fontId="28" fillId="0" borderId="0" xfId="0" applyFont="1" applyAlignment="1">
      <alignment horizontal="center"/>
    </xf>
    <xf numFmtId="0" fontId="14" fillId="0" borderId="0" xfId="0" applyFont="1" applyAlignment="1">
      <alignment vertical="top"/>
    </xf>
    <xf numFmtId="2" fontId="40" fillId="0" borderId="1" xfId="0" applyNumberFormat="1" applyFont="1" applyBorder="1" applyAlignment="1">
      <alignment horizontal="center"/>
    </xf>
    <xf numFmtId="4" fontId="40" fillId="0" borderId="1" xfId="0" applyNumberFormat="1" applyFont="1" applyBorder="1" applyAlignment="1">
      <alignment horizontal="center"/>
    </xf>
    <xf numFmtId="164" fontId="40" fillId="0" borderId="1" xfId="0" applyNumberFormat="1" applyFont="1" applyBorder="1"/>
    <xf numFmtId="164" fontId="33" fillId="0" borderId="0" xfId="0" applyNumberFormat="1" applyFont="1"/>
    <xf numFmtId="164" fontId="59" fillId="0" borderId="0" xfId="0" applyNumberFormat="1" applyFont="1" applyAlignment="1">
      <alignment vertical="center"/>
    </xf>
    <xf numFmtId="174" fontId="41" fillId="6" borderId="1" xfId="0" applyNumberFormat="1" applyFont="1" applyFill="1" applyBorder="1" applyAlignment="1">
      <alignment horizontal="center" vertical="center"/>
    </xf>
    <xf numFmtId="0" fontId="38" fillId="6" borderId="1" xfId="0" applyFont="1" applyFill="1" applyBorder="1" applyAlignment="1">
      <alignment horizontal="center" vertical="center"/>
    </xf>
    <xf numFmtId="0" fontId="4" fillId="6" borderId="159" xfId="0" applyFont="1" applyFill="1" applyBorder="1"/>
    <xf numFmtId="0" fontId="38" fillId="6" borderId="1" xfId="0" applyFont="1" applyFill="1" applyBorder="1" applyAlignment="1">
      <alignment horizontal="center" wrapText="1"/>
    </xf>
    <xf numFmtId="0" fontId="38" fillId="6" borderId="1" xfId="0" applyFont="1" applyFill="1" applyBorder="1" applyAlignment="1">
      <alignment horizontal="center"/>
    </xf>
    <xf numFmtId="176" fontId="41" fillId="6" borderId="1" xfId="0" applyNumberFormat="1" applyFont="1" applyFill="1" applyBorder="1" applyAlignment="1">
      <alignment horizontal="center" vertical="center"/>
    </xf>
    <xf numFmtId="0" fontId="56" fillId="15" borderId="158" xfId="0" applyFont="1" applyFill="1" applyBorder="1" applyAlignment="1">
      <alignment horizontal="center" vertical="center"/>
    </xf>
    <xf numFmtId="0" fontId="56" fillId="15" borderId="1" xfId="0" applyFont="1" applyFill="1" applyBorder="1" applyAlignment="1">
      <alignment horizontal="center" vertical="center" wrapText="1"/>
    </xf>
    <xf numFmtId="0" fontId="56" fillId="15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vertical="center"/>
    </xf>
    <xf numFmtId="0" fontId="28" fillId="0" borderId="1" xfId="0" applyFont="1" applyBorder="1"/>
    <xf numFmtId="164" fontId="28" fillId="6" borderId="1" xfId="0" applyNumberFormat="1" applyFont="1" applyFill="1" applyBorder="1"/>
    <xf numFmtId="0" fontId="28" fillId="0" borderId="1" xfId="0" applyFont="1" applyBorder="1" applyAlignment="1">
      <alignment horizontal="center"/>
    </xf>
    <xf numFmtId="174" fontId="28" fillId="0" borderId="1" xfId="0" applyNumberFormat="1" applyFont="1" applyBorder="1" applyAlignment="1">
      <alignment horizontal="center"/>
    </xf>
    <xf numFmtId="164" fontId="28" fillId="0" borderId="1" xfId="0" applyNumberFormat="1" applyFont="1" applyBorder="1"/>
    <xf numFmtId="0" fontId="28" fillId="6" borderId="1" xfId="0" applyFont="1" applyFill="1" applyBorder="1"/>
    <xf numFmtId="174" fontId="28" fillId="0" borderId="1" xfId="0" applyNumberFormat="1" applyFont="1" applyBorder="1"/>
    <xf numFmtId="164" fontId="4" fillId="0" borderId="103" xfId="0" applyNumberFormat="1" applyFont="1" applyBorder="1" applyAlignment="1">
      <alignment horizontal="center" vertical="center"/>
    </xf>
    <xf numFmtId="4" fontId="56" fillId="15" borderId="1" xfId="0" applyNumberFormat="1" applyFont="1" applyFill="1" applyBorder="1" applyAlignment="1">
      <alignment horizontal="center" vertical="center"/>
    </xf>
    <xf numFmtId="0" fontId="28" fillId="0" borderId="33" xfId="0" applyFont="1" applyBorder="1"/>
    <xf numFmtId="0" fontId="28" fillId="0" borderId="32" xfId="0" applyFont="1" applyBorder="1"/>
    <xf numFmtId="0" fontId="57" fillId="0" borderId="1" xfId="0" applyFont="1" applyBorder="1" applyAlignment="1">
      <alignment horizontal="center"/>
    </xf>
    <xf numFmtId="2" fontId="57" fillId="0" borderId="1" xfId="0" applyNumberFormat="1" applyFont="1" applyBorder="1" applyAlignment="1">
      <alignment horizontal="right"/>
    </xf>
    <xf numFmtId="0" fontId="2" fillId="0" borderId="32" xfId="0" applyFont="1" applyBorder="1"/>
    <xf numFmtId="4" fontId="57" fillId="0" borderId="1" xfId="0" applyNumberFormat="1" applyFont="1" applyBorder="1" applyAlignment="1">
      <alignment horizontal="center" vertical="center"/>
    </xf>
    <xf numFmtId="4" fontId="57" fillId="0" borderId="1" xfId="0" applyNumberFormat="1" applyFont="1" applyBorder="1" applyAlignment="1">
      <alignment horizontal="right" vertical="center"/>
    </xf>
    <xf numFmtId="164" fontId="57" fillId="0" borderId="1" xfId="0" applyNumberFormat="1" applyFont="1" applyBorder="1" applyAlignment="1">
      <alignment horizontal="right" vertical="center"/>
    </xf>
    <xf numFmtId="164" fontId="57" fillId="0" borderId="1" xfId="0" applyNumberFormat="1" applyFont="1" applyBorder="1"/>
    <xf numFmtId="177" fontId="2" fillId="0" borderId="0" xfId="0" applyNumberFormat="1" applyFont="1"/>
    <xf numFmtId="164" fontId="57" fillId="0" borderId="1" xfId="0" applyNumberFormat="1" applyFont="1" applyBorder="1" applyAlignment="1">
      <alignment horizontal="center" vertical="center"/>
    </xf>
    <xf numFmtId="164" fontId="4" fillId="0" borderId="103" xfId="0" applyNumberFormat="1" applyFont="1" applyBorder="1"/>
    <xf numFmtId="178" fontId="57" fillId="0" borderId="1" xfId="0" applyNumberFormat="1" applyFont="1" applyBorder="1" applyAlignment="1">
      <alignment horizontal="right" vertical="center"/>
    </xf>
    <xf numFmtId="164" fontId="4" fillId="0" borderId="1" xfId="0" applyNumberFormat="1" applyFont="1" applyBorder="1"/>
    <xf numFmtId="164" fontId="4" fillId="15" borderId="63" xfId="0" applyNumberFormat="1" applyFont="1" applyFill="1" applyBorder="1" applyAlignment="1">
      <alignment vertical="center"/>
    </xf>
    <xf numFmtId="179" fontId="2" fillId="0" borderId="0" xfId="0" applyNumberFormat="1" applyFont="1"/>
    <xf numFmtId="0" fontId="38" fillId="6" borderId="1" xfId="0" applyFont="1" applyFill="1" applyBorder="1" applyAlignment="1">
      <alignment horizontal="left"/>
    </xf>
    <xf numFmtId="164" fontId="15" fillId="2" borderId="1" xfId="0" applyNumberFormat="1" applyFont="1" applyFill="1" applyBorder="1" applyAlignment="1">
      <alignment vertical="center"/>
    </xf>
    <xf numFmtId="0" fontId="38" fillId="0" borderId="130" xfId="0" applyFont="1" applyBorder="1"/>
    <xf numFmtId="0" fontId="38" fillId="0" borderId="108" xfId="0" applyFont="1" applyBorder="1"/>
    <xf numFmtId="0" fontId="2" fillId="0" borderId="0" xfId="0" applyFont="1" applyAlignment="1">
      <alignment horizontal="center"/>
    </xf>
    <xf numFmtId="0" fontId="28" fillId="0" borderId="0" xfId="0" applyFont="1" applyAlignment="1">
      <alignment vertical="center" wrapText="1"/>
    </xf>
    <xf numFmtId="43" fontId="38" fillId="0" borderId="0" xfId="1" applyFont="1" applyAlignment="1">
      <alignment vertical="center"/>
    </xf>
    <xf numFmtId="0" fontId="19" fillId="6" borderId="178" xfId="0" applyFont="1" applyFill="1" applyBorder="1" applyAlignment="1">
      <alignment horizontal="left" vertical="top"/>
    </xf>
    <xf numFmtId="0" fontId="19" fillId="6" borderId="179" xfId="0" applyFont="1" applyFill="1" applyBorder="1" applyAlignment="1">
      <alignment horizontal="center" vertical="center"/>
    </xf>
    <xf numFmtId="0" fontId="19" fillId="6" borderId="180" xfId="0" applyFont="1" applyFill="1" applyBorder="1" applyAlignment="1">
      <alignment vertical="center"/>
    </xf>
    <xf numFmtId="0" fontId="19" fillId="6" borderId="163" xfId="0" applyFont="1" applyFill="1" applyBorder="1" applyAlignment="1">
      <alignment horizontal="center" vertical="center"/>
    </xf>
    <xf numFmtId="0" fontId="20" fillId="6" borderId="180" xfId="0" applyFont="1" applyFill="1" applyBorder="1" applyAlignment="1">
      <alignment horizontal="left" vertical="center" wrapText="1"/>
    </xf>
    <xf numFmtId="0" fontId="20" fillId="6" borderId="180" xfId="0" applyFont="1" applyFill="1" applyBorder="1" applyAlignment="1">
      <alignment vertical="center"/>
    </xf>
    <xf numFmtId="0" fontId="8" fillId="6" borderId="163" xfId="0" applyFont="1" applyFill="1" applyBorder="1" applyAlignment="1">
      <alignment vertical="center"/>
    </xf>
    <xf numFmtId="0" fontId="22" fillId="6" borderId="180" xfId="0" applyFont="1" applyFill="1" applyBorder="1" applyAlignment="1">
      <alignment vertical="center"/>
    </xf>
    <xf numFmtId="0" fontId="23" fillId="6" borderId="163" xfId="0" applyFont="1" applyFill="1" applyBorder="1" applyAlignment="1">
      <alignment vertical="center"/>
    </xf>
    <xf numFmtId="0" fontId="24" fillId="6" borderId="163" xfId="0" applyFont="1" applyFill="1" applyBorder="1" applyAlignment="1">
      <alignment vertical="center"/>
    </xf>
    <xf numFmtId="0" fontId="24" fillId="6" borderId="163" xfId="0" applyFont="1" applyFill="1" applyBorder="1" applyAlignment="1">
      <alignment horizontal="right" vertical="center"/>
    </xf>
    <xf numFmtId="0" fontId="24" fillId="6" borderId="181" xfId="0" applyFont="1" applyFill="1" applyBorder="1" applyAlignment="1">
      <alignment vertical="center"/>
    </xf>
    <xf numFmtId="0" fontId="22" fillId="8" borderId="182" xfId="0" applyFont="1" applyFill="1" applyBorder="1" applyAlignment="1">
      <alignment vertical="center"/>
    </xf>
    <xf numFmtId="166" fontId="22" fillId="8" borderId="183" xfId="0" applyNumberFormat="1" applyFont="1" applyFill="1" applyBorder="1" applyAlignment="1">
      <alignment horizontal="center" vertical="center"/>
    </xf>
    <xf numFmtId="0" fontId="18" fillId="4" borderId="184" xfId="0" applyFont="1" applyFill="1" applyBorder="1" applyAlignment="1">
      <alignment vertical="center"/>
    </xf>
    <xf numFmtId="0" fontId="22" fillId="4" borderId="185" xfId="0" applyFont="1" applyFill="1" applyBorder="1" applyAlignment="1">
      <alignment horizontal="center" vertical="center"/>
    </xf>
    <xf numFmtId="0" fontId="25" fillId="4" borderId="185" xfId="0" applyFont="1" applyFill="1" applyBorder="1" applyAlignment="1">
      <alignment vertical="center"/>
    </xf>
    <xf numFmtId="0" fontId="26" fillId="4" borderId="185" xfId="0" applyFont="1" applyFill="1" applyBorder="1" applyAlignment="1">
      <alignment horizontal="right" vertical="center"/>
    </xf>
    <xf numFmtId="1" fontId="27" fillId="4" borderId="185" xfId="0" applyNumberFormat="1" applyFont="1" applyFill="1" applyBorder="1" applyAlignment="1">
      <alignment horizontal="center" vertical="center"/>
    </xf>
    <xf numFmtId="0" fontId="26" fillId="4" borderId="186" xfId="0" applyFont="1" applyFill="1" applyBorder="1" applyAlignment="1">
      <alignment horizontal="left" vertical="center"/>
    </xf>
    <xf numFmtId="0" fontId="20" fillId="6" borderId="163" xfId="0" applyFont="1" applyFill="1" applyBorder="1" applyAlignment="1">
      <alignment vertical="center"/>
    </xf>
    <xf numFmtId="0" fontId="19" fillId="6" borderId="163" xfId="0" applyFont="1" applyFill="1" applyBorder="1" applyAlignment="1">
      <alignment horizontal="center" vertical="top"/>
    </xf>
    <xf numFmtId="0" fontId="20" fillId="6" borderId="112" xfId="0" applyFont="1" applyFill="1" applyBorder="1" applyAlignment="1">
      <alignment vertical="center"/>
    </xf>
    <xf numFmtId="0" fontId="8" fillId="6" borderId="163" xfId="0" applyFont="1" applyFill="1" applyBorder="1" applyAlignment="1">
      <alignment vertical="center" wrapText="1"/>
    </xf>
    <xf numFmtId="0" fontId="8" fillId="6" borderId="112" xfId="0" applyFont="1" applyFill="1" applyBorder="1" applyAlignment="1">
      <alignment vertical="center" wrapText="1"/>
    </xf>
    <xf numFmtId="0" fontId="19" fillId="6" borderId="163" xfId="0" applyFont="1" applyFill="1" applyBorder="1" applyAlignment="1">
      <alignment vertical="center"/>
    </xf>
    <xf numFmtId="0" fontId="8" fillId="6" borderId="163" xfId="0" applyFont="1" applyFill="1" applyBorder="1" applyAlignment="1">
      <alignment horizontal="left" vertical="center"/>
    </xf>
    <xf numFmtId="43" fontId="0" fillId="0" borderId="0" xfId="1" applyFont="1"/>
    <xf numFmtId="4" fontId="43" fillId="16" borderId="162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wrapText="1"/>
    </xf>
    <xf numFmtId="0" fontId="2" fillId="0" borderId="0" xfId="0" quotePrefix="1" applyFont="1" applyAlignment="1">
      <alignment horizontal="left" vertical="center" wrapText="1"/>
    </xf>
    <xf numFmtId="0" fontId="2" fillId="0" borderId="2" xfId="0" applyFont="1" applyBorder="1" applyAlignment="1">
      <alignment horizontal="left" wrapText="1"/>
    </xf>
    <xf numFmtId="0" fontId="5" fillId="0" borderId="2" xfId="0" applyFont="1" applyBorder="1"/>
    <xf numFmtId="0" fontId="2" fillId="0" borderId="0" xfId="0" applyFont="1" applyAlignment="1">
      <alignment horizontal="left"/>
    </xf>
    <xf numFmtId="0" fontId="2" fillId="0" borderId="0" xfId="0" quotePrefix="1" applyFont="1" applyAlignment="1">
      <alignment horizontal="left" wrapText="1"/>
    </xf>
    <xf numFmtId="0" fontId="9" fillId="0" borderId="3" xfId="0" applyFont="1" applyBorder="1" applyAlignment="1">
      <alignment horizontal="center" vertical="center"/>
    </xf>
    <xf numFmtId="0" fontId="5" fillId="0" borderId="3" xfId="0" applyFont="1" applyBorder="1"/>
    <xf numFmtId="0" fontId="7" fillId="0" borderId="0" xfId="0" applyFont="1" applyAlignment="1">
      <alignment horizontal="left" vertical="center" wrapText="1"/>
    </xf>
    <xf numFmtId="0" fontId="8" fillId="3" borderId="29" xfId="0" applyFont="1" applyFill="1" applyBorder="1" applyAlignment="1">
      <alignment horizontal="left" vertical="center"/>
    </xf>
    <xf numFmtId="0" fontId="5" fillId="0" borderId="31" xfId="0" applyFont="1" applyBorder="1"/>
    <xf numFmtId="0" fontId="5" fillId="0" borderId="30" xfId="0" applyFont="1" applyBorder="1"/>
    <xf numFmtId="0" fontId="9" fillId="0" borderId="31" xfId="0" applyFont="1" applyBorder="1" applyAlignment="1">
      <alignment horizontal="center" vertical="center"/>
    </xf>
    <xf numFmtId="0" fontId="5" fillId="0" borderId="32" xfId="0" applyFont="1" applyBorder="1"/>
    <xf numFmtId="0" fontId="8" fillId="0" borderId="31" xfId="0" applyFont="1" applyBorder="1" applyAlignment="1">
      <alignment horizontal="center"/>
    </xf>
    <xf numFmtId="0" fontId="8" fillId="2" borderId="29" xfId="0" applyFont="1" applyFill="1" applyBorder="1" applyAlignment="1">
      <alignment horizontal="left" vertical="center"/>
    </xf>
    <xf numFmtId="0" fontId="8" fillId="0" borderId="31" xfId="0" applyFont="1" applyBorder="1" applyAlignment="1">
      <alignment horizontal="left" vertical="center"/>
    </xf>
    <xf numFmtId="0" fontId="8" fillId="2" borderId="17" xfId="0" applyFont="1" applyFill="1" applyBorder="1" applyAlignment="1">
      <alignment horizontal="left" vertical="center"/>
    </xf>
    <xf numFmtId="0" fontId="5" fillId="0" borderId="18" xfId="0" applyFont="1" applyBorder="1"/>
    <xf numFmtId="0" fontId="5" fillId="0" borderId="43" xfId="0" applyFont="1" applyBorder="1"/>
    <xf numFmtId="0" fontId="2" fillId="0" borderId="73" xfId="0" applyFont="1" applyBorder="1" applyAlignment="1">
      <alignment horizontal="center"/>
    </xf>
    <xf numFmtId="0" fontId="5" fillId="0" borderId="74" xfId="0" applyFont="1" applyBorder="1"/>
    <xf numFmtId="0" fontId="2" fillId="0" borderId="73" xfId="0" applyFont="1" applyBorder="1" applyAlignment="1">
      <alignment horizontal="left"/>
    </xf>
    <xf numFmtId="0" fontId="8" fillId="2" borderId="73" xfId="0" applyFont="1" applyFill="1" applyBorder="1" applyAlignment="1">
      <alignment horizontal="center" vertical="center"/>
    </xf>
    <xf numFmtId="0" fontId="8" fillId="2" borderId="71" xfId="0" applyFont="1" applyFill="1" applyBorder="1" applyAlignment="1">
      <alignment horizontal="center" vertical="center" wrapText="1"/>
    </xf>
    <xf numFmtId="0" fontId="5" fillId="0" borderId="72" xfId="0" applyFont="1" applyBorder="1"/>
    <xf numFmtId="0" fontId="5" fillId="0" borderId="76" xfId="0" applyFont="1" applyBorder="1"/>
    <xf numFmtId="0" fontId="5" fillId="0" borderId="77" xfId="0" applyFont="1" applyBorder="1"/>
    <xf numFmtId="0" fontId="8" fillId="2" borderId="73" xfId="0" applyFont="1" applyFill="1" applyBorder="1" applyAlignment="1">
      <alignment horizontal="center"/>
    </xf>
    <xf numFmtId="0" fontId="9" fillId="2" borderId="17" xfId="0" applyFont="1" applyFill="1" applyBorder="1" applyAlignment="1">
      <alignment horizontal="center" vertical="center"/>
    </xf>
    <xf numFmtId="0" fontId="5" fillId="0" borderId="19" xfId="0" applyFont="1" applyBorder="1"/>
    <xf numFmtId="0" fontId="8" fillId="2" borderId="70" xfId="0" applyFont="1" applyFill="1" applyBorder="1" applyAlignment="1">
      <alignment horizontal="center" vertical="center"/>
    </xf>
    <xf numFmtId="0" fontId="5" fillId="0" borderId="75" xfId="0" applyFont="1" applyBorder="1"/>
    <xf numFmtId="0" fontId="8" fillId="2" borderId="71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0" fontId="5" fillId="0" borderId="5" xfId="0" applyFont="1" applyBorder="1"/>
    <xf numFmtId="0" fontId="5" fillId="0" borderId="6" xfId="0" applyFont="1" applyBorder="1"/>
    <xf numFmtId="0" fontId="5" fillId="0" borderId="10" xfId="0" applyFont="1" applyBorder="1"/>
    <xf numFmtId="0" fontId="5" fillId="0" borderId="11" xfId="0" applyFont="1" applyBorder="1"/>
    <xf numFmtId="0" fontId="10" fillId="2" borderId="7" xfId="0" applyFont="1" applyFill="1" applyBorder="1" applyAlignment="1">
      <alignment horizontal="left" vertical="center" wrapText="1"/>
    </xf>
    <xf numFmtId="0" fontId="5" fillId="0" borderId="8" xfId="0" applyFont="1" applyBorder="1"/>
    <xf numFmtId="0" fontId="5" fillId="0" borderId="9" xfId="0" applyFont="1" applyBorder="1"/>
    <xf numFmtId="0" fontId="8" fillId="2" borderId="12" xfId="0" applyFont="1" applyFill="1" applyBorder="1" applyAlignment="1">
      <alignment horizontal="center" vertical="center" wrapText="1"/>
    </xf>
    <xf numFmtId="0" fontId="5" fillId="0" borderId="13" xfId="0" applyFont="1" applyBorder="1"/>
    <xf numFmtId="0" fontId="5" fillId="0" borderId="14" xfId="0" applyFont="1" applyBorder="1"/>
    <xf numFmtId="0" fontId="8" fillId="2" borderId="15" xfId="0" applyFont="1" applyFill="1" applyBorder="1" applyAlignment="1">
      <alignment horizontal="center" vertical="center" wrapText="1"/>
    </xf>
    <xf numFmtId="0" fontId="5" fillId="0" borderId="16" xfId="0" applyFont="1" applyBorder="1"/>
    <xf numFmtId="0" fontId="10" fillId="2" borderId="17" xfId="0" applyFont="1" applyFill="1" applyBorder="1" applyAlignment="1">
      <alignment horizontal="center" vertical="center" wrapText="1"/>
    </xf>
    <xf numFmtId="0" fontId="12" fillId="2" borderId="23" xfId="0" applyFont="1" applyFill="1" applyBorder="1" applyAlignment="1">
      <alignment horizontal="center" vertical="center" wrapText="1"/>
    </xf>
    <xf numFmtId="0" fontId="5" fillId="0" borderId="24" xfId="0" applyFont="1" applyBorder="1"/>
    <xf numFmtId="0" fontId="5" fillId="0" borderId="25" xfId="0" applyFont="1" applyBorder="1"/>
    <xf numFmtId="0" fontId="10" fillId="2" borderId="26" xfId="0" applyFont="1" applyFill="1" applyBorder="1" applyAlignment="1">
      <alignment horizontal="left" vertical="center" wrapText="1"/>
    </xf>
    <xf numFmtId="0" fontId="5" fillId="0" borderId="27" xfId="0" applyFont="1" applyBorder="1"/>
    <xf numFmtId="0" fontId="5" fillId="0" borderId="28" xfId="0" applyFont="1" applyBorder="1"/>
    <xf numFmtId="0" fontId="9" fillId="0" borderId="18" xfId="0" applyFont="1" applyBorder="1" applyAlignment="1">
      <alignment horizontal="center" vertical="center"/>
    </xf>
    <xf numFmtId="0" fontId="9" fillId="2" borderId="44" xfId="0" applyFont="1" applyFill="1" applyBorder="1" applyAlignment="1">
      <alignment horizontal="left" vertical="top"/>
    </xf>
    <xf numFmtId="0" fontId="5" fillId="0" borderId="42" xfId="0" applyFont="1" applyBorder="1"/>
    <xf numFmtId="0" fontId="9" fillId="0" borderId="45" xfId="0" applyFont="1" applyBorder="1" applyAlignment="1">
      <alignment horizontal="center" vertical="center"/>
    </xf>
    <xf numFmtId="0" fontId="5" fillId="0" borderId="45" xfId="0" applyFont="1" applyBorder="1"/>
    <xf numFmtId="0" fontId="5" fillId="0" borderId="46" xfId="0" applyFont="1" applyBorder="1"/>
    <xf numFmtId="0" fontId="9" fillId="2" borderId="44" xfId="0" applyFont="1" applyFill="1" applyBorder="1" applyAlignment="1">
      <alignment horizontal="center" vertical="top" wrapText="1"/>
    </xf>
    <xf numFmtId="0" fontId="9" fillId="0" borderId="18" xfId="0" applyFont="1" applyBorder="1" applyAlignment="1">
      <alignment horizontal="center" vertical="center" wrapText="1"/>
    </xf>
    <xf numFmtId="14" fontId="9" fillId="0" borderId="47" xfId="0" applyNumberFormat="1" applyFont="1" applyBorder="1" applyAlignment="1">
      <alignment horizontal="center" vertical="top" wrapText="1"/>
    </xf>
    <xf numFmtId="0" fontId="5" fillId="0" borderId="48" xfId="0" applyFont="1" applyBorder="1"/>
    <xf numFmtId="0" fontId="9" fillId="2" borderId="29" xfId="0" applyFont="1" applyFill="1" applyBorder="1" applyAlignment="1">
      <alignment horizontal="left" vertical="top"/>
    </xf>
    <xf numFmtId="0" fontId="9" fillId="0" borderId="31" xfId="0" applyFont="1" applyBorder="1" applyAlignment="1">
      <alignment horizontal="center" vertical="top"/>
    </xf>
    <xf numFmtId="0" fontId="9" fillId="2" borderId="33" xfId="0" applyFont="1" applyFill="1" applyBorder="1" applyAlignment="1">
      <alignment horizontal="left" vertical="top"/>
    </xf>
    <xf numFmtId="0" fontId="9" fillId="0" borderId="3" xfId="0" applyFont="1" applyBorder="1" applyAlignment="1">
      <alignment horizontal="left" vertical="top"/>
    </xf>
    <xf numFmtId="0" fontId="5" fillId="0" borderId="34" xfId="0" applyFont="1" applyBorder="1"/>
    <xf numFmtId="0" fontId="9" fillId="2" borderId="35" xfId="0" applyFont="1" applyFill="1" applyBorder="1" applyAlignment="1">
      <alignment horizontal="left" vertical="top" wrapText="1"/>
    </xf>
    <xf numFmtId="0" fontId="5" fillId="0" borderId="36" xfId="0" applyFont="1" applyBorder="1"/>
    <xf numFmtId="0" fontId="5" fillId="0" borderId="37" xfId="0" applyFont="1" applyBorder="1"/>
    <xf numFmtId="0" fontId="5" fillId="0" borderId="41" xfId="0" applyFont="1" applyBorder="1"/>
    <xf numFmtId="0" fontId="9" fillId="2" borderId="17" xfId="0" applyFont="1" applyFill="1" applyBorder="1" applyAlignment="1">
      <alignment horizontal="left" vertical="top"/>
    </xf>
    <xf numFmtId="0" fontId="10" fillId="2" borderId="49" xfId="0" applyFont="1" applyFill="1" applyBorder="1" applyAlignment="1">
      <alignment horizontal="left" vertical="center" wrapText="1"/>
    </xf>
    <xf numFmtId="0" fontId="9" fillId="3" borderId="50" xfId="0" applyFont="1" applyFill="1" applyBorder="1" applyAlignment="1">
      <alignment horizontal="center" vertical="top" wrapText="1"/>
    </xf>
    <xf numFmtId="0" fontId="13" fillId="0" borderId="54" xfId="0" applyFont="1" applyBorder="1" applyAlignment="1">
      <alignment horizontal="center" vertical="top" wrapText="1"/>
    </xf>
    <xf numFmtId="0" fontId="13" fillId="0" borderId="45" xfId="0" applyFont="1" applyBorder="1" applyAlignment="1">
      <alignment horizontal="center" vertical="top" wrapText="1"/>
    </xf>
    <xf numFmtId="0" fontId="8" fillId="3" borderId="29" xfId="0" applyFont="1" applyFill="1" applyBorder="1" applyAlignment="1">
      <alignment horizontal="left" vertical="center" wrapText="1"/>
    </xf>
    <xf numFmtId="0" fontId="8" fillId="2" borderId="33" xfId="0" applyFont="1" applyFill="1" applyBorder="1" applyAlignment="1">
      <alignment horizontal="left" vertical="center"/>
    </xf>
    <xf numFmtId="0" fontId="8" fillId="3" borderId="33" xfId="0" applyFont="1" applyFill="1" applyBorder="1" applyAlignment="1">
      <alignment horizontal="left" vertical="center"/>
    </xf>
    <xf numFmtId="0" fontId="8" fillId="0" borderId="33" xfId="0" applyFont="1" applyBorder="1" applyAlignment="1">
      <alignment horizontal="center" vertical="center"/>
    </xf>
    <xf numFmtId="0" fontId="5" fillId="0" borderId="61" xfId="0" applyFont="1" applyBorder="1"/>
    <xf numFmtId="0" fontId="8" fillId="2" borderId="29" xfId="0" applyFont="1" applyFill="1" applyBorder="1" applyAlignment="1">
      <alignment horizontal="left" vertical="center" wrapText="1"/>
    </xf>
    <xf numFmtId="0" fontId="2" fillId="2" borderId="60" xfId="0" applyFont="1" applyFill="1" applyBorder="1" applyAlignment="1">
      <alignment horizontal="center"/>
    </xf>
    <xf numFmtId="0" fontId="5" fillId="0" borderId="62" xfId="0" applyFont="1" applyBorder="1"/>
    <xf numFmtId="0" fontId="5" fillId="0" borderId="64" xfId="0" applyFont="1" applyBorder="1"/>
    <xf numFmtId="0" fontId="4" fillId="2" borderId="29" xfId="0" applyFont="1" applyFill="1" applyBorder="1" applyAlignment="1">
      <alignment horizontal="left" vertical="top"/>
    </xf>
    <xf numFmtId="0" fontId="9" fillId="2" borderId="88" xfId="0" applyFont="1" applyFill="1" applyBorder="1" applyAlignment="1">
      <alignment horizontal="center" vertical="center"/>
    </xf>
    <xf numFmtId="0" fontId="5" fillId="0" borderId="89" xfId="0" applyFont="1" applyBorder="1"/>
    <xf numFmtId="0" fontId="5" fillId="0" borderId="90" xfId="0" applyFont="1" applyBorder="1"/>
    <xf numFmtId="0" fontId="9" fillId="2" borderId="91" xfId="0" applyFont="1" applyFill="1" applyBorder="1" applyAlignment="1">
      <alignment horizontal="center" vertical="center"/>
    </xf>
    <xf numFmtId="0" fontId="8" fillId="3" borderId="33" xfId="0" applyFont="1" applyFill="1" applyBorder="1" applyAlignment="1">
      <alignment horizontal="left"/>
    </xf>
    <xf numFmtId="0" fontId="8" fillId="3" borderId="87" xfId="0" applyFont="1" applyFill="1" applyBorder="1" applyAlignment="1">
      <alignment horizontal="center"/>
    </xf>
    <xf numFmtId="164" fontId="2" fillId="3" borderId="73" xfId="0" applyNumberFormat="1" applyFont="1" applyFill="1" applyBorder="1" applyAlignment="1">
      <alignment horizontal="center"/>
    </xf>
    <xf numFmtId="4" fontId="2" fillId="3" borderId="73" xfId="0" applyNumberFormat="1" applyFont="1" applyFill="1" applyBorder="1" applyAlignment="1">
      <alignment horizontal="center"/>
    </xf>
    <xf numFmtId="0" fontId="2" fillId="0" borderId="85" xfId="0" applyFont="1" applyBorder="1" applyAlignment="1">
      <alignment horizontal="center"/>
    </xf>
    <xf numFmtId="0" fontId="5" fillId="0" borderId="86" xfId="0" applyFont="1" applyBorder="1"/>
    <xf numFmtId="4" fontId="9" fillId="3" borderId="73" xfId="0" applyNumberFormat="1" applyFont="1" applyFill="1" applyBorder="1" applyAlignment="1">
      <alignment horizontal="center" vertical="center" wrapText="1"/>
    </xf>
    <xf numFmtId="0" fontId="9" fillId="3" borderId="73" xfId="0" applyFont="1" applyFill="1" applyBorder="1" applyAlignment="1">
      <alignment horizontal="center" vertical="center"/>
    </xf>
    <xf numFmtId="0" fontId="2" fillId="3" borderId="73" xfId="0" applyFont="1" applyFill="1" applyBorder="1" applyAlignment="1">
      <alignment horizontal="center"/>
    </xf>
    <xf numFmtId="0" fontId="2" fillId="0" borderId="85" xfId="0" applyFont="1" applyBorder="1" applyAlignment="1">
      <alignment horizontal="left"/>
    </xf>
    <xf numFmtId="0" fontId="2" fillId="3" borderId="73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left" vertical="center"/>
    </xf>
    <xf numFmtId="0" fontId="8" fillId="2" borderId="35" xfId="0" applyFont="1" applyFill="1" applyBorder="1" applyAlignment="1">
      <alignment horizontal="left" vertical="center"/>
    </xf>
    <xf numFmtId="0" fontId="9" fillId="3" borderId="26" xfId="0" applyFont="1" applyFill="1" applyBorder="1" applyAlignment="1">
      <alignment horizontal="left" vertical="center"/>
    </xf>
    <xf numFmtId="0" fontId="5" fillId="0" borderId="67" xfId="0" applyFont="1" applyBorder="1"/>
    <xf numFmtId="0" fontId="9" fillId="2" borderId="17" xfId="0" applyFont="1" applyFill="1" applyBorder="1" applyAlignment="1">
      <alignment horizontal="left" vertical="center"/>
    </xf>
    <xf numFmtId="0" fontId="5" fillId="0" borderId="78" xfId="0" applyFont="1" applyBorder="1"/>
    <xf numFmtId="0" fontId="8" fillId="2" borderId="33" xfId="0" applyFont="1" applyFill="1" applyBorder="1" applyAlignment="1">
      <alignment horizontal="center" vertical="center"/>
    </xf>
    <xf numFmtId="0" fontId="10" fillId="0" borderId="110" xfId="0" applyFont="1" applyBorder="1" applyAlignment="1">
      <alignment horizontal="center" vertical="center" wrapText="1"/>
    </xf>
    <xf numFmtId="0" fontId="5" fillId="0" borderId="111" xfId="0" applyFont="1" applyBorder="1"/>
    <xf numFmtId="0" fontId="5" fillId="0" borderId="54" xfId="0" applyFont="1" applyBorder="1"/>
    <xf numFmtId="0" fontId="8" fillId="3" borderId="44" xfId="0" applyFont="1" applyFill="1" applyBorder="1" applyAlignment="1">
      <alignment horizontal="left"/>
    </xf>
    <xf numFmtId="0" fontId="9" fillId="3" borderId="33" xfId="0" applyFont="1" applyFill="1" applyBorder="1" applyAlignment="1">
      <alignment horizontal="center" vertical="center" wrapText="1"/>
    </xf>
    <xf numFmtId="0" fontId="9" fillId="3" borderId="87" xfId="0" applyFont="1" applyFill="1" applyBorder="1" applyAlignment="1">
      <alignment horizontal="center" vertical="center"/>
    </xf>
    <xf numFmtId="0" fontId="9" fillId="2" borderId="94" xfId="0" applyFont="1" applyFill="1" applyBorder="1" applyAlignment="1">
      <alignment horizontal="center" vertical="center" wrapText="1"/>
    </xf>
    <xf numFmtId="0" fontId="5" fillId="0" borderId="95" xfId="0" applyFont="1" applyBorder="1"/>
    <xf numFmtId="165" fontId="2" fillId="0" borderId="99" xfId="0" applyNumberFormat="1" applyFont="1" applyBorder="1" applyAlignment="1">
      <alignment horizontal="center" vertical="top" wrapText="1"/>
    </xf>
    <xf numFmtId="0" fontId="5" fillId="0" borderId="100" xfId="0" applyFont="1" applyBorder="1"/>
    <xf numFmtId="0" fontId="2" fillId="0" borderId="99" xfId="0" applyFont="1" applyBorder="1" applyAlignment="1">
      <alignment horizontal="center" vertical="top" wrapText="1"/>
    </xf>
    <xf numFmtId="0" fontId="8" fillId="3" borderId="109" xfId="0" applyFont="1" applyFill="1" applyBorder="1" applyAlignment="1">
      <alignment horizontal="center"/>
    </xf>
    <xf numFmtId="164" fontId="2" fillId="3" borderId="85" xfId="0" applyNumberFormat="1" applyFont="1" applyFill="1" applyBorder="1" applyAlignment="1">
      <alignment horizontal="center"/>
    </xf>
    <xf numFmtId="0" fontId="2" fillId="3" borderId="85" xfId="0" applyFont="1" applyFill="1" applyBorder="1" applyAlignment="1">
      <alignment horizontal="center"/>
    </xf>
    <xf numFmtId="0" fontId="2" fillId="3" borderId="85" xfId="0" applyFont="1" applyFill="1" applyBorder="1" applyAlignment="1">
      <alignment horizontal="left"/>
    </xf>
    <xf numFmtId="0" fontId="9" fillId="2" borderId="17" xfId="0" applyFont="1" applyFill="1" applyBorder="1" applyAlignment="1">
      <alignment horizontal="center" vertical="center" wrapText="1"/>
    </xf>
    <xf numFmtId="0" fontId="9" fillId="0" borderId="85" xfId="0" applyFont="1" applyBorder="1" applyAlignment="1">
      <alignment horizontal="center" vertical="center" wrapText="1"/>
    </xf>
    <xf numFmtId="0" fontId="9" fillId="2" borderId="109" xfId="0" applyFont="1" applyFill="1" applyBorder="1" applyAlignment="1">
      <alignment horizontal="center" vertical="center" wrapText="1"/>
    </xf>
    <xf numFmtId="0" fontId="9" fillId="2" borderId="23" xfId="0" applyFont="1" applyFill="1" applyBorder="1" applyAlignment="1">
      <alignment horizontal="center" vertical="center"/>
    </xf>
    <xf numFmtId="0" fontId="14" fillId="2" borderId="104" xfId="0" applyFont="1" applyFill="1" applyBorder="1" applyAlignment="1">
      <alignment horizontal="center" vertical="center" wrapText="1"/>
    </xf>
    <xf numFmtId="0" fontId="5" fillId="0" borderId="105" xfId="0" applyFont="1" applyBorder="1"/>
    <xf numFmtId="0" fontId="5" fillId="0" borderId="106" xfId="0" applyFont="1" applyBorder="1"/>
    <xf numFmtId="0" fontId="5" fillId="0" borderId="107" xfId="0" applyFont="1" applyBorder="1"/>
    <xf numFmtId="0" fontId="5" fillId="0" borderId="108" xfId="0" applyFont="1" applyBorder="1"/>
    <xf numFmtId="4" fontId="2" fillId="3" borderId="85" xfId="0" applyNumberFormat="1" applyFont="1" applyFill="1" applyBorder="1" applyAlignment="1">
      <alignment horizontal="center"/>
    </xf>
    <xf numFmtId="0" fontId="9" fillId="0" borderId="73" xfId="0" applyFont="1" applyBorder="1" applyAlignment="1">
      <alignment horizontal="center" vertical="center" wrapText="1"/>
    </xf>
    <xf numFmtId="0" fontId="9" fillId="2" borderId="87" xfId="0" applyFont="1" applyFill="1" applyBorder="1" applyAlignment="1">
      <alignment horizontal="center" vertical="center" wrapText="1"/>
    </xf>
    <xf numFmtId="0" fontId="14" fillId="0" borderId="110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5" fillId="0" borderId="112" xfId="0" applyFont="1" applyBorder="1"/>
    <xf numFmtId="0" fontId="9" fillId="2" borderId="29" xfId="0" applyFont="1" applyFill="1" applyBorder="1" applyAlignment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129" xfId="0" applyFont="1" applyFill="1" applyBorder="1" applyAlignment="1">
      <alignment horizontal="left" vertical="center"/>
    </xf>
    <xf numFmtId="0" fontId="2" fillId="2" borderId="29" xfId="0" applyFont="1" applyFill="1" applyBorder="1" applyAlignment="1">
      <alignment horizontal="left" vertical="center"/>
    </xf>
    <xf numFmtId="0" fontId="2" fillId="2" borderId="35" xfId="0" applyFont="1" applyFill="1" applyBorder="1" applyAlignment="1">
      <alignment horizontal="left" vertical="center"/>
    </xf>
    <xf numFmtId="0" fontId="2" fillId="2" borderId="33" xfId="0" applyFont="1" applyFill="1" applyBorder="1" applyAlignment="1">
      <alignment horizontal="left" vertical="center"/>
    </xf>
    <xf numFmtId="0" fontId="8" fillId="2" borderId="33" xfId="0" applyFont="1" applyFill="1" applyBorder="1" applyAlignment="1">
      <alignment horizontal="center" vertical="center" wrapText="1"/>
    </xf>
    <xf numFmtId="0" fontId="9" fillId="2" borderId="33" xfId="0" applyFont="1" applyFill="1" applyBorder="1" applyAlignment="1">
      <alignment horizontal="center" vertical="top"/>
    </xf>
    <xf numFmtId="0" fontId="8" fillId="0" borderId="33" xfId="0" applyFont="1" applyBorder="1" applyAlignment="1">
      <alignment horizontal="left" vertical="center" wrapText="1"/>
    </xf>
    <xf numFmtId="0" fontId="8" fillId="2" borderId="33" xfId="0" applyFont="1" applyFill="1" applyBorder="1" applyAlignment="1">
      <alignment horizontal="left" vertical="center" wrapText="1"/>
    </xf>
    <xf numFmtId="0" fontId="2" fillId="0" borderId="33" xfId="0" applyFont="1" applyBorder="1" applyAlignment="1">
      <alignment horizontal="left"/>
    </xf>
    <xf numFmtId="0" fontId="8" fillId="2" borderId="123" xfId="0" applyFont="1" applyFill="1" applyBorder="1" applyAlignment="1">
      <alignment horizontal="right" vertical="center" wrapText="1"/>
    </xf>
    <xf numFmtId="0" fontId="5" fillId="0" borderId="130" xfId="0" applyFont="1" applyBorder="1"/>
    <xf numFmtId="0" fontId="5" fillId="0" borderId="126" xfId="0" applyFont="1" applyBorder="1"/>
    <xf numFmtId="0" fontId="2" fillId="2" borderId="60" xfId="0" applyFont="1" applyFill="1" applyBorder="1" applyAlignment="1">
      <alignment horizontal="center" vertical="center" textRotation="90" wrapText="1"/>
    </xf>
    <xf numFmtId="0" fontId="8" fillId="3" borderId="33" xfId="0" applyFont="1" applyFill="1" applyBorder="1" applyAlignment="1">
      <alignment horizontal="left" vertical="center" wrapText="1"/>
    </xf>
    <xf numFmtId="0" fontId="9" fillId="2" borderId="29" xfId="0" applyFont="1" applyFill="1" applyBorder="1" applyAlignment="1">
      <alignment horizontal="left" vertical="center" wrapText="1"/>
    </xf>
    <xf numFmtId="0" fontId="8" fillId="2" borderId="123" xfId="0" applyFont="1" applyFill="1" applyBorder="1" applyAlignment="1">
      <alignment horizontal="center" vertical="center" wrapText="1"/>
    </xf>
    <xf numFmtId="0" fontId="8" fillId="0" borderId="33" xfId="0" applyFont="1" applyBorder="1" applyAlignment="1">
      <alignment horizontal="center" vertical="center" wrapText="1"/>
    </xf>
    <xf numFmtId="0" fontId="8" fillId="0" borderId="31" xfId="0" applyFont="1" applyBorder="1" applyAlignment="1">
      <alignment horizontal="left" vertical="center" wrapText="1"/>
    </xf>
    <xf numFmtId="0" fontId="8" fillId="0" borderId="60" xfId="0" applyFont="1" applyBorder="1" applyAlignment="1">
      <alignment horizontal="center" vertical="center" textRotation="90" wrapText="1"/>
    </xf>
    <xf numFmtId="0" fontId="8" fillId="0" borderId="66" xfId="0" applyFont="1" applyBorder="1" applyAlignment="1">
      <alignment horizontal="center" vertical="center" textRotation="90" wrapText="1"/>
    </xf>
    <xf numFmtId="0" fontId="5" fillId="0" borderId="131" xfId="0" applyFont="1" applyBorder="1"/>
    <xf numFmtId="0" fontId="5" fillId="0" borderId="132" xfId="0" applyFont="1" applyBorder="1"/>
    <xf numFmtId="0" fontId="8" fillId="2" borderId="29" xfId="0" applyFont="1" applyFill="1" applyBorder="1" applyAlignment="1">
      <alignment horizontal="center" vertical="center" wrapText="1"/>
    </xf>
    <xf numFmtId="0" fontId="8" fillId="2" borderId="17" xfId="0" applyFont="1" applyFill="1" applyBorder="1" applyAlignment="1">
      <alignment horizontal="center" vertical="center" wrapText="1"/>
    </xf>
    <xf numFmtId="0" fontId="14" fillId="0" borderId="123" xfId="0" applyFont="1" applyBorder="1" applyAlignment="1">
      <alignment horizontal="center" vertical="center" wrapText="1"/>
    </xf>
    <xf numFmtId="0" fontId="2" fillId="0" borderId="130" xfId="0" applyFont="1" applyBorder="1" applyAlignment="1">
      <alignment horizontal="left" vertical="center" wrapText="1"/>
    </xf>
    <xf numFmtId="0" fontId="2" fillId="2" borderId="33" xfId="0" applyFont="1" applyFill="1" applyBorder="1" applyAlignment="1">
      <alignment horizontal="center" wrapText="1"/>
    </xf>
    <xf numFmtId="0" fontId="2" fillId="0" borderId="126" xfId="0" applyFont="1" applyBorder="1" applyAlignment="1">
      <alignment horizontal="left" vertical="center" wrapText="1"/>
    </xf>
    <xf numFmtId="0" fontId="10" fillId="0" borderId="31" xfId="0" applyFont="1" applyBorder="1" applyAlignment="1">
      <alignment horizontal="center" vertical="center" wrapText="1"/>
    </xf>
    <xf numFmtId="0" fontId="8" fillId="0" borderId="31" xfId="0" applyFont="1" applyBorder="1" applyAlignment="1">
      <alignment horizontal="center" vertical="center"/>
    </xf>
    <xf numFmtId="0" fontId="9" fillId="2" borderId="50" xfId="0" applyFont="1" applyFill="1" applyBorder="1" applyAlignment="1">
      <alignment horizontal="center" vertical="top" wrapText="1"/>
    </xf>
    <xf numFmtId="0" fontId="5" fillId="0" borderId="118" xfId="0" applyFont="1" applyBorder="1"/>
    <xf numFmtId="0" fontId="13" fillId="0" borderId="10" xfId="0" applyFont="1" applyBorder="1" applyAlignment="1">
      <alignment horizontal="left" vertical="top" wrapText="1"/>
    </xf>
    <xf numFmtId="0" fontId="13" fillId="0" borderId="2" xfId="0" applyFont="1" applyBorder="1" applyAlignment="1">
      <alignment horizontal="left" vertical="top" wrapText="1"/>
    </xf>
    <xf numFmtId="0" fontId="9" fillId="2" borderId="29" xfId="0" applyFont="1" applyFill="1" applyBorder="1" applyAlignment="1">
      <alignment horizontal="left" vertical="top" wrapText="1"/>
    </xf>
    <xf numFmtId="0" fontId="13" fillId="0" borderId="33" xfId="0" applyFont="1" applyBorder="1" applyAlignment="1">
      <alignment horizontal="center" vertical="top" wrapText="1"/>
    </xf>
    <xf numFmtId="0" fontId="9" fillId="2" borderId="33" xfId="0" applyFont="1" applyFill="1" applyBorder="1" applyAlignment="1">
      <alignment horizontal="left" vertical="top" wrapText="1"/>
    </xf>
    <xf numFmtId="0" fontId="9" fillId="2" borderId="119" xfId="0" applyFont="1" applyFill="1" applyBorder="1" applyAlignment="1">
      <alignment horizontal="left" vertical="top" wrapText="1"/>
    </xf>
    <xf numFmtId="0" fontId="5" fillId="0" borderId="120" xfId="0" applyFont="1" applyBorder="1"/>
    <xf numFmtId="0" fontId="5" fillId="0" borderId="121" xfId="0" applyFont="1" applyBorder="1"/>
    <xf numFmtId="0" fontId="13" fillId="0" borderId="44" xfId="0" applyFont="1" applyBorder="1" applyAlignment="1">
      <alignment horizontal="center" vertical="top" wrapText="1"/>
    </xf>
    <xf numFmtId="0" fontId="2" fillId="0" borderId="45" xfId="0" applyFont="1" applyBorder="1" applyAlignment="1">
      <alignment horizontal="center"/>
    </xf>
    <xf numFmtId="0" fontId="10" fillId="2" borderId="113" xfId="0" applyFont="1" applyFill="1" applyBorder="1" applyAlignment="1">
      <alignment horizontal="left" vertical="center" wrapText="1"/>
    </xf>
    <xf numFmtId="0" fontId="8" fillId="2" borderId="49" xfId="0" applyFont="1" applyFill="1" applyBorder="1" applyAlignment="1">
      <alignment horizontal="center" vertical="center" wrapText="1"/>
    </xf>
    <xf numFmtId="0" fontId="5" fillId="0" borderId="114" xfId="0" applyFont="1" applyBorder="1"/>
    <xf numFmtId="0" fontId="9" fillId="0" borderId="18" xfId="0" applyFont="1" applyBorder="1" applyAlignment="1">
      <alignment horizontal="left" vertical="center"/>
    </xf>
    <xf numFmtId="0" fontId="9" fillId="0" borderId="45" xfId="0" applyFont="1" applyBorder="1" applyAlignment="1">
      <alignment horizontal="left" vertical="center"/>
    </xf>
    <xf numFmtId="0" fontId="9" fillId="2" borderId="116" xfId="0" applyFont="1" applyFill="1" applyBorder="1" applyAlignment="1">
      <alignment horizontal="center" vertical="top" wrapText="1"/>
    </xf>
    <xf numFmtId="0" fontId="5" fillId="0" borderId="117" xfId="0" applyFont="1" applyBorder="1"/>
    <xf numFmtId="0" fontId="16" fillId="0" borderId="45" xfId="0" applyFont="1" applyBorder="1" applyAlignment="1">
      <alignment horizontal="left" vertical="center" wrapText="1"/>
    </xf>
    <xf numFmtId="0" fontId="9" fillId="0" borderId="31" xfId="0" applyFont="1" applyBorder="1" applyAlignment="1">
      <alignment horizontal="left" vertical="top"/>
    </xf>
    <xf numFmtId="0" fontId="9" fillId="2" borderId="35" xfId="0" applyFont="1" applyFill="1" applyBorder="1" applyAlignment="1">
      <alignment horizontal="center" vertical="top"/>
    </xf>
    <xf numFmtId="0" fontId="13" fillId="0" borderId="54" xfId="0" applyFont="1" applyBorder="1" applyAlignment="1">
      <alignment horizontal="left" vertical="top" wrapText="1"/>
    </xf>
    <xf numFmtId="0" fontId="13" fillId="0" borderId="45" xfId="0" applyFont="1" applyBorder="1" applyAlignment="1">
      <alignment horizontal="left" vertical="top" wrapText="1"/>
    </xf>
    <xf numFmtId="0" fontId="8" fillId="2" borderId="124" xfId="0" applyFont="1" applyFill="1" applyBorder="1" applyAlignment="1">
      <alignment horizontal="center" vertical="center" wrapText="1"/>
    </xf>
    <xf numFmtId="0" fontId="5" fillId="0" borderId="127" xfId="0" applyFont="1" applyBorder="1"/>
    <xf numFmtId="0" fontId="8" fillId="2" borderId="116" xfId="0" applyFont="1" applyFill="1" applyBorder="1" applyAlignment="1">
      <alignment horizontal="left" vertical="center"/>
    </xf>
    <xf numFmtId="0" fontId="8" fillId="2" borderId="122" xfId="0" applyFont="1" applyFill="1" applyBorder="1" applyAlignment="1">
      <alignment horizontal="center" vertical="center"/>
    </xf>
    <xf numFmtId="0" fontId="5" fillId="0" borderId="125" xfId="0" applyFont="1" applyBorder="1"/>
    <xf numFmtId="0" fontId="8" fillId="2" borderId="123" xfId="0" applyFont="1" applyFill="1" applyBorder="1" applyAlignment="1">
      <alignment horizontal="center" vertical="center"/>
    </xf>
    <xf numFmtId="0" fontId="17" fillId="4" borderId="142" xfId="0" applyFont="1" applyFill="1" applyBorder="1" applyAlignment="1">
      <alignment horizontal="center" vertical="center"/>
    </xf>
    <xf numFmtId="0" fontId="5" fillId="0" borderId="143" xfId="0" applyFont="1" applyBorder="1"/>
    <xf numFmtId="0" fontId="5" fillId="0" borderId="144" xfId="0" applyFont="1" applyBorder="1"/>
    <xf numFmtId="0" fontId="4" fillId="0" borderId="33" xfId="0" applyFont="1" applyBorder="1" applyAlignment="1">
      <alignment horizontal="left" vertical="center" wrapText="1"/>
    </xf>
    <xf numFmtId="0" fontId="4" fillId="0" borderId="33" xfId="0" applyFont="1" applyBorder="1" applyAlignment="1">
      <alignment horizontal="center"/>
    </xf>
    <xf numFmtId="0" fontId="19" fillId="6" borderId="8" xfId="0" applyFont="1" applyFill="1" applyBorder="1" applyAlignment="1">
      <alignment horizontal="left" vertical="center" wrapText="1"/>
    </xf>
    <xf numFmtId="0" fontId="19" fillId="6" borderId="9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31" fillId="9" borderId="29" xfId="0" applyFont="1" applyFill="1" applyBorder="1" applyAlignment="1">
      <alignment horizontal="center" vertical="center"/>
    </xf>
    <xf numFmtId="0" fontId="4" fillId="2" borderId="29" xfId="0" applyFont="1" applyFill="1" applyBorder="1" applyAlignment="1">
      <alignment horizontal="center" vertical="center"/>
    </xf>
    <xf numFmtId="0" fontId="5" fillId="0" borderId="152" xfId="0" applyFont="1" applyBorder="1"/>
    <xf numFmtId="0" fontId="31" fillId="10" borderId="29" xfId="0" applyFont="1" applyFill="1" applyBorder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34" fillId="11" borderId="33" xfId="0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horizontal="center" vertical="center"/>
    </xf>
    <xf numFmtId="0" fontId="15" fillId="13" borderId="33" xfId="0" applyFont="1" applyFill="1" applyBorder="1" applyAlignment="1">
      <alignment horizontal="center"/>
    </xf>
    <xf numFmtId="10" fontId="28" fillId="6" borderId="33" xfId="0" applyNumberFormat="1" applyFont="1" applyFill="1" applyBorder="1" applyAlignment="1">
      <alignment horizontal="center"/>
    </xf>
    <xf numFmtId="0" fontId="15" fillId="13" borderId="33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/>
    </xf>
    <xf numFmtId="0" fontId="33" fillId="2" borderId="129" xfId="0" applyFont="1" applyFill="1" applyBorder="1" applyAlignment="1">
      <alignment horizontal="left" vertical="center"/>
    </xf>
    <xf numFmtId="0" fontId="31" fillId="11" borderId="33" xfId="0" applyFont="1" applyFill="1" applyBorder="1" applyAlignment="1">
      <alignment horizontal="center" vertical="center"/>
    </xf>
    <xf numFmtId="0" fontId="38" fillId="6" borderId="33" xfId="0" applyFont="1" applyFill="1" applyBorder="1" applyAlignment="1">
      <alignment horizontal="left" vertical="center"/>
    </xf>
    <xf numFmtId="0" fontId="38" fillId="6" borderId="33" xfId="0" applyFont="1" applyFill="1" applyBorder="1" applyAlignment="1">
      <alignment horizontal="left"/>
    </xf>
    <xf numFmtId="0" fontId="38" fillId="6" borderId="12" xfId="0" applyFont="1" applyFill="1" applyBorder="1" applyAlignment="1">
      <alignment horizontal="left"/>
    </xf>
    <xf numFmtId="0" fontId="15" fillId="2" borderId="33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1" fillId="13" borderId="73" xfId="0" applyFont="1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8" fillId="0" borderId="0" xfId="0" applyFont="1" applyAlignment="1">
      <alignment vertical="center" wrapText="1"/>
    </xf>
    <xf numFmtId="0" fontId="51" fillId="2" borderId="33" xfId="0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14" fillId="0" borderId="0" xfId="0" applyFont="1" applyAlignment="1">
      <alignment vertical="center" wrapText="1"/>
    </xf>
    <xf numFmtId="0" fontId="64" fillId="0" borderId="0" xfId="0" applyFont="1"/>
    <xf numFmtId="0" fontId="4" fillId="0" borderId="0" xfId="0" applyFont="1" applyAlignment="1">
      <alignment vertical="top" wrapText="1"/>
    </xf>
    <xf numFmtId="0" fontId="2" fillId="2" borderId="146" xfId="0" applyFont="1" applyFill="1" applyBorder="1" applyAlignment="1">
      <alignment horizontal="left" vertical="center"/>
    </xf>
    <xf numFmtId="0" fontId="5" fillId="0" borderId="147" xfId="0" applyFont="1" applyBorder="1"/>
    <xf numFmtId="0" fontId="5" fillId="0" borderId="163" xfId="0" applyFont="1" applyBorder="1"/>
    <xf numFmtId="0" fontId="2" fillId="0" borderId="33" xfId="0" applyFont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31" fillId="11" borderId="87" xfId="0" applyFont="1" applyFill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31" fillId="11" borderId="164" xfId="0" applyFont="1" applyFill="1" applyBorder="1" applyAlignment="1">
      <alignment horizontal="center" vertical="center"/>
    </xf>
    <xf numFmtId="0" fontId="38" fillId="2" borderId="33" xfId="0" applyFont="1" applyFill="1" applyBorder="1" applyAlignment="1">
      <alignment horizontal="center" vertical="center"/>
    </xf>
    <xf numFmtId="0" fontId="55" fillId="3" borderId="33" xfId="0" applyFont="1" applyFill="1" applyBorder="1" applyAlignment="1">
      <alignment horizontal="left" vertical="center"/>
    </xf>
    <xf numFmtId="0" fontId="4" fillId="0" borderId="33" xfId="0" applyFont="1" applyBorder="1" applyAlignment="1">
      <alignment horizontal="center" vertical="center"/>
    </xf>
    <xf numFmtId="4" fontId="57" fillId="0" borderId="91" xfId="0" applyNumberFormat="1" applyFont="1" applyBorder="1" applyAlignment="1">
      <alignment horizontal="center" vertical="center"/>
    </xf>
    <xf numFmtId="0" fontId="5" fillId="0" borderId="172" xfId="0" applyFont="1" applyBorder="1"/>
    <xf numFmtId="4" fontId="57" fillId="0" borderId="175" xfId="0" applyNumberFormat="1" applyFont="1" applyBorder="1" applyAlignment="1">
      <alignment horizontal="center" vertical="center"/>
    </xf>
    <xf numFmtId="0" fontId="5" fillId="0" borderId="177" xfId="0" applyFont="1" applyBorder="1"/>
    <xf numFmtId="0" fontId="5" fillId="0" borderId="176" xfId="0" applyFont="1" applyBorder="1"/>
    <xf numFmtId="0" fontId="4" fillId="15" borderId="33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left" vertical="center"/>
    </xf>
    <xf numFmtId="0" fontId="56" fillId="15" borderId="33" xfId="0" applyFont="1" applyFill="1" applyBorder="1" applyAlignment="1">
      <alignment horizontal="center" vertical="center"/>
    </xf>
    <xf numFmtId="0" fontId="57" fillId="0" borderId="91" xfId="0" applyFont="1" applyBorder="1" applyAlignment="1">
      <alignment horizontal="left" vertical="center"/>
    </xf>
    <xf numFmtId="0" fontId="57" fillId="0" borderId="173" xfId="0" applyFont="1" applyBorder="1" applyAlignment="1">
      <alignment horizontal="left" vertical="center"/>
    </xf>
    <xf numFmtId="0" fontId="5" fillId="0" borderId="174" xfId="0" applyFont="1" applyBorder="1"/>
    <xf numFmtId="0" fontId="57" fillId="0" borderId="175" xfId="0" applyFont="1" applyBorder="1" applyAlignment="1">
      <alignment horizontal="left" vertical="center"/>
    </xf>
    <xf numFmtId="0" fontId="4" fillId="0" borderId="0" xfId="0" applyFont="1" applyAlignment="1">
      <alignment horizontal="left" vertical="top" wrapText="1"/>
    </xf>
    <xf numFmtId="0" fontId="58" fillId="11" borderId="33" xfId="0" applyFont="1" applyFill="1" applyBorder="1" applyAlignment="1">
      <alignment horizontal="center" vertical="center"/>
    </xf>
    <xf numFmtId="0" fontId="60" fillId="11" borderId="164" xfId="0" applyFont="1" applyFill="1" applyBorder="1" applyAlignment="1">
      <alignment horizontal="center" vertical="center"/>
    </xf>
    <xf numFmtId="0" fontId="38" fillId="6" borderId="33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left" vertical="center" wrapText="1"/>
    </xf>
    <xf numFmtId="0" fontId="56" fillId="15" borderId="116" xfId="0" applyFont="1" applyFill="1" applyBorder="1" applyAlignment="1">
      <alignment horizontal="center" vertical="center"/>
    </xf>
    <xf numFmtId="0" fontId="57" fillId="0" borderId="33" xfId="0" applyFont="1" applyBorder="1" applyAlignment="1">
      <alignment horizontal="left" vertical="center"/>
    </xf>
    <xf numFmtId="4" fontId="57" fillId="0" borderId="33" xfId="0" applyNumberFormat="1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</cellXfs>
  <cellStyles count="4">
    <cellStyle name="Millares" xfId="1" builtinId="3"/>
    <cellStyle name="Normal" xfId="0" builtinId="0"/>
    <cellStyle name="Normal 6" xfId="2"/>
    <cellStyle name="Normal 6 2" xfId="3"/>
  </cellStyles>
  <dxfs count="2">
    <dxf>
      <font>
        <color rgb="FF8EAADB"/>
      </font>
      <fill>
        <patternFill patternType="none"/>
      </fill>
    </dxf>
    <dxf>
      <font>
        <color rgb="FF8EAADB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19050</xdr:rowOff>
    </xdr:from>
    <xdr:ext cx="3314700" cy="409575"/>
    <xdr:pic>
      <xdr:nvPicPr>
        <xdr:cNvPr id="2" name="image2.png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0</xdr:row>
      <xdr:rowOff>95250</xdr:rowOff>
    </xdr:from>
    <xdr:ext cx="4572000" cy="476250"/>
    <xdr:pic>
      <xdr:nvPicPr>
        <xdr:cNvPr id="2" name="image1.png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57150</xdr:colOff>
      <xdr:row>0</xdr:row>
      <xdr:rowOff>104775</xdr:rowOff>
    </xdr:from>
    <xdr:ext cx="3324225" cy="409575"/>
    <xdr:pic>
      <xdr:nvPicPr>
        <xdr:cNvPr id="2" name="image3.png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28575</xdr:rowOff>
    </xdr:from>
    <xdr:ext cx="3324225" cy="409575"/>
    <xdr:pic>
      <xdr:nvPicPr>
        <xdr:cNvPr id="2" name="image3.png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38100</xdr:rowOff>
    </xdr:from>
    <xdr:ext cx="3314700" cy="409575"/>
    <xdr:pic>
      <xdr:nvPicPr>
        <xdr:cNvPr id="2" name="image2.png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38100</xdr:rowOff>
    </xdr:from>
    <xdr:ext cx="3314700" cy="409575"/>
    <xdr:pic>
      <xdr:nvPicPr>
        <xdr:cNvPr id="2" name="image2.png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0</xdr:rowOff>
    </xdr:from>
    <xdr:ext cx="4286250" cy="428625"/>
    <xdr:pic>
      <xdr:nvPicPr>
        <xdr:cNvPr id="2" name="image5.png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38100</xdr:rowOff>
    </xdr:from>
    <xdr:ext cx="5048250" cy="476250"/>
    <xdr:pic>
      <xdr:nvPicPr>
        <xdr:cNvPr id="2" name="image4.jpg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0</xdr:rowOff>
    </xdr:from>
    <xdr:ext cx="3324225" cy="409575"/>
    <xdr:pic>
      <xdr:nvPicPr>
        <xdr:cNvPr id="2" name="image3.png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0</xdr:row>
      <xdr:rowOff>85725</xdr:rowOff>
    </xdr:from>
    <xdr:ext cx="3800475" cy="400050"/>
    <xdr:pic>
      <xdr:nvPicPr>
        <xdr:cNvPr id="2" name="image6.png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0</xdr:row>
      <xdr:rowOff>19050</xdr:rowOff>
    </xdr:from>
    <xdr:ext cx="3324225" cy="409575"/>
    <xdr:pic>
      <xdr:nvPicPr>
        <xdr:cNvPr id="2" name="image3.png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ROYECTOS-OBRAS\SGPO\DATOS%20DE%20OBRA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0%20PRNV\INTER.%20NI&#209;O%20COSTERO\CAJAMARCA\0.67%20LLAMA\4.%20METRADOS,%20CD,%20CI%20,%20CRON%20Y%20COTIZ\COSTOS%20DIRECTOS%20-%20LLAMA%20ULTIM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jmoreyra\Desktop\MODULO%20CON%20TAPON%20-%20PEQUE&#209;O\HOJA%20DE%20CALCULO%20MODULO%20%20A%20COSTO%20DIRECTO%20-%20CON%20TAPON%20FLETES.xlsb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pchirinos\Desktop\ULTIMO%20RAFAEL%20ZEA%2004.06.15\DOC.%20Y%20FORMATOS%20PARA%20PROYECTISTAS%20(3787)%20EXCEL%2003-06-15\METRADOS%20P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ICGSA%20-%20INCCO\BADENES%20CAJAMARCA\PROPUESTA%20BADENES%20LEYMEBAMBA\Propuesta%20PP%20con%20metrados,%20Precios%20Unitarios%20tramo%20Leymebamb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BRAS\OBRA%20NUEVA\DATOS%20DE%20OBR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GP"/>
      <sheetName val="Generalidades"/>
      <sheetName val="Datos"/>
      <sheetName val="Esquema Bloques"/>
      <sheetName val="Bloques"/>
      <sheetName val="Indicadores"/>
      <sheetName val="Indicadores 2"/>
      <sheetName val="Codigos"/>
      <sheetName val="DATOS DE OBRA"/>
      <sheetName val="DATOS FIERRO y clavos"/>
      <sheetName val="DATOS BASE"/>
      <sheetName val="PLL. METRADOS"/>
      <sheetName val="RESU METRADO"/>
      <sheetName val="PRESUPUESTO"/>
      <sheetName val="PRESU RESUMEN"/>
      <sheetName val="PRESU RESUMEN (2)"/>
      <sheetName val="ANALISIS DE C.U."/>
      <sheetName val="APORTE"/>
      <sheetName val="APORTES 1"/>
      <sheetName val="Distancia de Transporte"/>
      <sheetName val="FLETE MATERIALES"/>
      <sheetName val="REL INSUMOS"/>
      <sheetName val="FLETE  AGREGADOS yPIEDRA"/>
      <sheetName val="Describión y ubioc de punt"/>
      <sheetName val="HERRAMIENTAS"/>
      <sheetName val="BOTIQUIN"/>
      <sheetName val="CRON. VAL."/>
      <sheetName val="CRON. ADQUI."/>
      <sheetName val="CRON. G.M.O."/>
      <sheetName val="DESEM"/>
      <sheetName val="FICHA TEC 007 - S 02"/>
      <sheetName val="ESTADO SITUACIONAL"/>
      <sheetName val="METRADOS"/>
      <sheetName val="VALORIZACIÓN"/>
      <sheetName val="F-23 PARTIDAS"/>
      <sheetName val="F-23 TÍTULOS"/>
      <sheetName val="CURVA S"/>
      <sheetName val="PPTO"/>
      <sheetName val="ACU"/>
      <sheetName val="Analisis CU"/>
      <sheetName val="APORTE PNVR ADOBE"/>
      <sheetName val="FLETE MATERIALES NEC"/>
      <sheetName val="Compras NEC"/>
      <sheetName val="Hoja1"/>
      <sheetName val="NoBorrar"/>
      <sheetName val="AYUDA"/>
      <sheetName val="RESIDENTE DE OBRA"/>
      <sheetName val="Valoriz. exacto"/>
      <sheetName val="CONCILIACION SETIEMBRE"/>
      <sheetName val="Adquisiciones"/>
      <sheetName val="Esquema_Bloques"/>
      <sheetName val="Indicadores_2"/>
      <sheetName val="DATOS_DE_OBRA"/>
      <sheetName val="DATOS_FIERRO_y_clavos"/>
      <sheetName val="DATOS_BASE"/>
      <sheetName val="PLL__METRADOS"/>
      <sheetName val="RESU_METRADO"/>
      <sheetName val="PRESU_RESUMEN"/>
      <sheetName val="PRESU_RESUMEN_(2)"/>
      <sheetName val="ANALISIS_DE_C_U_"/>
      <sheetName val="APORTES_1"/>
      <sheetName val="Distancia_de_Transporte"/>
      <sheetName val="FLETE_MATERIALES"/>
      <sheetName val="REL_INSUMOS"/>
      <sheetName val="FLETE__AGREGADOS_yPIEDRA"/>
      <sheetName val="Describión_y_ubioc_de_punt"/>
      <sheetName val="CRON__VAL_"/>
      <sheetName val="CRON__ADQUI_"/>
      <sheetName val="CRON__G_M_O_"/>
      <sheetName val="FICHA_TEC_007_-_S_02"/>
      <sheetName val="ESTADO_SITUACIONAL"/>
      <sheetName val="F-23_PARTIDAS"/>
      <sheetName val="F-23_TÍTULOS"/>
      <sheetName val="CURVA_S"/>
      <sheetName val="Analisis_CU"/>
      <sheetName val="APORTE_PNVR_ADOBE"/>
      <sheetName val="FLETE_MATERIALES_NEC"/>
      <sheetName val="Compras_NEC"/>
      <sheetName val="RESIDENTE_DE_OBRA"/>
      <sheetName val="Valoriz__exacto"/>
    </sheetNames>
    <sheetDataSet>
      <sheetData sheetId="0">
        <row r="2">
          <cell r="B2" t="str">
            <v>SISTEMA DE GESTION DE PROYECTOS Y OBRAS</v>
          </cell>
        </row>
      </sheetData>
      <sheetData sheetId="1">
        <row r="65">
          <cell r="B65" t="str">
            <v>Plazo de ejecución</v>
          </cell>
        </row>
      </sheetData>
      <sheetData sheetId="2"/>
      <sheetData sheetId="3">
        <row r="5">
          <cell r="F5">
            <v>1</v>
          </cell>
        </row>
      </sheetData>
      <sheetData sheetId="4">
        <row r="1">
          <cell r="S1" t="str">
            <v>BLOQUES</v>
          </cell>
        </row>
        <row r="5">
          <cell r="F5">
            <v>5055280.9600000009</v>
          </cell>
        </row>
        <row r="6">
          <cell r="F6">
            <v>0</v>
          </cell>
        </row>
        <row r="7">
          <cell r="F7">
            <v>0</v>
          </cell>
        </row>
        <row r="8">
          <cell r="F8">
            <v>0</v>
          </cell>
        </row>
        <row r="9">
          <cell r="F9">
            <v>0</v>
          </cell>
        </row>
        <row r="10">
          <cell r="F10">
            <v>0</v>
          </cell>
        </row>
        <row r="11">
          <cell r="F11">
            <v>0</v>
          </cell>
        </row>
        <row r="12">
          <cell r="F12">
            <v>0</v>
          </cell>
        </row>
        <row r="13">
          <cell r="F13">
            <v>0</v>
          </cell>
        </row>
        <row r="14">
          <cell r="F14">
            <v>0</v>
          </cell>
        </row>
        <row r="16">
          <cell r="B16" t="str">
            <v>DP3</v>
          </cell>
        </row>
        <row r="17">
          <cell r="B17" t="str">
            <v>DP4</v>
          </cell>
        </row>
        <row r="18">
          <cell r="B18" t="str">
            <v>DP5</v>
          </cell>
        </row>
        <row r="19">
          <cell r="B19" t="str">
            <v>DP6</v>
          </cell>
        </row>
        <row r="20">
          <cell r="B20" t="str">
            <v>DP7</v>
          </cell>
        </row>
        <row r="21">
          <cell r="B21" t="str">
            <v>DP8</v>
          </cell>
        </row>
        <row r="22">
          <cell r="B22" t="str">
            <v>DSH</v>
          </cell>
        </row>
        <row r="23">
          <cell r="B23" t="str">
            <v>DV1</v>
          </cell>
        </row>
        <row r="24">
          <cell r="B24" t="str">
            <v>OE1</v>
          </cell>
        </row>
        <row r="25">
          <cell r="B25" t="str">
            <v>OE10</v>
          </cell>
        </row>
        <row r="26">
          <cell r="B26" t="str">
            <v>OE11</v>
          </cell>
        </row>
        <row r="27">
          <cell r="B27" t="str">
            <v>OE12</v>
          </cell>
        </row>
        <row r="28">
          <cell r="B28" t="str">
            <v>OE13</v>
          </cell>
        </row>
        <row r="29">
          <cell r="B29" t="str">
            <v>OE14</v>
          </cell>
        </row>
        <row r="30">
          <cell r="B30" t="str">
            <v>OE15</v>
          </cell>
        </row>
        <row r="31">
          <cell r="B31" t="str">
            <v>OE16</v>
          </cell>
        </row>
        <row r="32">
          <cell r="B32" t="str">
            <v>OE17</v>
          </cell>
        </row>
        <row r="33">
          <cell r="B33" t="str">
            <v>OE18</v>
          </cell>
        </row>
        <row r="34">
          <cell r="B34" t="str">
            <v>OE19</v>
          </cell>
        </row>
        <row r="35">
          <cell r="B35" t="str">
            <v>OE2</v>
          </cell>
        </row>
        <row r="36">
          <cell r="B36" t="str">
            <v>OE20</v>
          </cell>
        </row>
      </sheetData>
      <sheetData sheetId="5"/>
      <sheetData sheetId="6">
        <row r="1">
          <cell r="S1" t="str">
            <v>BLOQUE</v>
          </cell>
        </row>
      </sheetData>
      <sheetData sheetId="7">
        <row r="1">
          <cell r="S1" t="str">
            <v>BLOQUE</v>
          </cell>
        </row>
        <row r="88">
          <cell r="B88" t="str">
            <v>P11</v>
          </cell>
        </row>
        <row r="89">
          <cell r="B89" t="str">
            <v>P12</v>
          </cell>
        </row>
        <row r="90">
          <cell r="B90" t="str">
            <v>P13</v>
          </cell>
        </row>
        <row r="91">
          <cell r="B91" t="str">
            <v>P14</v>
          </cell>
        </row>
        <row r="92">
          <cell r="B92" t="str">
            <v>AT</v>
          </cell>
        </row>
        <row r="93">
          <cell r="B93" t="str">
            <v>AL</v>
          </cell>
        </row>
        <row r="94">
          <cell r="B94" t="str">
            <v>MO</v>
          </cell>
        </row>
        <row r="95">
          <cell r="B95" t="str">
            <v>GD</v>
          </cell>
        </row>
        <row r="96">
          <cell r="B96" t="str">
            <v>GN</v>
          </cell>
        </row>
        <row r="97">
          <cell r="B97" t="str">
            <v>JF1</v>
          </cell>
        </row>
        <row r="98">
          <cell r="B98" t="str">
            <v>CH</v>
          </cell>
        </row>
        <row r="99">
          <cell r="B99" t="str">
            <v>H6</v>
          </cell>
        </row>
        <row r="100">
          <cell r="B100" t="str">
            <v>H7</v>
          </cell>
        </row>
        <row r="101">
          <cell r="B101" t="str">
            <v>H8</v>
          </cell>
        </row>
        <row r="102">
          <cell r="B102" t="str">
            <v>I1</v>
          </cell>
        </row>
        <row r="103">
          <cell r="B103" t="str">
            <v xml:space="preserve">PERSONAL </v>
          </cell>
        </row>
        <row r="104">
          <cell r="B104" t="str">
            <v>TO</v>
          </cell>
        </row>
        <row r="105">
          <cell r="B105" t="str">
            <v>PP</v>
          </cell>
        </row>
        <row r="106">
          <cell r="B106" t="str">
            <v>V1</v>
          </cell>
        </row>
        <row r="107">
          <cell r="B107" t="str">
            <v>V2</v>
          </cell>
        </row>
        <row r="108">
          <cell r="B108" t="str">
            <v>V3</v>
          </cell>
        </row>
        <row r="109">
          <cell r="B109" t="str">
            <v>V4</v>
          </cell>
        </row>
        <row r="110">
          <cell r="B110" t="str">
            <v>V5</v>
          </cell>
        </row>
        <row r="111">
          <cell r="B111" t="str">
            <v>V6</v>
          </cell>
        </row>
        <row r="112">
          <cell r="B112" t="str">
            <v>V7</v>
          </cell>
        </row>
        <row r="113">
          <cell r="B113" t="str">
            <v>V8</v>
          </cell>
        </row>
        <row r="114">
          <cell r="B114" t="str">
            <v>V9</v>
          </cell>
        </row>
        <row r="115">
          <cell r="B115" t="str">
            <v>V10</v>
          </cell>
        </row>
        <row r="116">
          <cell r="B116" t="str">
            <v>V11</v>
          </cell>
        </row>
      </sheetData>
      <sheetData sheetId="8" refreshError="1"/>
      <sheetData sheetId="9">
        <row r="5">
          <cell r="F5">
            <v>1.03</v>
          </cell>
        </row>
      </sheetData>
      <sheetData sheetId="10"/>
      <sheetData sheetId="11"/>
      <sheetData sheetId="12">
        <row r="5">
          <cell r="F5">
            <v>0</v>
          </cell>
        </row>
      </sheetData>
      <sheetData sheetId="13"/>
      <sheetData sheetId="14"/>
      <sheetData sheetId="15"/>
      <sheetData sheetId="16"/>
      <sheetData sheetId="17">
        <row r="5">
          <cell r="F5">
            <v>1.03</v>
          </cell>
        </row>
      </sheetData>
      <sheetData sheetId="18"/>
      <sheetData sheetId="19"/>
      <sheetData sheetId="20">
        <row r="5">
          <cell r="F5">
            <v>0</v>
          </cell>
        </row>
      </sheetData>
      <sheetData sheetId="21"/>
      <sheetData sheetId="22"/>
      <sheetData sheetId="23">
        <row r="5">
          <cell r="F5">
            <v>0</v>
          </cell>
        </row>
      </sheetData>
      <sheetData sheetId="24"/>
      <sheetData sheetId="25"/>
      <sheetData sheetId="26"/>
      <sheetData sheetId="27"/>
      <sheetData sheetId="28"/>
      <sheetData sheetId="29"/>
      <sheetData sheetId="30">
        <row r="5">
          <cell r="F5">
            <v>0</v>
          </cell>
        </row>
      </sheetData>
      <sheetData sheetId="31"/>
      <sheetData sheetId="32">
        <row r="5">
          <cell r="F5">
            <v>0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1">
          <cell r="S1" t="str">
            <v>BLOQUE</v>
          </cell>
        </row>
      </sheetData>
      <sheetData sheetId="44"/>
      <sheetData sheetId="45"/>
      <sheetData sheetId="46">
        <row r="17">
          <cell r="B17" t="str">
            <v>2.1 DIRECCIÓN ACTUAL</v>
          </cell>
        </row>
      </sheetData>
      <sheetData sheetId="47" refreshError="1"/>
      <sheetData sheetId="48">
        <row r="17">
          <cell r="B17" t="str">
            <v>2.1 DIRECCIÓN ACTUAL</v>
          </cell>
        </row>
      </sheetData>
      <sheetData sheetId="49">
        <row r="2">
          <cell r="B2" t="str">
            <v>SISTEMA DE GESTION DE PROYECTOS Y OBRAS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FIERRO"/>
      <sheetName val="DATOS BASE"/>
      <sheetName val="PLL. METRADOS"/>
      <sheetName val="RESU METRADO"/>
      <sheetName val="PRESUPUESTO"/>
      <sheetName val="PRESU RESUMEN"/>
      <sheetName val="PRESU RESUMEN (2)"/>
      <sheetName val="APORTE"/>
      <sheetName val="APORTES 1"/>
      <sheetName val="Distancia de Transporte"/>
      <sheetName val="FLETE MATERIALES"/>
      <sheetName val="FLETE  AGREGADOS yPIEDRA"/>
      <sheetName val="Describión y ubioc de punt"/>
      <sheetName val="REL INSUMOS"/>
      <sheetName val="HERRAMIENTAS"/>
      <sheetName val="BOTIQUIN"/>
      <sheetName val="CRON. VAL."/>
      <sheetName val="CRON. ADQUI."/>
      <sheetName val="CRON. G.M.O."/>
      <sheetName val="DESEM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idades"/>
      <sheetName val="Membrete"/>
      <sheetName val="Contenido"/>
      <sheetName val="RELACION PARTIDAS"/>
      <sheetName val="VALORIZACION DE OBRA"/>
      <sheetName val="DATOS"/>
      <sheetName val="PART"/>
      <sheetName val="Hoja1"/>
      <sheetName val="FICHA TEC 007 - S 02"/>
      <sheetName val="ESTADO SITUACIONAL"/>
      <sheetName val="PRESUPUESTO"/>
      <sheetName val="METRADOS"/>
      <sheetName val="VALORIZACIÓN"/>
      <sheetName val="F-23 PARTIDAS"/>
      <sheetName val="F-23 TÍTULOS"/>
      <sheetName val="CURVA S"/>
      <sheetName val="FICHA TEC 015 - S 01"/>
      <sheetName val="RESUMEN DE METRADOS"/>
      <sheetName val="F-23 PARTIDAS T"/>
      <sheetName val="F-11"/>
      <sheetName val="IV FICHA"/>
      <sheetName val="APORTE F18 MAYO"/>
      <sheetName val="FICHA TEC 007 - S 05"/>
      <sheetName val="F-23 TITULOS"/>
      <sheetName val="VALORIZAC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B4">
            <v>0.25</v>
          </cell>
        </row>
        <row r="5">
          <cell r="B5">
            <v>0.375</v>
          </cell>
        </row>
        <row r="6">
          <cell r="B6">
            <v>0.5</v>
          </cell>
        </row>
        <row r="7">
          <cell r="B7">
            <v>0.625</v>
          </cell>
        </row>
        <row r="8">
          <cell r="B8">
            <v>0.75</v>
          </cell>
        </row>
        <row r="9">
          <cell r="B9">
            <v>1</v>
          </cell>
        </row>
        <row r="10">
          <cell r="B10">
            <v>1.25</v>
          </cell>
        </row>
        <row r="11">
          <cell r="B11">
            <v>1.375</v>
          </cell>
        </row>
        <row r="12">
          <cell r="B12">
            <v>1.5</v>
          </cell>
        </row>
      </sheetData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"/>
      <sheetName val="RELACION PARTIDAS"/>
      <sheetName val="VALORIZACION OBRA"/>
      <sheetName val="METRADOS"/>
      <sheetName val="CONCRETO ARMADO"/>
      <sheetName val="M"/>
      <sheetName val="C"/>
      <sheetName val="DATOS"/>
      <sheetName val="FICHA TEC 007 - S 02"/>
      <sheetName val="ESTADO SITUACIONAL"/>
      <sheetName val="PRESUPUESTO"/>
      <sheetName val="VALORIZACIÓN"/>
      <sheetName val="F-23 PARTIDAS"/>
      <sheetName val="F-23 TÍTULOS"/>
      <sheetName val="CURVA S"/>
      <sheetName val="FICHA TEC 015 - S 01"/>
      <sheetName val="RESUMEN DE METRADOS"/>
      <sheetName val="F-23 PARTIDAS T"/>
      <sheetName val="F-11"/>
      <sheetName val="IV FICHA"/>
      <sheetName val="APORTE F18 MAYO"/>
      <sheetName val="RELACION_PARTIDAS"/>
      <sheetName val="VALORIZACION_OBRA"/>
      <sheetName val="CONCRETO_ARMADO"/>
      <sheetName val="FICHA_TEC_007_-_S_02"/>
      <sheetName val="ESTADO_SITUACIONAL"/>
      <sheetName val="F-23_PARTIDAS"/>
      <sheetName val="F-23_TÍTULOS"/>
      <sheetName val="CURVA_S"/>
      <sheetName val="FICHA_TEC_015_-_S_01"/>
      <sheetName val="RESUMEN_DE_METRADOS"/>
      <sheetName val="F-23_PARTIDAS_T"/>
      <sheetName val="IV_FICHA"/>
      <sheetName val="APORTE_F18_MAY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7">
          <cell r="K17" t="str">
            <v>V1</v>
          </cell>
        </row>
        <row r="18">
          <cell r="K18" t="str">
            <v>V2</v>
          </cell>
        </row>
        <row r="19">
          <cell r="K19" t="str">
            <v>V3</v>
          </cell>
        </row>
        <row r="20">
          <cell r="K20" t="str">
            <v>V4</v>
          </cell>
        </row>
        <row r="21">
          <cell r="K21" t="str">
            <v>V5</v>
          </cell>
        </row>
        <row r="22">
          <cell r="K22" t="str">
            <v>V6</v>
          </cell>
        </row>
        <row r="23">
          <cell r="K23" t="str">
            <v>V7</v>
          </cell>
        </row>
        <row r="24">
          <cell r="K24" t="str">
            <v>V8</v>
          </cell>
        </row>
        <row r="25">
          <cell r="K25" t="str">
            <v>V9</v>
          </cell>
        </row>
        <row r="26">
          <cell r="K26" t="str">
            <v>V10</v>
          </cell>
        </row>
        <row r="27">
          <cell r="K27" t="str">
            <v>V11</v>
          </cell>
        </row>
        <row r="28">
          <cell r="K28" t="str">
            <v>V12</v>
          </cell>
        </row>
        <row r="29">
          <cell r="K29" t="str">
            <v>V13</v>
          </cell>
        </row>
        <row r="30">
          <cell r="K30" t="str">
            <v>V14</v>
          </cell>
        </row>
        <row r="31">
          <cell r="K31" t="str">
            <v>V15</v>
          </cell>
        </row>
        <row r="32">
          <cell r="K32" t="str">
            <v>V16</v>
          </cell>
        </row>
        <row r="33">
          <cell r="K33" t="str">
            <v>V17</v>
          </cell>
        </row>
        <row r="34">
          <cell r="K34" t="str">
            <v>V18</v>
          </cell>
        </row>
        <row r="35">
          <cell r="K35" t="str">
            <v>V19</v>
          </cell>
        </row>
        <row r="36">
          <cell r="K36" t="str">
            <v>V20</v>
          </cell>
        </row>
        <row r="37">
          <cell r="K37" t="str">
            <v>V21</v>
          </cell>
        </row>
        <row r="38">
          <cell r="K38" t="str">
            <v>V22</v>
          </cell>
        </row>
        <row r="39">
          <cell r="K39" t="str">
            <v>V23</v>
          </cell>
        </row>
        <row r="40">
          <cell r="K40" t="str">
            <v>V24</v>
          </cell>
        </row>
        <row r="41">
          <cell r="K41" t="str">
            <v>V25</v>
          </cell>
        </row>
        <row r="42">
          <cell r="K42" t="str">
            <v>V26</v>
          </cell>
        </row>
        <row r="43">
          <cell r="K43" t="str">
            <v>V27</v>
          </cell>
        </row>
        <row r="44">
          <cell r="K44" t="str">
            <v>V28</v>
          </cell>
        </row>
        <row r="45">
          <cell r="K45" t="str">
            <v>V29</v>
          </cell>
        </row>
        <row r="46">
          <cell r="K46" t="str">
            <v>V30</v>
          </cell>
        </row>
        <row r="47">
          <cell r="K47" t="str">
            <v>V31</v>
          </cell>
        </row>
        <row r="48">
          <cell r="K48" t="str">
            <v>V32</v>
          </cell>
        </row>
        <row r="49">
          <cell r="K49" t="str">
            <v>C1</v>
          </cell>
        </row>
        <row r="50">
          <cell r="K50" t="str">
            <v>C2</v>
          </cell>
        </row>
        <row r="51">
          <cell r="K51" t="str">
            <v>C3</v>
          </cell>
        </row>
        <row r="52">
          <cell r="K52" t="str">
            <v>E1</v>
          </cell>
        </row>
        <row r="53">
          <cell r="K53" t="str">
            <v>E2</v>
          </cell>
        </row>
        <row r="54">
          <cell r="K54" t="str">
            <v>E3</v>
          </cell>
        </row>
        <row r="55">
          <cell r="K55" t="str">
            <v>E4</v>
          </cell>
        </row>
        <row r="56">
          <cell r="K56" t="str">
            <v>F1</v>
          </cell>
        </row>
        <row r="57">
          <cell r="K57" t="str">
            <v>F2</v>
          </cell>
        </row>
        <row r="58">
          <cell r="K58" t="str">
            <v>F3</v>
          </cell>
        </row>
        <row r="59">
          <cell r="K59" t="str">
            <v>PP</v>
          </cell>
        </row>
        <row r="60">
          <cell r="K60" t="str">
            <v>TN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rog 429+574"/>
      <sheetName val="Prog 432+280"/>
      <sheetName val="Prog 444+405"/>
      <sheetName val="Prog 445+000"/>
      <sheetName val="Prog 446+200"/>
      <sheetName val="Prog 450+100"/>
      <sheetName val="ANAL.C.U."/>
      <sheetName val="ANAL.C.U. SUB PART."/>
      <sheetName val="INSUMOS"/>
      <sheetName val="DATOS"/>
      <sheetName val="FICHA TEC 007 - S 02"/>
      <sheetName val="ESTADO SITUACIONAL"/>
      <sheetName val="PRESUPUESTO"/>
      <sheetName val="METRADOS"/>
      <sheetName val="VALORIZACIÓN"/>
      <sheetName val="F-23 PARTIDAS"/>
      <sheetName val="F-23 TÍTULOS"/>
      <sheetName val="CURVA S"/>
      <sheetName val="FICHA TEC 015 - S 01"/>
      <sheetName val="RESUMEN DE METRADOS"/>
      <sheetName val="F-23 PARTIDAS T"/>
      <sheetName val="F-11"/>
      <sheetName val="IV FICHA"/>
      <sheetName val="APORTE F18 MAYO"/>
      <sheetName val="Prog_429+574"/>
      <sheetName val="Prog_432+280"/>
      <sheetName val="Prog_444+405"/>
      <sheetName val="Prog_445+000"/>
      <sheetName val="Prog_446+200"/>
      <sheetName val="Prog_450+100"/>
      <sheetName val="ANAL_C_U_"/>
      <sheetName val="ANAL_C_U__SUB_PART_"/>
      <sheetName val="INSUMOS, MO, CI"/>
      <sheetName val="Prog_429+5741"/>
      <sheetName val="Prog_432+2801"/>
      <sheetName val="Prog_444+4051"/>
      <sheetName val="Prog_445+0001"/>
      <sheetName val="Prog_446+2001"/>
      <sheetName val="Prog_450+1001"/>
      <sheetName val="ANAL_C_U_1"/>
      <sheetName val="ANAL_C_U__SUB_PART_1"/>
      <sheetName val="FICHA_TEC_007_-_S_02"/>
      <sheetName val="ESTADO_SITUACIONAL"/>
      <sheetName val="F-23_PARTIDAS"/>
      <sheetName val="F-23_TÍTULOS"/>
      <sheetName val="CURVA_S"/>
      <sheetName val="FICHA_TEC_015_-_S_01"/>
      <sheetName val="RESUMEN_DE_METRADOS"/>
      <sheetName val="F-23_PARTIDAS_T"/>
      <sheetName val="IV_FICHA"/>
      <sheetName val="APORTE_F18_MAY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B8" t="str">
            <v>TOPOGRAFO(S)</v>
          </cell>
          <cell r="C8" t="str">
            <v>HH</v>
          </cell>
          <cell r="D8">
            <v>20.48</v>
          </cell>
        </row>
        <row r="9">
          <cell r="B9" t="str">
            <v>OPERARIO(S)</v>
          </cell>
          <cell r="C9" t="str">
            <v>HH</v>
          </cell>
          <cell r="D9">
            <v>14.04</v>
          </cell>
        </row>
        <row r="10">
          <cell r="B10" t="str">
            <v>OFICIAL(ES)</v>
          </cell>
          <cell r="C10" t="str">
            <v>HH</v>
          </cell>
          <cell r="D10">
            <v>12.22</v>
          </cell>
        </row>
        <row r="11">
          <cell r="B11" t="str">
            <v>PEON(ES)</v>
          </cell>
          <cell r="C11" t="str">
            <v>HH</v>
          </cell>
          <cell r="D11">
            <v>11.06</v>
          </cell>
        </row>
        <row r="12">
          <cell r="B12" t="str">
            <v>VIGIA</v>
          </cell>
          <cell r="C12" t="str">
            <v>HH</v>
          </cell>
          <cell r="D12">
            <v>11.06</v>
          </cell>
        </row>
        <row r="13">
          <cell r="B13" t="str">
            <v>GUARDIAN</v>
          </cell>
          <cell r="C13" t="str">
            <v>HH</v>
          </cell>
          <cell r="D13">
            <v>11.06</v>
          </cell>
        </row>
        <row r="16">
          <cell r="B16" t="str">
            <v>YESO DE 28 Kg</v>
          </cell>
          <cell r="C16" t="str">
            <v>bol</v>
          </cell>
          <cell r="D16">
            <v>6.36</v>
          </cell>
        </row>
        <row r="17">
          <cell r="B17" t="str">
            <v>PINTURA ESMALTE</v>
          </cell>
          <cell r="C17" t="str">
            <v>gln</v>
          </cell>
          <cell r="D17">
            <v>29.8</v>
          </cell>
        </row>
        <row r="18">
          <cell r="B18" t="str">
            <v>MATERIAL P/SEÑALIZACION DESVIO TRANSITO Y/O SEGURIDAD</v>
          </cell>
          <cell r="C18" t="str">
            <v>glb</v>
          </cell>
          <cell r="D18">
            <v>100</v>
          </cell>
        </row>
        <row r="19">
          <cell r="B19" t="str">
            <v>CINCEL PARA CORTE DEMOLICION</v>
          </cell>
          <cell r="C19" t="str">
            <v>unid</v>
          </cell>
          <cell r="D19">
            <v>85</v>
          </cell>
        </row>
        <row r="20">
          <cell r="B20" t="str">
            <v>AGUA</v>
          </cell>
          <cell r="C20" t="str">
            <v>m3</v>
          </cell>
          <cell r="D20">
            <v>3</v>
          </cell>
        </row>
        <row r="21">
          <cell r="B21" t="str">
            <v>COMPUESTO ELASTICO DE POLIURETANO (Sikaflex 2C NS E2 Mix)</v>
          </cell>
          <cell r="C21" t="str">
            <v>gln</v>
          </cell>
          <cell r="D21">
            <v>225.42</v>
          </cell>
        </row>
        <row r="22">
          <cell r="B22" t="str">
            <v>CEMENTO PORTLAND TIPO I (42.5KG)</v>
          </cell>
          <cell r="C22" t="str">
            <v>bls</v>
          </cell>
          <cell r="D22">
            <v>26</v>
          </cell>
        </row>
        <row r="23">
          <cell r="B23" t="str">
            <v>PIEDRA GRANDE</v>
          </cell>
          <cell r="C23" t="str">
            <v>m3</v>
          </cell>
          <cell r="D23">
            <v>16.95</v>
          </cell>
        </row>
        <row r="24">
          <cell r="B24" t="str">
            <v>ACELERANTE FRAGUA</v>
          </cell>
          <cell r="C24" t="str">
            <v>gln</v>
          </cell>
          <cell r="D24">
            <v>38.14</v>
          </cell>
        </row>
        <row r="25">
          <cell r="B25" t="str">
            <v>ADITIVO CURADOR</v>
          </cell>
          <cell r="C25" t="str">
            <v>gln</v>
          </cell>
          <cell r="D25">
            <v>15</v>
          </cell>
        </row>
        <row r="26">
          <cell r="B26" t="str">
            <v>REGLA DE MADERA</v>
          </cell>
          <cell r="C26" t="str">
            <v>p2</v>
          </cell>
          <cell r="D26">
            <v>3.81</v>
          </cell>
        </row>
        <row r="27">
          <cell r="B27" t="str">
            <v>CLAVOS</v>
          </cell>
          <cell r="C27" t="str">
            <v>kg</v>
          </cell>
          <cell r="D27">
            <v>4.5</v>
          </cell>
        </row>
        <row r="28">
          <cell r="B28" t="str">
            <v>ALAMBRE NEGRO N°8</v>
          </cell>
          <cell r="C28" t="str">
            <v>kg</v>
          </cell>
          <cell r="D28">
            <v>4.5</v>
          </cell>
        </row>
        <row r="29">
          <cell r="B29" t="str">
            <v>ALAMBRE NEGRO RECOCIDO # 16</v>
          </cell>
          <cell r="C29" t="str">
            <v>kg</v>
          </cell>
          <cell r="D29">
            <v>4.5</v>
          </cell>
        </row>
        <row r="30">
          <cell r="B30" t="str">
            <v>FIERRO CO. FY=4200 KG/CM2 (GRADO 60)</v>
          </cell>
          <cell r="C30" t="str">
            <v>kg</v>
          </cell>
          <cell r="D30">
            <v>5</v>
          </cell>
        </row>
        <row r="31">
          <cell r="B31" t="str">
            <v>DESMOLDADOR PARA ENCOFRADO DE MADERA (Petroleo o Similar)</v>
          </cell>
          <cell r="C31" t="str">
            <v>gln</v>
          </cell>
          <cell r="D31">
            <v>19.12</v>
          </cell>
        </row>
        <row r="32">
          <cell r="B32" t="str">
            <v>MADERA PARA ENCOFRADO</v>
          </cell>
          <cell r="C32" t="str">
            <v>p2</v>
          </cell>
          <cell r="D32">
            <v>4</v>
          </cell>
        </row>
        <row r="33">
          <cell r="B33" t="str">
            <v>BARRA LISA DE ACERO D=3/4"</v>
          </cell>
          <cell r="C33" t="str">
            <v>m</v>
          </cell>
          <cell r="D33">
            <v>6.64</v>
          </cell>
        </row>
        <row r="34">
          <cell r="B34" t="str">
            <v>GRASA</v>
          </cell>
          <cell r="C34" t="str">
            <v>lb</v>
          </cell>
          <cell r="D34">
            <v>14.41</v>
          </cell>
        </row>
        <row r="35">
          <cell r="B35" t="str">
            <v>TUBO Fo.GALV. DE 1"</v>
          </cell>
          <cell r="C35" t="str">
            <v>m</v>
          </cell>
          <cell r="D35">
            <v>9.61</v>
          </cell>
        </row>
        <row r="36">
          <cell r="B36" t="str">
            <v>ZARANDA METALICA</v>
          </cell>
          <cell r="C36" t="str">
            <v>unid</v>
          </cell>
          <cell r="D36">
            <v>50</v>
          </cell>
        </row>
        <row r="37">
          <cell r="B37" t="str">
            <v>ALQUILER Y/O CONST. LOCAL P/CAMPAMENTO</v>
          </cell>
          <cell r="C37" t="str">
            <v>glb</v>
          </cell>
          <cell r="D37">
            <v>338.98</v>
          </cell>
        </row>
        <row r="38">
          <cell r="B38" t="str">
            <v>MATERIAL SELECCIONADO (AFIRMADO)</v>
          </cell>
          <cell r="C38" t="str">
            <v>m3</v>
          </cell>
          <cell r="D38">
            <v>37</v>
          </cell>
        </row>
        <row r="39">
          <cell r="B39" t="str">
            <v>HORMIGON</v>
          </cell>
          <cell r="C39" t="str">
            <v>m3</v>
          </cell>
          <cell r="D39">
            <v>60</v>
          </cell>
        </row>
        <row r="42">
          <cell r="B42" t="str">
            <v>RODILLO LISO VIBR MANUAL 10.8HP 0.8-1.1T</v>
          </cell>
          <cell r="C42" t="str">
            <v>hm</v>
          </cell>
          <cell r="D42">
            <v>27.85</v>
          </cell>
        </row>
        <row r="43">
          <cell r="B43" t="str">
            <v>MOTOBOMBA 10 HP 4"</v>
          </cell>
          <cell r="C43" t="str">
            <v>hm</v>
          </cell>
          <cell r="D43">
            <v>16.95</v>
          </cell>
        </row>
        <row r="44">
          <cell r="B44" t="str">
            <v>CAMION CISTERNA 4x2 (AGUA) 122 HP 2,000</v>
          </cell>
          <cell r="C44" t="str">
            <v>hm</v>
          </cell>
          <cell r="D44">
            <v>110.17</v>
          </cell>
        </row>
        <row r="45">
          <cell r="B45" t="str">
            <v>TRACTOR D6T</v>
          </cell>
          <cell r="C45" t="str">
            <v>hm</v>
          </cell>
          <cell r="D45">
            <v>177.97</v>
          </cell>
        </row>
        <row r="46">
          <cell r="B46" t="str">
            <v>CARGADOR S/LLANTAS 125-155 HP 3 YD3.</v>
          </cell>
          <cell r="C46" t="str">
            <v>hm</v>
          </cell>
          <cell r="D46">
            <v>170</v>
          </cell>
        </row>
        <row r="47">
          <cell r="B47" t="str">
            <v>VOLQUETE DE 15 M3</v>
          </cell>
          <cell r="C47" t="str">
            <v>hm</v>
          </cell>
          <cell r="D47">
            <v>130</v>
          </cell>
        </row>
        <row r="48">
          <cell r="B48" t="str">
            <v>RETROEXCAVADOR S/LLANTAS 58 HP 1 YD3.</v>
          </cell>
          <cell r="C48" t="str">
            <v>hm</v>
          </cell>
          <cell r="D48">
            <v>130</v>
          </cell>
        </row>
        <row r="49">
          <cell r="B49" t="str">
            <v>MEZCLADORA CONCRETO TROMPO 8 HP 9 P3</v>
          </cell>
          <cell r="C49" t="str">
            <v>hm</v>
          </cell>
          <cell r="D49">
            <v>18</v>
          </cell>
        </row>
        <row r="50">
          <cell r="B50" t="str">
            <v>MEZCLADORA CONCRETO T/TAMBOR 9 P3</v>
          </cell>
          <cell r="C50" t="str">
            <v>hm</v>
          </cell>
          <cell r="D50">
            <v>20</v>
          </cell>
        </row>
        <row r="51">
          <cell r="B51" t="str">
            <v>VIBRADOR DE CONCRETO 4 HP 2.40"</v>
          </cell>
          <cell r="C51" t="str">
            <v>hm</v>
          </cell>
          <cell r="D51">
            <v>6</v>
          </cell>
        </row>
        <row r="53">
          <cell r="B53" t="str">
            <v>ZARANDA DE GRAVEDAD SUBBASE</v>
          </cell>
          <cell r="C53" t="str">
            <v>m3</v>
          </cell>
          <cell r="D53">
            <v>1.9</v>
          </cell>
        </row>
        <row r="55">
          <cell r="B55" t="str">
            <v>TEODOLITO</v>
          </cell>
          <cell r="C55" t="str">
            <v>HE</v>
          </cell>
          <cell r="D55">
            <v>5.5</v>
          </cell>
        </row>
        <row r="56">
          <cell r="B56" t="str">
            <v>NIVEL</v>
          </cell>
          <cell r="C56" t="str">
            <v>HE</v>
          </cell>
          <cell r="D56">
            <v>5.29</v>
          </cell>
        </row>
      </sheetData>
      <sheetData sheetId="10">
        <row r="7">
          <cell r="B7" t="str">
            <v>ING. ROLANDO FLORES CALIZAYA</v>
          </cell>
        </row>
      </sheetData>
      <sheetData sheetId="11"/>
      <sheetData sheetId="12"/>
      <sheetData sheetId="13"/>
      <sheetData sheetId="14"/>
      <sheetData sheetId="15">
        <row r="7">
          <cell r="B7" t="str">
            <v>CRONOGRAMA VALORIZADO DE OBRA</v>
          </cell>
        </row>
      </sheetData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quisiciones"/>
      <sheetName val="Datos"/>
      <sheetName val="Indicadores"/>
      <sheetName val="Bloques"/>
      <sheetName val="Hoja1"/>
      <sheetName val="Codigos"/>
      <sheetName val="SGP"/>
      <sheetName val="Generalidades"/>
      <sheetName val="Esquema Bloques"/>
      <sheetName val="Indicadores 2"/>
      <sheetName val="DATOS DE OBRA"/>
      <sheetName val="F-23 MAYO"/>
      <sheetName val="D 41"/>
      <sheetName val="FICHA "/>
      <sheetName val="REPORTE "/>
      <sheetName val="Metrado de Obra"/>
      <sheetName val="F11-MAYO"/>
      <sheetName val="F11 SEMANAL"/>
      <sheetName val="METRADOS"/>
      <sheetName val="ESTADO SITUACIONAL"/>
      <sheetName val="FICHA TEC 007 - S 05"/>
      <sheetName val="F-23 PARTIDAS"/>
      <sheetName val="F-23 TITULOS"/>
      <sheetName val="VALORIZACION"/>
      <sheetName val="CURVA S"/>
      <sheetName val="FORMATO 11"/>
      <sheetName val="ESTADO"/>
      <sheetName val="FICHA TEC 007 - S 02"/>
      <sheetName val="PRESUPUESTO"/>
      <sheetName val="VALORIZACIÓN"/>
      <sheetName val="F-23 TÍTULOS"/>
      <sheetName val="FICHA TEC 015 - S 01"/>
      <sheetName val="RESUMEN DE METRADOS"/>
      <sheetName val="F-23 PARTIDAS T"/>
      <sheetName val="F-11"/>
      <sheetName val="IV FICHA"/>
      <sheetName val="APORTE F18 MAYO"/>
    </sheetNames>
    <sheetDataSet>
      <sheetData sheetId="0">
        <row r="2">
          <cell r="B2" t="str">
            <v>SISTEMA DE GESTION DE PROYECTOS Y OBRAS</v>
          </cell>
        </row>
      </sheetData>
      <sheetData sheetId="1">
        <row r="9">
          <cell r="K9" t="str">
            <v xml:space="preserve">CALLE </v>
          </cell>
        </row>
      </sheetData>
      <sheetData sheetId="2"/>
      <sheetData sheetId="3">
        <row r="1">
          <cell r="S1" t="str">
            <v>BLOQUES</v>
          </cell>
        </row>
      </sheetData>
      <sheetData sheetId="4">
        <row r="1">
          <cell r="S1" t="str">
            <v>BLOQUE</v>
          </cell>
        </row>
      </sheetData>
      <sheetData sheetId="5">
        <row r="1">
          <cell r="S1" t="str">
            <v>BLOQUE</v>
          </cell>
        </row>
        <row r="3">
          <cell r="G3" t="str">
            <v>M3</v>
          </cell>
        </row>
        <row r="4">
          <cell r="G4" t="str">
            <v>M2</v>
          </cell>
        </row>
        <row r="5">
          <cell r="G5" t="str">
            <v>LT</v>
          </cell>
        </row>
        <row r="6">
          <cell r="G6" t="str">
            <v>KG</v>
          </cell>
        </row>
        <row r="7">
          <cell r="G7" t="str">
            <v>LB</v>
          </cell>
        </row>
        <row r="8">
          <cell r="G8" t="str">
            <v>ML</v>
          </cell>
        </row>
        <row r="9">
          <cell r="G9" t="str">
            <v>UND</v>
          </cell>
        </row>
        <row r="10">
          <cell r="G10" t="str">
            <v>PZA</v>
          </cell>
        </row>
        <row r="11">
          <cell r="G11" t="str">
            <v>P2</v>
          </cell>
        </row>
        <row r="12">
          <cell r="G12" t="str">
            <v>TN</v>
          </cell>
        </row>
        <row r="13">
          <cell r="G13" t="str">
            <v>GLB</v>
          </cell>
        </row>
        <row r="14">
          <cell r="G14" t="str">
            <v>H-H</v>
          </cell>
        </row>
        <row r="15">
          <cell r="G15" t="str">
            <v>H-M</v>
          </cell>
        </row>
        <row r="16">
          <cell r="G16" t="str">
            <v>P/M</v>
          </cell>
        </row>
        <row r="17">
          <cell r="G17" t="str">
            <v>GAL</v>
          </cell>
        </row>
        <row r="18">
          <cell r="G18" t="str">
            <v>BID</v>
          </cell>
        </row>
        <row r="19">
          <cell r="G19" t="str">
            <v>CIL</v>
          </cell>
        </row>
        <row r="20">
          <cell r="G20" t="str">
            <v>BL</v>
          </cell>
        </row>
        <row r="21">
          <cell r="G21" t="str">
            <v>Pcha</v>
          </cell>
        </row>
        <row r="22">
          <cell r="G22" t="str">
            <v>DIA</v>
          </cell>
        </row>
        <row r="23">
          <cell r="G23" t="str">
            <v>SEMANA</v>
          </cell>
        </row>
        <row r="24">
          <cell r="G24" t="str">
            <v>MES</v>
          </cell>
        </row>
        <row r="25">
          <cell r="G25" t="str">
            <v>VAR</v>
          </cell>
        </row>
        <row r="26">
          <cell r="G26" t="str">
            <v>VIAJE</v>
          </cell>
        </row>
        <row r="27">
          <cell r="G27" t="str">
            <v>CAJA</v>
          </cell>
        </row>
        <row r="28">
          <cell r="G28" t="str">
            <v>%MO</v>
          </cell>
        </row>
      </sheetData>
      <sheetData sheetId="6">
        <row r="1">
          <cell r="S1" t="str">
            <v>BLOQUE</v>
          </cell>
        </row>
      </sheetData>
      <sheetData sheetId="7">
        <row r="1">
          <cell r="S1" t="str">
            <v>BLOQUE</v>
          </cell>
        </row>
      </sheetData>
      <sheetData sheetId="8">
        <row r="5">
          <cell r="F5">
            <v>1</v>
          </cell>
        </row>
      </sheetData>
      <sheetData sheetId="9">
        <row r="1">
          <cell r="S1" t="str">
            <v>BLOQUE</v>
          </cell>
        </row>
      </sheetData>
      <sheetData sheetId="10" refreshError="1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E1000"/>
  <sheetViews>
    <sheetView workbookViewId="0"/>
  </sheetViews>
  <sheetFormatPr baseColWidth="10" defaultColWidth="14.42578125" defaultRowHeight="15" customHeight="1" x14ac:dyDescent="0.25"/>
  <cols>
    <col min="1" max="1" width="2.5703125" customWidth="1"/>
    <col min="2" max="2" width="13.140625" customWidth="1"/>
    <col min="3" max="3" width="40.7109375" customWidth="1"/>
    <col min="4" max="26" width="10.7109375" customWidth="1"/>
  </cols>
  <sheetData>
    <row r="1" spans="2:5" x14ac:dyDescent="0.25">
      <c r="B1" s="500" t="s">
        <v>0</v>
      </c>
      <c r="C1" s="501"/>
      <c r="D1" s="501"/>
      <c r="E1" s="501"/>
    </row>
    <row r="3" spans="2:5" x14ac:dyDescent="0.25">
      <c r="B3" s="502" t="s">
        <v>1</v>
      </c>
      <c r="C3" s="501"/>
      <c r="D3" s="501"/>
      <c r="E3" s="501"/>
    </row>
    <row r="5" spans="2:5" ht="90" customHeight="1" x14ac:dyDescent="0.25">
      <c r="B5" s="503" t="str">
        <f>CONCATENATE("En la Localidad ","...............................................", " del distrito de ","....................................",", provincia de ","..........................................................."," departamento de ",".........................................................."," siendo las ____:____  horas del día ____/____/_______, se reunieron los pobladores de la(s) comunidad(es) de ","......................................"," para realizar una asamblea con la finalidad de tratar los siguientes temas:")</f>
        <v>En la Localidad ............................................... del distrito de ...................................., provincia de ........................................................... departamento de .......................................................... siendo las ____:____  horas del día ____/____/_______, se reunieron los pobladores de la(s) comunidad(es) de ...................................... para realizar una asamblea con la finalidad de tratar los siguientes temas:</v>
      </c>
      <c r="C5" s="501"/>
      <c r="D5" s="501"/>
      <c r="E5" s="501"/>
    </row>
    <row r="7" spans="2:5" x14ac:dyDescent="0.25">
      <c r="B7" s="6" t="s">
        <v>2</v>
      </c>
    </row>
    <row r="8" spans="2:5" x14ac:dyDescent="0.25">
      <c r="B8" s="7">
        <v>1</v>
      </c>
      <c r="C8" s="504" t="s">
        <v>3</v>
      </c>
      <c r="D8" s="501"/>
      <c r="E8" s="501"/>
    </row>
    <row r="9" spans="2:5" x14ac:dyDescent="0.25">
      <c r="B9" s="7">
        <v>2</v>
      </c>
      <c r="C9" s="504" t="s">
        <v>4</v>
      </c>
      <c r="D9" s="501"/>
      <c r="E9" s="501"/>
    </row>
    <row r="10" spans="2:5" x14ac:dyDescent="0.25">
      <c r="B10" s="7">
        <v>3</v>
      </c>
      <c r="C10" s="504" t="s">
        <v>5</v>
      </c>
      <c r="D10" s="501"/>
      <c r="E10" s="501"/>
    </row>
    <row r="11" spans="2:5" ht="30" customHeight="1" x14ac:dyDescent="0.25">
      <c r="B11" s="7">
        <v>4</v>
      </c>
      <c r="C11" s="504" t="s">
        <v>6</v>
      </c>
      <c r="D11" s="501"/>
      <c r="E11" s="501"/>
    </row>
    <row r="12" spans="2:5" ht="30" customHeight="1" x14ac:dyDescent="0.25">
      <c r="B12" s="7">
        <v>5</v>
      </c>
      <c r="C12" s="504" t="s">
        <v>7</v>
      </c>
      <c r="D12" s="501"/>
      <c r="E12" s="501"/>
    </row>
    <row r="13" spans="2:5" ht="45" customHeight="1" x14ac:dyDescent="0.25">
      <c r="B13" s="7">
        <v>6</v>
      </c>
      <c r="C13" s="504" t="s">
        <v>8</v>
      </c>
      <c r="D13" s="501"/>
      <c r="E13" s="501"/>
    </row>
    <row r="15" spans="2:5" ht="30.75" customHeight="1" x14ac:dyDescent="0.25">
      <c r="B15" s="504" t="str">
        <f>CONCATENATE("Con la asistencia de ","……….."," mayores de edad que representan a igual número de familias beneficiadas, se tomaron los siguientes acuerdos:")</f>
        <v>Con la asistencia de ……….. mayores de edad que representan a igual número de familias beneficiadas, se tomaron los siguientes acuerdos:</v>
      </c>
      <c r="C15" s="501"/>
      <c r="D15" s="501"/>
      <c r="E15" s="501"/>
    </row>
    <row r="17" spans="2:5" x14ac:dyDescent="0.25">
      <c r="B17" s="8" t="s">
        <v>9</v>
      </c>
    </row>
    <row r="18" spans="2:5" x14ac:dyDescent="0.25">
      <c r="B18" s="9">
        <v>1</v>
      </c>
      <c r="C18" s="508" t="s">
        <v>10</v>
      </c>
      <c r="D18" s="501"/>
      <c r="E18" s="501"/>
    </row>
    <row r="19" spans="2:5" x14ac:dyDescent="0.25">
      <c r="B19" s="10"/>
    </row>
    <row r="20" spans="2:5" ht="30" customHeight="1" x14ac:dyDescent="0.25">
      <c r="B20" s="9">
        <v>2</v>
      </c>
      <c r="C20" s="504" t="s">
        <v>11</v>
      </c>
      <c r="D20" s="501"/>
      <c r="E20" s="501"/>
    </row>
    <row r="21" spans="2:5" ht="15.75" customHeight="1" x14ac:dyDescent="0.25"/>
    <row r="22" spans="2:5" ht="15.75" customHeight="1" x14ac:dyDescent="0.25">
      <c r="B22" s="11" t="s">
        <v>12</v>
      </c>
      <c r="C22" s="12" t="s">
        <v>13</v>
      </c>
      <c r="D22" s="11" t="s">
        <v>14</v>
      </c>
      <c r="E22" s="11" t="s">
        <v>15</v>
      </c>
    </row>
    <row r="23" spans="2:5" ht="15.75" customHeight="1" x14ac:dyDescent="0.25">
      <c r="B23" s="12" t="s">
        <v>16</v>
      </c>
      <c r="C23" s="12"/>
      <c r="D23" s="12"/>
      <c r="E23" s="12"/>
    </row>
    <row r="24" spans="2:5" ht="15.75" customHeight="1" x14ac:dyDescent="0.25">
      <c r="B24" s="12" t="s">
        <v>17</v>
      </c>
      <c r="C24" s="12"/>
      <c r="D24" s="12"/>
      <c r="E24" s="12"/>
    </row>
    <row r="25" spans="2:5" ht="15.75" customHeight="1" x14ac:dyDescent="0.25">
      <c r="B25" s="12" t="s">
        <v>18</v>
      </c>
      <c r="C25" s="12"/>
      <c r="D25" s="12"/>
      <c r="E25" s="12"/>
    </row>
    <row r="26" spans="2:5" ht="15.75" customHeight="1" x14ac:dyDescent="0.25">
      <c r="B26" s="12" t="s">
        <v>19</v>
      </c>
      <c r="C26" s="12"/>
      <c r="D26" s="12"/>
      <c r="E26" s="12"/>
    </row>
    <row r="27" spans="2:5" ht="15.75" customHeight="1" x14ac:dyDescent="0.25">
      <c r="B27" s="13" t="s">
        <v>20</v>
      </c>
      <c r="C27" s="1" t="s">
        <v>21</v>
      </c>
    </row>
    <row r="28" spans="2:5" ht="15.75" customHeight="1" x14ac:dyDescent="0.25">
      <c r="B28" s="13"/>
    </row>
    <row r="29" spans="2:5" ht="45" customHeight="1" x14ac:dyDescent="0.25">
      <c r="B29" s="13"/>
      <c r="C29" s="503" t="s">
        <v>22</v>
      </c>
      <c r="D29" s="501"/>
      <c r="E29" s="501"/>
    </row>
    <row r="30" spans="2:5" ht="15.75" customHeight="1" x14ac:dyDescent="0.25">
      <c r="B30" s="9"/>
    </row>
    <row r="31" spans="2:5" ht="15.75" customHeight="1" x14ac:dyDescent="0.25">
      <c r="B31" s="9">
        <v>3</v>
      </c>
      <c r="C31" s="1" t="s">
        <v>23</v>
      </c>
    </row>
    <row r="32" spans="2:5" ht="15.75" customHeight="1" x14ac:dyDescent="0.25">
      <c r="B32" s="9"/>
    </row>
    <row r="33" spans="2:5" ht="15.75" customHeight="1" x14ac:dyDescent="0.25">
      <c r="B33" s="9">
        <v>4</v>
      </c>
      <c r="C33" s="1" t="s">
        <v>24</v>
      </c>
    </row>
    <row r="34" spans="2:5" ht="30" customHeight="1" x14ac:dyDescent="0.25">
      <c r="B34" s="9"/>
      <c r="C34" s="509" t="s">
        <v>25</v>
      </c>
      <c r="D34" s="501"/>
      <c r="E34" s="501"/>
    </row>
    <row r="35" spans="2:5" ht="30" customHeight="1" x14ac:dyDescent="0.25">
      <c r="B35" s="9"/>
      <c r="C35" s="505" t="s">
        <v>26</v>
      </c>
      <c r="D35" s="501"/>
      <c r="E35" s="501"/>
    </row>
    <row r="36" spans="2:5" ht="15.75" customHeight="1" x14ac:dyDescent="0.25">
      <c r="B36" s="9"/>
      <c r="C36" s="506"/>
      <c r="D36" s="507"/>
      <c r="E36" s="507"/>
    </row>
    <row r="37" spans="2:5" ht="15.75" customHeight="1" x14ac:dyDescent="0.25">
      <c r="B37" s="9"/>
    </row>
    <row r="38" spans="2:5" ht="15.75" customHeight="1" x14ac:dyDescent="0.25">
      <c r="B38" s="9">
        <v>5</v>
      </c>
      <c r="C38" s="1" t="s">
        <v>27</v>
      </c>
    </row>
    <row r="39" spans="2:5" ht="45" customHeight="1" x14ac:dyDescent="0.25">
      <c r="B39" s="9"/>
      <c r="C39" s="503" t="s">
        <v>28</v>
      </c>
      <c r="D39" s="501"/>
      <c r="E39" s="501"/>
    </row>
    <row r="40" spans="2:5" ht="45" customHeight="1" x14ac:dyDescent="0.25">
      <c r="B40" s="9"/>
      <c r="C40" s="503" t="s">
        <v>29</v>
      </c>
      <c r="D40" s="501"/>
      <c r="E40" s="501"/>
    </row>
    <row r="41" spans="2:5" ht="15.75" customHeight="1" x14ac:dyDescent="0.25">
      <c r="B41" s="9"/>
    </row>
    <row r="42" spans="2:5" ht="45" customHeight="1" x14ac:dyDescent="0.25">
      <c r="B42" s="9">
        <v>6</v>
      </c>
      <c r="C42" s="503" t="s">
        <v>30</v>
      </c>
      <c r="D42" s="501"/>
      <c r="E42" s="501"/>
    </row>
    <row r="43" spans="2:5" ht="15.75" customHeight="1" x14ac:dyDescent="0.25">
      <c r="B43" s="9"/>
    </row>
    <row r="44" spans="2:5" ht="30" customHeight="1" x14ac:dyDescent="0.25">
      <c r="B44" s="9">
        <v>7</v>
      </c>
      <c r="C44" s="503" t="s">
        <v>31</v>
      </c>
      <c r="D44" s="501"/>
      <c r="E44" s="501"/>
    </row>
    <row r="45" spans="2:5" ht="15.75" customHeight="1" x14ac:dyDescent="0.25">
      <c r="B45" s="9"/>
    </row>
    <row r="46" spans="2:5" ht="45" customHeight="1" x14ac:dyDescent="0.25">
      <c r="B46" s="9">
        <v>8</v>
      </c>
      <c r="C46" s="503" t="s">
        <v>32</v>
      </c>
      <c r="D46" s="501"/>
      <c r="E46" s="501"/>
    </row>
    <row r="47" spans="2:5" ht="15.75" customHeight="1" x14ac:dyDescent="0.25">
      <c r="B47" s="10"/>
    </row>
    <row r="48" spans="2:5" ht="15.75" customHeight="1" x14ac:dyDescent="0.25"/>
    <row r="49" spans="3:3" ht="15.75" customHeight="1" x14ac:dyDescent="0.25">
      <c r="C49" s="1" t="s">
        <v>33</v>
      </c>
    </row>
    <row r="50" spans="3:3" ht="15.75" customHeight="1" x14ac:dyDescent="0.25"/>
    <row r="51" spans="3:3" ht="15.75" customHeight="1" x14ac:dyDescent="0.25"/>
    <row r="52" spans="3:3" ht="15.75" customHeight="1" x14ac:dyDescent="0.25"/>
    <row r="53" spans="3:3" ht="15.75" customHeight="1" x14ac:dyDescent="0.25"/>
    <row r="54" spans="3:3" ht="15.75" customHeight="1" x14ac:dyDescent="0.25"/>
    <row r="55" spans="3:3" ht="15.75" customHeight="1" x14ac:dyDescent="0.25"/>
    <row r="56" spans="3:3" ht="15.75" customHeight="1" x14ac:dyDescent="0.25"/>
    <row r="57" spans="3:3" ht="15.75" customHeight="1" x14ac:dyDescent="0.25"/>
    <row r="58" spans="3:3" ht="15.75" customHeight="1" x14ac:dyDescent="0.25"/>
    <row r="59" spans="3:3" ht="15.75" customHeight="1" x14ac:dyDescent="0.25"/>
    <row r="60" spans="3:3" ht="15.75" customHeight="1" x14ac:dyDescent="0.25"/>
    <row r="61" spans="3:3" ht="15.75" customHeight="1" x14ac:dyDescent="0.25"/>
    <row r="62" spans="3:3" ht="15.75" customHeight="1" x14ac:dyDescent="0.25"/>
    <row r="63" spans="3:3" ht="15.75" customHeight="1" x14ac:dyDescent="0.25"/>
    <row r="64" spans="3:3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21">
    <mergeCell ref="C40:E40"/>
    <mergeCell ref="C42:E42"/>
    <mergeCell ref="C44:E44"/>
    <mergeCell ref="C46:E46"/>
    <mergeCell ref="C12:E12"/>
    <mergeCell ref="C13:E13"/>
    <mergeCell ref="B15:E15"/>
    <mergeCell ref="C18:E18"/>
    <mergeCell ref="C20:E20"/>
    <mergeCell ref="C29:E29"/>
    <mergeCell ref="C34:E34"/>
    <mergeCell ref="C10:E10"/>
    <mergeCell ref="C11:E11"/>
    <mergeCell ref="C35:E35"/>
    <mergeCell ref="C36:E36"/>
    <mergeCell ref="C39:E39"/>
    <mergeCell ref="B1:E1"/>
    <mergeCell ref="B3:E3"/>
    <mergeCell ref="B5:E5"/>
    <mergeCell ref="C8:E8"/>
    <mergeCell ref="C9:E9"/>
  </mergeCell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M1000"/>
  <sheetViews>
    <sheetView workbookViewId="0"/>
  </sheetViews>
  <sheetFormatPr baseColWidth="10" defaultColWidth="14.42578125" defaultRowHeight="15" customHeight="1" x14ac:dyDescent="0.25"/>
  <cols>
    <col min="1" max="1" width="2.5703125" customWidth="1"/>
    <col min="2" max="2" width="10.7109375" customWidth="1"/>
    <col min="3" max="3" width="42.42578125" customWidth="1"/>
    <col min="4" max="4" width="22.42578125" customWidth="1"/>
    <col min="5" max="26" width="10.7109375" customWidth="1"/>
  </cols>
  <sheetData>
    <row r="1" spans="2:4" x14ac:dyDescent="0.25">
      <c r="B1" s="500" t="s">
        <v>34</v>
      </c>
      <c r="C1" s="501"/>
      <c r="D1" s="501"/>
    </row>
    <row r="2" spans="2:4" x14ac:dyDescent="0.25">
      <c r="B2" s="1" t="s">
        <v>35</v>
      </c>
    </row>
    <row r="4" spans="2:4" x14ac:dyDescent="0.25">
      <c r="B4" s="502" t="s">
        <v>36</v>
      </c>
      <c r="C4" s="501"/>
      <c r="D4" s="501"/>
    </row>
    <row r="6" spans="2:4" x14ac:dyDescent="0.25">
      <c r="B6" s="14" t="s">
        <v>37</v>
      </c>
    </row>
    <row r="7" spans="2:4" x14ac:dyDescent="0.25">
      <c r="B7" s="14"/>
    </row>
    <row r="8" spans="2:4" x14ac:dyDescent="0.25">
      <c r="B8" s="14" t="s">
        <v>38</v>
      </c>
    </row>
    <row r="9" spans="2:4" x14ac:dyDescent="0.25">
      <c r="B9" s="14" t="s">
        <v>39</v>
      </c>
    </row>
    <row r="10" spans="2:4" x14ac:dyDescent="0.25">
      <c r="B10" s="14" t="s">
        <v>40</v>
      </c>
    </row>
    <row r="12" spans="2:4" x14ac:dyDescent="0.25">
      <c r="B12" s="8" t="s">
        <v>41</v>
      </c>
      <c r="C12" s="1" t="s">
        <v>42</v>
      </c>
    </row>
    <row r="13" spans="2:4" x14ac:dyDescent="0.25">
      <c r="B13" s="8" t="s">
        <v>43</v>
      </c>
      <c r="C13" s="1" t="s">
        <v>44</v>
      </c>
    </row>
    <row r="15" spans="2:4" x14ac:dyDescent="0.25">
      <c r="B15" s="1" t="s">
        <v>45</v>
      </c>
    </row>
    <row r="17" spans="2:13" ht="90" customHeight="1" x14ac:dyDescent="0.25">
      <c r="B17" s="503" t="str">
        <f>CONCATENATE("Tengo el agrado de dirigirme a usted en mi calidad de Presidente del Núcleo Ejecutor del Proyecto ","................................................................",", ubicado en la Localidad de ",".......................................................",", de la provincia de ","........................................................",", departamento de ","........................................................"," a fin de solicitar el financiamiento del precitado proyecto, según acuerdos del Acta de Asamblea de Constitución del Núcleo Ejecutor, que en copia se adjunta al presente.")</f>
        <v>Tengo el agrado de dirigirme a usted en mi calidad de Presidente del Núcleo Ejecutor del Proyecto ................................................................, ubicado en la Localidad de ......................................................., de la provincia de ........................................................, departamento de ........................................................ a fin de solicitar el financiamiento del precitado proyecto, según acuerdos del Acta de Asamblea de Constitución del Núcleo Ejecutor, que en copia se adjunta al presente.</v>
      </c>
      <c r="C17" s="501"/>
      <c r="D17" s="501"/>
      <c r="G17" s="512"/>
      <c r="H17" s="501"/>
      <c r="I17" s="501"/>
      <c r="J17" s="501"/>
      <c r="K17" s="501"/>
      <c r="L17" s="501"/>
      <c r="M17" s="501"/>
    </row>
    <row r="18" spans="2:13" x14ac:dyDescent="0.25">
      <c r="B18" s="5"/>
      <c r="C18" s="5"/>
      <c r="D18" s="5"/>
    </row>
    <row r="19" spans="2:13" ht="60" customHeight="1" x14ac:dyDescent="0.25">
      <c r="B19" s="503" t="s">
        <v>46</v>
      </c>
      <c r="C19" s="501"/>
      <c r="D19" s="501"/>
    </row>
    <row r="21" spans="2:13" ht="15.75" customHeight="1" x14ac:dyDescent="0.25">
      <c r="B21" s="1" t="s">
        <v>47</v>
      </c>
    </row>
    <row r="22" spans="2:13" ht="15.75" customHeight="1" x14ac:dyDescent="0.25"/>
    <row r="23" spans="2:13" ht="15.75" customHeight="1" x14ac:dyDescent="0.25">
      <c r="B23" s="1" t="s">
        <v>48</v>
      </c>
    </row>
    <row r="24" spans="2:13" ht="15.75" customHeight="1" x14ac:dyDescent="0.25"/>
    <row r="25" spans="2:13" ht="15.75" customHeight="1" x14ac:dyDescent="0.25"/>
    <row r="26" spans="2:13" ht="15.75" customHeight="1" x14ac:dyDescent="0.25"/>
    <row r="27" spans="2:13" ht="15.75" customHeight="1" x14ac:dyDescent="0.25">
      <c r="B27" s="15"/>
      <c r="C27" s="15"/>
      <c r="D27" s="15"/>
      <c r="E27" s="15"/>
    </row>
    <row r="28" spans="2:13" ht="15.75" customHeight="1" x14ac:dyDescent="0.25">
      <c r="B28" s="15"/>
      <c r="C28" s="510" t="s">
        <v>49</v>
      </c>
      <c r="D28" s="511"/>
      <c r="E28" s="17"/>
    </row>
    <row r="29" spans="2:13" ht="15.75" customHeight="1" x14ac:dyDescent="0.25">
      <c r="C29" s="16" t="s">
        <v>50</v>
      </c>
    </row>
    <row r="30" spans="2:13" ht="15.75" customHeight="1" x14ac:dyDescent="0.25"/>
    <row r="31" spans="2:13" ht="15.75" customHeight="1" x14ac:dyDescent="0.25"/>
    <row r="32" spans="2:1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6">
    <mergeCell ref="C28:D28"/>
    <mergeCell ref="B1:D1"/>
    <mergeCell ref="B4:D4"/>
    <mergeCell ref="B17:D17"/>
    <mergeCell ref="G17:M17"/>
    <mergeCell ref="B19:D19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Y1000"/>
  <sheetViews>
    <sheetView workbookViewId="0"/>
  </sheetViews>
  <sheetFormatPr baseColWidth="10" defaultColWidth="14.42578125" defaultRowHeight="15" customHeight="1" x14ac:dyDescent="0.25"/>
  <cols>
    <col min="1" max="1" width="3.85546875" customWidth="1"/>
    <col min="2" max="15" width="5.5703125" customWidth="1"/>
    <col min="16" max="33" width="5.28515625" customWidth="1"/>
    <col min="34" max="35" width="5.7109375" customWidth="1"/>
    <col min="36" max="51" width="11.42578125" customWidth="1"/>
  </cols>
  <sheetData>
    <row r="1" spans="1:51" ht="16.5" customHeight="1" x14ac:dyDescent="0.25"/>
    <row r="2" spans="1:51" x14ac:dyDescent="0.25">
      <c r="B2" s="538" t="s">
        <v>51</v>
      </c>
      <c r="C2" s="539"/>
      <c r="D2" s="539"/>
      <c r="E2" s="539"/>
      <c r="F2" s="539"/>
      <c r="G2" s="539"/>
      <c r="H2" s="539"/>
      <c r="I2" s="539"/>
      <c r="J2" s="539"/>
      <c r="K2" s="539"/>
      <c r="L2" s="539"/>
      <c r="M2" s="539"/>
      <c r="N2" s="539"/>
      <c r="O2" s="540"/>
      <c r="P2" s="543" t="s">
        <v>52</v>
      </c>
      <c r="Q2" s="544"/>
      <c r="R2" s="544"/>
      <c r="S2" s="544"/>
      <c r="T2" s="544"/>
      <c r="U2" s="544"/>
      <c r="V2" s="544"/>
      <c r="W2" s="544"/>
      <c r="X2" s="544"/>
      <c r="Y2" s="544"/>
      <c r="Z2" s="544"/>
      <c r="AA2" s="544"/>
      <c r="AB2" s="544"/>
      <c r="AC2" s="544"/>
      <c r="AD2" s="544"/>
      <c r="AE2" s="544"/>
      <c r="AF2" s="544"/>
      <c r="AG2" s="545"/>
      <c r="AJ2" s="18"/>
      <c r="AK2" s="18"/>
      <c r="AL2" s="18"/>
      <c r="AM2" s="18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</row>
    <row r="3" spans="1:51" ht="15.75" customHeight="1" x14ac:dyDescent="0.25">
      <c r="B3" s="541"/>
      <c r="C3" s="507"/>
      <c r="D3" s="507"/>
      <c r="E3" s="507"/>
      <c r="F3" s="507"/>
      <c r="G3" s="507"/>
      <c r="H3" s="507"/>
      <c r="I3" s="507"/>
      <c r="J3" s="507"/>
      <c r="K3" s="507"/>
      <c r="L3" s="507"/>
      <c r="M3" s="507"/>
      <c r="N3" s="507"/>
      <c r="O3" s="542"/>
      <c r="P3" s="546" t="s">
        <v>53</v>
      </c>
      <c r="Q3" s="547"/>
      <c r="R3" s="547"/>
      <c r="S3" s="547"/>
      <c r="T3" s="547"/>
      <c r="U3" s="547"/>
      <c r="V3" s="547"/>
      <c r="W3" s="547"/>
      <c r="X3" s="547"/>
      <c r="Y3" s="548"/>
      <c r="Z3" s="549" t="s">
        <v>54</v>
      </c>
      <c r="AA3" s="547"/>
      <c r="AB3" s="547"/>
      <c r="AC3" s="547"/>
      <c r="AD3" s="547"/>
      <c r="AE3" s="547"/>
      <c r="AF3" s="547"/>
      <c r="AG3" s="550"/>
      <c r="AJ3" s="18"/>
      <c r="AK3" s="18"/>
      <c r="AL3" s="18"/>
      <c r="AM3" s="18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</row>
    <row r="4" spans="1:51" ht="21" x14ac:dyDescent="0.25">
      <c r="B4" s="551" t="s">
        <v>55</v>
      </c>
      <c r="C4" s="522"/>
      <c r="D4" s="522"/>
      <c r="E4" s="522"/>
      <c r="F4" s="522"/>
      <c r="G4" s="522"/>
      <c r="H4" s="522"/>
      <c r="I4" s="522"/>
      <c r="J4" s="522"/>
      <c r="K4" s="522"/>
      <c r="L4" s="522"/>
      <c r="M4" s="522"/>
      <c r="N4" s="522"/>
      <c r="O4" s="534"/>
      <c r="P4" s="20">
        <f t="shared" ref="P4:Y4" si="0">+U7</f>
        <v>0</v>
      </c>
      <c r="Q4" s="21">
        <f t="shared" si="0"/>
        <v>8</v>
      </c>
      <c r="R4" s="21">
        <f t="shared" si="0"/>
        <v>3</v>
      </c>
      <c r="S4" s="21">
        <f t="shared" si="0"/>
        <v>4</v>
      </c>
      <c r="T4" s="22">
        <f t="shared" si="0"/>
        <v>5</v>
      </c>
      <c r="U4" s="21">
        <f t="shared" si="0"/>
        <v>6</v>
      </c>
      <c r="V4" s="21">
        <f t="shared" si="0"/>
        <v>7</v>
      </c>
      <c r="W4" s="22">
        <f t="shared" si="0"/>
        <v>8</v>
      </c>
      <c r="X4" s="21">
        <f t="shared" si="0"/>
        <v>9</v>
      </c>
      <c r="Y4" s="21">
        <f t="shared" si="0"/>
        <v>10</v>
      </c>
      <c r="Z4" s="21">
        <f t="shared" ref="Z4:AG4" si="1">+Z11</f>
        <v>2</v>
      </c>
      <c r="AA4" s="21">
        <f t="shared" si="1"/>
        <v>3</v>
      </c>
      <c r="AB4" s="21">
        <f t="shared" si="1"/>
        <v>8</v>
      </c>
      <c r="AC4" s="21">
        <f t="shared" si="1"/>
        <v>5</v>
      </c>
      <c r="AD4" s="21">
        <f t="shared" si="1"/>
        <v>6</v>
      </c>
      <c r="AE4" s="21">
        <f t="shared" si="1"/>
        <v>7</v>
      </c>
      <c r="AF4" s="21">
        <f t="shared" si="1"/>
        <v>8</v>
      </c>
      <c r="AG4" s="23">
        <f t="shared" si="1"/>
        <v>9</v>
      </c>
      <c r="AJ4" s="18"/>
      <c r="AK4" s="18"/>
    </row>
    <row r="5" spans="1:51" ht="24" customHeight="1" x14ac:dyDescent="0.25">
      <c r="A5" s="24"/>
      <c r="B5" s="552" t="s">
        <v>56</v>
      </c>
      <c r="C5" s="553"/>
      <c r="D5" s="553"/>
      <c r="E5" s="553"/>
      <c r="F5" s="553"/>
      <c r="G5" s="553"/>
      <c r="H5" s="553"/>
      <c r="I5" s="553"/>
      <c r="J5" s="553"/>
      <c r="K5" s="553"/>
      <c r="L5" s="553"/>
      <c r="M5" s="553"/>
      <c r="N5" s="553"/>
      <c r="O5" s="553"/>
      <c r="P5" s="553"/>
      <c r="Q5" s="553"/>
      <c r="R5" s="553"/>
      <c r="S5" s="553"/>
      <c r="T5" s="553"/>
      <c r="U5" s="553"/>
      <c r="V5" s="553"/>
      <c r="W5" s="553"/>
      <c r="X5" s="553"/>
      <c r="Y5" s="553"/>
      <c r="Z5" s="553"/>
      <c r="AA5" s="553"/>
      <c r="AB5" s="553"/>
      <c r="AC5" s="553"/>
      <c r="AD5" s="553"/>
      <c r="AE5" s="553"/>
      <c r="AF5" s="553"/>
      <c r="AG5" s="554"/>
      <c r="AJ5" s="18"/>
      <c r="AK5" s="18"/>
    </row>
    <row r="6" spans="1:51" x14ac:dyDescent="0.25">
      <c r="A6" s="24"/>
      <c r="B6" s="555" t="s">
        <v>57</v>
      </c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7"/>
      <c r="AO6" s="25"/>
      <c r="AP6" s="25"/>
      <c r="AQ6" s="25"/>
      <c r="AR6" s="26"/>
      <c r="AS6" s="26"/>
      <c r="AT6" s="26"/>
      <c r="AU6" s="25"/>
      <c r="AV6" s="25"/>
      <c r="AW6" s="25"/>
      <c r="AX6" s="25"/>
      <c r="AY6" s="25"/>
    </row>
    <row r="7" spans="1:51" ht="21" x14ac:dyDescent="0.25">
      <c r="A7" s="24"/>
      <c r="B7" s="568" t="s">
        <v>58</v>
      </c>
      <c r="C7" s="515"/>
      <c r="D7" s="569"/>
      <c r="E7" s="514"/>
      <c r="F7" s="514"/>
      <c r="G7" s="514"/>
      <c r="H7" s="517"/>
      <c r="I7" s="570" t="s">
        <v>59</v>
      </c>
      <c r="J7" s="515"/>
      <c r="K7" s="571"/>
      <c r="L7" s="511"/>
      <c r="M7" s="511"/>
      <c r="N7" s="511"/>
      <c r="O7" s="511"/>
      <c r="P7" s="511"/>
      <c r="Q7" s="572"/>
      <c r="R7" s="573" t="s">
        <v>60</v>
      </c>
      <c r="S7" s="574"/>
      <c r="T7" s="575"/>
      <c r="U7" s="27">
        <v>0</v>
      </c>
      <c r="V7" s="28">
        <v>8</v>
      </c>
      <c r="W7" s="27">
        <v>3</v>
      </c>
      <c r="X7" s="28">
        <v>4</v>
      </c>
      <c r="Y7" s="27">
        <v>5</v>
      </c>
      <c r="Z7" s="28">
        <v>6</v>
      </c>
      <c r="AA7" s="27">
        <v>7</v>
      </c>
      <c r="AB7" s="29">
        <v>8</v>
      </c>
      <c r="AC7" s="29">
        <v>9</v>
      </c>
      <c r="AD7" s="28">
        <v>10</v>
      </c>
      <c r="AE7" s="573" t="s">
        <v>61</v>
      </c>
      <c r="AF7" s="574"/>
      <c r="AG7" s="576"/>
      <c r="AH7" s="9"/>
      <c r="AI7" s="19"/>
      <c r="AJ7" s="19"/>
      <c r="AN7" s="18"/>
      <c r="AO7" s="18"/>
      <c r="AP7" s="18"/>
      <c r="AQ7" s="19"/>
      <c r="AR7" s="19"/>
      <c r="AS7" s="19"/>
      <c r="AT7" s="19"/>
      <c r="AU7" s="19"/>
      <c r="AV7" s="19"/>
      <c r="AW7" s="19"/>
    </row>
    <row r="8" spans="1:51" ht="15.75" x14ac:dyDescent="0.25">
      <c r="A8" s="24"/>
      <c r="B8" s="577" t="s">
        <v>62</v>
      </c>
      <c r="C8" s="522"/>
      <c r="D8" s="560"/>
      <c r="E8" s="558"/>
      <c r="F8" s="522"/>
      <c r="G8" s="522"/>
      <c r="H8" s="523"/>
      <c r="I8" s="559" t="s">
        <v>63</v>
      </c>
      <c r="J8" s="522"/>
      <c r="K8" s="560"/>
      <c r="L8" s="561"/>
      <c r="M8" s="562"/>
      <c r="N8" s="562"/>
      <c r="O8" s="562"/>
      <c r="P8" s="562"/>
      <c r="Q8" s="563"/>
      <c r="R8" s="564" t="s">
        <v>64</v>
      </c>
      <c r="S8" s="560"/>
      <c r="T8" s="565"/>
      <c r="U8" s="522"/>
      <c r="V8" s="522"/>
      <c r="W8" s="522"/>
      <c r="X8" s="522"/>
      <c r="Y8" s="522"/>
      <c r="Z8" s="522"/>
      <c r="AA8" s="522"/>
      <c r="AB8" s="522"/>
      <c r="AC8" s="522"/>
      <c r="AD8" s="523"/>
      <c r="AE8" s="566"/>
      <c r="AF8" s="562"/>
      <c r="AG8" s="567"/>
      <c r="AQ8" s="18"/>
      <c r="AR8" s="18"/>
      <c r="AS8" s="19"/>
      <c r="AT8" s="19"/>
      <c r="AU8" s="19"/>
      <c r="AV8" s="30"/>
      <c r="AW8" s="19"/>
      <c r="AX8" s="19"/>
      <c r="AY8" s="19"/>
    </row>
    <row r="9" spans="1:51" x14ac:dyDescent="0.25">
      <c r="B9" s="578" t="s">
        <v>65</v>
      </c>
      <c r="C9" s="547"/>
      <c r="D9" s="547"/>
      <c r="E9" s="547"/>
      <c r="F9" s="547"/>
      <c r="G9" s="547"/>
      <c r="H9" s="547"/>
      <c r="I9" s="547"/>
      <c r="J9" s="547"/>
      <c r="K9" s="547"/>
      <c r="L9" s="547"/>
      <c r="M9" s="547"/>
      <c r="N9" s="547"/>
      <c r="O9" s="547"/>
      <c r="P9" s="547"/>
      <c r="Q9" s="547"/>
      <c r="R9" s="547"/>
      <c r="S9" s="547"/>
      <c r="T9" s="547"/>
      <c r="U9" s="547"/>
      <c r="V9" s="547"/>
      <c r="W9" s="547"/>
      <c r="X9" s="547"/>
      <c r="Y9" s="547"/>
      <c r="Z9" s="547"/>
      <c r="AA9" s="547"/>
      <c r="AB9" s="547"/>
      <c r="AC9" s="547"/>
      <c r="AD9" s="547"/>
      <c r="AE9" s="547"/>
      <c r="AF9" s="547"/>
      <c r="AG9" s="550"/>
    </row>
    <row r="10" spans="1:51" ht="15.75" customHeight="1" x14ac:dyDescent="0.25">
      <c r="B10" s="579" t="s">
        <v>66</v>
      </c>
      <c r="C10" s="574"/>
      <c r="D10" s="574"/>
      <c r="E10" s="574"/>
      <c r="F10" s="574"/>
      <c r="G10" s="574"/>
      <c r="H10" s="574"/>
      <c r="I10" s="574"/>
      <c r="J10" s="574"/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5"/>
      <c r="Z10" s="31" t="s">
        <v>67</v>
      </c>
      <c r="AA10" s="32"/>
      <c r="AB10" s="32"/>
      <c r="AC10" s="32"/>
      <c r="AD10" s="32"/>
      <c r="AE10" s="32"/>
      <c r="AF10" s="32"/>
      <c r="AG10" s="33"/>
    </row>
    <row r="11" spans="1:51" ht="21" x14ac:dyDescent="0.25">
      <c r="B11" s="580"/>
      <c r="C11" s="562"/>
      <c r="D11" s="562"/>
      <c r="E11" s="562"/>
      <c r="F11" s="562"/>
      <c r="G11" s="562"/>
      <c r="H11" s="562"/>
      <c r="I11" s="562"/>
      <c r="J11" s="562"/>
      <c r="K11" s="562"/>
      <c r="L11" s="562"/>
      <c r="M11" s="562"/>
      <c r="N11" s="562"/>
      <c r="O11" s="562"/>
      <c r="P11" s="34" t="s">
        <v>68</v>
      </c>
      <c r="Q11" s="581"/>
      <c r="R11" s="562"/>
      <c r="S11" s="562"/>
      <c r="T11" s="562"/>
      <c r="U11" s="562"/>
      <c r="V11" s="562"/>
      <c r="W11" s="562"/>
      <c r="X11" s="562"/>
      <c r="Y11" s="563"/>
      <c r="Z11" s="35">
        <v>2</v>
      </c>
      <c r="AA11" s="36">
        <v>3</v>
      </c>
      <c r="AB11" s="36">
        <v>8</v>
      </c>
      <c r="AC11" s="36">
        <v>5</v>
      </c>
      <c r="AD11" s="36">
        <v>6</v>
      </c>
      <c r="AE11" s="36">
        <v>7</v>
      </c>
      <c r="AF11" s="36">
        <v>8</v>
      </c>
      <c r="AG11" s="37">
        <v>9</v>
      </c>
      <c r="AJ11" s="1" t="s">
        <v>69</v>
      </c>
    </row>
    <row r="12" spans="1:51" ht="18.75" customHeight="1" x14ac:dyDescent="0.25">
      <c r="B12" s="555" t="s">
        <v>70</v>
      </c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7"/>
      <c r="AJ12" s="1" t="s">
        <v>71</v>
      </c>
    </row>
    <row r="13" spans="1:51" ht="15.75" x14ac:dyDescent="0.25">
      <c r="B13" s="582" t="s">
        <v>72</v>
      </c>
      <c r="C13" s="514"/>
      <c r="D13" s="514"/>
      <c r="E13" s="514"/>
      <c r="F13" s="514"/>
      <c r="G13" s="514"/>
      <c r="H13" s="514"/>
      <c r="I13" s="514"/>
      <c r="J13" s="514"/>
      <c r="K13" s="517"/>
      <c r="L13" s="38" t="s">
        <v>73</v>
      </c>
      <c r="M13" s="39"/>
      <c r="N13" s="38" t="s">
        <v>74</v>
      </c>
      <c r="O13" s="40"/>
      <c r="P13" s="583" t="s">
        <v>75</v>
      </c>
      <c r="Q13" s="514"/>
      <c r="R13" s="514"/>
      <c r="S13" s="514"/>
      <c r="T13" s="514"/>
      <c r="U13" s="514"/>
      <c r="V13" s="514"/>
      <c r="W13" s="514"/>
      <c r="X13" s="514"/>
      <c r="Y13" s="514"/>
      <c r="Z13" s="514"/>
      <c r="AA13" s="514"/>
      <c r="AB13" s="514"/>
      <c r="AC13" s="517"/>
      <c r="AD13" s="38" t="s">
        <v>73</v>
      </c>
      <c r="AE13" s="39"/>
      <c r="AF13" s="38" t="s">
        <v>74</v>
      </c>
      <c r="AG13" s="41"/>
    </row>
    <row r="14" spans="1:51" ht="15.75" x14ac:dyDescent="0.25">
      <c r="B14" s="587" t="s">
        <v>76</v>
      </c>
      <c r="C14" s="514"/>
      <c r="D14" s="514"/>
      <c r="E14" s="514"/>
      <c r="F14" s="514"/>
      <c r="G14" s="514"/>
      <c r="H14" s="514"/>
      <c r="I14" s="514"/>
      <c r="J14" s="514"/>
      <c r="K14" s="517"/>
      <c r="L14" s="38" t="s">
        <v>73</v>
      </c>
      <c r="M14" s="39"/>
      <c r="N14" s="38" t="s">
        <v>74</v>
      </c>
      <c r="O14" s="40"/>
      <c r="P14" s="588"/>
      <c r="Q14" s="584" t="s">
        <v>77</v>
      </c>
      <c r="R14" s="514"/>
      <c r="S14" s="514"/>
      <c r="T14" s="514"/>
      <c r="U14" s="514"/>
      <c r="V14" s="514"/>
      <c r="W14" s="514"/>
      <c r="X14" s="514"/>
      <c r="Y14" s="514"/>
      <c r="Z14" s="514"/>
      <c r="AA14" s="514"/>
      <c r="AB14" s="514"/>
      <c r="AC14" s="517"/>
      <c r="AD14" s="585"/>
      <c r="AE14" s="514"/>
      <c r="AF14" s="514"/>
      <c r="AG14" s="586"/>
    </row>
    <row r="15" spans="1:51" ht="15.75" x14ac:dyDescent="0.25">
      <c r="B15" s="582" t="s">
        <v>78</v>
      </c>
      <c r="C15" s="514"/>
      <c r="D15" s="514"/>
      <c r="E15" s="514"/>
      <c r="F15" s="514"/>
      <c r="G15" s="514"/>
      <c r="H15" s="514"/>
      <c r="I15" s="514"/>
      <c r="J15" s="514"/>
      <c r="K15" s="517"/>
      <c r="L15" s="38" t="s">
        <v>73</v>
      </c>
      <c r="M15" s="39"/>
      <c r="N15" s="38" t="s">
        <v>74</v>
      </c>
      <c r="O15" s="42"/>
      <c r="P15" s="589"/>
      <c r="Q15" s="583" t="s">
        <v>79</v>
      </c>
      <c r="R15" s="514"/>
      <c r="S15" s="514"/>
      <c r="T15" s="514"/>
      <c r="U15" s="514"/>
      <c r="V15" s="514"/>
      <c r="W15" s="514"/>
      <c r="X15" s="514"/>
      <c r="Y15" s="514"/>
      <c r="Z15" s="514"/>
      <c r="AA15" s="514"/>
      <c r="AB15" s="514"/>
      <c r="AC15" s="517"/>
      <c r="AD15" s="38" t="s">
        <v>73</v>
      </c>
      <c r="AE15" s="39"/>
      <c r="AF15" s="38" t="s">
        <v>74</v>
      </c>
      <c r="AG15" s="41"/>
    </row>
    <row r="16" spans="1:51" ht="15.75" x14ac:dyDescent="0.25">
      <c r="B16" s="587" t="s">
        <v>80</v>
      </c>
      <c r="C16" s="514"/>
      <c r="D16" s="514"/>
      <c r="E16" s="514"/>
      <c r="F16" s="514"/>
      <c r="G16" s="514"/>
      <c r="H16" s="514"/>
      <c r="I16" s="514"/>
      <c r="J16" s="514"/>
      <c r="K16" s="517"/>
      <c r="L16" s="43" t="s">
        <v>73</v>
      </c>
      <c r="M16" s="39"/>
      <c r="N16" s="38" t="s">
        <v>74</v>
      </c>
      <c r="O16" s="42"/>
      <c r="P16" s="590"/>
      <c r="Q16" s="583" t="s">
        <v>81</v>
      </c>
      <c r="R16" s="514"/>
      <c r="S16" s="514"/>
      <c r="T16" s="514"/>
      <c r="U16" s="514"/>
      <c r="V16" s="514"/>
      <c r="W16" s="514"/>
      <c r="X16" s="514"/>
      <c r="Y16" s="514"/>
      <c r="Z16" s="514"/>
      <c r="AA16" s="514"/>
      <c r="AB16" s="514"/>
      <c r="AC16" s="517"/>
      <c r="AD16" s="38" t="s">
        <v>73</v>
      </c>
      <c r="AE16" s="39"/>
      <c r="AF16" s="38" t="s">
        <v>74</v>
      </c>
      <c r="AG16" s="41"/>
    </row>
    <row r="17" spans="2:33" ht="15.75" x14ac:dyDescent="0.25">
      <c r="B17" s="513" t="s">
        <v>82</v>
      </c>
      <c r="C17" s="514"/>
      <c r="D17" s="514"/>
      <c r="E17" s="514"/>
      <c r="F17" s="514"/>
      <c r="G17" s="514"/>
      <c r="H17" s="514"/>
      <c r="I17" s="514"/>
      <c r="J17" s="514"/>
      <c r="K17" s="515"/>
      <c r="L17" s="516"/>
      <c r="M17" s="514"/>
      <c r="N17" s="514"/>
      <c r="O17" s="517"/>
      <c r="P17" s="583" t="s">
        <v>83</v>
      </c>
      <c r="Q17" s="514"/>
      <c r="R17" s="514"/>
      <c r="S17" s="514"/>
      <c r="T17" s="514"/>
      <c r="U17" s="514"/>
      <c r="V17" s="514"/>
      <c r="W17" s="514"/>
      <c r="X17" s="514"/>
      <c r="Y17" s="514"/>
      <c r="Z17" s="514"/>
      <c r="AA17" s="514"/>
      <c r="AB17" s="514"/>
      <c r="AC17" s="517"/>
      <c r="AD17" s="38" t="s">
        <v>73</v>
      </c>
      <c r="AE17" s="39"/>
      <c r="AF17" s="38" t="s">
        <v>74</v>
      </c>
      <c r="AG17" s="41"/>
    </row>
    <row r="18" spans="2:33" ht="15.75" x14ac:dyDescent="0.25">
      <c r="B18" s="519" t="s">
        <v>84</v>
      </c>
      <c r="C18" s="514"/>
      <c r="D18" s="514"/>
      <c r="E18" s="514"/>
      <c r="F18" s="514"/>
      <c r="G18" s="514"/>
      <c r="H18" s="514"/>
      <c r="I18" s="514"/>
      <c r="J18" s="514"/>
      <c r="K18" s="514"/>
      <c r="L18" s="514"/>
      <c r="M18" s="515"/>
      <c r="N18" s="518"/>
      <c r="O18" s="517"/>
      <c r="P18" s="583" t="s">
        <v>85</v>
      </c>
      <c r="Q18" s="514"/>
      <c r="R18" s="514"/>
      <c r="S18" s="514"/>
      <c r="T18" s="514"/>
      <c r="U18" s="514"/>
      <c r="V18" s="514"/>
      <c r="W18" s="514"/>
      <c r="X18" s="514"/>
      <c r="Y18" s="514"/>
      <c r="Z18" s="514"/>
      <c r="AA18" s="514"/>
      <c r="AB18" s="514"/>
      <c r="AC18" s="517"/>
      <c r="AD18" s="38" t="s">
        <v>73</v>
      </c>
      <c r="AE18" s="39"/>
      <c r="AF18" s="38" t="s">
        <v>74</v>
      </c>
      <c r="AG18" s="41"/>
    </row>
    <row r="19" spans="2:33" ht="15.75" x14ac:dyDescent="0.25">
      <c r="B19" s="513" t="s">
        <v>86</v>
      </c>
      <c r="C19" s="514"/>
      <c r="D19" s="514"/>
      <c r="E19" s="514"/>
      <c r="F19" s="514"/>
      <c r="G19" s="514"/>
      <c r="H19" s="514"/>
      <c r="I19" s="514"/>
      <c r="J19" s="514"/>
      <c r="K19" s="514"/>
      <c r="L19" s="514"/>
      <c r="M19" s="515"/>
      <c r="N19" s="518"/>
      <c r="O19" s="517"/>
      <c r="P19" s="584" t="s">
        <v>87</v>
      </c>
      <c r="Q19" s="514"/>
      <c r="R19" s="514"/>
      <c r="S19" s="514"/>
      <c r="T19" s="514"/>
      <c r="U19" s="514"/>
      <c r="V19" s="514"/>
      <c r="W19" s="514"/>
      <c r="X19" s="514"/>
      <c r="Y19" s="514"/>
      <c r="Z19" s="514"/>
      <c r="AA19" s="514"/>
      <c r="AB19" s="514"/>
      <c r="AC19" s="517"/>
      <c r="AD19" s="38" t="s">
        <v>73</v>
      </c>
      <c r="AE19" s="39"/>
      <c r="AF19" s="38" t="s">
        <v>74</v>
      </c>
      <c r="AG19" s="41"/>
    </row>
    <row r="20" spans="2:33" ht="15.75" x14ac:dyDescent="0.25">
      <c r="B20" s="513" t="s">
        <v>88</v>
      </c>
      <c r="C20" s="514"/>
      <c r="D20" s="514"/>
      <c r="E20" s="514"/>
      <c r="F20" s="514"/>
      <c r="G20" s="514"/>
      <c r="H20" s="514"/>
      <c r="I20" s="515"/>
      <c r="J20" s="520"/>
      <c r="K20" s="514"/>
      <c r="L20" s="514"/>
      <c r="M20" s="514"/>
      <c r="N20" s="514"/>
      <c r="O20" s="517"/>
      <c r="P20" s="583" t="s">
        <v>89</v>
      </c>
      <c r="Q20" s="514"/>
      <c r="R20" s="514"/>
      <c r="S20" s="514"/>
      <c r="T20" s="514"/>
      <c r="U20" s="514"/>
      <c r="V20" s="514"/>
      <c r="W20" s="514"/>
      <c r="X20" s="514"/>
      <c r="Y20" s="514"/>
      <c r="Z20" s="514"/>
      <c r="AA20" s="514"/>
      <c r="AB20" s="514"/>
      <c r="AC20" s="517"/>
      <c r="AD20" s="38" t="s">
        <v>73</v>
      </c>
      <c r="AE20" s="39"/>
      <c r="AF20" s="38" t="s">
        <v>74</v>
      </c>
      <c r="AG20" s="41"/>
    </row>
    <row r="21" spans="2:33" ht="15.75" customHeight="1" x14ac:dyDescent="0.25">
      <c r="B21" s="521" t="s">
        <v>90</v>
      </c>
      <c r="C21" s="522"/>
      <c r="D21" s="522"/>
      <c r="E21" s="522"/>
      <c r="F21" s="522"/>
      <c r="G21" s="522"/>
      <c r="H21" s="522"/>
      <c r="I21" s="522"/>
      <c r="J21" s="522"/>
      <c r="K21" s="523"/>
      <c r="L21" s="43" t="s">
        <v>73</v>
      </c>
      <c r="M21" s="39"/>
      <c r="N21" s="38" t="s">
        <v>74</v>
      </c>
      <c r="O21" s="42"/>
      <c r="P21" s="607" t="s">
        <v>91</v>
      </c>
      <c r="Q21" s="522"/>
      <c r="R21" s="522"/>
      <c r="S21" s="522"/>
      <c r="T21" s="522"/>
      <c r="U21" s="522"/>
      <c r="V21" s="522"/>
      <c r="W21" s="522"/>
      <c r="X21" s="522"/>
      <c r="Y21" s="522"/>
      <c r="Z21" s="522"/>
      <c r="AA21" s="522"/>
      <c r="AB21" s="522"/>
      <c r="AC21" s="523"/>
      <c r="AD21" s="38" t="s">
        <v>73</v>
      </c>
      <c r="AE21" s="39"/>
      <c r="AF21" s="38" t="s">
        <v>74</v>
      </c>
      <c r="AG21" s="41"/>
    </row>
    <row r="22" spans="2:33" ht="18.75" customHeight="1" x14ac:dyDescent="0.25">
      <c r="B22" s="555" t="s">
        <v>92</v>
      </c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7"/>
    </row>
    <row r="23" spans="2:33" ht="15.75" customHeight="1" x14ac:dyDescent="0.25">
      <c r="B23" s="519" t="s">
        <v>93</v>
      </c>
      <c r="C23" s="514"/>
      <c r="D23" s="514"/>
      <c r="E23" s="514"/>
      <c r="F23" s="514"/>
      <c r="G23" s="514"/>
      <c r="H23" s="514"/>
      <c r="I23" s="514"/>
      <c r="J23" s="514"/>
      <c r="K23" s="514"/>
      <c r="L23" s="517"/>
      <c r="M23" s="38" t="s">
        <v>73</v>
      </c>
      <c r="N23" s="39"/>
      <c r="O23" s="38" t="s">
        <v>74</v>
      </c>
      <c r="P23" s="42"/>
      <c r="Q23" s="584" t="s">
        <v>94</v>
      </c>
      <c r="R23" s="514"/>
      <c r="S23" s="514"/>
      <c r="T23" s="514"/>
      <c r="U23" s="514"/>
      <c r="V23" s="514"/>
      <c r="W23" s="514"/>
      <c r="X23" s="514"/>
      <c r="Y23" s="514"/>
      <c r="Z23" s="514"/>
      <c r="AA23" s="514"/>
      <c r="AB23" s="514"/>
      <c r="AC23" s="517"/>
      <c r="AD23" s="38" t="s">
        <v>73</v>
      </c>
      <c r="AE23" s="39"/>
      <c r="AF23" s="38" t="s">
        <v>74</v>
      </c>
      <c r="AG23" s="44"/>
    </row>
    <row r="24" spans="2:33" ht="15.75" customHeight="1" x14ac:dyDescent="0.25">
      <c r="B24" s="519" t="s">
        <v>95</v>
      </c>
      <c r="C24" s="514"/>
      <c r="D24" s="514"/>
      <c r="E24" s="514"/>
      <c r="F24" s="514"/>
      <c r="G24" s="514"/>
      <c r="H24" s="514"/>
      <c r="I24" s="514"/>
      <c r="J24" s="514"/>
      <c r="K24" s="514"/>
      <c r="L24" s="517"/>
      <c r="M24" s="38" t="s">
        <v>73</v>
      </c>
      <c r="N24" s="39"/>
      <c r="O24" s="38" t="s">
        <v>74</v>
      </c>
      <c r="P24" s="42"/>
      <c r="Q24" s="583" t="s">
        <v>96</v>
      </c>
      <c r="R24" s="514"/>
      <c r="S24" s="514"/>
      <c r="T24" s="514"/>
      <c r="U24" s="514"/>
      <c r="V24" s="514"/>
      <c r="W24" s="514"/>
      <c r="X24" s="514"/>
      <c r="Y24" s="514"/>
      <c r="Z24" s="514"/>
      <c r="AA24" s="514"/>
      <c r="AB24" s="514"/>
      <c r="AC24" s="517"/>
      <c r="AD24" s="38" t="s">
        <v>73</v>
      </c>
      <c r="AE24" s="39"/>
      <c r="AF24" s="38" t="s">
        <v>74</v>
      </c>
      <c r="AG24" s="44"/>
    </row>
    <row r="25" spans="2:33" ht="15.75" customHeight="1" x14ac:dyDescent="0.25">
      <c r="B25" s="519" t="s">
        <v>97</v>
      </c>
      <c r="C25" s="514"/>
      <c r="D25" s="514"/>
      <c r="E25" s="514"/>
      <c r="F25" s="514"/>
      <c r="G25" s="514"/>
      <c r="H25" s="514"/>
      <c r="I25" s="514"/>
      <c r="J25" s="514"/>
      <c r="K25" s="514"/>
      <c r="L25" s="517"/>
      <c r="M25" s="38" t="s">
        <v>73</v>
      </c>
      <c r="N25" s="39"/>
      <c r="O25" s="38" t="s">
        <v>74</v>
      </c>
      <c r="P25" s="42"/>
      <c r="Q25" s="608" t="s">
        <v>98</v>
      </c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5"/>
      <c r="AD25" s="45" t="s">
        <v>73</v>
      </c>
      <c r="AE25" s="46"/>
      <c r="AF25" s="45" t="s">
        <v>74</v>
      </c>
      <c r="AG25" s="47"/>
    </row>
    <row r="26" spans="2:33" ht="15.75" customHeight="1" x14ac:dyDescent="0.25">
      <c r="B26" s="519" t="s">
        <v>99</v>
      </c>
      <c r="C26" s="514"/>
      <c r="D26" s="514"/>
      <c r="E26" s="514"/>
      <c r="F26" s="514"/>
      <c r="G26" s="514"/>
      <c r="H26" s="514"/>
      <c r="I26" s="514"/>
      <c r="J26" s="514"/>
      <c r="K26" s="514"/>
      <c r="L26" s="517"/>
      <c r="M26" s="38" t="s">
        <v>73</v>
      </c>
      <c r="N26" s="39"/>
      <c r="O26" s="38" t="s">
        <v>74</v>
      </c>
      <c r="P26" s="44"/>
      <c r="Q26" s="609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610"/>
      <c r="AD26" s="48" t="s">
        <v>73</v>
      </c>
      <c r="AE26" s="49"/>
      <c r="AF26" s="48" t="s">
        <v>74</v>
      </c>
      <c r="AG26" s="50"/>
    </row>
    <row r="27" spans="2:33" ht="15.75" customHeight="1" x14ac:dyDescent="0.25">
      <c r="B27" s="533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34"/>
      <c r="Q27" s="611" t="s">
        <v>100</v>
      </c>
      <c r="R27" s="522"/>
      <c r="S27" s="522"/>
      <c r="T27" s="522"/>
      <c r="U27" s="522"/>
      <c r="V27" s="522"/>
      <c r="W27" s="522"/>
      <c r="X27" s="522"/>
      <c r="Y27" s="522"/>
      <c r="Z27" s="522"/>
      <c r="AA27" s="522"/>
      <c r="AB27" s="522"/>
      <c r="AC27" s="523"/>
      <c r="AD27" s="51" t="s">
        <v>73</v>
      </c>
      <c r="AE27" s="52"/>
      <c r="AF27" s="51" t="s">
        <v>74</v>
      </c>
      <c r="AG27" s="53"/>
    </row>
    <row r="28" spans="2:33" ht="18.75" customHeight="1" x14ac:dyDescent="0.25">
      <c r="B28" s="555" t="s">
        <v>101</v>
      </c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7"/>
    </row>
    <row r="29" spans="2:33" ht="15" customHeight="1" x14ac:dyDescent="0.25">
      <c r="B29" s="535" t="s">
        <v>102</v>
      </c>
      <c r="C29" s="537" t="s">
        <v>103</v>
      </c>
      <c r="D29" s="511"/>
      <c r="E29" s="511"/>
      <c r="F29" s="511"/>
      <c r="G29" s="529"/>
      <c r="H29" s="537" t="s">
        <v>104</v>
      </c>
      <c r="I29" s="511"/>
      <c r="J29" s="511"/>
      <c r="K29" s="511"/>
      <c r="L29" s="511"/>
      <c r="M29" s="529"/>
      <c r="N29" s="527" t="s">
        <v>105</v>
      </c>
      <c r="O29" s="525"/>
      <c r="P29" s="528" t="s">
        <v>106</v>
      </c>
      <c r="Q29" s="511"/>
      <c r="R29" s="529"/>
      <c r="S29" s="527" t="s">
        <v>107</v>
      </c>
      <c r="T29" s="514"/>
      <c r="U29" s="514"/>
      <c r="V29" s="525"/>
      <c r="W29" s="528" t="s">
        <v>108</v>
      </c>
      <c r="X29" s="511"/>
      <c r="Y29" s="511"/>
      <c r="Z29" s="511"/>
      <c r="AA29" s="511"/>
      <c r="AB29" s="511"/>
      <c r="AC29" s="572"/>
      <c r="AD29" s="613" t="s">
        <v>109</v>
      </c>
      <c r="AE29" s="514"/>
      <c r="AF29" s="514"/>
      <c r="AG29" s="586"/>
    </row>
    <row r="30" spans="2:33" ht="15.75" customHeight="1" x14ac:dyDescent="0.25">
      <c r="B30" s="536"/>
      <c r="C30" s="530"/>
      <c r="D30" s="507"/>
      <c r="E30" s="507"/>
      <c r="F30" s="507"/>
      <c r="G30" s="531"/>
      <c r="H30" s="530"/>
      <c r="I30" s="507"/>
      <c r="J30" s="507"/>
      <c r="K30" s="507"/>
      <c r="L30" s="507"/>
      <c r="M30" s="531"/>
      <c r="N30" s="532" t="s">
        <v>110</v>
      </c>
      <c r="O30" s="525"/>
      <c r="P30" s="530"/>
      <c r="Q30" s="507"/>
      <c r="R30" s="531"/>
      <c r="S30" s="532" t="s">
        <v>111</v>
      </c>
      <c r="T30" s="525"/>
      <c r="U30" s="532" t="s">
        <v>112</v>
      </c>
      <c r="V30" s="525"/>
      <c r="W30" s="530"/>
      <c r="X30" s="507"/>
      <c r="Y30" s="507"/>
      <c r="Z30" s="507"/>
      <c r="AA30" s="507"/>
      <c r="AB30" s="507"/>
      <c r="AC30" s="612"/>
    </row>
    <row r="31" spans="2:33" ht="15.75" customHeight="1" x14ac:dyDescent="0.25">
      <c r="B31" s="54">
        <v>1</v>
      </c>
      <c r="C31" s="526"/>
      <c r="D31" s="514"/>
      <c r="E31" s="514"/>
      <c r="F31" s="514"/>
      <c r="G31" s="525"/>
      <c r="H31" s="526"/>
      <c r="I31" s="514"/>
      <c r="J31" s="514"/>
      <c r="K31" s="514"/>
      <c r="L31" s="514"/>
      <c r="M31" s="525"/>
      <c r="N31" s="524"/>
      <c r="O31" s="525"/>
      <c r="P31" s="524"/>
      <c r="Q31" s="514"/>
      <c r="R31" s="525"/>
      <c r="S31" s="524"/>
      <c r="T31" s="525"/>
      <c r="U31" s="524"/>
      <c r="V31" s="525"/>
      <c r="W31" s="524"/>
      <c r="X31" s="514"/>
      <c r="Y31" s="514"/>
      <c r="Z31" s="514"/>
      <c r="AA31" s="514"/>
      <c r="AB31" s="514"/>
      <c r="AC31" s="517"/>
      <c r="AD31" s="596" t="s">
        <v>113</v>
      </c>
      <c r="AE31" s="514"/>
      <c r="AF31" s="514"/>
      <c r="AG31" s="586"/>
    </row>
    <row r="32" spans="2:33" ht="15.75" customHeight="1" x14ac:dyDescent="0.25">
      <c r="B32" s="54">
        <v>2</v>
      </c>
      <c r="C32" s="526"/>
      <c r="D32" s="514"/>
      <c r="E32" s="514"/>
      <c r="F32" s="514"/>
      <c r="G32" s="525"/>
      <c r="H32" s="526"/>
      <c r="I32" s="514"/>
      <c r="J32" s="514"/>
      <c r="K32" s="514"/>
      <c r="L32" s="514"/>
      <c r="M32" s="525"/>
      <c r="N32" s="524"/>
      <c r="O32" s="525"/>
      <c r="P32" s="524"/>
      <c r="Q32" s="514"/>
      <c r="R32" s="525"/>
      <c r="S32" s="524"/>
      <c r="T32" s="525"/>
      <c r="U32" s="524"/>
      <c r="V32" s="525"/>
      <c r="W32" s="524"/>
      <c r="X32" s="514"/>
      <c r="Y32" s="514"/>
      <c r="Z32" s="514"/>
      <c r="AA32" s="514"/>
      <c r="AB32" s="514"/>
      <c r="AC32" s="517"/>
      <c r="AD32" s="55" t="s">
        <v>114</v>
      </c>
      <c r="AE32" s="55"/>
      <c r="AF32" s="55"/>
      <c r="AG32" s="56"/>
    </row>
    <row r="33" spans="2:33" ht="15.75" customHeight="1" x14ac:dyDescent="0.25">
      <c r="B33" s="54">
        <v>3</v>
      </c>
      <c r="C33" s="526"/>
      <c r="D33" s="514"/>
      <c r="E33" s="514"/>
      <c r="F33" s="514"/>
      <c r="G33" s="525"/>
      <c r="H33" s="526"/>
      <c r="I33" s="514"/>
      <c r="J33" s="514"/>
      <c r="K33" s="514"/>
      <c r="L33" s="514"/>
      <c r="M33" s="525"/>
      <c r="N33" s="524"/>
      <c r="O33" s="525"/>
      <c r="P33" s="524"/>
      <c r="Q33" s="514"/>
      <c r="R33" s="525"/>
      <c r="S33" s="524"/>
      <c r="T33" s="525"/>
      <c r="U33" s="524"/>
      <c r="V33" s="525"/>
      <c r="W33" s="524"/>
      <c r="X33" s="514"/>
      <c r="Y33" s="514"/>
      <c r="Z33" s="514"/>
      <c r="AA33" s="514"/>
      <c r="AB33" s="514"/>
      <c r="AC33" s="517"/>
      <c r="AD33" s="57" t="s">
        <v>115</v>
      </c>
      <c r="AE33" s="57"/>
      <c r="AF33" s="57"/>
      <c r="AG33" s="58"/>
    </row>
    <row r="34" spans="2:33" ht="15.75" customHeight="1" x14ac:dyDescent="0.25">
      <c r="B34" s="54">
        <v>4</v>
      </c>
      <c r="C34" s="526"/>
      <c r="D34" s="514"/>
      <c r="E34" s="514"/>
      <c r="F34" s="514"/>
      <c r="G34" s="525"/>
      <c r="H34" s="526"/>
      <c r="I34" s="514"/>
      <c r="J34" s="514"/>
      <c r="K34" s="514"/>
      <c r="L34" s="514"/>
      <c r="M34" s="525"/>
      <c r="N34" s="524"/>
      <c r="O34" s="525"/>
      <c r="P34" s="524"/>
      <c r="Q34" s="514"/>
      <c r="R34" s="525"/>
      <c r="S34" s="524"/>
      <c r="T34" s="525"/>
      <c r="U34" s="524"/>
      <c r="V34" s="525"/>
      <c r="W34" s="524"/>
      <c r="X34" s="514"/>
      <c r="Y34" s="514"/>
      <c r="Z34" s="514"/>
      <c r="AA34" s="514"/>
      <c r="AB34" s="514"/>
      <c r="AC34" s="517"/>
      <c r="AD34" s="59" t="s">
        <v>116</v>
      </c>
      <c r="AE34" s="59"/>
      <c r="AF34" s="59"/>
      <c r="AG34" s="60"/>
    </row>
    <row r="35" spans="2:33" ht="15.75" customHeight="1" x14ac:dyDescent="0.25">
      <c r="B35" s="61">
        <v>5</v>
      </c>
      <c r="C35" s="605"/>
      <c r="D35" s="522"/>
      <c r="E35" s="522"/>
      <c r="F35" s="522"/>
      <c r="G35" s="601"/>
      <c r="H35" s="605"/>
      <c r="I35" s="522"/>
      <c r="J35" s="522"/>
      <c r="K35" s="522"/>
      <c r="L35" s="522"/>
      <c r="M35" s="601"/>
      <c r="N35" s="600"/>
      <c r="O35" s="601"/>
      <c r="P35" s="600"/>
      <c r="Q35" s="522"/>
      <c r="R35" s="601"/>
      <c r="S35" s="600"/>
      <c r="T35" s="601"/>
      <c r="U35" s="600"/>
      <c r="V35" s="601"/>
      <c r="W35" s="600"/>
      <c r="X35" s="522"/>
      <c r="Y35" s="522"/>
      <c r="Z35" s="522"/>
      <c r="AA35" s="522"/>
      <c r="AB35" s="522"/>
      <c r="AC35" s="523"/>
    </row>
    <row r="36" spans="2:33" ht="18.75" customHeight="1" x14ac:dyDescent="0.25">
      <c r="B36" s="555" t="s">
        <v>117</v>
      </c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7"/>
    </row>
    <row r="37" spans="2:33" ht="30" customHeight="1" x14ac:dyDescent="0.25">
      <c r="B37" s="591" t="s">
        <v>118</v>
      </c>
      <c r="C37" s="514"/>
      <c r="D37" s="514"/>
      <c r="E37" s="514"/>
      <c r="F37" s="514"/>
      <c r="G37" s="514"/>
      <c r="H37" s="514"/>
      <c r="I37" s="517"/>
      <c r="J37" s="618" t="s">
        <v>119</v>
      </c>
      <c r="K37" s="514"/>
      <c r="L37" s="514"/>
      <c r="M37" s="517"/>
      <c r="N37" s="619" t="s">
        <v>120</v>
      </c>
      <c r="O37" s="514"/>
      <c r="P37" s="525"/>
      <c r="Q37" s="603" t="s">
        <v>121</v>
      </c>
      <c r="R37" s="514"/>
      <c r="S37" s="514"/>
      <c r="T37" s="525"/>
      <c r="U37" s="602" t="s">
        <v>122</v>
      </c>
      <c r="V37" s="514"/>
      <c r="W37" s="525"/>
      <c r="X37" s="603" t="s">
        <v>123</v>
      </c>
      <c r="Y37" s="514"/>
      <c r="Z37" s="514"/>
      <c r="AA37" s="514"/>
      <c r="AB37" s="514"/>
      <c r="AC37" s="525"/>
      <c r="AD37" s="603" t="s">
        <v>124</v>
      </c>
      <c r="AE37" s="514"/>
      <c r="AF37" s="514"/>
      <c r="AG37" s="586"/>
    </row>
    <row r="38" spans="2:33" ht="15.75" customHeight="1" x14ac:dyDescent="0.25">
      <c r="B38" s="592" t="s">
        <v>125</v>
      </c>
      <c r="C38" s="593"/>
      <c r="D38" s="593"/>
      <c r="E38" s="594"/>
      <c r="F38" s="595" t="s">
        <v>126</v>
      </c>
      <c r="G38" s="593"/>
      <c r="H38" s="593"/>
      <c r="I38" s="594"/>
      <c r="J38" s="596" t="s">
        <v>127</v>
      </c>
      <c r="K38" s="514"/>
      <c r="L38" s="514"/>
      <c r="M38" s="517"/>
      <c r="N38" s="597" t="s">
        <v>128</v>
      </c>
      <c r="O38" s="514"/>
      <c r="P38" s="525"/>
      <c r="Q38" s="598"/>
      <c r="R38" s="514"/>
      <c r="S38" s="514"/>
      <c r="T38" s="525"/>
      <c r="U38" s="599"/>
      <c r="V38" s="514"/>
      <c r="W38" s="525"/>
      <c r="X38" s="604"/>
      <c r="Y38" s="514"/>
      <c r="Z38" s="514"/>
      <c r="AA38" s="514"/>
      <c r="AB38" s="514"/>
      <c r="AC38" s="525"/>
      <c r="AD38" s="606"/>
      <c r="AE38" s="514"/>
      <c r="AF38" s="514"/>
      <c r="AG38" s="586"/>
    </row>
    <row r="39" spans="2:33" ht="15.75" customHeight="1" x14ac:dyDescent="0.25">
      <c r="B39" s="62" t="s">
        <v>129</v>
      </c>
      <c r="C39" s="63" t="s">
        <v>130</v>
      </c>
      <c r="D39" s="620" t="s">
        <v>131</v>
      </c>
      <c r="E39" s="621"/>
      <c r="F39" s="64" t="s">
        <v>129</v>
      </c>
      <c r="G39" s="63" t="s">
        <v>130</v>
      </c>
      <c r="H39" s="620" t="s">
        <v>131</v>
      </c>
      <c r="I39" s="621"/>
      <c r="J39" s="596" t="s">
        <v>132</v>
      </c>
      <c r="K39" s="514"/>
      <c r="L39" s="514"/>
      <c r="M39" s="517"/>
      <c r="N39" s="597" t="s">
        <v>133</v>
      </c>
      <c r="O39" s="514"/>
      <c r="P39" s="525"/>
      <c r="Q39" s="598"/>
      <c r="R39" s="514"/>
      <c r="S39" s="514"/>
      <c r="T39" s="525"/>
      <c r="U39" s="599"/>
      <c r="V39" s="514"/>
      <c r="W39" s="525"/>
      <c r="X39" s="604"/>
      <c r="Y39" s="514"/>
      <c r="Z39" s="514"/>
      <c r="AA39" s="514"/>
      <c r="AB39" s="514"/>
      <c r="AC39" s="525"/>
      <c r="AD39" s="606"/>
      <c r="AE39" s="514"/>
      <c r="AF39" s="514"/>
      <c r="AG39" s="586"/>
    </row>
    <row r="40" spans="2:33" ht="15.75" customHeight="1" x14ac:dyDescent="0.25">
      <c r="B40" s="65"/>
      <c r="C40" s="66"/>
      <c r="D40" s="622"/>
      <c r="E40" s="623"/>
      <c r="F40" s="67"/>
      <c r="G40" s="66"/>
      <c r="H40" s="624"/>
      <c r="I40" s="623"/>
      <c r="J40" s="596" t="s">
        <v>134</v>
      </c>
      <c r="K40" s="514"/>
      <c r="L40" s="514"/>
      <c r="M40" s="517"/>
      <c r="N40" s="597" t="s">
        <v>133</v>
      </c>
      <c r="O40" s="514"/>
      <c r="P40" s="525"/>
      <c r="Q40" s="598"/>
      <c r="R40" s="514"/>
      <c r="S40" s="514"/>
      <c r="T40" s="525"/>
      <c r="U40" s="599"/>
      <c r="V40" s="514"/>
      <c r="W40" s="525"/>
      <c r="X40" s="604"/>
      <c r="Y40" s="514"/>
      <c r="Z40" s="514"/>
      <c r="AA40" s="514"/>
      <c r="AB40" s="514"/>
      <c r="AC40" s="525"/>
      <c r="AD40" s="606"/>
      <c r="AE40" s="514"/>
      <c r="AF40" s="514"/>
      <c r="AG40" s="586"/>
    </row>
    <row r="41" spans="2:33" ht="15.75" customHeight="1" x14ac:dyDescent="0.25">
      <c r="B41" s="568" t="s">
        <v>135</v>
      </c>
      <c r="C41" s="514"/>
      <c r="D41" s="514"/>
      <c r="E41" s="514"/>
      <c r="F41" s="514"/>
      <c r="G41" s="514"/>
      <c r="H41" s="515"/>
      <c r="I41" s="68"/>
      <c r="J41" s="596" t="s">
        <v>136</v>
      </c>
      <c r="K41" s="514"/>
      <c r="L41" s="514"/>
      <c r="M41" s="517"/>
      <c r="N41" s="597" t="s">
        <v>133</v>
      </c>
      <c r="O41" s="514"/>
      <c r="P41" s="525"/>
      <c r="Q41" s="598"/>
      <c r="R41" s="514"/>
      <c r="S41" s="514"/>
      <c r="T41" s="525"/>
      <c r="U41" s="599"/>
      <c r="V41" s="514"/>
      <c r="W41" s="525"/>
      <c r="X41" s="604"/>
      <c r="Y41" s="514"/>
      <c r="Z41" s="514"/>
      <c r="AA41" s="514"/>
      <c r="AB41" s="514"/>
      <c r="AC41" s="525"/>
      <c r="AD41" s="606"/>
      <c r="AE41" s="514"/>
      <c r="AF41" s="514"/>
      <c r="AG41" s="586"/>
    </row>
    <row r="42" spans="2:33" ht="15.75" customHeight="1" x14ac:dyDescent="0.25">
      <c r="B42" s="69"/>
      <c r="C42" s="70"/>
      <c r="D42" s="70"/>
      <c r="E42" s="71"/>
      <c r="F42" s="72" t="s">
        <v>137</v>
      </c>
      <c r="G42" s="71"/>
      <c r="H42" s="73"/>
      <c r="I42" s="68"/>
      <c r="J42" s="596" t="s">
        <v>138</v>
      </c>
      <c r="K42" s="514"/>
      <c r="L42" s="514"/>
      <c r="M42" s="517"/>
      <c r="N42" s="597" t="s">
        <v>128</v>
      </c>
      <c r="O42" s="514"/>
      <c r="P42" s="525"/>
      <c r="Q42" s="598"/>
      <c r="R42" s="514"/>
      <c r="S42" s="514"/>
      <c r="T42" s="525"/>
      <c r="U42" s="599"/>
      <c r="V42" s="514"/>
      <c r="W42" s="525"/>
      <c r="X42" s="604"/>
      <c r="Y42" s="514"/>
      <c r="Z42" s="514"/>
      <c r="AA42" s="514"/>
      <c r="AB42" s="514"/>
      <c r="AC42" s="525"/>
      <c r="AD42" s="606"/>
      <c r="AE42" s="514"/>
      <c r="AF42" s="514"/>
      <c r="AG42" s="586"/>
    </row>
    <row r="43" spans="2:33" ht="15.75" customHeight="1" x14ac:dyDescent="0.25">
      <c r="B43" s="633"/>
      <c r="C43" s="634"/>
      <c r="D43" s="634"/>
      <c r="E43" s="634"/>
      <c r="F43" s="634"/>
      <c r="G43" s="634"/>
      <c r="H43" s="634"/>
      <c r="I43" s="635"/>
      <c r="J43" s="596" t="s">
        <v>139</v>
      </c>
      <c r="K43" s="514"/>
      <c r="L43" s="514"/>
      <c r="M43" s="517"/>
      <c r="N43" s="597" t="s">
        <v>128</v>
      </c>
      <c r="O43" s="514"/>
      <c r="P43" s="525"/>
      <c r="Q43" s="598"/>
      <c r="R43" s="514"/>
      <c r="S43" s="514"/>
      <c r="T43" s="525"/>
      <c r="U43" s="599"/>
      <c r="V43" s="514"/>
      <c r="W43" s="525"/>
      <c r="X43" s="604"/>
      <c r="Y43" s="514"/>
      <c r="Z43" s="514"/>
      <c r="AA43" s="514"/>
      <c r="AB43" s="514"/>
      <c r="AC43" s="525"/>
      <c r="AD43" s="606"/>
      <c r="AE43" s="514"/>
      <c r="AF43" s="514"/>
      <c r="AG43" s="586"/>
    </row>
    <row r="44" spans="2:33" ht="15.75" customHeight="1" x14ac:dyDescent="0.25">
      <c r="B44" s="636"/>
      <c r="C44" s="501"/>
      <c r="D44" s="501"/>
      <c r="E44" s="501"/>
      <c r="F44" s="501"/>
      <c r="G44" s="501"/>
      <c r="H44" s="501"/>
      <c r="I44" s="637"/>
      <c r="J44" s="596" t="s">
        <v>140</v>
      </c>
      <c r="K44" s="514"/>
      <c r="L44" s="514"/>
      <c r="M44" s="517"/>
      <c r="N44" s="597" t="s">
        <v>128</v>
      </c>
      <c r="O44" s="514"/>
      <c r="P44" s="525"/>
      <c r="Q44" s="598"/>
      <c r="R44" s="514"/>
      <c r="S44" s="514"/>
      <c r="T44" s="525"/>
      <c r="U44" s="599"/>
      <c r="V44" s="514"/>
      <c r="W44" s="525"/>
      <c r="X44" s="604"/>
      <c r="Y44" s="514"/>
      <c r="Z44" s="514"/>
      <c r="AA44" s="514"/>
      <c r="AB44" s="514"/>
      <c r="AC44" s="525"/>
      <c r="AD44" s="606"/>
      <c r="AE44" s="514"/>
      <c r="AF44" s="514"/>
      <c r="AG44" s="586"/>
    </row>
    <row r="45" spans="2:33" ht="15.75" customHeight="1" x14ac:dyDescent="0.25">
      <c r="B45" s="616"/>
      <c r="C45" s="562"/>
      <c r="D45" s="562"/>
      <c r="E45" s="562"/>
      <c r="F45" s="562"/>
      <c r="G45" s="562"/>
      <c r="H45" s="562"/>
      <c r="I45" s="563"/>
      <c r="J45" s="617" t="s">
        <v>141</v>
      </c>
      <c r="K45" s="522"/>
      <c r="L45" s="522"/>
      <c r="M45" s="523"/>
      <c r="N45" s="625" t="s">
        <v>128</v>
      </c>
      <c r="O45" s="522"/>
      <c r="P45" s="601"/>
      <c r="Q45" s="626"/>
      <c r="R45" s="522"/>
      <c r="S45" s="522"/>
      <c r="T45" s="601"/>
      <c r="U45" s="638"/>
      <c r="V45" s="522"/>
      <c r="W45" s="601"/>
      <c r="X45" s="627"/>
      <c r="Y45" s="522"/>
      <c r="Z45" s="522"/>
      <c r="AA45" s="522"/>
      <c r="AB45" s="522"/>
      <c r="AC45" s="601"/>
      <c r="AD45" s="628"/>
      <c r="AE45" s="522"/>
      <c r="AF45" s="522"/>
      <c r="AG45" s="534"/>
    </row>
    <row r="46" spans="2:33" ht="18.75" customHeight="1" x14ac:dyDescent="0.25">
      <c r="B46" s="555" t="s">
        <v>142</v>
      </c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7"/>
    </row>
    <row r="47" spans="2:33" ht="18.75" customHeight="1" x14ac:dyDescent="0.25">
      <c r="B47" s="614"/>
      <c r="C47" s="511"/>
      <c r="D47" s="511"/>
      <c r="E47" s="511"/>
      <c r="F47" s="511"/>
      <c r="G47" s="511"/>
      <c r="H47" s="511"/>
      <c r="I47" s="511"/>
      <c r="J47" s="511"/>
      <c r="K47" s="511"/>
      <c r="L47" s="511"/>
      <c r="M47" s="511"/>
      <c r="N47" s="511"/>
      <c r="O47" s="511"/>
      <c r="P47" s="511"/>
      <c r="Q47" s="511"/>
      <c r="R47" s="511"/>
      <c r="S47" s="511"/>
      <c r="T47" s="511"/>
      <c r="U47" s="511"/>
      <c r="V47" s="511"/>
      <c r="W47" s="511"/>
      <c r="X47" s="511"/>
      <c r="Y47" s="511"/>
      <c r="Z47" s="511"/>
      <c r="AA47" s="511"/>
      <c r="AB47" s="511"/>
      <c r="AC47" s="511"/>
      <c r="AD47" s="511"/>
      <c r="AE47" s="511"/>
      <c r="AF47" s="511"/>
      <c r="AG47" s="615"/>
    </row>
    <row r="48" spans="2:33" ht="19.5" customHeight="1" x14ac:dyDescent="0.25">
      <c r="B48" s="616"/>
      <c r="C48" s="562"/>
      <c r="D48" s="562"/>
      <c r="E48" s="562"/>
      <c r="F48" s="562"/>
      <c r="G48" s="562"/>
      <c r="H48" s="562"/>
      <c r="I48" s="562"/>
      <c r="J48" s="562"/>
      <c r="K48" s="562"/>
      <c r="L48" s="562"/>
      <c r="M48" s="562"/>
      <c r="N48" s="562"/>
      <c r="O48" s="562"/>
      <c r="P48" s="562"/>
      <c r="Q48" s="562"/>
      <c r="R48" s="562"/>
      <c r="S48" s="562"/>
      <c r="T48" s="562"/>
      <c r="U48" s="562"/>
      <c r="V48" s="562"/>
      <c r="W48" s="562"/>
      <c r="X48" s="562"/>
      <c r="Y48" s="562"/>
      <c r="Z48" s="562"/>
      <c r="AA48" s="562"/>
      <c r="AB48" s="562"/>
      <c r="AC48" s="562"/>
      <c r="AD48" s="562"/>
      <c r="AE48" s="562"/>
      <c r="AF48" s="562"/>
      <c r="AG48" s="567"/>
    </row>
    <row r="49" spans="2:33" ht="18.75" customHeight="1" x14ac:dyDescent="0.25">
      <c r="B49" s="555" t="s">
        <v>143</v>
      </c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7"/>
    </row>
    <row r="50" spans="2:33" ht="15.75" customHeight="1" x14ac:dyDescent="0.25">
      <c r="B50" s="641"/>
      <c r="C50" s="511"/>
      <c r="D50" s="511"/>
      <c r="E50" s="511"/>
      <c r="F50" s="511"/>
      <c r="G50" s="511"/>
      <c r="H50" s="511"/>
      <c r="I50" s="511"/>
      <c r="J50" s="511"/>
      <c r="K50" s="511"/>
      <c r="L50" s="511"/>
      <c r="M50" s="511"/>
      <c r="N50" s="511"/>
      <c r="O50" s="511"/>
      <c r="P50" s="572"/>
      <c r="Q50" s="642"/>
      <c r="R50" s="511"/>
      <c r="S50" s="511"/>
      <c r="T50" s="511"/>
      <c r="U50" s="511"/>
      <c r="V50" s="511"/>
      <c r="W50" s="511"/>
      <c r="X50" s="511"/>
      <c r="Y50" s="511"/>
      <c r="Z50" s="511"/>
      <c r="AA50" s="511"/>
      <c r="AB50" s="511"/>
      <c r="AC50" s="511"/>
      <c r="AD50" s="511"/>
      <c r="AE50" s="511"/>
      <c r="AF50" s="511"/>
      <c r="AG50" s="615"/>
    </row>
    <row r="51" spans="2:33" ht="15.75" customHeight="1" x14ac:dyDescent="0.25">
      <c r="B51" s="636"/>
      <c r="C51" s="501"/>
      <c r="D51" s="501"/>
      <c r="E51" s="501"/>
      <c r="F51" s="501"/>
      <c r="G51" s="501"/>
      <c r="H51" s="501"/>
      <c r="I51" s="501"/>
      <c r="J51" s="501"/>
      <c r="K51" s="501"/>
      <c r="L51" s="501"/>
      <c r="M51" s="501"/>
      <c r="N51" s="501"/>
      <c r="O51" s="501"/>
      <c r="P51" s="637"/>
      <c r="Q51" s="501"/>
      <c r="R51" s="501"/>
      <c r="S51" s="501"/>
      <c r="T51" s="501"/>
      <c r="U51" s="501"/>
      <c r="V51" s="501"/>
      <c r="W51" s="501"/>
      <c r="X51" s="501"/>
      <c r="Y51" s="501"/>
      <c r="Z51" s="501"/>
      <c r="AA51" s="501"/>
      <c r="AB51" s="501"/>
      <c r="AC51" s="501"/>
      <c r="AD51" s="501"/>
      <c r="AE51" s="501"/>
      <c r="AF51" s="501"/>
      <c r="AG51" s="643"/>
    </row>
    <row r="52" spans="2:33" ht="15.75" customHeight="1" x14ac:dyDescent="0.25">
      <c r="B52" s="636"/>
      <c r="C52" s="501"/>
      <c r="D52" s="501"/>
      <c r="E52" s="501"/>
      <c r="F52" s="501"/>
      <c r="G52" s="501"/>
      <c r="H52" s="501"/>
      <c r="I52" s="501"/>
      <c r="J52" s="501"/>
      <c r="K52" s="501"/>
      <c r="L52" s="501"/>
      <c r="M52" s="501"/>
      <c r="N52" s="501"/>
      <c r="O52" s="501"/>
      <c r="P52" s="637"/>
      <c r="Q52" s="501"/>
      <c r="R52" s="501"/>
      <c r="S52" s="501"/>
      <c r="T52" s="501"/>
      <c r="U52" s="501"/>
      <c r="V52" s="501"/>
      <c r="W52" s="501"/>
      <c r="X52" s="501"/>
      <c r="Y52" s="501"/>
      <c r="Z52" s="501"/>
      <c r="AA52" s="501"/>
      <c r="AB52" s="501"/>
      <c r="AC52" s="501"/>
      <c r="AD52" s="501"/>
      <c r="AE52" s="501"/>
      <c r="AF52" s="501"/>
      <c r="AG52" s="643"/>
    </row>
    <row r="53" spans="2:33" ht="15.75" customHeight="1" x14ac:dyDescent="0.25">
      <c r="B53" s="636"/>
      <c r="C53" s="501"/>
      <c r="D53" s="501"/>
      <c r="E53" s="501"/>
      <c r="F53" s="501"/>
      <c r="G53" s="501"/>
      <c r="H53" s="501"/>
      <c r="I53" s="501"/>
      <c r="J53" s="501"/>
      <c r="K53" s="501"/>
      <c r="L53" s="501"/>
      <c r="M53" s="501"/>
      <c r="N53" s="501"/>
      <c r="O53" s="501"/>
      <c r="P53" s="637"/>
      <c r="Q53" s="501"/>
      <c r="R53" s="501"/>
      <c r="S53" s="501"/>
      <c r="T53" s="501"/>
      <c r="U53" s="501"/>
      <c r="V53" s="501"/>
      <c r="W53" s="501"/>
      <c r="X53" s="501"/>
      <c r="Y53" s="501"/>
      <c r="Z53" s="501"/>
      <c r="AA53" s="501"/>
      <c r="AB53" s="501"/>
      <c r="AC53" s="501"/>
      <c r="AD53" s="501"/>
      <c r="AE53" s="501"/>
      <c r="AF53" s="501"/>
      <c r="AG53" s="643"/>
    </row>
    <row r="54" spans="2:33" ht="15.75" customHeight="1" x14ac:dyDescent="0.25">
      <c r="B54" s="636"/>
      <c r="C54" s="501"/>
      <c r="D54" s="501"/>
      <c r="E54" s="501"/>
      <c r="F54" s="501"/>
      <c r="G54" s="501"/>
      <c r="H54" s="501"/>
      <c r="I54" s="501"/>
      <c r="J54" s="501"/>
      <c r="K54" s="501"/>
      <c r="L54" s="501"/>
      <c r="M54" s="501"/>
      <c r="N54" s="501"/>
      <c r="O54" s="501"/>
      <c r="P54" s="637"/>
      <c r="Q54" s="501"/>
      <c r="R54" s="501"/>
      <c r="S54" s="501"/>
      <c r="T54" s="501"/>
      <c r="U54" s="501"/>
      <c r="V54" s="501"/>
      <c r="W54" s="501"/>
      <c r="X54" s="501"/>
      <c r="Y54" s="501"/>
      <c r="Z54" s="501"/>
      <c r="AA54" s="501"/>
      <c r="AB54" s="501"/>
      <c r="AC54" s="501"/>
      <c r="AD54" s="501"/>
      <c r="AE54" s="501"/>
      <c r="AF54" s="501"/>
      <c r="AG54" s="643"/>
    </row>
    <row r="55" spans="2:33" ht="15.75" customHeight="1" x14ac:dyDescent="0.25">
      <c r="B55" s="636"/>
      <c r="C55" s="501"/>
      <c r="D55" s="501"/>
      <c r="E55" s="501"/>
      <c r="F55" s="501"/>
      <c r="G55" s="501"/>
      <c r="H55" s="501"/>
      <c r="I55" s="501"/>
      <c r="J55" s="501"/>
      <c r="K55" s="501"/>
      <c r="L55" s="501"/>
      <c r="M55" s="501"/>
      <c r="N55" s="501"/>
      <c r="O55" s="501"/>
      <c r="P55" s="637"/>
      <c r="Q55" s="501"/>
      <c r="R55" s="501"/>
      <c r="S55" s="501"/>
      <c r="T55" s="501"/>
      <c r="U55" s="501"/>
      <c r="V55" s="501"/>
      <c r="W55" s="501"/>
      <c r="X55" s="501"/>
      <c r="Y55" s="501"/>
      <c r="Z55" s="501"/>
      <c r="AA55" s="501"/>
      <c r="AB55" s="501"/>
      <c r="AC55" s="501"/>
      <c r="AD55" s="501"/>
      <c r="AE55" s="501"/>
      <c r="AF55" s="501"/>
      <c r="AG55" s="643"/>
    </row>
    <row r="56" spans="2:33" ht="15.75" customHeight="1" x14ac:dyDescent="0.25">
      <c r="B56" s="541"/>
      <c r="C56" s="507"/>
      <c r="D56" s="507"/>
      <c r="E56" s="507"/>
      <c r="F56" s="507"/>
      <c r="G56" s="507"/>
      <c r="H56" s="507"/>
      <c r="I56" s="507"/>
      <c r="J56" s="507"/>
      <c r="K56" s="507"/>
      <c r="L56" s="507"/>
      <c r="M56" s="507"/>
      <c r="N56" s="507"/>
      <c r="O56" s="507"/>
      <c r="P56" s="612"/>
      <c r="Q56" s="507"/>
      <c r="R56" s="507"/>
      <c r="S56" s="507"/>
      <c r="T56" s="507"/>
      <c r="U56" s="507"/>
      <c r="V56" s="507"/>
      <c r="W56" s="507"/>
      <c r="X56" s="507"/>
      <c r="Y56" s="507"/>
      <c r="Z56" s="507"/>
      <c r="AA56" s="507"/>
      <c r="AB56" s="507"/>
      <c r="AC56" s="507"/>
      <c r="AD56" s="507"/>
      <c r="AE56" s="507"/>
      <c r="AF56" s="507"/>
      <c r="AG56" s="542"/>
    </row>
    <row r="57" spans="2:33" ht="15" customHeight="1" x14ac:dyDescent="0.25">
      <c r="B57" s="644" t="s">
        <v>144</v>
      </c>
      <c r="C57" s="514"/>
      <c r="D57" s="514"/>
      <c r="E57" s="514"/>
      <c r="F57" s="514"/>
      <c r="G57" s="514"/>
      <c r="H57" s="514"/>
      <c r="I57" s="514"/>
      <c r="J57" s="514"/>
      <c r="K57" s="514"/>
      <c r="L57" s="514"/>
      <c r="M57" s="514"/>
      <c r="N57" s="514"/>
      <c r="O57" s="514"/>
      <c r="P57" s="517"/>
      <c r="Q57" s="640" t="s">
        <v>145</v>
      </c>
      <c r="R57" s="514"/>
      <c r="S57" s="514"/>
      <c r="T57" s="514"/>
      <c r="U57" s="514"/>
      <c r="V57" s="514"/>
      <c r="W57" s="514"/>
      <c r="X57" s="514"/>
      <c r="Y57" s="514"/>
      <c r="Z57" s="514"/>
      <c r="AA57" s="514"/>
      <c r="AB57" s="514"/>
      <c r="AC57" s="514"/>
      <c r="AD57" s="514"/>
      <c r="AE57" s="514"/>
      <c r="AF57" s="514"/>
      <c r="AG57" s="586"/>
    </row>
    <row r="58" spans="2:33" ht="15" customHeight="1" x14ac:dyDescent="0.25">
      <c r="B58" s="644" t="s">
        <v>146</v>
      </c>
      <c r="C58" s="514"/>
      <c r="D58" s="514"/>
      <c r="E58" s="514"/>
      <c r="F58" s="514"/>
      <c r="G58" s="514"/>
      <c r="H58" s="525"/>
      <c r="I58" s="639"/>
      <c r="J58" s="514"/>
      <c r="K58" s="514"/>
      <c r="L58" s="514"/>
      <c r="M58" s="514"/>
      <c r="N58" s="514"/>
      <c r="O58" s="514"/>
      <c r="P58" s="517"/>
      <c r="Q58" s="640" t="s">
        <v>146</v>
      </c>
      <c r="R58" s="514"/>
      <c r="S58" s="514"/>
      <c r="T58" s="514"/>
      <c r="U58" s="514"/>
      <c r="V58" s="514"/>
      <c r="W58" s="525"/>
      <c r="X58" s="639"/>
      <c r="Y58" s="514"/>
      <c r="Z58" s="514"/>
      <c r="AA58" s="514"/>
      <c r="AB58" s="514"/>
      <c r="AC58" s="514"/>
      <c r="AD58" s="514"/>
      <c r="AE58" s="514"/>
      <c r="AF58" s="514"/>
      <c r="AG58" s="586"/>
    </row>
    <row r="59" spans="2:33" ht="15.75" customHeight="1" x14ac:dyDescent="0.25">
      <c r="B59" s="629" t="s">
        <v>14</v>
      </c>
      <c r="C59" s="522"/>
      <c r="D59" s="522"/>
      <c r="E59" s="522"/>
      <c r="F59" s="522"/>
      <c r="G59" s="522"/>
      <c r="H59" s="601"/>
      <c r="I59" s="630"/>
      <c r="J59" s="522"/>
      <c r="K59" s="522"/>
      <c r="L59" s="522"/>
      <c r="M59" s="522"/>
      <c r="N59" s="522"/>
      <c r="O59" s="522"/>
      <c r="P59" s="523"/>
      <c r="Q59" s="631" t="s">
        <v>14</v>
      </c>
      <c r="R59" s="522"/>
      <c r="S59" s="522"/>
      <c r="T59" s="522"/>
      <c r="U59" s="522"/>
      <c r="V59" s="522"/>
      <c r="W59" s="601"/>
      <c r="X59" s="630"/>
      <c r="Y59" s="522"/>
      <c r="Z59" s="522"/>
      <c r="AA59" s="522"/>
      <c r="AB59" s="522"/>
      <c r="AC59" s="522"/>
      <c r="AD59" s="522"/>
      <c r="AE59" s="522"/>
      <c r="AF59" s="522"/>
      <c r="AG59" s="534"/>
    </row>
    <row r="60" spans="2:33" ht="15.75" customHeight="1" x14ac:dyDescent="0.25"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5"/>
      <c r="AE60" s="632" t="s">
        <v>147</v>
      </c>
      <c r="AF60" s="553"/>
      <c r="AG60" s="554"/>
    </row>
    <row r="61" spans="2:33" ht="15.75" customHeight="1" x14ac:dyDescent="0.25">
      <c r="B61" s="1" t="s">
        <v>148</v>
      </c>
    </row>
    <row r="62" spans="2:33" ht="15.75" customHeight="1" x14ac:dyDescent="0.25"/>
    <row r="63" spans="2:33" ht="15.75" customHeight="1" x14ac:dyDescent="0.25"/>
    <row r="64" spans="2:33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88">
    <mergeCell ref="B59:H59"/>
    <mergeCell ref="I59:P59"/>
    <mergeCell ref="Q59:W59"/>
    <mergeCell ref="X59:AG59"/>
    <mergeCell ref="AE60:AG60"/>
    <mergeCell ref="B41:H41"/>
    <mergeCell ref="B43:I45"/>
    <mergeCell ref="J43:M43"/>
    <mergeCell ref="N43:P43"/>
    <mergeCell ref="Q43:T43"/>
    <mergeCell ref="U43:W43"/>
    <mergeCell ref="U44:W44"/>
    <mergeCell ref="U45:W45"/>
    <mergeCell ref="I58:P58"/>
    <mergeCell ref="Q58:W58"/>
    <mergeCell ref="B50:P56"/>
    <mergeCell ref="Q50:AG56"/>
    <mergeCell ref="B57:P57"/>
    <mergeCell ref="Q57:AG57"/>
    <mergeCell ref="B58:H58"/>
    <mergeCell ref="X58:AG58"/>
    <mergeCell ref="N41:P41"/>
    <mergeCell ref="Q41:T41"/>
    <mergeCell ref="X41:AC41"/>
    <mergeCell ref="AD41:AG41"/>
    <mergeCell ref="U41:W41"/>
    <mergeCell ref="X42:AC42"/>
    <mergeCell ref="X43:AC43"/>
    <mergeCell ref="AD43:AG43"/>
    <mergeCell ref="J41:M41"/>
    <mergeCell ref="J42:M42"/>
    <mergeCell ref="N42:P42"/>
    <mergeCell ref="Q42:T42"/>
    <mergeCell ref="U42:W42"/>
    <mergeCell ref="AD42:AG42"/>
    <mergeCell ref="N44:P44"/>
    <mergeCell ref="Q44:T44"/>
    <mergeCell ref="X44:AC44"/>
    <mergeCell ref="AD44:AG44"/>
    <mergeCell ref="N45:P45"/>
    <mergeCell ref="Q45:T45"/>
    <mergeCell ref="X45:AC45"/>
    <mergeCell ref="AD45:AG45"/>
    <mergeCell ref="B46:AG46"/>
    <mergeCell ref="B47:AG48"/>
    <mergeCell ref="B49:AG49"/>
    <mergeCell ref="J44:M44"/>
    <mergeCell ref="J45:M45"/>
    <mergeCell ref="AD38:AG38"/>
    <mergeCell ref="U35:V35"/>
    <mergeCell ref="W35:AC35"/>
    <mergeCell ref="B36:AG36"/>
    <mergeCell ref="J37:M37"/>
    <mergeCell ref="N37:P37"/>
    <mergeCell ref="Q37:T37"/>
    <mergeCell ref="AD37:AG37"/>
    <mergeCell ref="X40:AC40"/>
    <mergeCell ref="AD40:AG40"/>
    <mergeCell ref="D39:E39"/>
    <mergeCell ref="D40:E40"/>
    <mergeCell ref="H40:I40"/>
    <mergeCell ref="N40:P40"/>
    <mergeCell ref="Q40:T40"/>
    <mergeCell ref="U40:W40"/>
    <mergeCell ref="J40:M40"/>
    <mergeCell ref="H39:I39"/>
    <mergeCell ref="J39:M39"/>
    <mergeCell ref="N39:P39"/>
    <mergeCell ref="AD31:AG31"/>
    <mergeCell ref="S32:T32"/>
    <mergeCell ref="U32:V32"/>
    <mergeCell ref="W32:AC32"/>
    <mergeCell ref="S33:T33"/>
    <mergeCell ref="U33:V33"/>
    <mergeCell ref="W33:AC33"/>
    <mergeCell ref="S34:T34"/>
    <mergeCell ref="U34:V34"/>
    <mergeCell ref="W34:AC34"/>
    <mergeCell ref="Q39:T39"/>
    <mergeCell ref="U39:W39"/>
    <mergeCell ref="X39:AC39"/>
    <mergeCell ref="AD39:AG39"/>
    <mergeCell ref="P20:AC20"/>
    <mergeCell ref="P21:AC21"/>
    <mergeCell ref="B22:AG22"/>
    <mergeCell ref="Q23:AC23"/>
    <mergeCell ref="Q24:AC24"/>
    <mergeCell ref="Q25:AC25"/>
    <mergeCell ref="Q26:AC26"/>
    <mergeCell ref="Q27:AC27"/>
    <mergeCell ref="B28:AG28"/>
    <mergeCell ref="S29:V29"/>
    <mergeCell ref="W29:AC30"/>
    <mergeCell ref="AD29:AG29"/>
    <mergeCell ref="S30:T30"/>
    <mergeCell ref="U30:V30"/>
    <mergeCell ref="S31:T31"/>
    <mergeCell ref="U31:V31"/>
    <mergeCell ref="W31:AC31"/>
    <mergeCell ref="P33:R33"/>
    <mergeCell ref="C34:G34"/>
    <mergeCell ref="H34:M34"/>
    <mergeCell ref="P17:AC17"/>
    <mergeCell ref="P18:AC18"/>
    <mergeCell ref="P19:AC19"/>
    <mergeCell ref="B37:I37"/>
    <mergeCell ref="B38:E38"/>
    <mergeCell ref="F38:I38"/>
    <mergeCell ref="J38:M38"/>
    <mergeCell ref="N38:P38"/>
    <mergeCell ref="Q38:T38"/>
    <mergeCell ref="U38:W38"/>
    <mergeCell ref="S35:T35"/>
    <mergeCell ref="U37:W37"/>
    <mergeCell ref="X37:AC37"/>
    <mergeCell ref="X38:AC38"/>
    <mergeCell ref="C35:G35"/>
    <mergeCell ref="H35:M35"/>
    <mergeCell ref="N35:O35"/>
    <mergeCell ref="P35:R35"/>
    <mergeCell ref="C32:G32"/>
    <mergeCell ref="C33:G33"/>
    <mergeCell ref="H33:M33"/>
    <mergeCell ref="N33:O33"/>
    <mergeCell ref="C31:G31"/>
    <mergeCell ref="H31:M31"/>
    <mergeCell ref="B9:AG9"/>
    <mergeCell ref="B10:Y10"/>
    <mergeCell ref="B11:O11"/>
    <mergeCell ref="Q11:Y11"/>
    <mergeCell ref="B12:AG12"/>
    <mergeCell ref="B13:K13"/>
    <mergeCell ref="P13:AC13"/>
    <mergeCell ref="Q14:AC14"/>
    <mergeCell ref="AD14:AG14"/>
    <mergeCell ref="B14:K14"/>
    <mergeCell ref="P14:P16"/>
    <mergeCell ref="B15:K15"/>
    <mergeCell ref="B16:K16"/>
    <mergeCell ref="Q15:AC15"/>
    <mergeCell ref="Q16:AC16"/>
    <mergeCell ref="B2:O3"/>
    <mergeCell ref="P2:AG2"/>
    <mergeCell ref="P3:Y3"/>
    <mergeCell ref="Z3:AG3"/>
    <mergeCell ref="B4:O4"/>
    <mergeCell ref="B5:AG5"/>
    <mergeCell ref="B6:AG6"/>
    <mergeCell ref="E8:H8"/>
    <mergeCell ref="I8:K8"/>
    <mergeCell ref="L8:Q8"/>
    <mergeCell ref="R8:S8"/>
    <mergeCell ref="T8:AD8"/>
    <mergeCell ref="AE8:AG8"/>
    <mergeCell ref="B7:C7"/>
    <mergeCell ref="D7:H7"/>
    <mergeCell ref="I7:J7"/>
    <mergeCell ref="K7:Q7"/>
    <mergeCell ref="R7:T7"/>
    <mergeCell ref="AE7:AG7"/>
    <mergeCell ref="B8:D8"/>
    <mergeCell ref="N31:O31"/>
    <mergeCell ref="P31:R31"/>
    <mergeCell ref="H32:M32"/>
    <mergeCell ref="N32:O32"/>
    <mergeCell ref="P32:R32"/>
    <mergeCell ref="N34:O34"/>
    <mergeCell ref="P34:R34"/>
    <mergeCell ref="B23:L23"/>
    <mergeCell ref="N29:O29"/>
    <mergeCell ref="P29:R30"/>
    <mergeCell ref="N30:O30"/>
    <mergeCell ref="B24:L24"/>
    <mergeCell ref="B25:L25"/>
    <mergeCell ref="B26:L26"/>
    <mergeCell ref="B27:P27"/>
    <mergeCell ref="B29:B30"/>
    <mergeCell ref="C29:G30"/>
    <mergeCell ref="H29:M30"/>
    <mergeCell ref="B17:K17"/>
    <mergeCell ref="L17:O17"/>
    <mergeCell ref="N18:O18"/>
    <mergeCell ref="B18:M18"/>
    <mergeCell ref="B19:M19"/>
    <mergeCell ref="N19:O19"/>
    <mergeCell ref="B20:I20"/>
    <mergeCell ref="J20:O20"/>
    <mergeCell ref="B21:K21"/>
  </mergeCells>
  <pageMargins left="0.70866141732283472" right="0.70866141732283472" top="0.78740157480314965" bottom="0.78740157480314965" header="0" footer="0"/>
  <pageSetup paperSize="9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1000"/>
  <sheetViews>
    <sheetView workbookViewId="0"/>
  </sheetViews>
  <sheetFormatPr baseColWidth="10" defaultColWidth="14.42578125" defaultRowHeight="15" customHeight="1" x14ac:dyDescent="0.25"/>
  <cols>
    <col min="1" max="26" width="10.7109375" customWidth="1"/>
  </cols>
  <sheetData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1000"/>
  <sheetViews>
    <sheetView workbookViewId="0"/>
  </sheetViews>
  <sheetFormatPr baseColWidth="10" defaultColWidth="14.42578125" defaultRowHeight="15" customHeight="1" x14ac:dyDescent="0.25"/>
  <cols>
    <col min="1" max="26" width="10.7109375" customWidth="1"/>
  </cols>
  <sheetData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0"/>
  <sheetViews>
    <sheetView workbookViewId="0"/>
  </sheetViews>
  <sheetFormatPr baseColWidth="10" defaultColWidth="14.42578125" defaultRowHeight="15" customHeight="1" x14ac:dyDescent="0.25"/>
  <cols>
    <col min="1" max="1" width="1.5703125" customWidth="1"/>
    <col min="2" max="15" width="5.5703125" customWidth="1"/>
    <col min="16" max="33" width="5.140625" customWidth="1"/>
    <col min="34" max="35" width="5.28515625" customWidth="1"/>
    <col min="36" max="36" width="14.140625" customWidth="1"/>
    <col min="37" max="43" width="11.42578125" customWidth="1"/>
  </cols>
  <sheetData>
    <row r="1" spans="1:43" ht="16.5" customHeight="1" x14ac:dyDescent="0.25"/>
    <row r="2" spans="1:43" ht="18.75" customHeight="1" x14ac:dyDescent="0.25">
      <c r="B2" s="538" t="s">
        <v>51</v>
      </c>
      <c r="C2" s="539"/>
      <c r="D2" s="539"/>
      <c r="E2" s="539"/>
      <c r="F2" s="539"/>
      <c r="G2" s="539"/>
      <c r="H2" s="539"/>
      <c r="I2" s="539"/>
      <c r="J2" s="539"/>
      <c r="K2" s="539"/>
      <c r="L2" s="539"/>
      <c r="M2" s="539"/>
      <c r="N2" s="539"/>
      <c r="O2" s="540"/>
      <c r="P2" s="688" t="s">
        <v>52</v>
      </c>
      <c r="Q2" s="544"/>
      <c r="R2" s="544"/>
      <c r="S2" s="544"/>
      <c r="T2" s="544"/>
      <c r="U2" s="544"/>
      <c r="V2" s="544"/>
      <c r="W2" s="544"/>
      <c r="X2" s="544"/>
      <c r="Y2" s="544"/>
      <c r="Z2" s="544"/>
      <c r="AA2" s="544"/>
      <c r="AB2" s="544"/>
      <c r="AC2" s="544"/>
      <c r="AD2" s="544"/>
      <c r="AE2" s="544"/>
      <c r="AF2" s="544"/>
      <c r="AG2" s="545"/>
      <c r="AH2" s="9"/>
      <c r="AI2" s="19"/>
      <c r="AJ2" s="19"/>
      <c r="AK2" s="19"/>
      <c r="AL2" s="19"/>
      <c r="AM2" s="19"/>
      <c r="AN2" s="19"/>
      <c r="AO2" s="19"/>
    </row>
    <row r="3" spans="1:43" ht="15.75" customHeight="1" x14ac:dyDescent="0.25">
      <c r="B3" s="541"/>
      <c r="C3" s="507"/>
      <c r="D3" s="507"/>
      <c r="E3" s="507"/>
      <c r="F3" s="507"/>
      <c r="G3" s="507"/>
      <c r="H3" s="507"/>
      <c r="I3" s="507"/>
      <c r="J3" s="507"/>
      <c r="K3" s="507"/>
      <c r="L3" s="507"/>
      <c r="M3" s="507"/>
      <c r="N3" s="507"/>
      <c r="O3" s="542"/>
      <c r="P3" s="689" t="s">
        <v>53</v>
      </c>
      <c r="Q3" s="547"/>
      <c r="R3" s="547"/>
      <c r="S3" s="547"/>
      <c r="T3" s="547"/>
      <c r="U3" s="547"/>
      <c r="V3" s="547"/>
      <c r="W3" s="547"/>
      <c r="X3" s="547"/>
      <c r="Y3" s="548"/>
      <c r="Z3" s="549" t="s">
        <v>54</v>
      </c>
      <c r="AA3" s="547"/>
      <c r="AB3" s="547"/>
      <c r="AC3" s="547"/>
      <c r="AD3" s="547"/>
      <c r="AE3" s="547"/>
      <c r="AF3" s="547"/>
      <c r="AG3" s="550"/>
      <c r="AH3" s="19"/>
      <c r="AI3" s="19"/>
      <c r="AJ3" s="19"/>
      <c r="AK3" s="19"/>
      <c r="AL3" s="19"/>
      <c r="AM3" s="19"/>
      <c r="AN3" s="19"/>
      <c r="AO3" s="19"/>
    </row>
    <row r="4" spans="1:43" ht="21" x14ac:dyDescent="0.25">
      <c r="B4" s="551" t="s">
        <v>55</v>
      </c>
      <c r="C4" s="522"/>
      <c r="D4" s="522"/>
      <c r="E4" s="522"/>
      <c r="F4" s="522"/>
      <c r="G4" s="522"/>
      <c r="H4" s="522"/>
      <c r="I4" s="522"/>
      <c r="J4" s="522"/>
      <c r="K4" s="522"/>
      <c r="L4" s="522"/>
      <c r="M4" s="522"/>
      <c r="N4" s="522"/>
      <c r="O4" s="534"/>
      <c r="P4" s="76">
        <f t="shared" ref="P4:Y4" si="0">+U7</f>
        <v>2</v>
      </c>
      <c r="Q4" s="77">
        <f t="shared" si="0"/>
        <v>4</v>
      </c>
      <c r="R4" s="77">
        <f t="shared" si="0"/>
        <v>5</v>
      </c>
      <c r="S4" s="77">
        <f t="shared" si="0"/>
        <v>6</v>
      </c>
      <c r="T4" s="78">
        <f t="shared" si="0"/>
        <v>7</v>
      </c>
      <c r="U4" s="77">
        <f t="shared" si="0"/>
        <v>4</v>
      </c>
      <c r="V4" s="77">
        <f t="shared" si="0"/>
        <v>8</v>
      </c>
      <c r="W4" s="78">
        <f t="shared" si="0"/>
        <v>8</v>
      </c>
      <c r="X4" s="77">
        <f t="shared" si="0"/>
        <v>9</v>
      </c>
      <c r="Y4" s="77">
        <f t="shared" si="0"/>
        <v>10</v>
      </c>
      <c r="Z4" s="77">
        <f t="shared" ref="Z4:AG4" si="1">+Z11</f>
        <v>2</v>
      </c>
      <c r="AA4" s="77">
        <f t="shared" si="1"/>
        <v>3</v>
      </c>
      <c r="AB4" s="77">
        <f t="shared" si="1"/>
        <v>8</v>
      </c>
      <c r="AC4" s="77">
        <f t="shared" si="1"/>
        <v>5</v>
      </c>
      <c r="AD4" s="77">
        <f t="shared" si="1"/>
        <v>6</v>
      </c>
      <c r="AE4" s="77">
        <f t="shared" si="1"/>
        <v>7</v>
      </c>
      <c r="AF4" s="77">
        <f t="shared" si="1"/>
        <v>8</v>
      </c>
      <c r="AG4" s="79">
        <f t="shared" si="1"/>
        <v>9</v>
      </c>
      <c r="AH4" s="19"/>
      <c r="AI4" s="19"/>
      <c r="AJ4" s="19"/>
      <c r="AK4" s="19"/>
      <c r="AL4" s="19"/>
      <c r="AM4" s="19"/>
      <c r="AN4" s="19"/>
      <c r="AO4" s="19"/>
    </row>
    <row r="5" spans="1:43" ht="24" customHeight="1" x14ac:dyDescent="0.25">
      <c r="A5" s="24"/>
      <c r="B5" s="552" t="s">
        <v>149</v>
      </c>
      <c r="C5" s="553"/>
      <c r="D5" s="553"/>
      <c r="E5" s="553"/>
      <c r="F5" s="553"/>
      <c r="G5" s="553"/>
      <c r="H5" s="553"/>
      <c r="I5" s="553"/>
      <c r="J5" s="553"/>
      <c r="K5" s="553"/>
      <c r="L5" s="553"/>
      <c r="M5" s="553"/>
      <c r="N5" s="553"/>
      <c r="O5" s="553"/>
      <c r="P5" s="553"/>
      <c r="Q5" s="553"/>
      <c r="R5" s="553"/>
      <c r="S5" s="553"/>
      <c r="T5" s="553"/>
      <c r="U5" s="553"/>
      <c r="V5" s="553"/>
      <c r="W5" s="553"/>
      <c r="X5" s="553"/>
      <c r="Y5" s="553"/>
      <c r="Z5" s="553"/>
      <c r="AA5" s="553"/>
      <c r="AB5" s="553"/>
      <c r="AC5" s="553"/>
      <c r="AD5" s="553"/>
      <c r="AE5" s="553"/>
      <c r="AF5" s="553"/>
      <c r="AG5" s="690"/>
      <c r="AH5" s="26"/>
      <c r="AI5" s="26"/>
      <c r="AJ5" s="26"/>
      <c r="AK5" s="25"/>
      <c r="AL5" s="25"/>
      <c r="AM5" s="25"/>
      <c r="AN5" s="25"/>
      <c r="AO5" s="25"/>
    </row>
    <row r="6" spans="1:43" ht="18.75" customHeight="1" x14ac:dyDescent="0.25">
      <c r="A6" s="24"/>
      <c r="B6" s="555" t="s">
        <v>57</v>
      </c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7"/>
      <c r="AJ6" s="26"/>
      <c r="AK6" s="26"/>
      <c r="AL6" s="26"/>
      <c r="AM6" s="25"/>
      <c r="AN6" s="25"/>
      <c r="AO6" s="25"/>
      <c r="AP6" s="25"/>
      <c r="AQ6" s="25"/>
    </row>
    <row r="7" spans="1:43" ht="21" x14ac:dyDescent="0.25">
      <c r="A7" s="24"/>
      <c r="B7" s="568" t="s">
        <v>58</v>
      </c>
      <c r="C7" s="515"/>
      <c r="D7" s="696"/>
      <c r="E7" s="514"/>
      <c r="F7" s="514"/>
      <c r="G7" s="514"/>
      <c r="H7" s="517"/>
      <c r="I7" s="570" t="s">
        <v>59</v>
      </c>
      <c r="J7" s="515"/>
      <c r="K7" s="571"/>
      <c r="L7" s="511"/>
      <c r="M7" s="511"/>
      <c r="N7" s="511"/>
      <c r="O7" s="511"/>
      <c r="P7" s="511"/>
      <c r="Q7" s="572"/>
      <c r="R7" s="682" t="s">
        <v>60</v>
      </c>
      <c r="S7" s="514"/>
      <c r="T7" s="517"/>
      <c r="U7" s="80">
        <v>2</v>
      </c>
      <c r="V7" s="81">
        <v>4</v>
      </c>
      <c r="W7" s="82">
        <v>5</v>
      </c>
      <c r="X7" s="81">
        <v>6</v>
      </c>
      <c r="Y7" s="82">
        <v>7</v>
      </c>
      <c r="Z7" s="83">
        <v>4</v>
      </c>
      <c r="AA7" s="83">
        <v>8</v>
      </c>
      <c r="AB7" s="84">
        <v>8</v>
      </c>
      <c r="AC7" s="84">
        <v>9</v>
      </c>
      <c r="AD7" s="81">
        <v>10</v>
      </c>
      <c r="AE7" s="573" t="s">
        <v>61</v>
      </c>
      <c r="AF7" s="574"/>
      <c r="AG7" s="576"/>
      <c r="AH7" s="9"/>
      <c r="AI7" s="19"/>
      <c r="AM7" s="19"/>
      <c r="AN7" s="19"/>
      <c r="AO7" s="19"/>
    </row>
    <row r="8" spans="1:43" ht="15.75" x14ac:dyDescent="0.25">
      <c r="A8" s="24"/>
      <c r="B8" s="577" t="s">
        <v>62</v>
      </c>
      <c r="C8" s="522"/>
      <c r="D8" s="560"/>
      <c r="E8" s="691"/>
      <c r="F8" s="522"/>
      <c r="G8" s="522"/>
      <c r="H8" s="523"/>
      <c r="I8" s="559" t="s">
        <v>63</v>
      </c>
      <c r="J8" s="522"/>
      <c r="K8" s="560"/>
      <c r="L8" s="692"/>
      <c r="M8" s="562"/>
      <c r="N8" s="562"/>
      <c r="O8" s="562"/>
      <c r="P8" s="562"/>
      <c r="Q8" s="563"/>
      <c r="R8" s="693" t="s">
        <v>64</v>
      </c>
      <c r="S8" s="694"/>
      <c r="T8" s="695"/>
      <c r="U8" s="562"/>
      <c r="V8" s="562"/>
      <c r="W8" s="562"/>
      <c r="X8" s="562"/>
      <c r="Y8" s="562"/>
      <c r="Z8" s="562"/>
      <c r="AA8" s="562"/>
      <c r="AB8" s="562"/>
      <c r="AC8" s="562"/>
      <c r="AD8" s="563"/>
      <c r="AE8" s="566"/>
      <c r="AF8" s="562"/>
      <c r="AG8" s="567"/>
      <c r="AJ8" s="18"/>
      <c r="AK8" s="19"/>
      <c r="AL8" s="19"/>
      <c r="AM8" s="19"/>
      <c r="AN8" s="30"/>
      <c r="AO8" s="19"/>
      <c r="AP8" s="19"/>
      <c r="AQ8" s="19"/>
    </row>
    <row r="9" spans="1:43" x14ac:dyDescent="0.25">
      <c r="B9" s="555" t="s">
        <v>65</v>
      </c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7"/>
      <c r="AJ9" s="85"/>
      <c r="AK9" s="85"/>
      <c r="AL9" s="85"/>
    </row>
    <row r="10" spans="1:43" ht="18" customHeight="1" x14ac:dyDescent="0.25">
      <c r="B10" s="676" t="s">
        <v>150</v>
      </c>
      <c r="C10" s="574"/>
      <c r="D10" s="574"/>
      <c r="E10" s="574"/>
      <c r="F10" s="574"/>
      <c r="G10" s="574"/>
      <c r="H10" s="574"/>
      <c r="I10" s="574"/>
      <c r="J10" s="574"/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5"/>
      <c r="Z10" s="697" t="s">
        <v>67</v>
      </c>
      <c r="AA10" s="574"/>
      <c r="AB10" s="574"/>
      <c r="AC10" s="574"/>
      <c r="AD10" s="574"/>
      <c r="AE10" s="574"/>
      <c r="AF10" s="574"/>
      <c r="AG10" s="576"/>
      <c r="AJ10" s="85"/>
      <c r="AK10" s="85"/>
      <c r="AL10" s="85"/>
    </row>
    <row r="11" spans="1:43" ht="21" x14ac:dyDescent="0.25">
      <c r="B11" s="698"/>
      <c r="C11" s="562"/>
      <c r="D11" s="562"/>
      <c r="E11" s="562"/>
      <c r="F11" s="562"/>
      <c r="G11" s="562"/>
      <c r="H11" s="562"/>
      <c r="I11" s="562"/>
      <c r="J11" s="562"/>
      <c r="K11" s="562"/>
      <c r="L11" s="562"/>
      <c r="M11" s="562"/>
      <c r="N11" s="562"/>
      <c r="O11" s="562"/>
      <c r="P11" s="562"/>
      <c r="Q11" s="34" t="s">
        <v>68</v>
      </c>
      <c r="R11" s="699"/>
      <c r="S11" s="562"/>
      <c r="T11" s="562"/>
      <c r="U11" s="562"/>
      <c r="V11" s="562"/>
      <c r="W11" s="562"/>
      <c r="X11" s="562"/>
      <c r="Y11" s="563"/>
      <c r="Z11" s="35">
        <v>2</v>
      </c>
      <c r="AA11" s="36">
        <v>3</v>
      </c>
      <c r="AB11" s="36">
        <v>8</v>
      </c>
      <c r="AC11" s="36">
        <v>5</v>
      </c>
      <c r="AD11" s="36">
        <v>6</v>
      </c>
      <c r="AE11" s="36">
        <v>7</v>
      </c>
      <c r="AF11" s="36">
        <v>8</v>
      </c>
      <c r="AG11" s="37">
        <v>9</v>
      </c>
      <c r="AJ11" s="85"/>
      <c r="AK11" s="85"/>
      <c r="AL11" s="85"/>
    </row>
    <row r="12" spans="1:43" x14ac:dyDescent="0.25">
      <c r="B12" s="555" t="s">
        <v>151</v>
      </c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7"/>
      <c r="AJ12" s="85"/>
      <c r="AK12" s="85"/>
      <c r="AL12" s="85"/>
    </row>
    <row r="13" spans="1:43" ht="15.75" customHeight="1" x14ac:dyDescent="0.25">
      <c r="B13" s="676" t="s">
        <v>150</v>
      </c>
      <c r="C13" s="574"/>
      <c r="D13" s="574"/>
      <c r="E13" s="574"/>
      <c r="F13" s="574"/>
      <c r="G13" s="574"/>
      <c r="H13" s="574"/>
      <c r="I13" s="574"/>
      <c r="J13" s="574"/>
      <c r="K13" s="574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677"/>
      <c r="Z13" s="697" t="s">
        <v>67</v>
      </c>
      <c r="AA13" s="574"/>
      <c r="AB13" s="574"/>
      <c r="AC13" s="574"/>
      <c r="AD13" s="574"/>
      <c r="AE13" s="574"/>
      <c r="AF13" s="574"/>
      <c r="AG13" s="576"/>
    </row>
    <row r="14" spans="1:43" ht="24.75" customHeight="1" x14ac:dyDescent="0.25">
      <c r="B14" s="678"/>
      <c r="C14" s="507"/>
      <c r="D14" s="507"/>
      <c r="E14" s="507"/>
      <c r="F14" s="507"/>
      <c r="G14" s="507"/>
      <c r="H14" s="507"/>
      <c r="I14" s="507"/>
      <c r="J14" s="507"/>
      <c r="K14" s="507"/>
      <c r="L14" s="507"/>
      <c r="M14" s="507"/>
      <c r="N14" s="507"/>
      <c r="O14" s="507"/>
      <c r="P14" s="507"/>
      <c r="Q14" s="34" t="s">
        <v>68</v>
      </c>
      <c r="R14" s="679"/>
      <c r="S14" s="507"/>
      <c r="T14" s="507"/>
      <c r="U14" s="507"/>
      <c r="V14" s="507"/>
      <c r="W14" s="507"/>
      <c r="X14" s="507"/>
      <c r="Y14" s="612"/>
      <c r="Z14" s="86"/>
      <c r="AA14" s="87"/>
      <c r="AB14" s="87"/>
      <c r="AC14" s="87"/>
      <c r="AD14" s="87"/>
      <c r="AE14" s="87"/>
      <c r="AF14" s="87"/>
      <c r="AG14" s="88"/>
    </row>
    <row r="15" spans="1:43" ht="24.75" customHeight="1" x14ac:dyDescent="0.25">
      <c r="B15" s="680" t="s">
        <v>152</v>
      </c>
      <c r="C15" s="514"/>
      <c r="D15" s="517"/>
      <c r="E15" s="681"/>
      <c r="F15" s="514"/>
      <c r="G15" s="517"/>
      <c r="H15" s="682" t="s">
        <v>153</v>
      </c>
      <c r="I15" s="514"/>
      <c r="J15" s="517"/>
      <c r="K15" s="681"/>
      <c r="L15" s="514"/>
      <c r="M15" s="517"/>
      <c r="N15" s="682" t="s">
        <v>154</v>
      </c>
      <c r="O15" s="514"/>
      <c r="P15" s="517"/>
      <c r="Q15" s="686"/>
      <c r="R15" s="522"/>
      <c r="S15" s="522"/>
      <c r="T15" s="523"/>
      <c r="U15" s="683" t="s">
        <v>155</v>
      </c>
      <c r="V15" s="684"/>
      <c r="W15" s="684"/>
      <c r="X15" s="685"/>
      <c r="Y15" s="687"/>
      <c r="Z15" s="562"/>
      <c r="AA15" s="562"/>
      <c r="AB15" s="562"/>
      <c r="AC15" s="562"/>
      <c r="AD15" s="562"/>
      <c r="AE15" s="562"/>
      <c r="AF15" s="562"/>
      <c r="AG15" s="567"/>
    </row>
    <row r="16" spans="1:43" ht="18.75" customHeight="1" x14ac:dyDescent="0.25">
      <c r="B16" s="555" t="s">
        <v>156</v>
      </c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7"/>
    </row>
    <row r="17" spans="2:33" ht="18.75" customHeight="1" x14ac:dyDescent="0.25">
      <c r="B17" s="519" t="s">
        <v>157</v>
      </c>
      <c r="C17" s="514"/>
      <c r="D17" s="514"/>
      <c r="E17" s="514"/>
      <c r="F17" s="514"/>
      <c r="G17" s="514"/>
      <c r="H17" s="514"/>
      <c r="I17" s="514"/>
      <c r="J17" s="514"/>
      <c r="K17" s="514"/>
      <c r="L17" s="514"/>
      <c r="M17" s="515"/>
      <c r="N17" s="674"/>
      <c r="O17" s="514"/>
      <c r="P17" s="514"/>
      <c r="Q17" s="517"/>
      <c r="R17" s="583" t="s">
        <v>158</v>
      </c>
      <c r="S17" s="514"/>
      <c r="T17" s="514"/>
      <c r="U17" s="514"/>
      <c r="V17" s="514"/>
      <c r="W17" s="514"/>
      <c r="X17" s="514"/>
      <c r="Y17" s="514"/>
      <c r="Z17" s="514"/>
      <c r="AA17" s="514"/>
      <c r="AB17" s="514"/>
      <c r="AC17" s="515"/>
      <c r="AD17" s="675"/>
      <c r="AE17" s="514"/>
      <c r="AF17" s="514"/>
      <c r="AG17" s="586"/>
    </row>
    <row r="18" spans="2:33" ht="18.75" customHeight="1" x14ac:dyDescent="0.25">
      <c r="B18" s="519" t="s">
        <v>159</v>
      </c>
      <c r="C18" s="514"/>
      <c r="D18" s="514"/>
      <c r="E18" s="514"/>
      <c r="F18" s="514"/>
      <c r="G18" s="514"/>
      <c r="H18" s="514"/>
      <c r="I18" s="514"/>
      <c r="J18" s="514"/>
      <c r="K18" s="514"/>
      <c r="L18" s="514"/>
      <c r="M18" s="515"/>
      <c r="N18" s="674"/>
      <c r="O18" s="514"/>
      <c r="P18" s="514"/>
      <c r="Q18" s="517"/>
      <c r="R18" s="583" t="s">
        <v>158</v>
      </c>
      <c r="S18" s="514"/>
      <c r="T18" s="514"/>
      <c r="U18" s="514"/>
      <c r="V18" s="514"/>
      <c r="W18" s="514"/>
      <c r="X18" s="514"/>
      <c r="Y18" s="514"/>
      <c r="Z18" s="514"/>
      <c r="AA18" s="514"/>
      <c r="AB18" s="514"/>
      <c r="AC18" s="515"/>
      <c r="AD18" s="675"/>
      <c r="AE18" s="514"/>
      <c r="AF18" s="514"/>
      <c r="AG18" s="586"/>
    </row>
    <row r="19" spans="2:33" ht="18.75" customHeight="1" x14ac:dyDescent="0.25">
      <c r="B19" s="519" t="s">
        <v>160</v>
      </c>
      <c r="C19" s="514"/>
      <c r="D19" s="514"/>
      <c r="E19" s="514"/>
      <c r="F19" s="514"/>
      <c r="G19" s="514"/>
      <c r="H19" s="514"/>
      <c r="I19" s="514"/>
      <c r="J19" s="514"/>
      <c r="K19" s="514"/>
      <c r="L19" s="514"/>
      <c r="M19" s="515"/>
      <c r="N19" s="674"/>
      <c r="O19" s="514"/>
      <c r="P19" s="514"/>
      <c r="Q19" s="517"/>
      <c r="R19" s="583" t="s">
        <v>158</v>
      </c>
      <c r="S19" s="514"/>
      <c r="T19" s="514"/>
      <c r="U19" s="514"/>
      <c r="V19" s="514"/>
      <c r="W19" s="514"/>
      <c r="X19" s="514"/>
      <c r="Y19" s="514"/>
      <c r="Z19" s="514"/>
      <c r="AA19" s="514"/>
      <c r="AB19" s="514"/>
      <c r="AC19" s="515"/>
      <c r="AD19" s="675"/>
      <c r="AE19" s="514"/>
      <c r="AF19" s="514"/>
      <c r="AG19" s="586"/>
    </row>
    <row r="20" spans="2:33" ht="18.75" customHeight="1" x14ac:dyDescent="0.25">
      <c r="B20" s="519" t="s">
        <v>161</v>
      </c>
      <c r="C20" s="514"/>
      <c r="D20" s="514"/>
      <c r="E20" s="514"/>
      <c r="F20" s="514"/>
      <c r="G20" s="514"/>
      <c r="H20" s="514"/>
      <c r="I20" s="514"/>
      <c r="J20" s="514"/>
      <c r="K20" s="514"/>
      <c r="L20" s="514"/>
      <c r="M20" s="515"/>
      <c r="N20" s="674"/>
      <c r="O20" s="514"/>
      <c r="P20" s="514"/>
      <c r="Q20" s="517"/>
      <c r="R20" s="702" t="s">
        <v>158</v>
      </c>
      <c r="S20" s="547"/>
      <c r="T20" s="547"/>
      <c r="U20" s="547"/>
      <c r="V20" s="547"/>
      <c r="W20" s="547"/>
      <c r="X20" s="547"/>
      <c r="Y20" s="547"/>
      <c r="Z20" s="547"/>
      <c r="AA20" s="547"/>
      <c r="AB20" s="547"/>
      <c r="AC20" s="694"/>
      <c r="AD20" s="675"/>
      <c r="AE20" s="514"/>
      <c r="AF20" s="514"/>
      <c r="AG20" s="586"/>
    </row>
    <row r="21" spans="2:33" ht="18.75" customHeight="1" x14ac:dyDescent="0.25">
      <c r="B21" s="703" t="s">
        <v>102</v>
      </c>
      <c r="C21" s="705" t="s">
        <v>162</v>
      </c>
      <c r="D21" s="511"/>
      <c r="E21" s="511"/>
      <c r="F21" s="511"/>
      <c r="G21" s="511"/>
      <c r="H21" s="511"/>
      <c r="I21" s="511"/>
      <c r="J21" s="511"/>
      <c r="K21" s="572"/>
      <c r="L21" s="661" t="s">
        <v>163</v>
      </c>
      <c r="M21" s="511"/>
      <c r="N21" s="511"/>
      <c r="O21" s="572"/>
      <c r="P21" s="650" t="s">
        <v>164</v>
      </c>
      <c r="Q21" s="517"/>
      <c r="R21" s="661" t="s">
        <v>165</v>
      </c>
      <c r="S21" s="572"/>
      <c r="T21" s="661" t="s">
        <v>166</v>
      </c>
      <c r="U21" s="511"/>
      <c r="V21" s="572"/>
      <c r="W21" s="661" t="s">
        <v>167</v>
      </c>
      <c r="X21" s="511"/>
      <c r="Y21" s="572"/>
      <c r="Z21" s="700" t="s">
        <v>168</v>
      </c>
      <c r="AA21" s="511"/>
      <c r="AB21" s="511"/>
      <c r="AC21" s="572"/>
      <c r="AD21" s="700" t="s">
        <v>169</v>
      </c>
      <c r="AE21" s="511"/>
      <c r="AF21" s="511"/>
      <c r="AG21" s="615"/>
    </row>
    <row r="22" spans="2:33" ht="15.75" customHeight="1" x14ac:dyDescent="0.25">
      <c r="B22" s="704"/>
      <c r="C22" s="657"/>
      <c r="D22" s="507"/>
      <c r="E22" s="507"/>
      <c r="F22" s="507"/>
      <c r="G22" s="507"/>
      <c r="H22" s="507"/>
      <c r="I22" s="507"/>
      <c r="J22" s="507"/>
      <c r="K22" s="612"/>
      <c r="L22" s="657"/>
      <c r="M22" s="507"/>
      <c r="N22" s="507"/>
      <c r="O22" s="612"/>
      <c r="P22" s="89" t="s">
        <v>170</v>
      </c>
      <c r="Q22" s="89" t="s">
        <v>171</v>
      </c>
      <c r="R22" s="657"/>
      <c r="S22" s="612"/>
      <c r="T22" s="657"/>
      <c r="U22" s="507"/>
      <c r="V22" s="612"/>
      <c r="W22" s="657"/>
      <c r="X22" s="507"/>
      <c r="Y22" s="612"/>
      <c r="Z22" s="701"/>
      <c r="AA22" s="507"/>
      <c r="AB22" s="507"/>
      <c r="AC22" s="612"/>
      <c r="AD22" s="701"/>
      <c r="AE22" s="507"/>
      <c r="AF22" s="507"/>
      <c r="AG22" s="542"/>
    </row>
    <row r="23" spans="2:33" ht="18.75" customHeight="1" x14ac:dyDescent="0.25">
      <c r="B23" s="90">
        <v>1</v>
      </c>
      <c r="C23" s="652"/>
      <c r="D23" s="514"/>
      <c r="E23" s="514"/>
      <c r="F23" s="514"/>
      <c r="G23" s="514"/>
      <c r="H23" s="514"/>
      <c r="I23" s="514"/>
      <c r="J23" s="514"/>
      <c r="K23" s="517"/>
      <c r="L23" s="652"/>
      <c r="M23" s="514"/>
      <c r="N23" s="514"/>
      <c r="O23" s="517"/>
      <c r="P23" s="91"/>
      <c r="Q23" s="91"/>
      <c r="R23" s="662"/>
      <c r="S23" s="517"/>
      <c r="T23" s="652"/>
      <c r="U23" s="514"/>
      <c r="V23" s="517"/>
      <c r="W23" s="652"/>
      <c r="X23" s="514"/>
      <c r="Y23" s="517"/>
      <c r="Z23" s="663"/>
      <c r="AA23" s="514"/>
      <c r="AB23" s="514"/>
      <c r="AC23" s="517"/>
      <c r="AD23" s="663"/>
      <c r="AE23" s="514"/>
      <c r="AF23" s="514"/>
      <c r="AG23" s="586"/>
    </row>
    <row r="24" spans="2:33" ht="18.75" customHeight="1" x14ac:dyDescent="0.25">
      <c r="B24" s="90">
        <v>2</v>
      </c>
      <c r="C24" s="652"/>
      <c r="D24" s="514"/>
      <c r="E24" s="514"/>
      <c r="F24" s="514"/>
      <c r="G24" s="514"/>
      <c r="H24" s="514"/>
      <c r="I24" s="514"/>
      <c r="J24" s="514"/>
      <c r="K24" s="517"/>
      <c r="L24" s="652"/>
      <c r="M24" s="514"/>
      <c r="N24" s="514"/>
      <c r="O24" s="517"/>
      <c r="P24" s="91"/>
      <c r="Q24" s="91"/>
      <c r="R24" s="662"/>
      <c r="S24" s="517"/>
      <c r="T24" s="652"/>
      <c r="U24" s="514"/>
      <c r="V24" s="517"/>
      <c r="W24" s="652"/>
      <c r="X24" s="514"/>
      <c r="Y24" s="517"/>
      <c r="Z24" s="663"/>
      <c r="AA24" s="514"/>
      <c r="AB24" s="514"/>
      <c r="AC24" s="517"/>
      <c r="AD24" s="663"/>
      <c r="AE24" s="514"/>
      <c r="AF24" s="514"/>
      <c r="AG24" s="586"/>
    </row>
    <row r="25" spans="2:33" ht="18.75" customHeight="1" x14ac:dyDescent="0.25">
      <c r="B25" s="90">
        <v>3</v>
      </c>
      <c r="C25" s="652"/>
      <c r="D25" s="514"/>
      <c r="E25" s="514"/>
      <c r="F25" s="514"/>
      <c r="G25" s="514"/>
      <c r="H25" s="514"/>
      <c r="I25" s="514"/>
      <c r="J25" s="514"/>
      <c r="K25" s="517"/>
      <c r="L25" s="652"/>
      <c r="M25" s="514"/>
      <c r="N25" s="514"/>
      <c r="O25" s="517"/>
      <c r="P25" s="91"/>
      <c r="Q25" s="91"/>
      <c r="R25" s="662"/>
      <c r="S25" s="517"/>
      <c r="T25" s="652"/>
      <c r="U25" s="514"/>
      <c r="V25" s="517"/>
      <c r="W25" s="652"/>
      <c r="X25" s="514"/>
      <c r="Y25" s="517"/>
      <c r="Z25" s="663"/>
      <c r="AA25" s="514"/>
      <c r="AB25" s="514"/>
      <c r="AC25" s="517"/>
      <c r="AD25" s="663"/>
      <c r="AE25" s="514"/>
      <c r="AF25" s="514"/>
      <c r="AG25" s="586"/>
    </row>
    <row r="26" spans="2:33" ht="18.75" customHeight="1" x14ac:dyDescent="0.25">
      <c r="B26" s="90">
        <v>4</v>
      </c>
      <c r="C26" s="652"/>
      <c r="D26" s="514"/>
      <c r="E26" s="514"/>
      <c r="F26" s="514"/>
      <c r="G26" s="514"/>
      <c r="H26" s="514"/>
      <c r="I26" s="514"/>
      <c r="J26" s="514"/>
      <c r="K26" s="517"/>
      <c r="L26" s="652"/>
      <c r="M26" s="514"/>
      <c r="N26" s="514"/>
      <c r="O26" s="517"/>
      <c r="P26" s="91"/>
      <c r="Q26" s="91"/>
      <c r="R26" s="662"/>
      <c r="S26" s="517"/>
      <c r="T26" s="652"/>
      <c r="U26" s="514"/>
      <c r="V26" s="517"/>
      <c r="W26" s="652"/>
      <c r="X26" s="514"/>
      <c r="Y26" s="517"/>
      <c r="Z26" s="663"/>
      <c r="AA26" s="514"/>
      <c r="AB26" s="514"/>
      <c r="AC26" s="517"/>
      <c r="AD26" s="663"/>
      <c r="AE26" s="514"/>
      <c r="AF26" s="514"/>
      <c r="AG26" s="586"/>
    </row>
    <row r="27" spans="2:33" ht="18.75" customHeight="1" x14ac:dyDescent="0.25">
      <c r="B27" s="90">
        <v>5</v>
      </c>
      <c r="C27" s="652"/>
      <c r="D27" s="514"/>
      <c r="E27" s="514"/>
      <c r="F27" s="514"/>
      <c r="G27" s="514"/>
      <c r="H27" s="514"/>
      <c r="I27" s="514"/>
      <c r="J27" s="514"/>
      <c r="K27" s="517"/>
      <c r="L27" s="652"/>
      <c r="M27" s="514"/>
      <c r="N27" s="514"/>
      <c r="O27" s="517"/>
      <c r="P27" s="91"/>
      <c r="Q27" s="91"/>
      <c r="R27" s="662"/>
      <c r="S27" s="517"/>
      <c r="T27" s="652"/>
      <c r="U27" s="514"/>
      <c r="V27" s="517"/>
      <c r="W27" s="652"/>
      <c r="X27" s="514"/>
      <c r="Y27" s="517"/>
      <c r="Z27" s="663"/>
      <c r="AA27" s="514"/>
      <c r="AB27" s="514"/>
      <c r="AC27" s="517"/>
      <c r="AD27" s="663"/>
      <c r="AE27" s="514"/>
      <c r="AF27" s="514"/>
      <c r="AG27" s="586"/>
    </row>
    <row r="28" spans="2:33" ht="18.75" customHeight="1" x14ac:dyDescent="0.25">
      <c r="B28" s="90">
        <v>6</v>
      </c>
      <c r="C28" s="652"/>
      <c r="D28" s="514"/>
      <c r="E28" s="514"/>
      <c r="F28" s="514"/>
      <c r="G28" s="514"/>
      <c r="H28" s="514"/>
      <c r="I28" s="514"/>
      <c r="J28" s="514"/>
      <c r="K28" s="517"/>
      <c r="L28" s="652"/>
      <c r="M28" s="514"/>
      <c r="N28" s="514"/>
      <c r="O28" s="517"/>
      <c r="P28" s="91"/>
      <c r="Q28" s="91"/>
      <c r="R28" s="662"/>
      <c r="S28" s="517"/>
      <c r="T28" s="652"/>
      <c r="U28" s="514"/>
      <c r="V28" s="517"/>
      <c r="W28" s="652"/>
      <c r="X28" s="514"/>
      <c r="Y28" s="517"/>
      <c r="Z28" s="663"/>
      <c r="AA28" s="514"/>
      <c r="AB28" s="514"/>
      <c r="AC28" s="517"/>
      <c r="AD28" s="663"/>
      <c r="AE28" s="514"/>
      <c r="AF28" s="514"/>
      <c r="AG28" s="586"/>
    </row>
    <row r="29" spans="2:33" ht="18.75" customHeight="1" x14ac:dyDescent="0.25">
      <c r="B29" s="90">
        <v>7</v>
      </c>
      <c r="C29" s="652"/>
      <c r="D29" s="514"/>
      <c r="E29" s="514"/>
      <c r="F29" s="514"/>
      <c r="G29" s="514"/>
      <c r="H29" s="514"/>
      <c r="I29" s="514"/>
      <c r="J29" s="514"/>
      <c r="K29" s="517"/>
      <c r="L29" s="652"/>
      <c r="M29" s="514"/>
      <c r="N29" s="514"/>
      <c r="O29" s="517"/>
      <c r="P29" s="91"/>
      <c r="Q29" s="91"/>
      <c r="R29" s="662"/>
      <c r="S29" s="517"/>
      <c r="T29" s="652"/>
      <c r="U29" s="514"/>
      <c r="V29" s="517"/>
      <c r="W29" s="652"/>
      <c r="X29" s="514"/>
      <c r="Y29" s="517"/>
      <c r="Z29" s="663"/>
      <c r="AA29" s="514"/>
      <c r="AB29" s="514"/>
      <c r="AC29" s="517"/>
      <c r="AD29" s="663"/>
      <c r="AE29" s="514"/>
      <c r="AF29" s="514"/>
      <c r="AG29" s="586"/>
    </row>
    <row r="30" spans="2:33" ht="18.75" customHeight="1" x14ac:dyDescent="0.25">
      <c r="B30" s="90">
        <v>8</v>
      </c>
      <c r="C30" s="652"/>
      <c r="D30" s="514"/>
      <c r="E30" s="514"/>
      <c r="F30" s="514"/>
      <c r="G30" s="514"/>
      <c r="H30" s="514"/>
      <c r="I30" s="514"/>
      <c r="J30" s="514"/>
      <c r="K30" s="517"/>
      <c r="L30" s="652"/>
      <c r="M30" s="514"/>
      <c r="N30" s="514"/>
      <c r="O30" s="517"/>
      <c r="P30" s="91"/>
      <c r="Q30" s="91"/>
      <c r="R30" s="662"/>
      <c r="S30" s="517"/>
      <c r="T30" s="652"/>
      <c r="U30" s="514"/>
      <c r="V30" s="517"/>
      <c r="W30" s="652"/>
      <c r="X30" s="514"/>
      <c r="Y30" s="517"/>
      <c r="Z30" s="663"/>
      <c r="AA30" s="514"/>
      <c r="AB30" s="514"/>
      <c r="AC30" s="517"/>
      <c r="AD30" s="663"/>
      <c r="AE30" s="514"/>
      <c r="AF30" s="514"/>
      <c r="AG30" s="586"/>
    </row>
    <row r="31" spans="2:33" ht="18.75" customHeight="1" x14ac:dyDescent="0.25">
      <c r="B31" s="90">
        <v>9</v>
      </c>
      <c r="C31" s="652"/>
      <c r="D31" s="514"/>
      <c r="E31" s="514"/>
      <c r="F31" s="514"/>
      <c r="G31" s="514"/>
      <c r="H31" s="514"/>
      <c r="I31" s="514"/>
      <c r="J31" s="514"/>
      <c r="K31" s="517"/>
      <c r="L31" s="652"/>
      <c r="M31" s="514"/>
      <c r="N31" s="514"/>
      <c r="O31" s="517"/>
      <c r="P31" s="91"/>
      <c r="Q31" s="91"/>
      <c r="R31" s="662"/>
      <c r="S31" s="517"/>
      <c r="T31" s="652"/>
      <c r="U31" s="514"/>
      <c r="V31" s="517"/>
      <c r="W31" s="652"/>
      <c r="X31" s="514"/>
      <c r="Y31" s="517"/>
      <c r="Z31" s="663"/>
      <c r="AA31" s="514"/>
      <c r="AB31" s="514"/>
      <c r="AC31" s="517"/>
      <c r="AD31" s="663"/>
      <c r="AE31" s="514"/>
      <c r="AF31" s="514"/>
      <c r="AG31" s="586"/>
    </row>
    <row r="32" spans="2:33" ht="18.75" customHeight="1" x14ac:dyDescent="0.25">
      <c r="B32" s="90">
        <v>10</v>
      </c>
      <c r="C32" s="652"/>
      <c r="D32" s="514"/>
      <c r="E32" s="514"/>
      <c r="F32" s="514"/>
      <c r="G32" s="514"/>
      <c r="H32" s="514"/>
      <c r="I32" s="514"/>
      <c r="J32" s="514"/>
      <c r="K32" s="517"/>
      <c r="L32" s="652"/>
      <c r="M32" s="514"/>
      <c r="N32" s="514"/>
      <c r="O32" s="517"/>
      <c r="P32" s="91"/>
      <c r="Q32" s="91"/>
      <c r="R32" s="662"/>
      <c r="S32" s="517"/>
      <c r="T32" s="652"/>
      <c r="U32" s="514"/>
      <c r="V32" s="517"/>
      <c r="W32" s="652"/>
      <c r="X32" s="514"/>
      <c r="Y32" s="517"/>
      <c r="Z32" s="663"/>
      <c r="AA32" s="514"/>
      <c r="AB32" s="514"/>
      <c r="AC32" s="517"/>
      <c r="AD32" s="663"/>
      <c r="AE32" s="514"/>
      <c r="AF32" s="514"/>
      <c r="AG32" s="586"/>
    </row>
    <row r="33" spans="2:33" ht="18.75" customHeight="1" x14ac:dyDescent="0.25">
      <c r="B33" s="568" t="s">
        <v>172</v>
      </c>
      <c r="C33" s="514"/>
      <c r="D33" s="514"/>
      <c r="E33" s="514"/>
      <c r="F33" s="514"/>
      <c r="G33" s="514"/>
      <c r="H33" s="514"/>
      <c r="I33" s="514"/>
      <c r="J33" s="514"/>
      <c r="K33" s="514"/>
      <c r="L33" s="514"/>
      <c r="M33" s="514"/>
      <c r="N33" s="514"/>
      <c r="O33" s="514"/>
      <c r="P33" s="514"/>
      <c r="Q33" s="514"/>
      <c r="R33" s="514"/>
      <c r="S33" s="514"/>
      <c r="T33" s="514"/>
      <c r="U33" s="514"/>
      <c r="V33" s="514"/>
      <c r="W33" s="514"/>
      <c r="X33" s="514"/>
      <c r="Y33" s="514"/>
      <c r="Z33" s="514"/>
      <c r="AA33" s="514"/>
      <c r="AB33" s="514"/>
      <c r="AC33" s="514"/>
      <c r="AD33" s="514"/>
      <c r="AE33" s="514"/>
      <c r="AF33" s="514"/>
      <c r="AG33" s="586"/>
    </row>
    <row r="34" spans="2:33" ht="18.75" customHeight="1" x14ac:dyDescent="0.25">
      <c r="B34" s="645" t="s">
        <v>173</v>
      </c>
      <c r="C34" s="574"/>
      <c r="D34" s="575"/>
      <c r="E34" s="38" t="s">
        <v>73</v>
      </c>
      <c r="F34" s="39"/>
      <c r="G34" s="38" t="s">
        <v>74</v>
      </c>
      <c r="H34" s="42"/>
      <c r="I34" s="646" t="s">
        <v>174</v>
      </c>
      <c r="J34" s="574"/>
      <c r="K34" s="575"/>
      <c r="L34" s="38" t="s">
        <v>73</v>
      </c>
      <c r="M34" s="39"/>
      <c r="N34" s="38" t="s">
        <v>74</v>
      </c>
      <c r="O34" s="42"/>
      <c r="P34" s="646" t="s">
        <v>175</v>
      </c>
      <c r="Q34" s="574"/>
      <c r="R34" s="575"/>
      <c r="S34" s="38" t="s">
        <v>73</v>
      </c>
      <c r="T34" s="39"/>
      <c r="U34" s="38" t="s">
        <v>74</v>
      </c>
      <c r="V34" s="42"/>
      <c r="W34" s="648" t="s">
        <v>176</v>
      </c>
      <c r="X34" s="574"/>
      <c r="Y34" s="574"/>
      <c r="Z34" s="574"/>
      <c r="AA34" s="574"/>
      <c r="AB34" s="574"/>
      <c r="AC34" s="575"/>
      <c r="AD34" s="38" t="s">
        <v>73</v>
      </c>
      <c r="AE34" s="39"/>
      <c r="AF34" s="38" t="s">
        <v>74</v>
      </c>
      <c r="AG34" s="41"/>
    </row>
    <row r="35" spans="2:33" ht="18.75" customHeight="1" x14ac:dyDescent="0.25">
      <c r="B35" s="647" t="s">
        <v>177</v>
      </c>
      <c r="C35" s="514"/>
      <c r="D35" s="517"/>
      <c r="E35" s="38" t="s">
        <v>73</v>
      </c>
      <c r="F35" s="39"/>
      <c r="G35" s="38" t="s">
        <v>74</v>
      </c>
      <c r="H35" s="42"/>
      <c r="I35" s="646" t="s">
        <v>178</v>
      </c>
      <c r="J35" s="574"/>
      <c r="K35" s="575"/>
      <c r="L35" s="38" t="s">
        <v>73</v>
      </c>
      <c r="M35" s="39"/>
      <c r="N35" s="38" t="s">
        <v>74</v>
      </c>
      <c r="O35" s="42"/>
      <c r="P35" s="646" t="s">
        <v>179</v>
      </c>
      <c r="Q35" s="574"/>
      <c r="R35" s="575"/>
      <c r="S35" s="38" t="s">
        <v>73</v>
      </c>
      <c r="T35" s="39"/>
      <c r="U35" s="38" t="s">
        <v>74</v>
      </c>
      <c r="V35" s="42"/>
      <c r="W35" s="649" t="s">
        <v>180</v>
      </c>
      <c r="X35" s="514"/>
      <c r="Y35" s="514"/>
      <c r="Z35" s="514"/>
      <c r="AA35" s="514"/>
      <c r="AB35" s="514"/>
      <c r="AC35" s="517"/>
      <c r="AD35" s="38" t="s">
        <v>73</v>
      </c>
      <c r="AE35" s="39"/>
      <c r="AF35" s="38" t="s">
        <v>74</v>
      </c>
      <c r="AG35" s="41"/>
    </row>
    <row r="36" spans="2:33" ht="18.75" customHeight="1" x14ac:dyDescent="0.25">
      <c r="B36" s="568" t="s">
        <v>181</v>
      </c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514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86"/>
    </row>
    <row r="37" spans="2:33" ht="18.75" customHeight="1" x14ac:dyDescent="0.25">
      <c r="B37" s="519" t="s">
        <v>182</v>
      </c>
      <c r="C37" s="514"/>
      <c r="D37" s="514"/>
      <c r="E37" s="514"/>
      <c r="F37" s="514"/>
      <c r="G37" s="514"/>
      <c r="H37" s="514"/>
      <c r="I37" s="514"/>
      <c r="J37" s="514"/>
      <c r="K37" s="514"/>
      <c r="L37" s="514"/>
      <c r="M37" s="517"/>
      <c r="N37" s="38" t="s">
        <v>73</v>
      </c>
      <c r="O37" s="39"/>
      <c r="P37" s="38" t="s">
        <v>74</v>
      </c>
      <c r="Q37" s="92"/>
      <c r="R37" s="650" t="s">
        <v>183</v>
      </c>
      <c r="S37" s="514"/>
      <c r="T37" s="517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4"/>
    </row>
    <row r="38" spans="2:33" ht="18.75" customHeight="1" x14ac:dyDescent="0.25">
      <c r="B38" s="95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7"/>
      <c r="O38" s="98"/>
      <c r="P38" s="97"/>
      <c r="Q38" s="99"/>
      <c r="R38" s="100"/>
      <c r="S38" s="100"/>
      <c r="T38" s="100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2"/>
    </row>
    <row r="39" spans="2:33" ht="18.75" customHeight="1" x14ac:dyDescent="0.25">
      <c r="B39" s="555" t="s">
        <v>184</v>
      </c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7"/>
    </row>
    <row r="40" spans="2:33" ht="18" customHeight="1" x14ac:dyDescent="0.25">
      <c r="B40" s="660" t="s">
        <v>185</v>
      </c>
      <c r="C40" s="514"/>
      <c r="D40" s="514"/>
      <c r="E40" s="514"/>
      <c r="F40" s="514"/>
      <c r="G40" s="514"/>
      <c r="H40" s="514"/>
      <c r="I40" s="514"/>
      <c r="J40" s="514"/>
      <c r="K40" s="514"/>
      <c r="L40" s="514"/>
      <c r="M40" s="514"/>
      <c r="N40" s="514"/>
      <c r="O40" s="514"/>
      <c r="P40" s="514"/>
      <c r="Q40" s="517"/>
      <c r="R40" s="651" t="s">
        <v>186</v>
      </c>
      <c r="S40" s="514"/>
      <c r="T40" s="514"/>
      <c r="U40" s="514"/>
      <c r="V40" s="514"/>
      <c r="W40" s="514"/>
      <c r="X40" s="514"/>
      <c r="Y40" s="514"/>
      <c r="Z40" s="514"/>
      <c r="AA40" s="514"/>
      <c r="AB40" s="514"/>
      <c r="AC40" s="514"/>
      <c r="AD40" s="514"/>
      <c r="AE40" s="514"/>
      <c r="AF40" s="514"/>
      <c r="AG40" s="586"/>
    </row>
    <row r="41" spans="2:33" ht="18" customHeight="1" x14ac:dyDescent="0.25">
      <c r="B41" s="587" t="s">
        <v>187</v>
      </c>
      <c r="C41" s="514"/>
      <c r="D41" s="514"/>
      <c r="E41" s="517"/>
      <c r="F41" s="652"/>
      <c r="G41" s="514"/>
      <c r="H41" s="514"/>
      <c r="I41" s="517"/>
      <c r="J41" s="653" t="s">
        <v>188</v>
      </c>
      <c r="K41" s="514"/>
      <c r="L41" s="514"/>
      <c r="M41" s="517"/>
      <c r="N41" s="652"/>
      <c r="O41" s="514"/>
      <c r="P41" s="514"/>
      <c r="Q41" s="517"/>
      <c r="R41" s="655" t="s">
        <v>189</v>
      </c>
      <c r="S41" s="572"/>
      <c r="T41" s="658" t="s">
        <v>190</v>
      </c>
      <c r="U41" s="658" t="s">
        <v>191</v>
      </c>
      <c r="V41" s="658" t="s">
        <v>192</v>
      </c>
      <c r="W41" s="658" t="s">
        <v>193</v>
      </c>
      <c r="X41" s="658" t="s">
        <v>194</v>
      </c>
      <c r="Y41" s="658" t="s">
        <v>195</v>
      </c>
      <c r="Z41" s="658" t="s">
        <v>196</v>
      </c>
      <c r="AA41" s="658" t="s">
        <v>197</v>
      </c>
      <c r="AB41" s="664"/>
      <c r="AC41" s="664"/>
      <c r="AD41" s="664"/>
      <c r="AE41" s="664"/>
      <c r="AF41" s="664"/>
      <c r="AG41" s="665"/>
    </row>
    <row r="42" spans="2:33" ht="18" customHeight="1" x14ac:dyDescent="0.25">
      <c r="B42" s="587" t="s">
        <v>198</v>
      </c>
      <c r="C42" s="514"/>
      <c r="D42" s="514"/>
      <c r="E42" s="517"/>
      <c r="F42" s="652"/>
      <c r="G42" s="514"/>
      <c r="H42" s="514"/>
      <c r="I42" s="517"/>
      <c r="J42" s="653" t="s">
        <v>199</v>
      </c>
      <c r="K42" s="514"/>
      <c r="L42" s="514"/>
      <c r="M42" s="517"/>
      <c r="N42" s="654"/>
      <c r="O42" s="514"/>
      <c r="P42" s="514"/>
      <c r="Q42" s="517"/>
      <c r="R42" s="656"/>
      <c r="S42" s="637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  <c r="AF42" s="589"/>
      <c r="AG42" s="666"/>
    </row>
    <row r="43" spans="2:33" ht="18" customHeight="1" x14ac:dyDescent="0.25">
      <c r="B43" s="587" t="s">
        <v>200</v>
      </c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7"/>
      <c r="R43" s="656"/>
      <c r="S43" s="637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666"/>
    </row>
    <row r="44" spans="2:33" ht="18" customHeight="1" x14ac:dyDescent="0.25">
      <c r="B44" s="587" t="s">
        <v>201</v>
      </c>
      <c r="C44" s="514"/>
      <c r="D44" s="514"/>
      <c r="E44" s="514"/>
      <c r="F44" s="514"/>
      <c r="G44" s="517"/>
      <c r="H44" s="659"/>
      <c r="I44" s="517"/>
      <c r="J44" s="653" t="s">
        <v>202</v>
      </c>
      <c r="K44" s="514"/>
      <c r="L44" s="514"/>
      <c r="M44" s="514"/>
      <c r="N44" s="514"/>
      <c r="O44" s="517"/>
      <c r="P44" s="652"/>
      <c r="Q44" s="517"/>
      <c r="R44" s="656"/>
      <c r="S44" s="637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  <c r="AF44" s="589"/>
      <c r="AG44" s="666"/>
    </row>
    <row r="45" spans="2:33" ht="18" customHeight="1" x14ac:dyDescent="0.25">
      <c r="B45" s="587" t="s">
        <v>155</v>
      </c>
      <c r="C45" s="514"/>
      <c r="D45" s="514"/>
      <c r="E45" s="517"/>
      <c r="F45" s="652"/>
      <c r="G45" s="514"/>
      <c r="H45" s="514"/>
      <c r="I45" s="514"/>
      <c r="J45" s="514"/>
      <c r="K45" s="514"/>
      <c r="L45" s="514"/>
      <c r="M45" s="514"/>
      <c r="N45" s="514"/>
      <c r="O45" s="514"/>
      <c r="P45" s="514"/>
      <c r="Q45" s="517"/>
      <c r="R45" s="657"/>
      <c r="S45" s="612"/>
      <c r="T45" s="590"/>
      <c r="U45" s="590"/>
      <c r="V45" s="590"/>
      <c r="W45" s="590"/>
      <c r="X45" s="590"/>
      <c r="Y45" s="590"/>
      <c r="Z45" s="590"/>
      <c r="AA45" s="590"/>
      <c r="AB45" s="590"/>
      <c r="AC45" s="590"/>
      <c r="AD45" s="590"/>
      <c r="AE45" s="590"/>
      <c r="AF45" s="590"/>
      <c r="AG45" s="667"/>
    </row>
    <row r="46" spans="2:33" ht="18" customHeight="1" x14ac:dyDescent="0.25">
      <c r="B46" s="587" t="s">
        <v>203</v>
      </c>
      <c r="C46" s="514"/>
      <c r="D46" s="514"/>
      <c r="E46" s="514"/>
      <c r="F46" s="514"/>
      <c r="G46" s="517"/>
      <c r="H46" s="38" t="s">
        <v>73</v>
      </c>
      <c r="I46" s="39"/>
      <c r="J46" s="38" t="s">
        <v>74</v>
      </c>
      <c r="K46" s="42"/>
      <c r="L46" s="653" t="s">
        <v>204</v>
      </c>
      <c r="M46" s="514"/>
      <c r="N46" s="514"/>
      <c r="O46" s="517"/>
      <c r="P46" s="652"/>
      <c r="Q46" s="517"/>
      <c r="R46" s="672">
        <v>1</v>
      </c>
      <c r="S46" s="517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4"/>
    </row>
    <row r="47" spans="2:33" ht="18" customHeight="1" x14ac:dyDescent="0.25">
      <c r="B47" s="587" t="s">
        <v>205</v>
      </c>
      <c r="C47" s="514"/>
      <c r="D47" s="514"/>
      <c r="E47" s="514"/>
      <c r="F47" s="514"/>
      <c r="G47" s="517"/>
      <c r="H47" s="652"/>
      <c r="I47" s="514"/>
      <c r="J47" s="514"/>
      <c r="K47" s="514"/>
      <c r="L47" s="514"/>
      <c r="M47" s="514"/>
      <c r="N47" s="514"/>
      <c r="O47" s="514"/>
      <c r="P47" s="514"/>
      <c r="Q47" s="517"/>
      <c r="R47" s="672">
        <v>2</v>
      </c>
      <c r="S47" s="517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4"/>
    </row>
    <row r="48" spans="2:33" ht="18" customHeight="1" x14ac:dyDescent="0.25">
      <c r="B48" s="660" t="s">
        <v>206</v>
      </c>
      <c r="C48" s="514"/>
      <c r="D48" s="514"/>
      <c r="E48" s="514"/>
      <c r="F48" s="514"/>
      <c r="G48" s="514"/>
      <c r="H48" s="514"/>
      <c r="I48" s="514"/>
      <c r="J48" s="514"/>
      <c r="K48" s="514"/>
      <c r="L48" s="514"/>
      <c r="M48" s="514"/>
      <c r="N48" s="514"/>
      <c r="O48" s="514"/>
      <c r="P48" s="514"/>
      <c r="Q48" s="517"/>
      <c r="R48" s="672">
        <v>3</v>
      </c>
      <c r="S48" s="517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4"/>
    </row>
    <row r="49" spans="2:33" ht="18" customHeight="1" x14ac:dyDescent="0.25">
      <c r="B49" s="587" t="s">
        <v>207</v>
      </c>
      <c r="C49" s="517"/>
      <c r="D49" s="662"/>
      <c r="E49" s="514"/>
      <c r="F49" s="517"/>
      <c r="G49" s="653" t="s">
        <v>208</v>
      </c>
      <c r="H49" s="517"/>
      <c r="I49" s="662"/>
      <c r="J49" s="514"/>
      <c r="K49" s="517"/>
      <c r="L49" s="653" t="s">
        <v>209</v>
      </c>
      <c r="M49" s="517"/>
      <c r="N49" s="662"/>
      <c r="O49" s="514"/>
      <c r="P49" s="514"/>
      <c r="Q49" s="517"/>
      <c r="R49" s="672">
        <v>4</v>
      </c>
      <c r="S49" s="517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4"/>
    </row>
    <row r="50" spans="2:33" ht="18" customHeight="1" x14ac:dyDescent="0.25">
      <c r="B50" s="587" t="s">
        <v>210</v>
      </c>
      <c r="C50" s="517"/>
      <c r="D50" s="662"/>
      <c r="E50" s="514"/>
      <c r="F50" s="517"/>
      <c r="G50" s="653" t="s">
        <v>155</v>
      </c>
      <c r="H50" s="514"/>
      <c r="I50" s="514"/>
      <c r="J50" s="514"/>
      <c r="K50" s="517"/>
      <c r="L50" s="662"/>
      <c r="M50" s="514"/>
      <c r="N50" s="514"/>
      <c r="O50" s="514"/>
      <c r="P50" s="514"/>
      <c r="Q50" s="517"/>
      <c r="R50" s="672">
        <v>5</v>
      </c>
      <c r="S50" s="517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4"/>
    </row>
    <row r="51" spans="2:33" ht="18" customHeight="1" x14ac:dyDescent="0.25">
      <c r="B51" s="587" t="s">
        <v>155</v>
      </c>
      <c r="C51" s="514"/>
      <c r="D51" s="514"/>
      <c r="E51" s="514"/>
      <c r="F51" s="517"/>
      <c r="G51" s="652"/>
      <c r="H51" s="514"/>
      <c r="I51" s="514"/>
      <c r="J51" s="514"/>
      <c r="K51" s="514"/>
      <c r="L51" s="514"/>
      <c r="M51" s="514"/>
      <c r="N51" s="514"/>
      <c r="O51" s="514"/>
      <c r="P51" s="514"/>
      <c r="Q51" s="517"/>
      <c r="R51" s="672">
        <v>6</v>
      </c>
      <c r="S51" s="517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4"/>
    </row>
    <row r="52" spans="2:33" ht="18" customHeight="1" x14ac:dyDescent="0.25">
      <c r="B52" s="668" t="s">
        <v>211</v>
      </c>
      <c r="C52" s="514"/>
      <c r="D52" s="514"/>
      <c r="E52" s="514"/>
      <c r="F52" s="514"/>
      <c r="G52" s="514"/>
      <c r="H52" s="514"/>
      <c r="I52" s="514"/>
      <c r="J52" s="514"/>
      <c r="K52" s="514"/>
      <c r="L52" s="514"/>
      <c r="M52" s="514"/>
      <c r="N52" s="514"/>
      <c r="O52" s="514"/>
      <c r="P52" s="514"/>
      <c r="Q52" s="514"/>
      <c r="R52" s="514"/>
      <c r="S52" s="517"/>
      <c r="T52" s="105"/>
      <c r="U52" s="106"/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  <c r="AG52" s="107"/>
    </row>
    <row r="53" spans="2:33" ht="18" customHeight="1" x14ac:dyDescent="0.25">
      <c r="B53" s="668" t="s">
        <v>212</v>
      </c>
      <c r="C53" s="514"/>
      <c r="D53" s="514"/>
      <c r="E53" s="514"/>
      <c r="F53" s="514"/>
      <c r="G53" s="514"/>
      <c r="H53" s="514"/>
      <c r="I53" s="514"/>
      <c r="J53" s="514"/>
      <c r="K53" s="514"/>
      <c r="L53" s="514"/>
      <c r="M53" s="514"/>
      <c r="N53" s="514"/>
      <c r="O53" s="514"/>
      <c r="P53" s="514"/>
      <c r="Q53" s="514"/>
      <c r="R53" s="514"/>
      <c r="S53" s="517"/>
      <c r="T53" s="108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10"/>
    </row>
    <row r="54" spans="2:33" ht="18" customHeight="1" x14ac:dyDescent="0.25">
      <c r="B54" s="669" t="s">
        <v>213</v>
      </c>
      <c r="C54" s="522"/>
      <c r="D54" s="522"/>
      <c r="E54" s="522"/>
      <c r="F54" s="522"/>
      <c r="G54" s="522"/>
      <c r="H54" s="522"/>
      <c r="I54" s="522"/>
      <c r="J54" s="522"/>
      <c r="K54" s="522"/>
      <c r="L54" s="522"/>
      <c r="M54" s="522"/>
      <c r="N54" s="522"/>
      <c r="O54" s="522"/>
      <c r="P54" s="522"/>
      <c r="Q54" s="522"/>
      <c r="R54" s="522"/>
      <c r="S54" s="523"/>
      <c r="T54" s="111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3"/>
    </row>
    <row r="55" spans="2:33" ht="15.75" customHeight="1" x14ac:dyDescent="0.25">
      <c r="B55" s="555" t="s">
        <v>214</v>
      </c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7"/>
    </row>
    <row r="56" spans="2:33" ht="15.75" customHeight="1" x14ac:dyDescent="0.25">
      <c r="B56" s="641"/>
      <c r="C56" s="511"/>
      <c r="D56" s="511"/>
      <c r="E56" s="511"/>
      <c r="F56" s="511"/>
      <c r="G56" s="511"/>
      <c r="H56" s="511"/>
      <c r="I56" s="511"/>
      <c r="J56" s="511"/>
      <c r="K56" s="511"/>
      <c r="L56" s="511"/>
      <c r="M56" s="511"/>
      <c r="N56" s="511"/>
      <c r="O56" s="511"/>
      <c r="P56" s="572"/>
      <c r="Q56" s="670"/>
      <c r="R56" s="511"/>
      <c r="S56" s="511"/>
      <c r="T56" s="511"/>
      <c r="U56" s="511"/>
      <c r="V56" s="511"/>
      <c r="W56" s="511"/>
      <c r="X56" s="511"/>
      <c r="Y56" s="511"/>
      <c r="Z56" s="511"/>
      <c r="AA56" s="511"/>
      <c r="AB56" s="511"/>
      <c r="AC56" s="511"/>
      <c r="AD56" s="511"/>
      <c r="AE56" s="511"/>
      <c r="AF56" s="511"/>
      <c r="AG56" s="615"/>
    </row>
    <row r="57" spans="2:33" ht="15.75" customHeight="1" x14ac:dyDescent="0.25">
      <c r="B57" s="636"/>
      <c r="C57" s="501"/>
      <c r="D57" s="501"/>
      <c r="E57" s="501"/>
      <c r="F57" s="501"/>
      <c r="G57" s="501"/>
      <c r="H57" s="501"/>
      <c r="I57" s="501"/>
      <c r="J57" s="501"/>
      <c r="K57" s="501"/>
      <c r="L57" s="501"/>
      <c r="M57" s="501"/>
      <c r="N57" s="501"/>
      <c r="O57" s="501"/>
      <c r="P57" s="637"/>
      <c r="Q57" s="656"/>
      <c r="R57" s="501"/>
      <c r="S57" s="501"/>
      <c r="T57" s="501"/>
      <c r="U57" s="501"/>
      <c r="V57" s="501"/>
      <c r="W57" s="501"/>
      <c r="X57" s="501"/>
      <c r="Y57" s="501"/>
      <c r="Z57" s="501"/>
      <c r="AA57" s="501"/>
      <c r="AB57" s="501"/>
      <c r="AC57" s="501"/>
      <c r="AD57" s="501"/>
      <c r="AE57" s="501"/>
      <c r="AF57" s="501"/>
      <c r="AG57" s="643"/>
    </row>
    <row r="58" spans="2:33" ht="15.75" customHeight="1" x14ac:dyDescent="0.25">
      <c r="B58" s="636"/>
      <c r="C58" s="501"/>
      <c r="D58" s="501"/>
      <c r="E58" s="501"/>
      <c r="F58" s="501"/>
      <c r="G58" s="501"/>
      <c r="H58" s="501"/>
      <c r="I58" s="501"/>
      <c r="J58" s="501"/>
      <c r="K58" s="501"/>
      <c r="L58" s="501"/>
      <c r="M58" s="501"/>
      <c r="N58" s="501"/>
      <c r="O58" s="501"/>
      <c r="P58" s="637"/>
      <c r="Q58" s="656"/>
      <c r="R58" s="501"/>
      <c r="S58" s="501"/>
      <c r="T58" s="501"/>
      <c r="U58" s="501"/>
      <c r="V58" s="501"/>
      <c r="W58" s="501"/>
      <c r="X58" s="501"/>
      <c r="Y58" s="501"/>
      <c r="Z58" s="501"/>
      <c r="AA58" s="501"/>
      <c r="AB58" s="501"/>
      <c r="AC58" s="501"/>
      <c r="AD58" s="501"/>
      <c r="AE58" s="501"/>
      <c r="AF58" s="501"/>
      <c r="AG58" s="643"/>
    </row>
    <row r="59" spans="2:33" ht="15.75" customHeight="1" x14ac:dyDescent="0.25">
      <c r="B59" s="636"/>
      <c r="C59" s="501"/>
      <c r="D59" s="501"/>
      <c r="E59" s="501"/>
      <c r="F59" s="501"/>
      <c r="G59" s="501"/>
      <c r="H59" s="501"/>
      <c r="I59" s="501"/>
      <c r="J59" s="501"/>
      <c r="K59" s="501"/>
      <c r="L59" s="501"/>
      <c r="M59" s="501"/>
      <c r="N59" s="501"/>
      <c r="O59" s="501"/>
      <c r="P59" s="637"/>
      <c r="Q59" s="656"/>
      <c r="R59" s="501"/>
      <c r="S59" s="501"/>
      <c r="T59" s="501"/>
      <c r="U59" s="501"/>
      <c r="V59" s="501"/>
      <c r="W59" s="501"/>
      <c r="X59" s="501"/>
      <c r="Y59" s="501"/>
      <c r="Z59" s="501"/>
      <c r="AA59" s="501"/>
      <c r="AB59" s="501"/>
      <c r="AC59" s="501"/>
      <c r="AD59" s="501"/>
      <c r="AE59" s="501"/>
      <c r="AF59" s="501"/>
      <c r="AG59" s="643"/>
    </row>
    <row r="60" spans="2:33" ht="15.75" customHeight="1" x14ac:dyDescent="0.25">
      <c r="B60" s="636"/>
      <c r="C60" s="501"/>
      <c r="D60" s="501"/>
      <c r="E60" s="501"/>
      <c r="F60" s="501"/>
      <c r="G60" s="501"/>
      <c r="H60" s="501"/>
      <c r="I60" s="501"/>
      <c r="J60" s="501"/>
      <c r="K60" s="501"/>
      <c r="L60" s="501"/>
      <c r="M60" s="501"/>
      <c r="N60" s="501"/>
      <c r="O60" s="501"/>
      <c r="P60" s="637"/>
      <c r="Q60" s="656"/>
      <c r="R60" s="501"/>
      <c r="S60" s="501"/>
      <c r="T60" s="501"/>
      <c r="U60" s="501"/>
      <c r="V60" s="501"/>
      <c r="W60" s="501"/>
      <c r="X60" s="501"/>
      <c r="Y60" s="501"/>
      <c r="Z60" s="501"/>
      <c r="AA60" s="501"/>
      <c r="AB60" s="501"/>
      <c r="AC60" s="501"/>
      <c r="AD60" s="501"/>
      <c r="AE60" s="501"/>
      <c r="AF60" s="501"/>
      <c r="AG60" s="643"/>
    </row>
    <row r="61" spans="2:33" ht="15" customHeight="1" x14ac:dyDescent="0.25">
      <c r="B61" s="636"/>
      <c r="C61" s="501"/>
      <c r="D61" s="501"/>
      <c r="E61" s="501"/>
      <c r="F61" s="501"/>
      <c r="G61" s="501"/>
      <c r="H61" s="501"/>
      <c r="I61" s="501"/>
      <c r="J61" s="501"/>
      <c r="K61" s="501"/>
      <c r="L61" s="501"/>
      <c r="M61" s="501"/>
      <c r="N61" s="501"/>
      <c r="O61" s="501"/>
      <c r="P61" s="637"/>
      <c r="Q61" s="671" t="s">
        <v>215</v>
      </c>
      <c r="R61" s="501"/>
      <c r="S61" s="501"/>
      <c r="T61" s="501"/>
      <c r="U61" s="501"/>
      <c r="V61" s="501"/>
      <c r="W61" s="501"/>
      <c r="X61" s="501"/>
      <c r="Y61" s="501"/>
      <c r="Z61" s="501"/>
      <c r="AA61" s="501"/>
      <c r="AB61" s="501"/>
      <c r="AC61" s="501"/>
      <c r="AD61" s="501"/>
      <c r="AE61" s="501"/>
      <c r="AF61" s="501"/>
      <c r="AG61" s="643"/>
    </row>
    <row r="62" spans="2:33" ht="15" customHeight="1" x14ac:dyDescent="0.25">
      <c r="B62" s="636"/>
      <c r="C62" s="501"/>
      <c r="D62" s="501"/>
      <c r="E62" s="501"/>
      <c r="F62" s="501"/>
      <c r="G62" s="501"/>
      <c r="H62" s="501"/>
      <c r="I62" s="501"/>
      <c r="J62" s="501"/>
      <c r="K62" s="501"/>
      <c r="L62" s="501"/>
      <c r="M62" s="501"/>
      <c r="N62" s="501"/>
      <c r="O62" s="501"/>
      <c r="P62" s="637"/>
      <c r="Q62" s="671" t="s">
        <v>216</v>
      </c>
      <c r="R62" s="501"/>
      <c r="S62" s="501"/>
      <c r="T62" s="501"/>
      <c r="U62" s="501"/>
      <c r="V62" s="501"/>
      <c r="W62" s="501"/>
      <c r="X62" s="501"/>
      <c r="Y62" s="501"/>
      <c r="Z62" s="501"/>
      <c r="AA62" s="501"/>
      <c r="AB62" s="501"/>
      <c r="AC62" s="501"/>
      <c r="AD62" s="501"/>
      <c r="AE62" s="501"/>
      <c r="AF62" s="501"/>
      <c r="AG62" s="643"/>
    </row>
    <row r="63" spans="2:33" ht="15.75" customHeight="1" x14ac:dyDescent="0.25">
      <c r="B63" s="636"/>
      <c r="C63" s="501"/>
      <c r="D63" s="501"/>
      <c r="E63" s="501"/>
      <c r="F63" s="501"/>
      <c r="G63" s="501"/>
      <c r="H63" s="501"/>
      <c r="I63" s="501"/>
      <c r="J63" s="501"/>
      <c r="K63" s="501"/>
      <c r="L63" s="501"/>
      <c r="M63" s="501"/>
      <c r="N63" s="501"/>
      <c r="O63" s="501"/>
      <c r="P63" s="637"/>
      <c r="Q63" s="671" t="s">
        <v>217</v>
      </c>
      <c r="R63" s="501"/>
      <c r="S63" s="501"/>
      <c r="T63" s="501"/>
      <c r="U63" s="501"/>
      <c r="V63" s="501"/>
      <c r="W63" s="501"/>
      <c r="X63" s="501"/>
      <c r="Y63" s="501"/>
      <c r="Z63" s="501"/>
      <c r="AA63" s="501"/>
      <c r="AB63" s="501"/>
      <c r="AC63" s="501"/>
      <c r="AD63" s="501"/>
      <c r="AE63" s="501"/>
      <c r="AF63" s="501"/>
      <c r="AG63" s="643"/>
    </row>
    <row r="64" spans="2:33" ht="15.75" customHeight="1" x14ac:dyDescent="0.25">
      <c r="B64" s="541"/>
      <c r="C64" s="507"/>
      <c r="D64" s="507"/>
      <c r="E64" s="507"/>
      <c r="F64" s="507"/>
      <c r="G64" s="507"/>
      <c r="H64" s="507"/>
      <c r="I64" s="507"/>
      <c r="J64" s="507"/>
      <c r="K64" s="507"/>
      <c r="L64" s="507"/>
      <c r="M64" s="507"/>
      <c r="N64" s="507"/>
      <c r="O64" s="507"/>
      <c r="P64" s="612"/>
      <c r="Q64" s="673" t="s">
        <v>218</v>
      </c>
      <c r="R64" s="507"/>
      <c r="S64" s="507"/>
      <c r="T64" s="507"/>
      <c r="U64" s="507"/>
      <c r="V64" s="507"/>
      <c r="W64" s="507"/>
      <c r="X64" s="507"/>
      <c r="Y64" s="507"/>
      <c r="Z64" s="507"/>
      <c r="AA64" s="507"/>
      <c r="AB64" s="507"/>
      <c r="AC64" s="507"/>
      <c r="AD64" s="507"/>
      <c r="AE64" s="507"/>
      <c r="AF64" s="507"/>
      <c r="AG64" s="542"/>
    </row>
    <row r="65" spans="2:33" ht="15.75" customHeight="1" x14ac:dyDescent="0.25">
      <c r="B65" s="644" t="s">
        <v>219</v>
      </c>
      <c r="C65" s="514"/>
      <c r="D65" s="514"/>
      <c r="E65" s="514"/>
      <c r="F65" s="514"/>
      <c r="G65" s="514"/>
      <c r="H65" s="514"/>
      <c r="I65" s="514"/>
      <c r="J65" s="514"/>
      <c r="K65" s="514"/>
      <c r="L65" s="514"/>
      <c r="M65" s="514"/>
      <c r="N65" s="514"/>
      <c r="O65" s="514"/>
      <c r="P65" s="517"/>
      <c r="Q65" s="640" t="s">
        <v>220</v>
      </c>
      <c r="R65" s="514"/>
      <c r="S65" s="514"/>
      <c r="T65" s="514"/>
      <c r="U65" s="514"/>
      <c r="V65" s="514"/>
      <c r="W65" s="514"/>
      <c r="X65" s="514"/>
      <c r="Y65" s="514"/>
      <c r="Z65" s="514"/>
      <c r="AA65" s="514"/>
      <c r="AB65" s="514"/>
      <c r="AC65" s="514"/>
      <c r="AD65" s="514"/>
      <c r="AE65" s="514"/>
      <c r="AF65" s="514"/>
      <c r="AG65" s="586"/>
    </row>
    <row r="66" spans="2:33" ht="15.75" customHeight="1" x14ac:dyDescent="0.25">
      <c r="B66" s="644" t="s">
        <v>146</v>
      </c>
      <c r="C66" s="514"/>
      <c r="D66" s="514"/>
      <c r="E66" s="514"/>
      <c r="F66" s="514"/>
      <c r="G66" s="514"/>
      <c r="H66" s="525"/>
      <c r="I66" s="639"/>
      <c r="J66" s="514"/>
      <c r="K66" s="514"/>
      <c r="L66" s="514"/>
      <c r="M66" s="514"/>
      <c r="N66" s="514"/>
      <c r="O66" s="514"/>
      <c r="P66" s="517"/>
      <c r="Q66" s="640" t="s">
        <v>146</v>
      </c>
      <c r="R66" s="514"/>
      <c r="S66" s="514"/>
      <c r="T66" s="514"/>
      <c r="U66" s="514"/>
      <c r="V66" s="514"/>
      <c r="W66" s="525"/>
      <c r="X66" s="639"/>
      <c r="Y66" s="514"/>
      <c r="Z66" s="514"/>
      <c r="AA66" s="514"/>
      <c r="AB66" s="514"/>
      <c r="AC66" s="514"/>
      <c r="AD66" s="514"/>
      <c r="AE66" s="514"/>
      <c r="AF66" s="514"/>
      <c r="AG66" s="586"/>
    </row>
    <row r="67" spans="2:33" ht="15.75" customHeight="1" x14ac:dyDescent="0.25">
      <c r="B67" s="629" t="s">
        <v>14</v>
      </c>
      <c r="C67" s="522"/>
      <c r="D67" s="522"/>
      <c r="E67" s="522"/>
      <c r="F67" s="522"/>
      <c r="G67" s="522"/>
      <c r="H67" s="601"/>
      <c r="I67" s="630"/>
      <c r="J67" s="522"/>
      <c r="K67" s="522"/>
      <c r="L67" s="522"/>
      <c r="M67" s="522"/>
      <c r="N67" s="522"/>
      <c r="O67" s="522"/>
      <c r="P67" s="523"/>
      <c r="Q67" s="631" t="s">
        <v>14</v>
      </c>
      <c r="R67" s="522"/>
      <c r="S67" s="522"/>
      <c r="T67" s="522"/>
      <c r="U67" s="522"/>
      <c r="V67" s="522"/>
      <c r="W67" s="601"/>
      <c r="X67" s="630"/>
      <c r="Y67" s="522"/>
      <c r="Z67" s="522"/>
      <c r="AA67" s="522"/>
      <c r="AB67" s="522"/>
      <c r="AC67" s="522"/>
      <c r="AD67" s="522"/>
      <c r="AE67" s="522"/>
      <c r="AF67" s="522"/>
      <c r="AG67" s="534"/>
    </row>
    <row r="68" spans="2:33" ht="15.75" customHeight="1" x14ac:dyDescent="0.25">
      <c r="B68" s="64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72"/>
      <c r="Q68" s="642"/>
      <c r="R68" s="511"/>
      <c r="S68" s="511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615"/>
    </row>
    <row r="69" spans="2:33" ht="15.75" customHeight="1" x14ac:dyDescent="0.25">
      <c r="B69" s="636"/>
      <c r="C69" s="501"/>
      <c r="D69" s="501"/>
      <c r="E69" s="501"/>
      <c r="F69" s="501"/>
      <c r="G69" s="501"/>
      <c r="H69" s="501"/>
      <c r="I69" s="501"/>
      <c r="J69" s="501"/>
      <c r="K69" s="501"/>
      <c r="L69" s="501"/>
      <c r="M69" s="501"/>
      <c r="N69" s="501"/>
      <c r="O69" s="501"/>
      <c r="P69" s="637"/>
      <c r="Q69" s="501"/>
      <c r="R69" s="501"/>
      <c r="S69" s="501"/>
      <c r="T69" s="501"/>
      <c r="U69" s="501"/>
      <c r="V69" s="501"/>
      <c r="W69" s="501"/>
      <c r="X69" s="501"/>
      <c r="Y69" s="501"/>
      <c r="Z69" s="501"/>
      <c r="AA69" s="501"/>
      <c r="AB69" s="501"/>
      <c r="AC69" s="501"/>
      <c r="AD69" s="501"/>
      <c r="AE69" s="501"/>
      <c r="AF69" s="501"/>
      <c r="AG69" s="643"/>
    </row>
    <row r="70" spans="2:33" ht="15.75" customHeight="1" x14ac:dyDescent="0.25">
      <c r="B70" s="636"/>
      <c r="C70" s="501"/>
      <c r="D70" s="501"/>
      <c r="E70" s="501"/>
      <c r="F70" s="501"/>
      <c r="G70" s="501"/>
      <c r="H70" s="501"/>
      <c r="I70" s="501"/>
      <c r="J70" s="501"/>
      <c r="K70" s="501"/>
      <c r="L70" s="501"/>
      <c r="M70" s="501"/>
      <c r="N70" s="501"/>
      <c r="O70" s="501"/>
      <c r="P70" s="637"/>
      <c r="Q70" s="501"/>
      <c r="R70" s="501"/>
      <c r="S70" s="501"/>
      <c r="T70" s="501"/>
      <c r="U70" s="501"/>
      <c r="V70" s="501"/>
      <c r="W70" s="501"/>
      <c r="X70" s="501"/>
      <c r="Y70" s="501"/>
      <c r="Z70" s="501"/>
      <c r="AA70" s="501"/>
      <c r="AB70" s="501"/>
      <c r="AC70" s="501"/>
      <c r="AD70" s="501"/>
      <c r="AE70" s="501"/>
      <c r="AF70" s="501"/>
      <c r="AG70" s="643"/>
    </row>
    <row r="71" spans="2:33" ht="15.75" customHeight="1" x14ac:dyDescent="0.25">
      <c r="B71" s="636"/>
      <c r="C71" s="501"/>
      <c r="D71" s="501"/>
      <c r="E71" s="501"/>
      <c r="F71" s="501"/>
      <c r="G71" s="501"/>
      <c r="H71" s="501"/>
      <c r="I71" s="501"/>
      <c r="J71" s="501"/>
      <c r="K71" s="501"/>
      <c r="L71" s="501"/>
      <c r="M71" s="501"/>
      <c r="N71" s="501"/>
      <c r="O71" s="501"/>
      <c r="P71" s="637"/>
      <c r="Q71" s="501"/>
      <c r="R71" s="501"/>
      <c r="S71" s="501"/>
      <c r="T71" s="501"/>
      <c r="U71" s="501"/>
      <c r="V71" s="501"/>
      <c r="W71" s="501"/>
      <c r="X71" s="501"/>
      <c r="Y71" s="501"/>
      <c r="Z71" s="501"/>
      <c r="AA71" s="501"/>
      <c r="AB71" s="501"/>
      <c r="AC71" s="501"/>
      <c r="AD71" s="501"/>
      <c r="AE71" s="501"/>
      <c r="AF71" s="501"/>
      <c r="AG71" s="643"/>
    </row>
    <row r="72" spans="2:33" ht="15.75" customHeight="1" x14ac:dyDescent="0.25">
      <c r="B72" s="636"/>
      <c r="C72" s="501"/>
      <c r="D72" s="501"/>
      <c r="E72" s="501"/>
      <c r="F72" s="501"/>
      <c r="G72" s="501"/>
      <c r="H72" s="501"/>
      <c r="I72" s="501"/>
      <c r="J72" s="501"/>
      <c r="K72" s="501"/>
      <c r="L72" s="501"/>
      <c r="M72" s="501"/>
      <c r="N72" s="501"/>
      <c r="O72" s="501"/>
      <c r="P72" s="637"/>
      <c r="Q72" s="501"/>
      <c r="R72" s="501"/>
      <c r="S72" s="501"/>
      <c r="T72" s="501"/>
      <c r="U72" s="501"/>
      <c r="V72" s="501"/>
      <c r="W72" s="501"/>
      <c r="X72" s="501"/>
      <c r="Y72" s="501"/>
      <c r="Z72" s="501"/>
      <c r="AA72" s="501"/>
      <c r="AB72" s="501"/>
      <c r="AC72" s="501"/>
      <c r="AD72" s="501"/>
      <c r="AE72" s="501"/>
      <c r="AF72" s="501"/>
      <c r="AG72" s="643"/>
    </row>
    <row r="73" spans="2:33" ht="15.75" customHeight="1" x14ac:dyDescent="0.25">
      <c r="B73" s="636"/>
      <c r="C73" s="501"/>
      <c r="D73" s="501"/>
      <c r="E73" s="501"/>
      <c r="F73" s="501"/>
      <c r="G73" s="501"/>
      <c r="H73" s="501"/>
      <c r="I73" s="501"/>
      <c r="J73" s="501"/>
      <c r="K73" s="501"/>
      <c r="L73" s="501"/>
      <c r="M73" s="501"/>
      <c r="N73" s="501"/>
      <c r="O73" s="501"/>
      <c r="P73" s="637"/>
      <c r="Q73" s="501"/>
      <c r="R73" s="501"/>
      <c r="S73" s="501"/>
      <c r="T73" s="501"/>
      <c r="U73" s="501"/>
      <c r="V73" s="501"/>
      <c r="W73" s="501"/>
      <c r="X73" s="501"/>
      <c r="Y73" s="501"/>
      <c r="Z73" s="501"/>
      <c r="AA73" s="501"/>
      <c r="AB73" s="501"/>
      <c r="AC73" s="501"/>
      <c r="AD73" s="501"/>
      <c r="AE73" s="501"/>
      <c r="AF73" s="501"/>
      <c r="AG73" s="643"/>
    </row>
    <row r="74" spans="2:33" ht="15.75" customHeight="1" x14ac:dyDescent="0.25">
      <c r="B74" s="636"/>
      <c r="C74" s="501"/>
      <c r="D74" s="501"/>
      <c r="E74" s="501"/>
      <c r="F74" s="501"/>
      <c r="G74" s="501"/>
      <c r="H74" s="501"/>
      <c r="I74" s="501"/>
      <c r="J74" s="501"/>
      <c r="K74" s="501"/>
      <c r="L74" s="501"/>
      <c r="M74" s="501"/>
      <c r="N74" s="501"/>
      <c r="O74" s="501"/>
      <c r="P74" s="637"/>
      <c r="Q74" s="501"/>
      <c r="R74" s="501"/>
      <c r="S74" s="501"/>
      <c r="T74" s="501"/>
      <c r="U74" s="501"/>
      <c r="V74" s="501"/>
      <c r="W74" s="501"/>
      <c r="X74" s="501"/>
      <c r="Y74" s="501"/>
      <c r="Z74" s="501"/>
      <c r="AA74" s="501"/>
      <c r="AB74" s="501"/>
      <c r="AC74" s="501"/>
      <c r="AD74" s="501"/>
      <c r="AE74" s="501"/>
      <c r="AF74" s="501"/>
      <c r="AG74" s="643"/>
    </row>
    <row r="75" spans="2:33" ht="15.75" customHeight="1" x14ac:dyDescent="0.25">
      <c r="B75" s="636"/>
      <c r="C75" s="501"/>
      <c r="D75" s="501"/>
      <c r="E75" s="501"/>
      <c r="F75" s="501"/>
      <c r="G75" s="501"/>
      <c r="H75" s="501"/>
      <c r="I75" s="501"/>
      <c r="J75" s="501"/>
      <c r="K75" s="501"/>
      <c r="L75" s="501"/>
      <c r="M75" s="501"/>
      <c r="N75" s="501"/>
      <c r="O75" s="501"/>
      <c r="P75" s="637"/>
      <c r="Q75" s="501"/>
      <c r="R75" s="501"/>
      <c r="S75" s="501"/>
      <c r="T75" s="501"/>
      <c r="U75" s="501"/>
      <c r="V75" s="501"/>
      <c r="W75" s="501"/>
      <c r="X75" s="501"/>
      <c r="Y75" s="501"/>
      <c r="Z75" s="501"/>
      <c r="AA75" s="501"/>
      <c r="AB75" s="501"/>
      <c r="AC75" s="501"/>
      <c r="AD75" s="501"/>
      <c r="AE75" s="501"/>
      <c r="AF75" s="501"/>
      <c r="AG75" s="643"/>
    </row>
    <row r="76" spans="2:33" ht="15.75" customHeight="1" x14ac:dyDescent="0.25">
      <c r="B76" s="541"/>
      <c r="C76" s="507"/>
      <c r="D76" s="507"/>
      <c r="E76" s="507"/>
      <c r="F76" s="507"/>
      <c r="G76" s="507"/>
      <c r="H76" s="507"/>
      <c r="I76" s="507"/>
      <c r="J76" s="507"/>
      <c r="K76" s="507"/>
      <c r="L76" s="507"/>
      <c r="M76" s="507"/>
      <c r="N76" s="507"/>
      <c r="O76" s="507"/>
      <c r="P76" s="612"/>
      <c r="Q76" s="507"/>
      <c r="R76" s="507"/>
      <c r="S76" s="507"/>
      <c r="T76" s="507"/>
      <c r="U76" s="507"/>
      <c r="V76" s="507"/>
      <c r="W76" s="507"/>
      <c r="X76" s="507"/>
      <c r="Y76" s="507"/>
      <c r="Z76" s="507"/>
      <c r="AA76" s="507"/>
      <c r="AB76" s="507"/>
      <c r="AC76" s="507"/>
      <c r="AD76" s="507"/>
      <c r="AE76" s="507"/>
      <c r="AF76" s="507"/>
      <c r="AG76" s="542"/>
    </row>
    <row r="77" spans="2:33" ht="15.75" customHeight="1" x14ac:dyDescent="0.25">
      <c r="B77" s="644" t="s">
        <v>221</v>
      </c>
      <c r="C77" s="514"/>
      <c r="D77" s="514"/>
      <c r="E77" s="514"/>
      <c r="F77" s="514"/>
      <c r="G77" s="514"/>
      <c r="H77" s="514"/>
      <c r="I77" s="514"/>
      <c r="J77" s="514"/>
      <c r="K77" s="514"/>
      <c r="L77" s="514"/>
      <c r="M77" s="514"/>
      <c r="N77" s="514"/>
      <c r="O77" s="514"/>
      <c r="P77" s="517"/>
      <c r="Q77" s="640" t="s">
        <v>222</v>
      </c>
      <c r="R77" s="514"/>
      <c r="S77" s="514"/>
      <c r="T77" s="514"/>
      <c r="U77" s="514"/>
      <c r="V77" s="514"/>
      <c r="W77" s="514"/>
      <c r="X77" s="514"/>
      <c r="Y77" s="514"/>
      <c r="Z77" s="514"/>
      <c r="AA77" s="514"/>
      <c r="AB77" s="514"/>
      <c r="AC77" s="514"/>
      <c r="AD77" s="514"/>
      <c r="AE77" s="514"/>
      <c r="AF77" s="514"/>
      <c r="AG77" s="586"/>
    </row>
    <row r="78" spans="2:33" ht="15.75" customHeight="1" x14ac:dyDescent="0.25">
      <c r="B78" s="644" t="s">
        <v>146</v>
      </c>
      <c r="C78" s="514"/>
      <c r="D78" s="514"/>
      <c r="E78" s="514"/>
      <c r="F78" s="514"/>
      <c r="G78" s="514"/>
      <c r="H78" s="525"/>
      <c r="I78" s="639"/>
      <c r="J78" s="514"/>
      <c r="K78" s="514"/>
      <c r="L78" s="514"/>
      <c r="M78" s="514"/>
      <c r="N78" s="514"/>
      <c r="O78" s="514"/>
      <c r="P78" s="517"/>
      <c r="Q78" s="640" t="s">
        <v>146</v>
      </c>
      <c r="R78" s="514"/>
      <c r="S78" s="514"/>
      <c r="T78" s="514"/>
      <c r="U78" s="514"/>
      <c r="V78" s="514"/>
      <c r="W78" s="525"/>
      <c r="X78" s="639"/>
      <c r="Y78" s="514"/>
      <c r="Z78" s="514"/>
      <c r="AA78" s="514"/>
      <c r="AB78" s="514"/>
      <c r="AC78" s="514"/>
      <c r="AD78" s="514"/>
      <c r="AE78" s="514"/>
      <c r="AF78" s="514"/>
      <c r="AG78" s="586"/>
    </row>
    <row r="79" spans="2:33" ht="15.75" customHeight="1" x14ac:dyDescent="0.25">
      <c r="B79" s="629" t="s">
        <v>14</v>
      </c>
      <c r="C79" s="522"/>
      <c r="D79" s="522"/>
      <c r="E79" s="522"/>
      <c r="F79" s="522"/>
      <c r="G79" s="522"/>
      <c r="H79" s="601"/>
      <c r="I79" s="630"/>
      <c r="J79" s="522"/>
      <c r="K79" s="522"/>
      <c r="L79" s="522"/>
      <c r="M79" s="522"/>
      <c r="N79" s="522"/>
      <c r="O79" s="522"/>
      <c r="P79" s="523"/>
      <c r="Q79" s="631" t="s">
        <v>14</v>
      </c>
      <c r="R79" s="522"/>
      <c r="S79" s="522"/>
      <c r="T79" s="522"/>
      <c r="U79" s="522"/>
      <c r="V79" s="522"/>
      <c r="W79" s="601"/>
      <c r="X79" s="630"/>
      <c r="Y79" s="522"/>
      <c r="Z79" s="522"/>
      <c r="AA79" s="522"/>
      <c r="AB79" s="522"/>
      <c r="AC79" s="522"/>
      <c r="AD79" s="522"/>
      <c r="AE79" s="522"/>
      <c r="AF79" s="522"/>
      <c r="AG79" s="534"/>
    </row>
    <row r="80" spans="2:33" ht="15.75" customHeight="1" x14ac:dyDescent="0.25"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5"/>
      <c r="AE80" s="632" t="s">
        <v>223</v>
      </c>
      <c r="AF80" s="553"/>
      <c r="AG80" s="554"/>
    </row>
    <row r="81" spans="2:2" ht="15.75" customHeight="1" x14ac:dyDescent="0.25">
      <c r="B81" s="1" t="s">
        <v>224</v>
      </c>
    </row>
    <row r="82" spans="2:2" ht="15.75" customHeight="1" x14ac:dyDescent="0.25"/>
    <row r="83" spans="2:2" ht="15.75" customHeight="1" x14ac:dyDescent="0.25"/>
    <row r="84" spans="2:2" ht="15.75" customHeight="1" x14ac:dyDescent="0.25"/>
    <row r="85" spans="2:2" ht="15.75" customHeight="1" x14ac:dyDescent="0.25"/>
    <row r="86" spans="2:2" ht="15.75" customHeight="1" x14ac:dyDescent="0.25"/>
    <row r="87" spans="2:2" ht="15.75" customHeight="1" x14ac:dyDescent="0.25"/>
    <row r="88" spans="2:2" ht="15.75" customHeight="1" x14ac:dyDescent="0.25"/>
    <row r="89" spans="2:2" ht="15.75" customHeight="1" x14ac:dyDescent="0.25"/>
    <row r="90" spans="2:2" ht="15.75" customHeight="1" x14ac:dyDescent="0.25"/>
    <row r="91" spans="2:2" ht="15.75" customHeight="1" x14ac:dyDescent="0.25"/>
    <row r="92" spans="2:2" ht="15.75" customHeight="1" x14ac:dyDescent="0.25"/>
    <row r="93" spans="2:2" ht="15.75" customHeight="1" x14ac:dyDescent="0.25"/>
    <row r="94" spans="2:2" ht="15.75" customHeight="1" x14ac:dyDescent="0.25"/>
    <row r="95" spans="2:2" ht="15.75" customHeight="1" x14ac:dyDescent="0.25"/>
    <row r="96" spans="2:2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236">
    <mergeCell ref="B67:H67"/>
    <mergeCell ref="I67:P67"/>
    <mergeCell ref="B68:P76"/>
    <mergeCell ref="Q79:W79"/>
    <mergeCell ref="X79:AG79"/>
    <mergeCell ref="AE80:AG80"/>
    <mergeCell ref="B77:P77"/>
    <mergeCell ref="B78:H78"/>
    <mergeCell ref="I78:P78"/>
    <mergeCell ref="Q78:W78"/>
    <mergeCell ref="X78:AG78"/>
    <mergeCell ref="B79:H79"/>
    <mergeCell ref="I79:P79"/>
    <mergeCell ref="X67:AG67"/>
    <mergeCell ref="Q68:AG76"/>
    <mergeCell ref="Q77:AG77"/>
    <mergeCell ref="C31:K31"/>
    <mergeCell ref="L31:O31"/>
    <mergeCell ref="R31:S31"/>
    <mergeCell ref="T31:V31"/>
    <mergeCell ref="W31:Y31"/>
    <mergeCell ref="Z31:AC31"/>
    <mergeCell ref="AD31:AG31"/>
    <mergeCell ref="L32:O32"/>
    <mergeCell ref="R32:S32"/>
    <mergeCell ref="T32:V32"/>
    <mergeCell ref="W32:Y32"/>
    <mergeCell ref="Z32:AC32"/>
    <mergeCell ref="AD32:AG32"/>
    <mergeCell ref="C32:K32"/>
    <mergeCell ref="W29:Y29"/>
    <mergeCell ref="Z29:AC29"/>
    <mergeCell ref="AD29:AG29"/>
    <mergeCell ref="C30:K30"/>
    <mergeCell ref="L30:O30"/>
    <mergeCell ref="R30:S30"/>
    <mergeCell ref="T30:V30"/>
    <mergeCell ref="W30:Y30"/>
    <mergeCell ref="Z30:AC30"/>
    <mergeCell ref="AD30:AG30"/>
    <mergeCell ref="B9:AG9"/>
    <mergeCell ref="B10:Y10"/>
    <mergeCell ref="Z10:AG10"/>
    <mergeCell ref="B11:P11"/>
    <mergeCell ref="R11:Y11"/>
    <mergeCell ref="B12:AG12"/>
    <mergeCell ref="Z13:AG13"/>
    <mergeCell ref="Z23:AC23"/>
    <mergeCell ref="AD23:AG23"/>
    <mergeCell ref="Z21:AC22"/>
    <mergeCell ref="AD21:AG22"/>
    <mergeCell ref="B20:M20"/>
    <mergeCell ref="N20:Q20"/>
    <mergeCell ref="R20:AC20"/>
    <mergeCell ref="AD20:AG20"/>
    <mergeCell ref="B21:B22"/>
    <mergeCell ref="C21:K22"/>
    <mergeCell ref="L21:O22"/>
    <mergeCell ref="B16:AG16"/>
    <mergeCell ref="N17:Q17"/>
    <mergeCell ref="R17:AC17"/>
    <mergeCell ref="AD17:AG17"/>
    <mergeCell ref="R19:AC19"/>
    <mergeCell ref="AD19:AG19"/>
    <mergeCell ref="B2:O3"/>
    <mergeCell ref="P2:AG2"/>
    <mergeCell ref="P3:Y3"/>
    <mergeCell ref="Z3:AG3"/>
    <mergeCell ref="B4:O4"/>
    <mergeCell ref="B5:AG5"/>
    <mergeCell ref="B6:AG6"/>
    <mergeCell ref="E8:H8"/>
    <mergeCell ref="I8:K8"/>
    <mergeCell ref="L8:Q8"/>
    <mergeCell ref="R8:S8"/>
    <mergeCell ref="T8:AD8"/>
    <mergeCell ref="AE8:AG8"/>
    <mergeCell ref="B7:C7"/>
    <mergeCell ref="D7:H7"/>
    <mergeCell ref="I7:J7"/>
    <mergeCell ref="K7:Q7"/>
    <mergeCell ref="R7:T7"/>
    <mergeCell ref="AE7:AG7"/>
    <mergeCell ref="B8:D8"/>
    <mergeCell ref="B17:M17"/>
    <mergeCell ref="B18:M18"/>
    <mergeCell ref="N18:Q18"/>
    <mergeCell ref="R18:AC18"/>
    <mergeCell ref="AD18:AG18"/>
    <mergeCell ref="B19:M19"/>
    <mergeCell ref="N19:Q19"/>
    <mergeCell ref="B13:Y13"/>
    <mergeCell ref="B14:P14"/>
    <mergeCell ref="R14:Y14"/>
    <mergeCell ref="B15:D15"/>
    <mergeCell ref="E15:G15"/>
    <mergeCell ref="H15:J15"/>
    <mergeCell ref="K15:M15"/>
    <mergeCell ref="U15:X15"/>
    <mergeCell ref="N15:P15"/>
    <mergeCell ref="Q15:T15"/>
    <mergeCell ref="Y15:AG15"/>
    <mergeCell ref="Q65:AG65"/>
    <mergeCell ref="Q66:W66"/>
    <mergeCell ref="X66:AG66"/>
    <mergeCell ref="Q67:W67"/>
    <mergeCell ref="B46:G46"/>
    <mergeCell ref="L46:O46"/>
    <mergeCell ref="P46:Q46"/>
    <mergeCell ref="R46:S46"/>
    <mergeCell ref="B47:G47"/>
    <mergeCell ref="H47:Q47"/>
    <mergeCell ref="R47:S47"/>
    <mergeCell ref="N49:Q49"/>
    <mergeCell ref="R49:S49"/>
    <mergeCell ref="B48:Q48"/>
    <mergeCell ref="R48:S48"/>
    <mergeCell ref="B49:C49"/>
    <mergeCell ref="D49:F49"/>
    <mergeCell ref="G49:H49"/>
    <mergeCell ref="I49:K49"/>
    <mergeCell ref="L49:M49"/>
    <mergeCell ref="G51:Q51"/>
    <mergeCell ref="B65:P65"/>
    <mergeCell ref="B66:H66"/>
    <mergeCell ref="I66:P66"/>
    <mergeCell ref="B52:S52"/>
    <mergeCell ref="B53:S53"/>
    <mergeCell ref="B54:S54"/>
    <mergeCell ref="B55:AG55"/>
    <mergeCell ref="Q56:AG60"/>
    <mergeCell ref="Q61:AG61"/>
    <mergeCell ref="B50:C50"/>
    <mergeCell ref="D50:F50"/>
    <mergeCell ref="G50:K50"/>
    <mergeCell ref="L50:Q50"/>
    <mergeCell ref="R50:S50"/>
    <mergeCell ref="B51:F51"/>
    <mergeCell ref="R51:S51"/>
    <mergeCell ref="B56:P64"/>
    <mergeCell ref="Q62:AG62"/>
    <mergeCell ref="Q63:AG63"/>
    <mergeCell ref="Q64:AG64"/>
    <mergeCell ref="C28:K28"/>
    <mergeCell ref="L28:O28"/>
    <mergeCell ref="R28:S28"/>
    <mergeCell ref="T28:V28"/>
    <mergeCell ref="W28:Y28"/>
    <mergeCell ref="Z28:AC28"/>
    <mergeCell ref="AD28:AG28"/>
    <mergeCell ref="AD41:AD45"/>
    <mergeCell ref="AE41:AE45"/>
    <mergeCell ref="AF41:AF45"/>
    <mergeCell ref="AG41:AG45"/>
    <mergeCell ref="AB41:AB45"/>
    <mergeCell ref="AC41:AC45"/>
    <mergeCell ref="U41:U45"/>
    <mergeCell ref="V41:V45"/>
    <mergeCell ref="W41:W45"/>
    <mergeCell ref="X41:X45"/>
    <mergeCell ref="Y41:Y45"/>
    <mergeCell ref="Z41:Z45"/>
    <mergeCell ref="AA41:AA45"/>
    <mergeCell ref="C29:K29"/>
    <mergeCell ref="L29:O29"/>
    <mergeCell ref="R29:S29"/>
    <mergeCell ref="T29:V29"/>
    <mergeCell ref="C26:K26"/>
    <mergeCell ref="L26:O26"/>
    <mergeCell ref="R26:S26"/>
    <mergeCell ref="T26:V26"/>
    <mergeCell ref="W26:Y26"/>
    <mergeCell ref="Z26:AC26"/>
    <mergeCell ref="AD26:AG26"/>
    <mergeCell ref="C27:K27"/>
    <mergeCell ref="L27:O27"/>
    <mergeCell ref="R27:S27"/>
    <mergeCell ref="T27:V27"/>
    <mergeCell ref="W27:Y27"/>
    <mergeCell ref="Z27:AC27"/>
    <mergeCell ref="AD27:AG27"/>
    <mergeCell ref="Z24:AC24"/>
    <mergeCell ref="AD24:AG24"/>
    <mergeCell ref="C25:K25"/>
    <mergeCell ref="L25:O25"/>
    <mergeCell ref="R25:S25"/>
    <mergeCell ref="T25:V25"/>
    <mergeCell ref="W25:Y25"/>
    <mergeCell ref="Z25:AC25"/>
    <mergeCell ref="AD25:AG25"/>
    <mergeCell ref="P21:Q21"/>
    <mergeCell ref="R21:S22"/>
    <mergeCell ref="C23:K23"/>
    <mergeCell ref="L23:O23"/>
    <mergeCell ref="R23:S23"/>
    <mergeCell ref="T23:V23"/>
    <mergeCell ref="W23:Y23"/>
    <mergeCell ref="C24:K24"/>
    <mergeCell ref="L24:O24"/>
    <mergeCell ref="R24:S24"/>
    <mergeCell ref="T24:V24"/>
    <mergeCell ref="W24:Y24"/>
    <mergeCell ref="T21:V22"/>
    <mergeCell ref="W21:Y22"/>
    <mergeCell ref="B36:AG36"/>
    <mergeCell ref="B37:M37"/>
    <mergeCell ref="R37:T37"/>
    <mergeCell ref="B39:AG39"/>
    <mergeCell ref="R40:AG40"/>
    <mergeCell ref="B42:E42"/>
    <mergeCell ref="F42:I42"/>
    <mergeCell ref="J42:M42"/>
    <mergeCell ref="N42:Q42"/>
    <mergeCell ref="R41:S45"/>
    <mergeCell ref="T41:T45"/>
    <mergeCell ref="B43:Q43"/>
    <mergeCell ref="B44:G44"/>
    <mergeCell ref="H44:I44"/>
    <mergeCell ref="J44:O44"/>
    <mergeCell ref="P44:Q44"/>
    <mergeCell ref="B45:E45"/>
    <mergeCell ref="F45:Q45"/>
    <mergeCell ref="B40:Q40"/>
    <mergeCell ref="B41:E41"/>
    <mergeCell ref="F41:I41"/>
    <mergeCell ref="J41:M41"/>
    <mergeCell ref="N41:Q41"/>
    <mergeCell ref="B34:D34"/>
    <mergeCell ref="I34:K34"/>
    <mergeCell ref="P34:R34"/>
    <mergeCell ref="B35:D35"/>
    <mergeCell ref="I35:K35"/>
    <mergeCell ref="P35:R35"/>
    <mergeCell ref="W34:AC34"/>
    <mergeCell ref="W35:AC35"/>
    <mergeCell ref="B33:AG33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N1000"/>
  <sheetViews>
    <sheetView showGridLines="0" view="pageBreakPreview" topLeftCell="A4" zoomScaleNormal="100" zoomScaleSheetLayoutView="100" workbookViewId="0">
      <selection activeCell="I8" sqref="I8"/>
    </sheetView>
  </sheetViews>
  <sheetFormatPr baseColWidth="10" defaultColWidth="14.42578125" defaultRowHeight="15" customHeight="1" x14ac:dyDescent="0.25"/>
  <cols>
    <col min="1" max="1" width="6.42578125" customWidth="1"/>
    <col min="2" max="2" width="17.7109375" customWidth="1"/>
    <col min="3" max="3" width="1" customWidth="1"/>
    <col min="4" max="4" width="17.42578125" customWidth="1"/>
    <col min="5" max="5" width="1" customWidth="1"/>
    <col min="6" max="6" width="15.5703125" customWidth="1"/>
    <col min="7" max="7" width="12.28515625" customWidth="1"/>
    <col min="8" max="8" width="6.42578125" customWidth="1"/>
    <col min="9" max="9" width="30.28515625" customWidth="1"/>
    <col min="10" max="10" width="6.85546875" customWidth="1"/>
    <col min="11" max="26" width="10.7109375" customWidth="1"/>
  </cols>
  <sheetData>
    <row r="2" spans="1:14" ht="28.5" customHeight="1" x14ac:dyDescent="0.25"/>
    <row r="3" spans="1:14" ht="24" customHeight="1" x14ac:dyDescent="0.25">
      <c r="A3" s="706" t="s">
        <v>225</v>
      </c>
      <c r="B3" s="707"/>
      <c r="C3" s="707"/>
      <c r="D3" s="707"/>
      <c r="E3" s="707"/>
      <c r="F3" s="707"/>
      <c r="G3" s="707"/>
      <c r="H3" s="707"/>
      <c r="I3" s="707"/>
      <c r="J3" s="708"/>
    </row>
    <row r="4" spans="1:14" ht="16.5" thickTop="1" thickBot="1" x14ac:dyDescent="0.3">
      <c r="A4" s="114"/>
      <c r="B4" s="115"/>
      <c r="C4" s="115"/>
      <c r="D4" s="115"/>
      <c r="E4" s="115"/>
      <c r="F4" s="115"/>
      <c r="G4" s="115"/>
      <c r="H4" s="115"/>
      <c r="I4" s="115"/>
      <c r="J4" s="116"/>
    </row>
    <row r="5" spans="1:14" ht="69" customHeight="1" x14ac:dyDescent="0.25">
      <c r="A5" s="114"/>
      <c r="B5" s="471" t="s">
        <v>226</v>
      </c>
      <c r="C5" s="472" t="s">
        <v>227</v>
      </c>
      <c r="D5" s="711" t="s">
        <v>458</v>
      </c>
      <c r="E5" s="711"/>
      <c r="F5" s="711"/>
      <c r="G5" s="711"/>
      <c r="H5" s="711"/>
      <c r="I5" s="712"/>
      <c r="J5" s="116"/>
      <c r="L5" s="709" t="s">
        <v>228</v>
      </c>
      <c r="M5" s="514"/>
      <c r="N5" s="517"/>
    </row>
    <row r="6" spans="1:14" ht="18" customHeight="1" x14ac:dyDescent="0.25">
      <c r="A6" s="114"/>
      <c r="B6" s="473" t="s">
        <v>229</v>
      </c>
      <c r="C6" s="474" t="s">
        <v>227</v>
      </c>
      <c r="D6" s="491"/>
      <c r="E6" s="492"/>
      <c r="F6" s="477"/>
      <c r="G6" s="477"/>
      <c r="H6" s="491"/>
      <c r="I6" s="493"/>
      <c r="J6" s="116"/>
      <c r="L6" s="710" t="s">
        <v>230</v>
      </c>
      <c r="M6" s="517"/>
      <c r="N6" s="117" t="s">
        <v>231</v>
      </c>
    </row>
    <row r="7" spans="1:14" ht="16.5" customHeight="1" x14ac:dyDescent="0.25">
      <c r="A7" s="114"/>
      <c r="B7" s="475" t="s">
        <v>232</v>
      </c>
      <c r="C7" s="474" t="s">
        <v>227</v>
      </c>
      <c r="D7" s="491" t="s">
        <v>459</v>
      </c>
      <c r="E7" s="492"/>
      <c r="F7" s="494"/>
      <c r="G7" s="494"/>
      <c r="H7" s="494"/>
      <c r="I7" s="495"/>
      <c r="J7" s="116"/>
      <c r="L7" s="117" t="s">
        <v>233</v>
      </c>
      <c r="M7" s="117" t="s">
        <v>234</v>
      </c>
      <c r="N7" s="117"/>
    </row>
    <row r="8" spans="1:14" ht="21" customHeight="1" x14ac:dyDescent="0.25">
      <c r="A8" s="114"/>
      <c r="B8" s="475" t="s">
        <v>235</v>
      </c>
      <c r="C8" s="474" t="s">
        <v>227</v>
      </c>
      <c r="D8" s="491" t="s">
        <v>460</v>
      </c>
      <c r="E8" s="492"/>
      <c r="F8" s="477"/>
      <c r="G8" s="477"/>
      <c r="H8" s="491"/>
      <c r="I8" s="493"/>
      <c r="J8" s="116"/>
      <c r="L8" s="118">
        <v>1</v>
      </c>
      <c r="M8" s="118">
        <v>30</v>
      </c>
      <c r="N8" s="118">
        <v>3.5</v>
      </c>
    </row>
    <row r="9" spans="1:14" ht="18" customHeight="1" x14ac:dyDescent="0.25">
      <c r="A9" s="114"/>
      <c r="B9" s="475" t="s">
        <v>236</v>
      </c>
      <c r="C9" s="474" t="s">
        <v>227</v>
      </c>
      <c r="D9" s="491" t="s">
        <v>457</v>
      </c>
      <c r="E9" s="492"/>
      <c r="F9" s="477"/>
      <c r="G9" s="477"/>
      <c r="H9" s="491"/>
      <c r="I9" s="493"/>
      <c r="J9" s="116"/>
      <c r="L9" s="118">
        <v>31</v>
      </c>
      <c r="M9" s="118">
        <v>40</v>
      </c>
      <c r="N9" s="118">
        <v>4</v>
      </c>
    </row>
    <row r="10" spans="1:14" ht="18" customHeight="1" x14ac:dyDescent="0.25">
      <c r="A10" s="114"/>
      <c r="B10" s="475" t="s">
        <v>237</v>
      </c>
      <c r="C10" s="474" t="s">
        <v>227</v>
      </c>
      <c r="D10" s="491" t="s">
        <v>238</v>
      </c>
      <c r="E10" s="492"/>
      <c r="F10" s="477"/>
      <c r="G10" s="477"/>
      <c r="H10" s="491"/>
      <c r="I10" s="493"/>
      <c r="J10" s="116"/>
      <c r="L10" s="118">
        <v>41</v>
      </c>
      <c r="M10" s="118">
        <v>45</v>
      </c>
      <c r="N10" s="118">
        <v>4.5</v>
      </c>
    </row>
    <row r="11" spans="1:14" ht="18" customHeight="1" x14ac:dyDescent="0.25">
      <c r="A11" s="114"/>
      <c r="B11" s="473" t="s">
        <v>239</v>
      </c>
      <c r="C11" s="474" t="s">
        <v>227</v>
      </c>
      <c r="D11" s="496" t="s">
        <v>240</v>
      </c>
      <c r="E11" s="492"/>
      <c r="F11" s="477"/>
      <c r="G11" s="477"/>
      <c r="H11" s="491"/>
      <c r="I11" s="493"/>
      <c r="J11" s="116"/>
      <c r="L11" s="118">
        <v>46</v>
      </c>
      <c r="M11" s="118">
        <v>50</v>
      </c>
      <c r="N11" s="118">
        <v>5</v>
      </c>
    </row>
    <row r="12" spans="1:14" ht="18" customHeight="1" x14ac:dyDescent="0.25">
      <c r="A12" s="114"/>
      <c r="B12" s="476"/>
      <c r="C12" s="477"/>
      <c r="D12" s="496" t="s">
        <v>241</v>
      </c>
      <c r="E12" s="477"/>
      <c r="F12" s="477"/>
      <c r="G12" s="477"/>
      <c r="H12" s="491"/>
      <c r="I12" s="493"/>
      <c r="J12" s="116"/>
      <c r="L12" s="118">
        <v>51</v>
      </c>
      <c r="M12" s="118">
        <v>60</v>
      </c>
      <c r="N12" s="118">
        <v>5.5</v>
      </c>
    </row>
    <row r="13" spans="1:14" ht="18" customHeight="1" x14ac:dyDescent="0.25">
      <c r="A13" s="114"/>
      <c r="B13" s="473" t="s">
        <v>242</v>
      </c>
      <c r="C13" s="474" t="s">
        <v>227</v>
      </c>
      <c r="D13" s="491" t="s">
        <v>461</v>
      </c>
      <c r="E13" s="492"/>
      <c r="F13" s="477"/>
      <c r="G13" s="477"/>
      <c r="H13" s="496"/>
      <c r="I13" s="493"/>
      <c r="J13" s="116"/>
      <c r="L13" s="118">
        <v>61</v>
      </c>
      <c r="M13" s="118" t="s">
        <v>243</v>
      </c>
      <c r="N13" s="118">
        <v>6</v>
      </c>
    </row>
    <row r="14" spans="1:14" ht="18" customHeight="1" x14ac:dyDescent="0.25">
      <c r="A14" s="114"/>
      <c r="B14" s="473" t="s">
        <v>244</v>
      </c>
      <c r="C14" s="474" t="s">
        <v>227</v>
      </c>
      <c r="D14" s="497" t="s">
        <v>462</v>
      </c>
      <c r="E14" s="492"/>
      <c r="F14" s="477"/>
      <c r="G14" s="477"/>
      <c r="H14" s="496"/>
      <c r="I14" s="493"/>
      <c r="J14" s="116"/>
    </row>
    <row r="15" spans="1:14" ht="18" customHeight="1" x14ac:dyDescent="0.25">
      <c r="A15" s="114"/>
      <c r="B15" s="478" t="s">
        <v>245</v>
      </c>
      <c r="C15" s="479"/>
      <c r="D15" s="479"/>
      <c r="E15" s="479"/>
      <c r="F15" s="480"/>
      <c r="G15" s="481"/>
      <c r="H15" s="480"/>
      <c r="I15" s="482"/>
      <c r="J15" s="116"/>
    </row>
    <row r="16" spans="1:14" ht="18" customHeight="1" thickBot="1" x14ac:dyDescent="0.3">
      <c r="A16" s="114"/>
      <c r="B16" s="483"/>
      <c r="C16" s="119"/>
      <c r="D16" s="119"/>
      <c r="E16" s="119"/>
      <c r="F16" s="120"/>
      <c r="G16" s="121"/>
      <c r="H16" s="122" t="str">
        <f>IF(I16="","","Programa valido hasta")</f>
        <v/>
      </c>
      <c r="I16" s="484"/>
      <c r="J16" s="116"/>
    </row>
    <row r="17" spans="1:10" ht="18" customHeight="1" thickTop="1" thickBot="1" x14ac:dyDescent="0.3">
      <c r="A17" s="123"/>
      <c r="B17" s="485"/>
      <c r="C17" s="486"/>
      <c r="D17" s="486"/>
      <c r="E17" s="486"/>
      <c r="F17" s="487"/>
      <c r="G17" s="488"/>
      <c r="H17" s="489"/>
      <c r="I17" s="490"/>
      <c r="J17" s="124"/>
    </row>
    <row r="20" spans="1:10" x14ac:dyDescent="0.25">
      <c r="B20" s="125"/>
    </row>
    <row r="21" spans="1:10" ht="15.75" customHeight="1" x14ac:dyDescent="0.25">
      <c r="G21" s="126"/>
    </row>
    <row r="22" spans="1:10" ht="15.75" customHeight="1" x14ac:dyDescent="0.25"/>
    <row r="23" spans="1:10" ht="15.75" customHeight="1" x14ac:dyDescent="0.25"/>
    <row r="24" spans="1:10" ht="15.75" customHeight="1" x14ac:dyDescent="0.25"/>
    <row r="25" spans="1:10" ht="15.75" customHeight="1" x14ac:dyDescent="0.25"/>
    <row r="26" spans="1:10" ht="15.75" customHeight="1" x14ac:dyDescent="0.25"/>
    <row r="27" spans="1:10" ht="15.75" customHeight="1" x14ac:dyDescent="0.25"/>
    <row r="28" spans="1:10" ht="15.75" customHeight="1" x14ac:dyDescent="0.25"/>
    <row r="29" spans="1:10" ht="15.75" customHeight="1" x14ac:dyDescent="0.25"/>
    <row r="30" spans="1:10" ht="15.75" customHeight="1" x14ac:dyDescent="0.25"/>
    <row r="31" spans="1:10" ht="15.75" customHeight="1" x14ac:dyDescent="0.25"/>
    <row r="32" spans="1:10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4">
    <mergeCell ref="A3:J3"/>
    <mergeCell ref="L5:N5"/>
    <mergeCell ref="L6:M6"/>
    <mergeCell ref="D5:I5"/>
  </mergeCells>
  <conditionalFormatting sqref="H17">
    <cfRule type="cellIs" dxfId="1" priority="1" operator="equal">
      <formula>"P"</formula>
    </cfRule>
    <cfRule type="cellIs" dxfId="0" priority="2" operator="equal">
      <formula>"V"</formula>
    </cfRule>
  </conditionalFormatting>
  <printOptions horizontalCentered="1"/>
  <pageMargins left="0.59055118110236227" right="0.39370078740157483" top="1.1811023622047245" bottom="0.74803149606299213" header="0" footer="0"/>
  <pageSetup paperSize="9"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2:Z1000"/>
  <sheetViews>
    <sheetView showGridLines="0" view="pageBreakPreview" topLeftCell="A10" zoomScale="85" zoomScaleNormal="100" zoomScaleSheetLayoutView="85" workbookViewId="0">
      <selection activeCell="F25" sqref="F25"/>
    </sheetView>
  </sheetViews>
  <sheetFormatPr baseColWidth="10" defaultColWidth="14.42578125" defaultRowHeight="15" customHeight="1" x14ac:dyDescent="0.25"/>
  <cols>
    <col min="1" max="1" width="1.7109375" customWidth="1"/>
    <col min="2" max="2" width="17" customWidth="1"/>
    <col min="3" max="3" width="57.42578125" customWidth="1"/>
    <col min="4" max="4" width="19" customWidth="1"/>
    <col min="5" max="5" width="2.42578125" customWidth="1"/>
    <col min="6" max="6" width="16.85546875" customWidth="1"/>
    <col min="7" max="26" width="11.42578125" customWidth="1"/>
  </cols>
  <sheetData>
    <row r="2" spans="1:26" ht="46.5" customHeight="1" x14ac:dyDescent="0.25"/>
    <row r="3" spans="1:26" ht="46.5" customHeight="1" x14ac:dyDescent="0.25">
      <c r="A3" s="127"/>
      <c r="B3" s="128" t="s">
        <v>246</v>
      </c>
      <c r="C3" s="713" t="str">
        <f>+'DATOS '!$D$5</f>
        <v>“MEJORAMIENTO DE VIVIENDA RURAL EN EL CENTRO POBLADO AGUAS DE NIEVE - DISTRITO DE MONOBAMBA - PROVINCIA DE JAUJA; CENTROS POBLADOS PUCALOMA Y UTCUYACU - DISTRITO DE VITOC - PROVINCIA DE CHANCHAMAYO - DEPARTAMENTO DE JUNIN"</v>
      </c>
      <c r="D3" s="501"/>
      <c r="E3" s="129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</row>
    <row r="4" spans="1:26" ht="23.25" customHeight="1" x14ac:dyDescent="0.25">
      <c r="B4" s="130" t="s">
        <v>247</v>
      </c>
      <c r="C4" s="130"/>
      <c r="D4" s="2"/>
      <c r="E4" s="4"/>
      <c r="F4" s="4"/>
      <c r="G4" s="4"/>
    </row>
    <row r="5" spans="1:26" x14ac:dyDescent="0.25">
      <c r="B5" s="131" t="s">
        <v>248</v>
      </c>
      <c r="C5" s="132" t="str">
        <f>+'DATOS '!$D$7</f>
        <v>PUCALOMA - UTCUMAYO - AGUAS DE NIEVE</v>
      </c>
      <c r="D5" s="5"/>
      <c r="E5" s="18"/>
      <c r="F5" s="4"/>
      <c r="G5" s="4"/>
    </row>
    <row r="6" spans="1:26" ht="15" customHeight="1" x14ac:dyDescent="0.25">
      <c r="B6" s="131" t="s">
        <v>249</v>
      </c>
      <c r="C6" s="132" t="str">
        <f>+'DATOS '!$D$8</f>
        <v>VITOC - MONOBAMBA</v>
      </c>
      <c r="D6" s="5"/>
      <c r="E6" s="18"/>
      <c r="F6" s="4"/>
      <c r="G6" s="4"/>
    </row>
    <row r="7" spans="1:26" ht="15" customHeight="1" x14ac:dyDescent="0.25">
      <c r="B7" s="131" t="s">
        <v>250</v>
      </c>
      <c r="C7" s="132" t="str">
        <f>+'DATOS '!$D$9</f>
        <v>CHANCHAMAYO</v>
      </c>
      <c r="D7" s="2"/>
      <c r="E7" s="4"/>
      <c r="F7" s="4"/>
      <c r="G7" s="4"/>
    </row>
    <row r="8" spans="1:26" x14ac:dyDescent="0.25">
      <c r="B8" s="131" t="s">
        <v>251</v>
      </c>
      <c r="C8" s="132" t="str">
        <f>+'DATOS '!$D$10</f>
        <v>JUNIN</v>
      </c>
      <c r="D8" s="2"/>
      <c r="E8" s="4"/>
      <c r="F8" s="4"/>
      <c r="G8" s="4"/>
    </row>
    <row r="9" spans="1:26" ht="15" customHeight="1" x14ac:dyDescent="0.25">
      <c r="B9" s="130" t="s">
        <v>252</v>
      </c>
      <c r="C9" s="132" t="str">
        <f>+'DATOS '!$D$11</f>
        <v>MINISTERIO DE VIVIENDA, CONSTRUCCION Y SANEAMIENTO</v>
      </c>
      <c r="D9" s="2"/>
      <c r="E9" s="4"/>
      <c r="F9" s="4"/>
      <c r="G9" s="4"/>
    </row>
    <row r="10" spans="1:26" ht="15" customHeight="1" x14ac:dyDescent="0.25">
      <c r="B10" s="130"/>
      <c r="C10" s="132" t="str">
        <f>+'DATOS '!$D$12</f>
        <v>PROGRAMA NACIONAL DE VIVIENDA RURAL</v>
      </c>
      <c r="D10" s="2"/>
      <c r="E10" s="4"/>
      <c r="F10" s="4"/>
      <c r="G10" s="4"/>
    </row>
    <row r="11" spans="1:26" ht="15" customHeight="1" x14ac:dyDescent="0.25">
      <c r="B11" s="130" t="s">
        <v>253</v>
      </c>
      <c r="C11" s="132" t="str">
        <f>+'DATOS '!D13</f>
        <v xml:space="preserve">ING. KEMMER EMELY SANCHEZ ZARATE </v>
      </c>
      <c r="D11" s="2"/>
      <c r="E11" s="133"/>
      <c r="F11" s="4"/>
      <c r="G11" s="4"/>
    </row>
    <row r="12" spans="1:26" ht="15" customHeight="1" x14ac:dyDescent="0.25">
      <c r="B12" s="130" t="s">
        <v>254</v>
      </c>
      <c r="C12" s="132" t="str">
        <f>'DATOS '!D14</f>
        <v xml:space="preserve">ARQ. ELLUZMARY GLENDY LIMAYLLA GUTIERREZ  </v>
      </c>
      <c r="D12" s="2"/>
      <c r="E12" s="133"/>
      <c r="F12" s="134"/>
      <c r="G12" s="4"/>
    </row>
    <row r="13" spans="1:26" ht="15" customHeight="1" x14ac:dyDescent="0.25">
      <c r="B13" s="4"/>
      <c r="C13" s="4"/>
      <c r="D13" s="4"/>
      <c r="E13" s="4"/>
      <c r="F13" s="135"/>
      <c r="G13" s="4"/>
    </row>
    <row r="14" spans="1:26" ht="25.5" customHeight="1" x14ac:dyDescent="0.25">
      <c r="B14" s="714" t="s">
        <v>255</v>
      </c>
      <c r="C14" s="514"/>
      <c r="D14" s="586"/>
      <c r="E14" s="136"/>
    </row>
    <row r="15" spans="1:26" ht="19.5" customHeight="1" x14ac:dyDescent="0.25">
      <c r="B15" s="715" t="s">
        <v>256</v>
      </c>
      <c r="C15" s="716"/>
      <c r="D15" s="137" t="s">
        <v>257</v>
      </c>
      <c r="E15" s="138"/>
    </row>
    <row r="16" spans="1:26" ht="19.5" customHeight="1" x14ac:dyDescent="0.25">
      <c r="B16" s="139" t="s">
        <v>258</v>
      </c>
      <c r="C16" s="140"/>
      <c r="D16" s="141">
        <f>SUM(D17:D22)</f>
        <v>234490.66</v>
      </c>
      <c r="E16" s="142"/>
      <c r="F16" s="143"/>
    </row>
    <row r="17" spans="1:26" ht="19.5" customHeight="1" x14ac:dyDescent="0.25">
      <c r="B17" s="144"/>
      <c r="C17" s="145" t="str">
        <f>+G.G.!B92</f>
        <v>TOTAL GASTOS GENERALES VARIABLES Y FIJOS DEL PROYECTO</v>
      </c>
      <c r="D17" s="146">
        <f>G.G.!H92</f>
        <v>99815.16</v>
      </c>
      <c r="E17" s="133"/>
      <c r="F17" s="143"/>
    </row>
    <row r="18" spans="1:26" ht="19.5" customHeight="1" x14ac:dyDescent="0.25">
      <c r="B18" s="147"/>
      <c r="C18" s="145" t="str">
        <f>+RESIDENTE!B30</f>
        <v>COSTO TOTAL RESIDENTE DE OBRA</v>
      </c>
      <c r="D18" s="146">
        <f>RESIDENTE!H30</f>
        <v>55200</v>
      </c>
      <c r="E18" s="133"/>
      <c r="F18" s="143"/>
    </row>
    <row r="19" spans="1:26" ht="19.5" customHeight="1" x14ac:dyDescent="0.25">
      <c r="B19" s="147"/>
      <c r="C19" s="145" t="str">
        <f>+'ASIST. RES'!B27</f>
        <v>COSTO TOTAL ASISTENTE DE RESIDENTE</v>
      </c>
      <c r="D19" s="146">
        <f>'ASIST. RES'!H27</f>
        <v>20000</v>
      </c>
      <c r="E19" s="133"/>
      <c r="F19" s="143"/>
    </row>
    <row r="20" spans="1:26" ht="19.5" customHeight="1" x14ac:dyDescent="0.25">
      <c r="B20" s="147"/>
      <c r="C20" s="145" t="str">
        <f>+ADMINISTRATIVO!B31</f>
        <v>COSTO TOTAL ASISTENTE ADMINISTRATIVO</v>
      </c>
      <c r="D20" s="146">
        <f>ADMINISTRATIVO!H31</f>
        <v>29600</v>
      </c>
      <c r="E20" s="133"/>
      <c r="F20" s="143"/>
    </row>
    <row r="21" spans="1:26" ht="19.5" customHeight="1" x14ac:dyDescent="0.25">
      <c r="B21" s="144"/>
      <c r="C21" s="145" t="str">
        <f>+SOCIAL!B31</f>
        <v>COSTO TOTAL GESTOR SOCIAL</v>
      </c>
      <c r="D21" s="146">
        <f>SOCIAL!H31</f>
        <v>29600</v>
      </c>
      <c r="E21" s="133"/>
      <c r="F21" s="143"/>
    </row>
    <row r="22" spans="1:26" ht="19.5" customHeight="1" x14ac:dyDescent="0.25">
      <c r="B22" s="144"/>
      <c r="C22" s="148" t="str">
        <f>+'G. FINANC.'!C49</f>
        <v>TOTAL DE GASTOS FINANCIEROS</v>
      </c>
      <c r="D22" s="146">
        <f>'G. FINANC.'!G29</f>
        <v>275.5</v>
      </c>
      <c r="E22" s="133"/>
      <c r="F22" s="143"/>
    </row>
    <row r="23" spans="1:26" ht="19.5" customHeight="1" x14ac:dyDescent="0.25">
      <c r="B23" s="139" t="s">
        <v>259</v>
      </c>
      <c r="C23" s="140"/>
      <c r="D23" s="141">
        <f>SUM(D24)</f>
        <v>10974.75</v>
      </c>
      <c r="E23" s="142"/>
      <c r="F23" s="143"/>
    </row>
    <row r="24" spans="1:26" ht="19.5" customHeight="1" x14ac:dyDescent="0.25">
      <c r="B24" s="144"/>
      <c r="C24" s="149" t="str">
        <f>+'G.G. NE'!B67</f>
        <v>TOTAL DE GASTOS DE GESTIÓN DEL NÚCLEO EJECUTOR</v>
      </c>
      <c r="D24" s="146">
        <f>'G.G. NE'!H67</f>
        <v>10974.75</v>
      </c>
      <c r="E24" s="133"/>
      <c r="F24" s="143"/>
    </row>
    <row r="25" spans="1:26" ht="19.5" customHeight="1" x14ac:dyDescent="0.4">
      <c r="A25" s="150"/>
      <c r="B25" s="717" t="s">
        <v>260</v>
      </c>
      <c r="C25" s="716"/>
      <c r="D25" s="151">
        <f>+D23+D16</f>
        <v>245465.41</v>
      </c>
      <c r="E25" s="152"/>
      <c r="F25" s="143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</row>
    <row r="26" spans="1:26" ht="15.75" customHeight="1" x14ac:dyDescent="0.25">
      <c r="D26" s="153"/>
      <c r="E26" s="153"/>
    </row>
    <row r="27" spans="1:26" ht="14.25" customHeight="1" x14ac:dyDescent="0.25"/>
    <row r="28" spans="1:26" ht="15.75" customHeight="1" x14ac:dyDescent="0.25">
      <c r="D28" s="154"/>
    </row>
    <row r="29" spans="1:26" ht="15.75" customHeight="1" x14ac:dyDescent="0.25">
      <c r="D29" s="154"/>
    </row>
    <row r="30" spans="1:26" ht="15.75" customHeight="1" x14ac:dyDescent="0.25">
      <c r="D30" s="155"/>
      <c r="F30" s="498">
        <v>259069.93</v>
      </c>
    </row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4:4" ht="15.75" customHeight="1" x14ac:dyDescent="0.25"/>
    <row r="50" spans="4:4" ht="15.75" customHeight="1" x14ac:dyDescent="0.25"/>
    <row r="51" spans="4:4" ht="15.75" customHeight="1" x14ac:dyDescent="0.25"/>
    <row r="52" spans="4:4" ht="15.75" customHeight="1" x14ac:dyDescent="0.25">
      <c r="D52" s="1">
        <f>+SUM(C70:C75)+1</f>
        <v>1</v>
      </c>
    </row>
    <row r="53" spans="4:4" ht="15.75" customHeight="1" x14ac:dyDescent="0.25"/>
    <row r="54" spans="4:4" ht="15.75" customHeight="1" x14ac:dyDescent="0.25"/>
    <row r="55" spans="4:4" ht="15.75" customHeight="1" x14ac:dyDescent="0.25"/>
    <row r="56" spans="4:4" ht="15.75" customHeight="1" x14ac:dyDescent="0.25"/>
    <row r="57" spans="4:4" ht="15.75" customHeight="1" x14ac:dyDescent="0.25"/>
    <row r="58" spans="4:4" ht="15.75" customHeight="1" x14ac:dyDescent="0.25"/>
    <row r="59" spans="4:4" ht="15.75" customHeight="1" x14ac:dyDescent="0.25"/>
    <row r="60" spans="4:4" ht="15.75" customHeight="1" x14ac:dyDescent="0.25"/>
    <row r="61" spans="4:4" ht="15.75" customHeight="1" x14ac:dyDescent="0.25"/>
    <row r="62" spans="4:4" ht="15.75" customHeight="1" x14ac:dyDescent="0.25"/>
    <row r="63" spans="4:4" ht="15.75" customHeight="1" x14ac:dyDescent="0.25"/>
    <row r="64" spans="4:4" ht="15.75" customHeight="1" x14ac:dyDescent="0.25"/>
    <row r="65" spans="3:3" ht="15.75" customHeight="1" x14ac:dyDescent="0.25"/>
    <row r="66" spans="3:3" ht="15.75" customHeight="1" x14ac:dyDescent="0.25">
      <c r="C66" s="1">
        <v>8507.7045999999991</v>
      </c>
    </row>
    <row r="67" spans="3:3" ht="15.75" customHeight="1" x14ac:dyDescent="0.25">
      <c r="C67" s="1">
        <v>6237.9413999999997</v>
      </c>
    </row>
    <row r="68" spans="3:3" ht="15.75" customHeight="1" x14ac:dyDescent="0.25">
      <c r="C68" s="1">
        <v>11285.8825</v>
      </c>
    </row>
    <row r="69" spans="3:3" ht="15.75" customHeight="1" x14ac:dyDescent="0.25"/>
    <row r="70" spans="3:3" ht="15.75" customHeight="1" x14ac:dyDescent="0.25"/>
    <row r="71" spans="3:3" ht="15.75" customHeight="1" x14ac:dyDescent="0.25"/>
    <row r="72" spans="3:3" ht="15.75" customHeight="1" x14ac:dyDescent="0.25"/>
    <row r="73" spans="3:3" ht="15.75" customHeight="1" x14ac:dyDescent="0.25"/>
    <row r="74" spans="3:3" ht="15.75" customHeight="1" x14ac:dyDescent="0.25"/>
    <row r="75" spans="3:3" ht="15.75" customHeight="1" x14ac:dyDescent="0.25"/>
    <row r="76" spans="3:3" ht="15.75" customHeight="1" x14ac:dyDescent="0.25"/>
    <row r="77" spans="3:3" ht="15.75" customHeight="1" x14ac:dyDescent="0.25"/>
    <row r="78" spans="3:3" ht="15.75" customHeight="1" x14ac:dyDescent="0.25"/>
    <row r="79" spans="3:3" ht="15.75" customHeight="1" x14ac:dyDescent="0.25"/>
    <row r="80" spans="3:3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4">
    <mergeCell ref="C3:D3"/>
    <mergeCell ref="B14:D14"/>
    <mergeCell ref="B15:C15"/>
    <mergeCell ref="B25:C25"/>
  </mergeCells>
  <printOptions horizontalCentered="1"/>
  <pageMargins left="0.7" right="0.7" top="0.75" bottom="0.75" header="0" footer="0"/>
  <pageSetup paperSize="9" scale="91" fitToHeight="0" orientation="portrait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showGridLines="0" view="pageBreakPreview" topLeftCell="A61" zoomScaleNormal="100" zoomScaleSheetLayoutView="100" workbookViewId="0">
      <selection activeCell="C73" sqref="C73"/>
    </sheetView>
  </sheetViews>
  <sheetFormatPr baseColWidth="10" defaultColWidth="14.42578125" defaultRowHeight="15" customHeight="1" x14ac:dyDescent="0.25"/>
  <cols>
    <col min="1" max="1" width="1.42578125" customWidth="1"/>
    <col min="2" max="2" width="26.140625" customWidth="1"/>
    <col min="3" max="3" width="49.28515625" customWidth="1"/>
    <col min="4" max="4" width="13.28515625" customWidth="1"/>
    <col min="5" max="5" width="13.85546875" customWidth="1"/>
    <col min="6" max="6" width="14.5703125" customWidth="1"/>
    <col min="7" max="7" width="14.28515625" customWidth="1"/>
    <col min="8" max="8" width="22.85546875" customWidth="1"/>
    <col min="9" max="9" width="1" customWidth="1"/>
    <col min="10" max="10" width="18.7109375" customWidth="1"/>
    <col min="11" max="12" width="11.7109375" customWidth="1"/>
    <col min="13" max="14" width="11.42578125" customWidth="1"/>
    <col min="15" max="15" width="18.28515625" customWidth="1"/>
    <col min="16" max="26" width="11.42578125" customWidth="1"/>
  </cols>
  <sheetData>
    <row r="1" spans="1:26" ht="44.25" customHeight="1" x14ac:dyDescent="0.25">
      <c r="A1" s="156"/>
      <c r="B1" s="500"/>
      <c r="C1" s="501"/>
      <c r="D1" s="501"/>
      <c r="E1" s="501"/>
      <c r="F1" s="501"/>
      <c r="G1" s="501"/>
      <c r="H1" s="501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46.5" customHeight="1" x14ac:dyDescent="0.25">
      <c r="A2" s="156"/>
      <c r="B2" s="157" t="str">
        <f>'RESUMEN C.I.'!B3</f>
        <v>PROYECTO:</v>
      </c>
      <c r="C2" s="718" t="str">
        <f>+'DATOS '!$D$5</f>
        <v>“MEJORAMIENTO DE VIVIENDA RURAL EN EL CENTRO POBLADO AGUAS DE NIEVE - DISTRITO DE MONOBAMBA - PROVINCIA DE JAUJA; CENTROS POBLADOS PUCALOMA Y UTCUYACU - DISTRITO DE VITOC - PROVINCIA DE CHANCHAMAYO - DEPARTAMENTO DE JUNIN"</v>
      </c>
      <c r="D2" s="501"/>
      <c r="E2" s="501"/>
      <c r="F2" s="501"/>
      <c r="G2" s="501"/>
      <c r="H2" s="501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spans="1:26" ht="15" customHeight="1" x14ac:dyDescent="0.25">
      <c r="A3" s="156"/>
      <c r="B3" s="158" t="str">
        <f>'RESUMEN C.I.'!B4</f>
        <v>UBICACIÓN:</v>
      </c>
      <c r="C3" s="158"/>
      <c r="D3" s="10"/>
      <c r="E3" s="157"/>
      <c r="F3" s="10"/>
      <c r="G3" s="159"/>
      <c r="H3" s="160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</row>
    <row r="4" spans="1:26" ht="23.25" customHeight="1" x14ac:dyDescent="0.25">
      <c r="A4" s="156"/>
      <c r="B4" s="161" t="s">
        <v>248</v>
      </c>
      <c r="C4" s="161" t="str">
        <f>+'DATOS '!$D$7</f>
        <v>PUCALOMA - UTCUMAYO - AGUAS DE NIEVE</v>
      </c>
      <c r="D4" s="18"/>
      <c r="E4" s="18"/>
      <c r="F4" s="18"/>
      <c r="G4" s="162"/>
      <c r="H4" s="163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15" customHeight="1" x14ac:dyDescent="0.25">
      <c r="A5" s="156"/>
      <c r="B5" s="161" t="s">
        <v>249</v>
      </c>
      <c r="C5" s="161" t="str">
        <f>+'DATOS '!$D$8</f>
        <v>VITOC - MONOBAMBA</v>
      </c>
      <c r="D5" s="18"/>
      <c r="E5" s="18"/>
      <c r="F5" s="18"/>
      <c r="G5" s="162"/>
      <c r="H5" s="163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5" customHeight="1" x14ac:dyDescent="0.25">
      <c r="A6" s="156"/>
      <c r="B6" s="161" t="s">
        <v>250</v>
      </c>
      <c r="C6" s="161" t="str">
        <f>+'DATOS '!$D$9</f>
        <v>CHANCHAMAYO</v>
      </c>
      <c r="D6" s="10"/>
      <c r="E6" s="18"/>
      <c r="F6" s="10"/>
      <c r="G6" s="162"/>
      <c r="H6" s="160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15" customHeight="1" x14ac:dyDescent="0.25">
      <c r="A7" s="156"/>
      <c r="B7" s="161" t="s">
        <v>251</v>
      </c>
      <c r="C7" s="161" t="str">
        <f>+'DATOS '!$D$10</f>
        <v>JUNIN</v>
      </c>
      <c r="D7" s="10"/>
      <c r="E7" s="18"/>
      <c r="F7" s="10"/>
      <c r="G7" s="162"/>
      <c r="H7" s="160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15" customHeight="1" x14ac:dyDescent="0.25">
      <c r="A8" s="156"/>
      <c r="B8" s="158" t="str">
        <f>'RESUMEN C.I.'!B9</f>
        <v>ENTIDAD:</v>
      </c>
      <c r="C8" s="158" t="str">
        <f>+'DATOS '!$D$11</f>
        <v>MINISTERIO DE VIVIENDA, CONSTRUCCION Y SANEAMIENTO</v>
      </c>
      <c r="D8" s="10"/>
      <c r="E8" s="18"/>
      <c r="F8" s="10"/>
      <c r="G8" s="162"/>
      <c r="H8" s="160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</row>
    <row r="9" spans="1:26" ht="15" customHeight="1" x14ac:dyDescent="0.25">
      <c r="A9" s="156"/>
      <c r="B9" s="158"/>
      <c r="C9" s="158" t="str">
        <f>+'DATOS '!$D$12</f>
        <v>PROGRAMA NACIONAL DE VIVIENDA RURAL</v>
      </c>
      <c r="D9" s="10"/>
      <c r="E9" s="18"/>
      <c r="F9" s="10"/>
      <c r="G9" s="162"/>
      <c r="H9" s="160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15" customHeight="1" x14ac:dyDescent="0.25">
      <c r="A10" s="156"/>
      <c r="B10" s="158" t="str">
        <f>'RESUMEN C.I.'!B11</f>
        <v>PROYECTISTA:</v>
      </c>
      <c r="C10" s="161" t="str">
        <f>+'DATOS '!$D$13</f>
        <v xml:space="preserve">ING. KEMMER EMELY SANCHEZ ZARATE </v>
      </c>
      <c r="D10" s="10"/>
      <c r="E10" s="18"/>
      <c r="F10" s="10"/>
      <c r="G10" s="162"/>
      <c r="H10" s="160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15" customHeight="1" x14ac:dyDescent="0.25">
      <c r="A11" s="156"/>
      <c r="B11" s="164"/>
      <c r="C11" s="164"/>
      <c r="D11" s="164"/>
      <c r="E11" s="164"/>
      <c r="F11" s="164"/>
      <c r="G11" s="165"/>
      <c r="H11" s="16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23.25" customHeight="1" x14ac:dyDescent="0.25">
      <c r="A12" s="156"/>
      <c r="B12" s="719" t="s">
        <v>261</v>
      </c>
      <c r="C12" s="514"/>
      <c r="D12" s="514"/>
      <c r="E12" s="514"/>
      <c r="F12" s="514"/>
      <c r="G12" s="514"/>
      <c r="H12" s="517"/>
      <c r="I12" s="167"/>
      <c r="J12" s="167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5" customHeight="1" x14ac:dyDescent="0.25">
      <c r="A13" s="168"/>
      <c r="B13" s="169"/>
      <c r="C13" s="169"/>
      <c r="D13" s="169"/>
      <c r="E13" s="169"/>
      <c r="F13" s="169"/>
      <c r="G13" s="170"/>
      <c r="H13" s="171"/>
      <c r="I13" s="172"/>
      <c r="J13" s="172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</row>
    <row r="14" spans="1:26" ht="23.25" customHeight="1" x14ac:dyDescent="0.25">
      <c r="A14" s="156"/>
      <c r="B14" s="719" t="s">
        <v>262</v>
      </c>
      <c r="C14" s="514"/>
      <c r="D14" s="514"/>
      <c r="E14" s="514"/>
      <c r="F14" s="514"/>
      <c r="G14" s="514"/>
      <c r="H14" s="517"/>
      <c r="I14" s="167"/>
      <c r="J14" s="167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15" customHeight="1" x14ac:dyDescent="0.25">
      <c r="A15" s="168"/>
      <c r="B15" s="169"/>
      <c r="C15" s="169"/>
      <c r="D15" s="169"/>
      <c r="E15" s="169"/>
      <c r="F15" s="169"/>
      <c r="G15" s="170"/>
      <c r="H15" s="171"/>
      <c r="I15" s="172"/>
      <c r="J15" s="172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</row>
    <row r="16" spans="1:26" ht="15" customHeight="1" x14ac:dyDescent="0.25">
      <c r="A16" s="173"/>
      <c r="B16" s="174" t="s">
        <v>263</v>
      </c>
      <c r="C16" s="175"/>
      <c r="D16" s="175"/>
      <c r="E16" s="175"/>
      <c r="F16" s="175"/>
      <c r="G16" s="176"/>
      <c r="H16" s="177">
        <f>H18+H35+H42</f>
        <v>92465</v>
      </c>
      <c r="I16" s="173"/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</row>
    <row r="17" spans="1:26" ht="4.5" customHeight="1" x14ac:dyDescent="0.25">
      <c r="A17" s="168"/>
      <c r="B17" s="169"/>
      <c r="C17" s="169"/>
      <c r="D17" s="169"/>
      <c r="E17" s="169"/>
      <c r="F17" s="169"/>
      <c r="G17" s="170"/>
      <c r="H17" s="171"/>
      <c r="I17" s="172"/>
      <c r="J17" s="172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</row>
    <row r="18" spans="1:26" ht="15" customHeight="1" x14ac:dyDescent="0.25">
      <c r="A18" s="178"/>
      <c r="B18" s="179" t="s">
        <v>264</v>
      </c>
      <c r="C18" s="180"/>
      <c r="D18" s="180"/>
      <c r="E18" s="180"/>
      <c r="F18" s="180"/>
      <c r="G18" s="181"/>
      <c r="H18" s="182">
        <f>H20+H25+H30</f>
        <v>67000</v>
      </c>
      <c r="I18" s="178"/>
      <c r="J18" s="178"/>
      <c r="K18" s="178"/>
      <c r="L18" s="178"/>
      <c r="M18" s="178"/>
      <c r="N18" s="178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</row>
    <row r="19" spans="1:26" ht="2.25" customHeight="1" x14ac:dyDescent="0.25">
      <c r="A19" s="168"/>
      <c r="B19" s="183"/>
      <c r="C19" s="169"/>
      <c r="D19" s="169"/>
      <c r="E19" s="169"/>
      <c r="F19" s="169"/>
      <c r="G19" s="170"/>
      <c r="H19" s="171"/>
      <c r="I19" s="172"/>
      <c r="J19" s="172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</row>
    <row r="20" spans="1:26" ht="15" customHeight="1" x14ac:dyDescent="0.25">
      <c r="A20" s="178"/>
      <c r="C20" s="184" t="s">
        <v>265</v>
      </c>
      <c r="D20" s="180"/>
      <c r="E20" s="180"/>
      <c r="F20" s="180"/>
      <c r="G20" s="181"/>
      <c r="H20" s="182">
        <f>H23</f>
        <v>15000</v>
      </c>
      <c r="I20" s="178"/>
      <c r="J20" s="178"/>
      <c r="K20" s="178"/>
      <c r="L20" s="178"/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</row>
    <row r="21" spans="1:26" ht="11.25" customHeight="1" x14ac:dyDescent="0.25">
      <c r="A21" s="156"/>
      <c r="C21" s="185" t="s">
        <v>266</v>
      </c>
      <c r="D21" s="186" t="s">
        <v>267</v>
      </c>
      <c r="E21" s="186" t="s">
        <v>268</v>
      </c>
      <c r="F21" s="186" t="s">
        <v>231</v>
      </c>
      <c r="G21" s="187" t="s">
        <v>269</v>
      </c>
      <c r="H21" s="188" t="s">
        <v>270</v>
      </c>
      <c r="I21" s="156"/>
      <c r="J21" s="156"/>
      <c r="K21" s="156"/>
      <c r="L21" s="168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1.25" customHeight="1" x14ac:dyDescent="0.25">
      <c r="A22" s="156"/>
      <c r="C22" s="189" t="s">
        <v>271</v>
      </c>
      <c r="D22" s="190">
        <v>1</v>
      </c>
      <c r="E22" s="190">
        <v>1</v>
      </c>
      <c r="F22" s="191">
        <v>5</v>
      </c>
      <c r="G22" s="192">
        <v>3000</v>
      </c>
      <c r="H22" s="193">
        <f>+E22*F22*G22*D22</f>
        <v>15000</v>
      </c>
      <c r="I22" s="156"/>
      <c r="J22" s="156"/>
      <c r="K22" s="156"/>
      <c r="L22" s="168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1.25" customHeight="1" x14ac:dyDescent="0.25">
      <c r="A23" s="156"/>
      <c r="B23" s="194"/>
      <c r="C23" s="720" t="s">
        <v>272</v>
      </c>
      <c r="D23" s="514"/>
      <c r="E23" s="514"/>
      <c r="F23" s="514"/>
      <c r="G23" s="525"/>
      <c r="H23" s="195">
        <f>SUM(H22)</f>
        <v>15000</v>
      </c>
      <c r="I23" s="156"/>
      <c r="J23" s="156"/>
      <c r="K23" s="156"/>
      <c r="L23" s="168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1.25" customHeight="1" x14ac:dyDescent="0.25">
      <c r="A24" s="156"/>
      <c r="B24" s="194"/>
      <c r="C24" s="196"/>
      <c r="D24" s="196"/>
      <c r="E24" s="196"/>
      <c r="F24" s="196"/>
      <c r="G24" s="197"/>
      <c r="H24" s="198"/>
      <c r="I24" s="156"/>
      <c r="J24" s="156"/>
      <c r="K24" s="156"/>
      <c r="L24" s="168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5" customHeight="1" x14ac:dyDescent="0.25">
      <c r="A25" s="178"/>
      <c r="C25" s="184" t="s">
        <v>273</v>
      </c>
      <c r="D25" s="180"/>
      <c r="E25" s="180"/>
      <c r="F25" s="180"/>
      <c r="G25" s="181"/>
      <c r="H25" s="182">
        <f>+H28</f>
        <v>22000</v>
      </c>
      <c r="I25" s="178"/>
      <c r="J25" s="178"/>
      <c r="K25" s="178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</row>
    <row r="26" spans="1:26" ht="11.25" customHeight="1" x14ac:dyDescent="0.25">
      <c r="A26" s="156"/>
      <c r="C26" s="185" t="s">
        <v>266</v>
      </c>
      <c r="D26" s="186" t="s">
        <v>267</v>
      </c>
      <c r="E26" s="186" t="s">
        <v>268</v>
      </c>
      <c r="F26" s="186" t="s">
        <v>231</v>
      </c>
      <c r="G26" s="187" t="s">
        <v>269</v>
      </c>
      <c r="H26" s="188" t="s">
        <v>270</v>
      </c>
      <c r="I26" s="156"/>
      <c r="J26" s="156"/>
      <c r="K26" s="156"/>
      <c r="L26" s="168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1.25" customHeight="1" x14ac:dyDescent="0.25">
      <c r="A27" s="156"/>
      <c r="C27" s="189" t="s">
        <v>274</v>
      </c>
      <c r="D27" s="190">
        <v>2</v>
      </c>
      <c r="E27" s="190">
        <v>1</v>
      </c>
      <c r="F27" s="199">
        <f>+F22</f>
        <v>5</v>
      </c>
      <c r="G27" s="192">
        <v>2200</v>
      </c>
      <c r="H27" s="193">
        <f>+E27*F27*G27*D27</f>
        <v>22000</v>
      </c>
      <c r="I27" s="156"/>
      <c r="J27" s="156"/>
      <c r="K27" s="200"/>
      <c r="L27" s="168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1.25" customHeight="1" x14ac:dyDescent="0.25">
      <c r="A28" s="156"/>
      <c r="B28" s="194"/>
      <c r="C28" s="720" t="s">
        <v>272</v>
      </c>
      <c r="D28" s="514"/>
      <c r="E28" s="514"/>
      <c r="F28" s="514"/>
      <c r="G28" s="525"/>
      <c r="H28" s="195">
        <f>SUM(H27)</f>
        <v>22000</v>
      </c>
      <c r="I28" s="156"/>
      <c r="J28" s="156"/>
      <c r="K28" s="156"/>
      <c r="L28" s="168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1.25" customHeight="1" x14ac:dyDescent="0.25">
      <c r="A29" s="168"/>
      <c r="B29" s="201"/>
      <c r="C29" s="196"/>
      <c r="D29" s="196"/>
      <c r="E29" s="196"/>
      <c r="F29" s="196"/>
      <c r="G29" s="197"/>
      <c r="H29" s="198"/>
      <c r="I29" s="168"/>
      <c r="J29" s="168"/>
      <c r="K29" s="168"/>
      <c r="L29" s="202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</row>
    <row r="30" spans="1:26" ht="15" customHeight="1" x14ac:dyDescent="0.25">
      <c r="A30" s="178"/>
      <c r="C30" s="184" t="s">
        <v>275</v>
      </c>
      <c r="D30" s="180"/>
      <c r="E30" s="180"/>
      <c r="F30" s="180"/>
      <c r="G30" s="181"/>
      <c r="H30" s="182">
        <f>H33</f>
        <v>30000</v>
      </c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</row>
    <row r="31" spans="1:26" ht="11.25" customHeight="1" x14ac:dyDescent="0.25">
      <c r="A31" s="156"/>
      <c r="C31" s="185" t="s">
        <v>266</v>
      </c>
      <c r="D31" s="186" t="s">
        <v>267</v>
      </c>
      <c r="E31" s="186" t="s">
        <v>268</v>
      </c>
      <c r="F31" s="186" t="s">
        <v>231</v>
      </c>
      <c r="G31" s="187" t="s">
        <v>269</v>
      </c>
      <c r="H31" s="188" t="s">
        <v>270</v>
      </c>
      <c r="I31" s="156"/>
      <c r="J31" s="156"/>
      <c r="K31" s="156"/>
      <c r="L31" s="168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1.25" customHeight="1" x14ac:dyDescent="0.25">
      <c r="A32" s="156"/>
      <c r="C32" s="203" t="s">
        <v>276</v>
      </c>
      <c r="D32" s="204">
        <v>1</v>
      </c>
      <c r="E32" s="190">
        <v>1</v>
      </c>
      <c r="F32" s="199">
        <f>+F27</f>
        <v>5</v>
      </c>
      <c r="G32" s="192">
        <v>6000</v>
      </c>
      <c r="H32" s="193">
        <f>+E32*F32*G32*D32</f>
        <v>30000</v>
      </c>
      <c r="I32" s="156"/>
      <c r="J32" s="156"/>
      <c r="K32" s="200"/>
      <c r="L32" s="168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1.25" customHeight="1" x14ac:dyDescent="0.25">
      <c r="A33" s="156"/>
      <c r="B33" s="194"/>
      <c r="C33" s="720" t="s">
        <v>272</v>
      </c>
      <c r="D33" s="514"/>
      <c r="E33" s="514"/>
      <c r="F33" s="514"/>
      <c r="G33" s="525"/>
      <c r="H33" s="195">
        <f>SUM(H32)</f>
        <v>30000</v>
      </c>
      <c r="I33" s="156"/>
      <c r="J33" s="156"/>
      <c r="K33" s="156"/>
      <c r="L33" s="168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1.25" customHeight="1" x14ac:dyDescent="0.25">
      <c r="A34" s="168"/>
      <c r="B34" s="201"/>
      <c r="C34" s="196"/>
      <c r="D34" s="196"/>
      <c r="E34" s="196"/>
      <c r="F34" s="196"/>
      <c r="G34" s="197"/>
      <c r="H34" s="198"/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</row>
    <row r="35" spans="1:26" ht="15" customHeight="1" x14ac:dyDescent="0.25">
      <c r="A35" s="178"/>
      <c r="B35" s="179" t="s">
        <v>277</v>
      </c>
      <c r="C35" s="180"/>
      <c r="D35" s="180"/>
      <c r="E35" s="180"/>
      <c r="F35" s="180"/>
      <c r="G35" s="181"/>
      <c r="H35" s="182">
        <f>+H40</f>
        <v>1625</v>
      </c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</row>
    <row r="36" spans="1:26" ht="11.25" customHeight="1" x14ac:dyDescent="0.25">
      <c r="A36" s="156"/>
      <c r="B36" s="156"/>
      <c r="C36" s="156"/>
      <c r="D36" s="156"/>
      <c r="E36" s="156"/>
      <c r="F36" s="156"/>
      <c r="G36" s="205"/>
      <c r="H36" s="20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1.25" customHeight="1" x14ac:dyDescent="0.25">
      <c r="A37" s="156"/>
      <c r="B37" s="207"/>
      <c r="C37" s="185" t="s">
        <v>266</v>
      </c>
      <c r="D37" s="186" t="s">
        <v>267</v>
      </c>
      <c r="E37" s="186" t="s">
        <v>268</v>
      </c>
      <c r="F37" s="186" t="s">
        <v>231</v>
      </c>
      <c r="G37" s="187" t="s">
        <v>269</v>
      </c>
      <c r="H37" s="188" t="s">
        <v>270</v>
      </c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1.25" customHeight="1" x14ac:dyDescent="0.25">
      <c r="A38" s="156"/>
      <c r="C38" s="208" t="s">
        <v>278</v>
      </c>
      <c r="D38" s="190">
        <v>5</v>
      </c>
      <c r="E38" s="190">
        <v>0.5</v>
      </c>
      <c r="F38" s="190">
        <f>+F22</f>
        <v>5</v>
      </c>
      <c r="G38" s="209">
        <v>50</v>
      </c>
      <c r="H38" s="193">
        <f t="shared" ref="H38:H39" si="0">G38*F38*E38*D38</f>
        <v>625</v>
      </c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1.25" customHeight="1" x14ac:dyDescent="0.25">
      <c r="A39" s="156"/>
      <c r="C39" s="208" t="s">
        <v>279</v>
      </c>
      <c r="D39" s="190">
        <v>5</v>
      </c>
      <c r="E39" s="190">
        <v>0.5</v>
      </c>
      <c r="F39" s="190">
        <f>+F38</f>
        <v>5</v>
      </c>
      <c r="G39" s="209">
        <v>80</v>
      </c>
      <c r="H39" s="193">
        <f t="shared" si="0"/>
        <v>1000</v>
      </c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1.25" customHeight="1" x14ac:dyDescent="0.25">
      <c r="A40" s="156"/>
      <c r="C40" s="720" t="s">
        <v>272</v>
      </c>
      <c r="D40" s="514"/>
      <c r="E40" s="514"/>
      <c r="F40" s="514"/>
      <c r="G40" s="517"/>
      <c r="H40" s="210">
        <f>SUM(H38:H39)</f>
        <v>1625</v>
      </c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1.25" customHeight="1" x14ac:dyDescent="0.25">
      <c r="A41" s="156"/>
      <c r="G41" s="205"/>
      <c r="H41" s="20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5" customHeight="1" x14ac:dyDescent="0.25">
      <c r="A42" s="178"/>
      <c r="B42" s="179" t="s">
        <v>280</v>
      </c>
      <c r="C42" s="180"/>
      <c r="D42" s="180"/>
      <c r="E42" s="180"/>
      <c r="F42" s="180"/>
      <c r="G42" s="181"/>
      <c r="H42" s="182">
        <f>+H57</f>
        <v>23840</v>
      </c>
      <c r="I42" s="178"/>
      <c r="J42" s="178"/>
      <c r="K42" s="156"/>
      <c r="L42" s="156"/>
      <c r="M42" s="156"/>
      <c r="N42" s="156"/>
      <c r="O42" s="156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</row>
    <row r="43" spans="1:26" ht="11.25" customHeight="1" x14ac:dyDescent="0.25">
      <c r="A43" s="156"/>
      <c r="B43" s="156"/>
      <c r="C43" s="156"/>
      <c r="D43" s="156"/>
      <c r="E43" s="156"/>
      <c r="F43" s="156"/>
      <c r="G43" s="205"/>
      <c r="H43" s="20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1.25" customHeight="1" x14ac:dyDescent="0.25">
      <c r="A44" s="156"/>
      <c r="B44" s="207"/>
      <c r="C44" s="185" t="s">
        <v>266</v>
      </c>
      <c r="D44" s="186" t="s">
        <v>267</v>
      </c>
      <c r="E44" s="186" t="s">
        <v>268</v>
      </c>
      <c r="F44" s="186" t="s">
        <v>231</v>
      </c>
      <c r="G44" s="187" t="s">
        <v>269</v>
      </c>
      <c r="H44" s="188" t="s">
        <v>270</v>
      </c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1.25" customHeight="1" x14ac:dyDescent="0.25">
      <c r="A45" s="156"/>
      <c r="C45" s="208" t="s">
        <v>281</v>
      </c>
      <c r="D45" s="190">
        <v>2</v>
      </c>
      <c r="E45" s="190">
        <v>1</v>
      </c>
      <c r="F45" s="190">
        <f>+F27</f>
        <v>5</v>
      </c>
      <c r="G45" s="209">
        <v>1000</v>
      </c>
      <c r="H45" s="211">
        <f t="shared" ref="H45:H50" si="1">G45*F45*E45*D45</f>
        <v>10000</v>
      </c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1.25" customHeight="1" x14ac:dyDescent="0.25">
      <c r="A46" s="156"/>
      <c r="C46" s="208" t="s">
        <v>282</v>
      </c>
      <c r="D46" s="190">
        <v>3</v>
      </c>
      <c r="E46" s="190">
        <v>1</v>
      </c>
      <c r="F46" s="190">
        <v>1</v>
      </c>
      <c r="G46" s="209">
        <v>400</v>
      </c>
      <c r="H46" s="211">
        <f t="shared" si="1"/>
        <v>1200</v>
      </c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1.25" customHeight="1" x14ac:dyDescent="0.25">
      <c r="A47" s="156"/>
      <c r="C47" s="208" t="s">
        <v>283</v>
      </c>
      <c r="D47" s="190">
        <v>1</v>
      </c>
      <c r="E47" s="190">
        <v>1</v>
      </c>
      <c r="F47" s="190">
        <f t="shared" ref="F47:F48" si="2">$F$27</f>
        <v>5</v>
      </c>
      <c r="G47" s="209">
        <v>900</v>
      </c>
      <c r="H47" s="211">
        <f t="shared" si="1"/>
        <v>4500</v>
      </c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1.25" customHeight="1" x14ac:dyDescent="0.25">
      <c r="A48" s="156"/>
      <c r="C48" s="208" t="s">
        <v>284</v>
      </c>
      <c r="D48" s="190">
        <v>2</v>
      </c>
      <c r="E48" s="190">
        <v>1</v>
      </c>
      <c r="F48" s="190">
        <f t="shared" si="2"/>
        <v>5</v>
      </c>
      <c r="G48" s="209">
        <v>350</v>
      </c>
      <c r="H48" s="211">
        <f t="shared" si="1"/>
        <v>3500</v>
      </c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1.25" customHeight="1" x14ac:dyDescent="0.25">
      <c r="A49" s="156"/>
      <c r="C49" s="208" t="s">
        <v>285</v>
      </c>
      <c r="D49" s="190">
        <v>20</v>
      </c>
      <c r="E49" s="190">
        <v>1</v>
      </c>
      <c r="F49" s="190">
        <v>1</v>
      </c>
      <c r="G49" s="209">
        <v>30</v>
      </c>
      <c r="H49" s="211">
        <f t="shared" si="1"/>
        <v>600</v>
      </c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1.25" customHeight="1" x14ac:dyDescent="0.25">
      <c r="A50" s="156"/>
      <c r="C50" s="208" t="s">
        <v>286</v>
      </c>
      <c r="D50" s="190">
        <v>8</v>
      </c>
      <c r="E50" s="190">
        <v>1</v>
      </c>
      <c r="F50" s="190">
        <v>1</v>
      </c>
      <c r="G50" s="209">
        <v>200</v>
      </c>
      <c r="H50" s="211">
        <f t="shared" si="1"/>
        <v>1600</v>
      </c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1.25" customHeight="1" x14ac:dyDescent="0.25">
      <c r="A51" s="156"/>
      <c r="C51" s="208" t="s">
        <v>287</v>
      </c>
      <c r="D51" s="212"/>
      <c r="E51" s="212"/>
      <c r="F51" s="213"/>
      <c r="G51" s="214"/>
      <c r="H51" s="215">
        <f>H52+H53+H54+H55</f>
        <v>2440</v>
      </c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1.25" customHeight="1" x14ac:dyDescent="0.25">
      <c r="A52" s="156"/>
      <c r="B52" s="216"/>
      <c r="C52" s="217" t="s">
        <v>288</v>
      </c>
      <c r="D52" s="218">
        <f>+SUM(C70:C75)+1</f>
        <v>8</v>
      </c>
      <c r="E52" s="219">
        <v>1</v>
      </c>
      <c r="F52" s="219">
        <v>1</v>
      </c>
      <c r="G52" s="220">
        <v>40</v>
      </c>
      <c r="H52" s="193">
        <f t="shared" ref="H52:H55" si="3">+D52*E52*G52</f>
        <v>320</v>
      </c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1.25" customHeight="1" x14ac:dyDescent="0.25">
      <c r="A53" s="156"/>
      <c r="B53" s="216"/>
      <c r="C53" s="217" t="s">
        <v>289</v>
      </c>
      <c r="D53" s="218">
        <f t="shared" ref="D53:D55" si="4">+D52</f>
        <v>8</v>
      </c>
      <c r="E53" s="219">
        <v>1</v>
      </c>
      <c r="F53" s="219">
        <v>1</v>
      </c>
      <c r="G53" s="220">
        <v>45</v>
      </c>
      <c r="H53" s="193">
        <f t="shared" si="3"/>
        <v>360</v>
      </c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1.25" customHeight="1" x14ac:dyDescent="0.25">
      <c r="A54" s="156"/>
      <c r="B54" s="216"/>
      <c r="C54" s="217" t="s">
        <v>290</v>
      </c>
      <c r="D54" s="218">
        <f t="shared" si="4"/>
        <v>8</v>
      </c>
      <c r="E54" s="219">
        <v>1</v>
      </c>
      <c r="F54" s="219">
        <v>1</v>
      </c>
      <c r="G54" s="220">
        <v>180</v>
      </c>
      <c r="H54" s="193">
        <f t="shared" si="3"/>
        <v>1440</v>
      </c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1.25" customHeight="1" x14ac:dyDescent="0.25">
      <c r="A55" s="156"/>
      <c r="B55" s="216"/>
      <c r="C55" s="217" t="s">
        <v>291</v>
      </c>
      <c r="D55" s="218">
        <f t="shared" si="4"/>
        <v>8</v>
      </c>
      <c r="E55" s="219">
        <v>1</v>
      </c>
      <c r="F55" s="219">
        <v>1</v>
      </c>
      <c r="G55" s="220">
        <v>40</v>
      </c>
      <c r="H55" s="193">
        <f t="shared" si="3"/>
        <v>320</v>
      </c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1.25" customHeight="1" x14ac:dyDescent="0.25">
      <c r="A56" s="156"/>
      <c r="B56" s="221"/>
      <c r="C56" s="221"/>
      <c r="D56" s="221"/>
      <c r="E56" s="221"/>
      <c r="F56" s="222"/>
      <c r="G56" s="223"/>
      <c r="H56" s="224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1.25" customHeight="1" x14ac:dyDescent="0.25">
      <c r="A57" s="156"/>
      <c r="C57" s="720" t="s">
        <v>272</v>
      </c>
      <c r="D57" s="514"/>
      <c r="E57" s="514"/>
      <c r="F57" s="514"/>
      <c r="G57" s="517"/>
      <c r="H57" s="210">
        <f>+H51+H49+H46+H45+H50+H47+H48</f>
        <v>23840</v>
      </c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1.25" customHeight="1" x14ac:dyDescent="0.25">
      <c r="A58" s="156"/>
      <c r="C58" s="138"/>
      <c r="D58" s="138"/>
      <c r="E58" s="138"/>
      <c r="F58" s="138"/>
      <c r="G58" s="159"/>
      <c r="H58" s="224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1.25" customHeight="1" x14ac:dyDescent="0.25">
      <c r="A59" s="156"/>
      <c r="G59" s="205"/>
      <c r="H59" s="20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5" customHeight="1" x14ac:dyDescent="0.25">
      <c r="A60" s="173"/>
      <c r="B60" s="174" t="s">
        <v>292</v>
      </c>
      <c r="C60" s="175"/>
      <c r="D60" s="175"/>
      <c r="E60" s="175"/>
      <c r="F60" s="175"/>
      <c r="G60" s="176"/>
      <c r="H60" s="177">
        <f>+H62+H89</f>
        <v>7350.16</v>
      </c>
      <c r="I60" s="173"/>
      <c r="J60" s="173"/>
      <c r="K60" s="156"/>
      <c r="L60" s="156"/>
      <c r="M60" s="156"/>
      <c r="N60" s="156"/>
      <c r="O60" s="156"/>
      <c r="P60" s="173"/>
      <c r="Q60" s="173"/>
      <c r="R60" s="173"/>
      <c r="S60" s="173"/>
      <c r="T60" s="173"/>
      <c r="U60" s="173"/>
      <c r="V60" s="173"/>
      <c r="W60" s="173"/>
      <c r="X60" s="173"/>
      <c r="Y60" s="173"/>
      <c r="Z60" s="173"/>
    </row>
    <row r="61" spans="1:26" ht="15.75" customHeight="1" x14ac:dyDescent="0.25">
      <c r="A61" s="156"/>
      <c r="B61" s="221"/>
      <c r="C61" s="221"/>
      <c r="D61" s="221"/>
      <c r="E61" s="221"/>
      <c r="F61" s="221"/>
      <c r="G61" s="223"/>
      <c r="H61" s="225"/>
      <c r="I61" s="167"/>
      <c r="J61" s="167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5" customHeight="1" x14ac:dyDescent="0.25">
      <c r="A62" s="178"/>
      <c r="B62" s="179" t="s">
        <v>293</v>
      </c>
      <c r="C62" s="180"/>
      <c r="D62" s="180"/>
      <c r="E62" s="180"/>
      <c r="F62" s="180"/>
      <c r="G62" s="181"/>
      <c r="H62" s="182">
        <f>+H87</f>
        <v>7350.16</v>
      </c>
      <c r="I62" s="178"/>
      <c r="J62" s="178"/>
      <c r="K62" s="156"/>
      <c r="L62" s="156"/>
      <c r="M62" s="156"/>
      <c r="N62" s="156"/>
      <c r="O62" s="156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</row>
    <row r="63" spans="1:26" ht="15" customHeight="1" x14ac:dyDescent="0.25">
      <c r="A63" s="226"/>
      <c r="B63" s="227"/>
      <c r="C63" s="228"/>
      <c r="D63" s="228"/>
      <c r="E63" s="228"/>
      <c r="F63" s="228"/>
      <c r="G63" s="229"/>
      <c r="H63" s="230"/>
      <c r="I63" s="226"/>
      <c r="J63" s="226"/>
      <c r="K63" s="156"/>
      <c r="L63" s="156"/>
      <c r="M63" s="156"/>
      <c r="N63" s="156"/>
      <c r="O63" s="156"/>
      <c r="P63" s="226"/>
      <c r="Q63" s="226"/>
      <c r="R63" s="226"/>
      <c r="S63" s="226"/>
      <c r="T63" s="226"/>
      <c r="U63" s="226"/>
      <c r="V63" s="226"/>
      <c r="W63" s="226"/>
      <c r="X63" s="226"/>
      <c r="Y63" s="226"/>
      <c r="Z63" s="226"/>
    </row>
    <row r="64" spans="1:26" ht="11.25" customHeight="1" x14ac:dyDescent="0.25">
      <c r="A64" s="156"/>
      <c r="B64" s="723" t="s">
        <v>294</v>
      </c>
      <c r="C64" s="517"/>
      <c r="D64" s="231"/>
      <c r="E64" s="232">
        <f>+G.G.!F22</f>
        <v>5</v>
      </c>
      <c r="F64" s="233" t="s">
        <v>295</v>
      </c>
      <c r="G64" s="234"/>
      <c r="H64" s="235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1.25" customHeight="1" x14ac:dyDescent="0.25">
      <c r="A65" s="156"/>
      <c r="B65" s="236" t="s">
        <v>296</v>
      </c>
      <c r="C65" s="186" t="s">
        <v>297</v>
      </c>
      <c r="D65" s="186" t="s">
        <v>298</v>
      </c>
      <c r="E65" s="186" t="s">
        <v>120</v>
      </c>
      <c r="F65" s="237" t="s">
        <v>299</v>
      </c>
      <c r="G65" s="238" t="s">
        <v>300</v>
      </c>
      <c r="H65" s="188" t="s">
        <v>257</v>
      </c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1.25" customHeight="1" x14ac:dyDescent="0.25">
      <c r="A66" s="156"/>
      <c r="B66" s="239" t="s">
        <v>301</v>
      </c>
      <c r="C66" s="499">
        <v>6130.9717999999993</v>
      </c>
      <c r="D66" s="240">
        <v>12.5</v>
      </c>
      <c r="E66" s="241" t="s">
        <v>302</v>
      </c>
      <c r="F66" s="208">
        <f t="shared" ref="F66:F69" si="5">(C66/8)</f>
        <v>766.37147499999992</v>
      </c>
      <c r="G66" s="209">
        <f t="shared" ref="G66:G69" si="6">IF($E$64="","",+ROUNDUP(F66/$E$64/26,0))</f>
        <v>6</v>
      </c>
      <c r="H66" s="242">
        <f t="shared" ref="H66:H68" si="7">(+ROUND(D66*C66,2))*0.4</f>
        <v>30654.86</v>
      </c>
      <c r="I66" s="156"/>
      <c r="J66" s="156"/>
      <c r="K66" s="243"/>
      <c r="L66" s="243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1.25" customHeight="1" x14ac:dyDescent="0.25">
      <c r="A67" s="156"/>
      <c r="B67" s="239" t="s">
        <v>303</v>
      </c>
      <c r="C67" s="499">
        <v>7234.2629000000006</v>
      </c>
      <c r="D67" s="240">
        <v>15</v>
      </c>
      <c r="E67" s="241" t="s">
        <v>302</v>
      </c>
      <c r="F67" s="208">
        <f t="shared" si="5"/>
        <v>904.28286250000008</v>
      </c>
      <c r="G67" s="209">
        <f t="shared" si="6"/>
        <v>7</v>
      </c>
      <c r="H67" s="242">
        <f t="shared" si="7"/>
        <v>43405.576000000001</v>
      </c>
      <c r="I67" s="156"/>
      <c r="J67" s="156"/>
      <c r="K67" s="243"/>
      <c r="L67" s="243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1.25" customHeight="1" x14ac:dyDescent="0.25">
      <c r="A68" s="156"/>
      <c r="B68" s="239" t="s">
        <v>304</v>
      </c>
      <c r="C68" s="499">
        <v>12603.243499999999</v>
      </c>
      <c r="D68" s="240">
        <v>18.75</v>
      </c>
      <c r="E68" s="241" t="s">
        <v>302</v>
      </c>
      <c r="F68" s="208">
        <f t="shared" si="5"/>
        <v>1575.4054374999998</v>
      </c>
      <c r="G68" s="209">
        <f t="shared" si="6"/>
        <v>13</v>
      </c>
      <c r="H68" s="242">
        <f t="shared" si="7"/>
        <v>94524.328000000009</v>
      </c>
      <c r="I68" s="156"/>
      <c r="J68" s="156"/>
      <c r="K68" s="243"/>
      <c r="L68" s="243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40.5" customHeight="1" x14ac:dyDescent="0.25">
      <c r="A69" s="156"/>
      <c r="B69" s="244" t="s">
        <v>305</v>
      </c>
      <c r="C69" s="245">
        <v>42</v>
      </c>
      <c r="D69" s="246">
        <v>30</v>
      </c>
      <c r="E69" s="247" t="s">
        <v>302</v>
      </c>
      <c r="F69" s="248">
        <f t="shared" si="5"/>
        <v>5.25</v>
      </c>
      <c r="G69" s="192">
        <f t="shared" si="6"/>
        <v>1</v>
      </c>
      <c r="H69" s="249">
        <f>D69*C69</f>
        <v>1260</v>
      </c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1.25" customHeight="1" x14ac:dyDescent="0.25">
      <c r="A70" s="156"/>
      <c r="B70" s="239" t="s">
        <v>271</v>
      </c>
      <c r="C70" s="190">
        <v>1</v>
      </c>
      <c r="D70" s="250">
        <f>+G22</f>
        <v>3000</v>
      </c>
      <c r="E70" s="241" t="s">
        <v>306</v>
      </c>
      <c r="F70" s="208">
        <f>+F22</f>
        <v>5</v>
      </c>
      <c r="G70" s="209">
        <f t="shared" ref="G70:G75" si="8">+C70</f>
        <v>1</v>
      </c>
      <c r="H70" s="242">
        <f t="shared" ref="H70:H75" si="9">D70*C70*F70</f>
        <v>15000</v>
      </c>
      <c r="I70" s="156"/>
      <c r="J70" s="251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1.25" customHeight="1" x14ac:dyDescent="0.25">
      <c r="A71" s="156"/>
      <c r="B71" s="239" t="s">
        <v>307</v>
      </c>
      <c r="C71" s="250">
        <v>2</v>
      </c>
      <c r="D71" s="250">
        <f>+G27</f>
        <v>2200</v>
      </c>
      <c r="E71" s="241" t="s">
        <v>306</v>
      </c>
      <c r="F71" s="208">
        <f>+F27</f>
        <v>5</v>
      </c>
      <c r="G71" s="209">
        <f t="shared" si="8"/>
        <v>2</v>
      </c>
      <c r="H71" s="242">
        <f t="shared" si="9"/>
        <v>22000</v>
      </c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1.25" customHeight="1" x14ac:dyDescent="0.25">
      <c r="A72" s="168"/>
      <c r="B72" s="239" t="s">
        <v>308</v>
      </c>
      <c r="C72" s="190">
        <f>'ASIST. RES'!E25</f>
        <v>1</v>
      </c>
      <c r="D72" s="250">
        <f>+'ASIST. RES'!G25</f>
        <v>4000</v>
      </c>
      <c r="E72" s="241" t="s">
        <v>306</v>
      </c>
      <c r="F72" s="208">
        <f>+'ASIST. RES'!F25</f>
        <v>5</v>
      </c>
      <c r="G72" s="209">
        <f t="shared" si="8"/>
        <v>1</v>
      </c>
      <c r="H72" s="242">
        <f t="shared" si="9"/>
        <v>20000</v>
      </c>
      <c r="I72" s="168"/>
      <c r="J72" s="168"/>
      <c r="K72" s="156"/>
      <c r="L72" s="156"/>
      <c r="M72" s="156"/>
      <c r="N72" s="156"/>
      <c r="O72" s="156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</row>
    <row r="73" spans="1:26" ht="11.25" customHeight="1" x14ac:dyDescent="0.25">
      <c r="A73" s="168"/>
      <c r="B73" s="239" t="s">
        <v>309</v>
      </c>
      <c r="C73" s="190">
        <v>1</v>
      </c>
      <c r="D73" s="250">
        <f>+ADMINISTRATIVO!F18</f>
        <v>4000</v>
      </c>
      <c r="E73" s="241" t="s">
        <v>306</v>
      </c>
      <c r="F73" s="208">
        <f>+ADMINISTRATIVO!F19</f>
        <v>5</v>
      </c>
      <c r="G73" s="209">
        <f t="shared" si="8"/>
        <v>1</v>
      </c>
      <c r="H73" s="242">
        <f t="shared" si="9"/>
        <v>20000</v>
      </c>
      <c r="I73" s="168"/>
      <c r="J73" s="168"/>
      <c r="K73" s="156"/>
      <c r="L73" s="156"/>
      <c r="M73" s="156"/>
      <c r="N73" s="156"/>
      <c r="O73" s="156"/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</row>
    <row r="74" spans="1:26" ht="11.25" customHeight="1" x14ac:dyDescent="0.25">
      <c r="A74" s="156"/>
      <c r="B74" s="239" t="s">
        <v>310</v>
      </c>
      <c r="C74" s="250">
        <f>RESIDENTE!E26</f>
        <v>1</v>
      </c>
      <c r="D74" s="250">
        <f>+RESIDENTE!G26</f>
        <v>8000</v>
      </c>
      <c r="E74" s="241" t="s">
        <v>306</v>
      </c>
      <c r="F74" s="208">
        <f>+RESIDENTE!F19</f>
        <v>5</v>
      </c>
      <c r="G74" s="209">
        <f t="shared" si="8"/>
        <v>1</v>
      </c>
      <c r="H74" s="242">
        <f t="shared" si="9"/>
        <v>40000</v>
      </c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1.25" customHeight="1" x14ac:dyDescent="0.25">
      <c r="A75" s="156"/>
      <c r="B75" s="239" t="str">
        <f>SOCIAL!B14</f>
        <v>GESTOR SOCIAL</v>
      </c>
      <c r="C75" s="250">
        <f>SOCIAL!E25</f>
        <v>1</v>
      </c>
      <c r="D75" s="250">
        <f>SOCIAL!G26</f>
        <v>4000</v>
      </c>
      <c r="E75" s="241" t="s">
        <v>306</v>
      </c>
      <c r="F75" s="208">
        <f>SOCIAL!F19</f>
        <v>5</v>
      </c>
      <c r="G75" s="209">
        <f t="shared" si="8"/>
        <v>1</v>
      </c>
      <c r="H75" s="242">
        <f t="shared" si="9"/>
        <v>20000</v>
      </c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1.25" customHeight="1" x14ac:dyDescent="0.25">
      <c r="A76" s="156"/>
      <c r="B76" s="252"/>
      <c r="C76" s="252"/>
      <c r="D76" s="252"/>
      <c r="E76" s="252"/>
      <c r="F76" s="253" t="s">
        <v>272</v>
      </c>
      <c r="G76" s="254">
        <f t="shared" ref="G76:H76" si="10">SUM(G66:G75)</f>
        <v>34</v>
      </c>
      <c r="H76" s="255">
        <f t="shared" si="10"/>
        <v>306844.76400000002</v>
      </c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1.25" customHeight="1" x14ac:dyDescent="0.25">
      <c r="A77" s="156"/>
      <c r="G77" s="205"/>
      <c r="H77" s="20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1.25" customHeight="1" x14ac:dyDescent="0.25">
      <c r="A78" s="156"/>
      <c r="C78" s="721" t="s">
        <v>311</v>
      </c>
      <c r="D78" s="514"/>
      <c r="E78" s="514"/>
      <c r="F78" s="514"/>
      <c r="G78" s="525"/>
      <c r="H78" s="256" t="s">
        <v>257</v>
      </c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1.25" customHeight="1" x14ac:dyDescent="0.25">
      <c r="A79" s="156"/>
      <c r="C79" s="257" t="s">
        <v>312</v>
      </c>
      <c r="D79" s="258"/>
      <c r="E79" s="722">
        <v>0.01</v>
      </c>
      <c r="F79" s="514"/>
      <c r="G79" s="517"/>
      <c r="H79" s="193">
        <f>+ROUND(H76*E79,2)</f>
        <v>3068.45</v>
      </c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1.25" customHeight="1" x14ac:dyDescent="0.25">
      <c r="A80" s="156"/>
      <c r="C80" s="259" t="s">
        <v>313</v>
      </c>
      <c r="D80" s="260"/>
      <c r="E80" s="722">
        <v>0.18</v>
      </c>
      <c r="F80" s="514"/>
      <c r="G80" s="517"/>
      <c r="H80" s="193">
        <f>+ROUND(H79*E80,2)</f>
        <v>552.32000000000005</v>
      </c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1.25" customHeight="1" x14ac:dyDescent="0.25">
      <c r="A81" s="156"/>
      <c r="C81" s="724" t="s">
        <v>314</v>
      </c>
      <c r="D81" s="514"/>
      <c r="E81" s="514"/>
      <c r="F81" s="514"/>
      <c r="G81" s="525"/>
      <c r="H81" s="261">
        <f>+H79+H80</f>
        <v>3620.77</v>
      </c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1.25" customHeight="1" x14ac:dyDescent="0.25">
      <c r="A82" s="156"/>
      <c r="G82" s="205"/>
      <c r="H82" s="20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1.25" customHeight="1" x14ac:dyDescent="0.25">
      <c r="A83" s="156"/>
      <c r="C83" s="721" t="s">
        <v>315</v>
      </c>
      <c r="D83" s="514"/>
      <c r="E83" s="514"/>
      <c r="F83" s="514"/>
      <c r="G83" s="525"/>
      <c r="H83" s="256" t="s">
        <v>257</v>
      </c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1.25" customHeight="1" x14ac:dyDescent="0.25">
      <c r="A84" s="156"/>
      <c r="C84" s="257" t="s">
        <v>316</v>
      </c>
      <c r="D84" s="258"/>
      <c r="E84" s="722">
        <v>0.01</v>
      </c>
      <c r="F84" s="514"/>
      <c r="G84" s="517"/>
      <c r="H84" s="193">
        <f>+ROUND(H76*E84,2)</f>
        <v>3068.45</v>
      </c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1.25" customHeight="1" x14ac:dyDescent="0.25">
      <c r="A85" s="156"/>
      <c r="C85" s="259" t="s">
        <v>317</v>
      </c>
      <c r="D85" s="260"/>
      <c r="E85" s="262">
        <v>0.03</v>
      </c>
      <c r="F85" s="722">
        <f>+(E85+1)*(E80+1)</f>
        <v>1.2154</v>
      </c>
      <c r="G85" s="517"/>
      <c r="H85" s="193">
        <f>+ROUND(H79*F85,2)-H79</f>
        <v>660.94</v>
      </c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1.25" customHeight="1" x14ac:dyDescent="0.25">
      <c r="A86" s="156"/>
      <c r="C86" s="724" t="s">
        <v>318</v>
      </c>
      <c r="D86" s="514"/>
      <c r="E86" s="514"/>
      <c r="F86" s="514"/>
      <c r="G86" s="525"/>
      <c r="H86" s="261">
        <f>+H84+H85</f>
        <v>3729.39</v>
      </c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1.25" customHeight="1" x14ac:dyDescent="0.25">
      <c r="A87" s="156"/>
      <c r="C87" s="720" t="s">
        <v>272</v>
      </c>
      <c r="D87" s="514"/>
      <c r="E87" s="514"/>
      <c r="F87" s="514"/>
      <c r="G87" s="517"/>
      <c r="H87" s="210">
        <f>+H81+H86</f>
        <v>7350.16</v>
      </c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1.25" customHeight="1" x14ac:dyDescent="0.25">
      <c r="A88" s="156"/>
      <c r="B88" s="194"/>
      <c r="C88" s="194"/>
      <c r="D88" s="194"/>
      <c r="E88" s="194"/>
      <c r="F88" s="194"/>
      <c r="G88" s="263"/>
      <c r="H88" s="264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5" customHeight="1" x14ac:dyDescent="0.25">
      <c r="A89" s="178"/>
      <c r="B89" s="179" t="s">
        <v>319</v>
      </c>
      <c r="C89" s="180"/>
      <c r="D89" s="180"/>
      <c r="E89" s="180"/>
      <c r="F89" s="180"/>
      <c r="G89" s="181"/>
      <c r="H89" s="182">
        <f>+H90</f>
        <v>0</v>
      </c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</row>
    <row r="90" spans="1:26" ht="11.25" customHeight="1" x14ac:dyDescent="0.25">
      <c r="A90" s="156"/>
      <c r="B90" s="725" t="s">
        <v>320</v>
      </c>
      <c r="C90" s="574"/>
      <c r="D90" s="574"/>
      <c r="E90" s="574"/>
      <c r="F90" s="574"/>
      <c r="G90" s="575"/>
      <c r="H90" s="210">
        <v>0</v>
      </c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1.25" customHeight="1" x14ac:dyDescent="0.25">
      <c r="A91" s="156"/>
      <c r="B91" s="156"/>
      <c r="C91" s="156"/>
      <c r="D91" s="156"/>
      <c r="E91" s="156"/>
      <c r="F91" s="156"/>
      <c r="G91" s="243"/>
      <c r="H91" s="265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23.25" customHeight="1" x14ac:dyDescent="0.25">
      <c r="A92" s="156"/>
      <c r="B92" s="726" t="s">
        <v>321</v>
      </c>
      <c r="C92" s="514"/>
      <c r="D92" s="514"/>
      <c r="E92" s="514"/>
      <c r="F92" s="514"/>
      <c r="G92" s="515"/>
      <c r="H92" s="266">
        <f>H60+H16</f>
        <v>99815.16</v>
      </c>
      <c r="I92" s="167"/>
      <c r="J92" s="167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1.25" customHeight="1" x14ac:dyDescent="0.25">
      <c r="A93" s="267"/>
      <c r="B93" s="268" t="s">
        <v>322</v>
      </c>
      <c r="C93" s="201"/>
      <c r="D93" s="201"/>
      <c r="E93" s="201"/>
      <c r="F93" s="201"/>
      <c r="G93" s="269"/>
      <c r="H93" s="270"/>
      <c r="I93" s="267"/>
      <c r="J93" s="267"/>
      <c r="K93" s="267"/>
      <c r="L93" s="267"/>
      <c r="M93" s="267"/>
      <c r="N93" s="267"/>
      <c r="O93" s="267"/>
      <c r="P93" s="267"/>
      <c r="Q93" s="267"/>
      <c r="R93" s="267"/>
      <c r="S93" s="267"/>
      <c r="T93" s="267"/>
      <c r="U93" s="267"/>
      <c r="V93" s="267"/>
      <c r="W93" s="267"/>
      <c r="X93" s="267"/>
      <c r="Y93" s="267"/>
      <c r="Z93" s="267"/>
    </row>
    <row r="94" spans="1:26" ht="15" customHeight="1" x14ac:dyDescent="0.25">
      <c r="A94" s="10"/>
      <c r="B94" s="727" t="s">
        <v>323</v>
      </c>
      <c r="C94" s="514"/>
      <c r="D94" s="514"/>
      <c r="E94" s="514"/>
      <c r="F94" s="514"/>
      <c r="G94" s="514"/>
      <c r="H94" s="517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5" customHeight="1" x14ac:dyDescent="0.25">
      <c r="A95" s="156"/>
      <c r="B95" s="156"/>
      <c r="C95" s="156"/>
      <c r="D95" s="156"/>
      <c r="E95" s="156"/>
      <c r="F95" s="156"/>
      <c r="G95" s="156"/>
      <c r="H95" s="156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5" customHeight="1" x14ac:dyDescent="0.25">
      <c r="A96" s="156"/>
      <c r="B96" s="156"/>
      <c r="C96" s="156"/>
      <c r="D96" s="156"/>
      <c r="E96" s="156"/>
      <c r="F96" s="156"/>
      <c r="G96" s="156"/>
      <c r="H96" s="156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5" customHeight="1" x14ac:dyDescent="0.25">
      <c r="A97" s="156"/>
      <c r="B97" s="156"/>
      <c r="C97" s="156"/>
      <c r="D97" s="156"/>
      <c r="E97" s="156"/>
      <c r="F97" s="156"/>
      <c r="G97" s="156"/>
      <c r="H97" s="156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5" customHeight="1" x14ac:dyDescent="0.25">
      <c r="A98" s="156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5" customHeight="1" x14ac:dyDescent="0.25">
      <c r="A99" s="156"/>
      <c r="B99" s="156"/>
      <c r="C99" s="156"/>
      <c r="D99" s="156"/>
      <c r="E99" s="156"/>
      <c r="F99" s="156"/>
      <c r="G99" s="156"/>
      <c r="H99" s="156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5" customHeight="1" x14ac:dyDescent="0.25">
      <c r="A100" s="156"/>
      <c r="B100" s="156"/>
      <c r="C100" s="156"/>
      <c r="D100" s="156"/>
      <c r="E100" s="156"/>
      <c r="F100" s="156"/>
      <c r="G100" s="156"/>
      <c r="H100" s="156"/>
      <c r="I100" s="10"/>
      <c r="J100" s="10"/>
      <c r="K100" s="271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5" customHeight="1" x14ac:dyDescent="0.25">
      <c r="A101" s="156"/>
      <c r="B101" s="156"/>
      <c r="C101" s="156"/>
      <c r="D101" s="156"/>
      <c r="E101" s="156"/>
      <c r="F101" s="156"/>
      <c r="G101" s="156"/>
      <c r="H101" s="156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1.25" customHeight="1" x14ac:dyDescent="0.25">
      <c r="A102" s="156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1.25" customHeight="1" x14ac:dyDescent="0.25">
      <c r="A103" s="156"/>
      <c r="B103" s="156"/>
      <c r="C103" s="156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1.25" customHeight="1" x14ac:dyDescent="0.25">
      <c r="A104" s="156"/>
      <c r="B104" s="156"/>
      <c r="C104" s="138"/>
      <c r="D104" s="138"/>
      <c r="E104" s="138"/>
      <c r="F104" s="138"/>
      <c r="G104" s="159"/>
      <c r="H104" s="224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1.25" customHeight="1" x14ac:dyDescent="0.25">
      <c r="A105" s="156"/>
      <c r="B105" s="156"/>
      <c r="C105" s="138"/>
      <c r="D105" s="138"/>
      <c r="E105" s="138"/>
      <c r="F105" s="138"/>
      <c r="G105" s="159"/>
      <c r="H105" s="224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1.25" customHeight="1" x14ac:dyDescent="0.25">
      <c r="A106" s="156"/>
      <c r="B106" s="156"/>
      <c r="C106" s="138"/>
      <c r="D106" s="138"/>
      <c r="E106" s="138"/>
      <c r="F106" s="138"/>
      <c r="G106" s="159"/>
      <c r="H106" s="224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1.25" customHeight="1" x14ac:dyDescent="0.25">
      <c r="A107" s="156"/>
      <c r="B107" s="156"/>
      <c r="C107" s="138"/>
      <c r="D107" s="138"/>
      <c r="E107" s="138"/>
      <c r="F107" s="138"/>
      <c r="G107" s="159"/>
      <c r="H107" s="224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1.25" customHeight="1" x14ac:dyDescent="0.25">
      <c r="A108" s="156"/>
      <c r="B108" s="156"/>
      <c r="C108" s="138"/>
      <c r="D108" s="138"/>
      <c r="E108" s="138"/>
      <c r="F108" s="138"/>
      <c r="G108" s="159"/>
      <c r="H108" s="224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1.25" customHeight="1" x14ac:dyDescent="0.25">
      <c r="A109" s="156"/>
      <c r="B109" s="156"/>
      <c r="C109" s="138"/>
      <c r="D109" s="138"/>
      <c r="E109" s="138"/>
      <c r="F109" s="138"/>
      <c r="G109" s="159"/>
      <c r="H109" s="224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1.25" customHeight="1" x14ac:dyDescent="0.25">
      <c r="A110" s="156"/>
      <c r="B110" s="156"/>
      <c r="C110" s="138"/>
      <c r="D110" s="138"/>
      <c r="E110" s="138"/>
      <c r="F110" s="138"/>
      <c r="G110" s="159"/>
      <c r="H110" s="224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1.25" customHeight="1" x14ac:dyDescent="0.25">
      <c r="A111" s="156"/>
      <c r="B111" s="156"/>
      <c r="C111" s="138"/>
      <c r="D111" s="138"/>
      <c r="E111" s="138"/>
      <c r="F111" s="138"/>
      <c r="G111" s="159"/>
      <c r="H111" s="224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1.25" customHeight="1" x14ac:dyDescent="0.25">
      <c r="A112" s="156"/>
      <c r="B112" s="156"/>
      <c r="C112" s="138"/>
      <c r="D112" s="138"/>
      <c r="E112" s="138"/>
      <c r="F112" s="138"/>
      <c r="G112" s="159"/>
      <c r="H112" s="224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1.25" customHeight="1" x14ac:dyDescent="0.25">
      <c r="A113" s="156"/>
      <c r="B113" s="156"/>
      <c r="C113" s="138"/>
      <c r="D113" s="138"/>
      <c r="E113" s="138"/>
      <c r="F113" s="138"/>
      <c r="G113" s="159"/>
      <c r="H113" s="224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1.25" customHeight="1" x14ac:dyDescent="0.25">
      <c r="A114" s="156"/>
      <c r="B114" s="156"/>
      <c r="C114" s="138"/>
      <c r="D114" s="138"/>
      <c r="E114" s="138"/>
      <c r="F114" s="138"/>
      <c r="G114" s="159"/>
      <c r="H114" s="224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1.25" customHeight="1" x14ac:dyDescent="0.25">
      <c r="A115" s="156"/>
      <c r="B115" s="156"/>
      <c r="C115" s="138"/>
      <c r="D115" s="138"/>
      <c r="E115" s="138"/>
      <c r="F115" s="138"/>
      <c r="G115" s="159"/>
      <c r="H115" s="224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1.25" customHeight="1" x14ac:dyDescent="0.25">
      <c r="A116" s="156"/>
      <c r="B116" s="156"/>
      <c r="C116" s="138"/>
      <c r="D116" s="138"/>
      <c r="E116" s="138"/>
      <c r="F116" s="138"/>
      <c r="G116" s="159"/>
      <c r="H116" s="224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1.25" customHeight="1" x14ac:dyDescent="0.25">
      <c r="A117" s="156"/>
      <c r="B117" s="156"/>
      <c r="C117" s="138"/>
      <c r="D117" s="138"/>
      <c r="E117" s="138"/>
      <c r="F117" s="138"/>
      <c r="G117" s="159"/>
      <c r="H117" s="224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1.25" customHeight="1" x14ac:dyDescent="0.25">
      <c r="A118" s="156"/>
      <c r="B118" s="156"/>
      <c r="C118" s="138"/>
      <c r="D118" s="138"/>
      <c r="E118" s="138"/>
      <c r="F118" s="138"/>
      <c r="G118" s="159"/>
      <c r="H118" s="224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1.25" customHeight="1" x14ac:dyDescent="0.25">
      <c r="A119" s="156"/>
      <c r="B119" s="156"/>
      <c r="C119" s="138"/>
      <c r="D119" s="138"/>
      <c r="E119" s="138"/>
      <c r="F119" s="138"/>
      <c r="G119" s="159"/>
      <c r="H119" s="224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1.25" customHeight="1" x14ac:dyDescent="0.25">
      <c r="A120" s="156"/>
      <c r="B120" s="156"/>
      <c r="C120" s="138"/>
      <c r="D120" s="138"/>
      <c r="E120" s="138"/>
      <c r="F120" s="138"/>
      <c r="G120" s="159"/>
      <c r="H120" s="224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1.25" customHeight="1" x14ac:dyDescent="0.25">
      <c r="A121" s="156"/>
      <c r="B121" s="156"/>
      <c r="C121" s="138"/>
      <c r="D121" s="138"/>
      <c r="E121" s="138"/>
      <c r="F121" s="138"/>
      <c r="G121" s="159"/>
      <c r="H121" s="224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1.25" customHeight="1" x14ac:dyDescent="0.25">
      <c r="A122" s="156"/>
      <c r="B122" s="156"/>
      <c r="C122" s="138"/>
      <c r="D122" s="138"/>
      <c r="E122" s="138"/>
      <c r="F122" s="138"/>
      <c r="G122" s="159"/>
      <c r="H122" s="224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1.25" customHeight="1" x14ac:dyDescent="0.25">
      <c r="A123" s="156"/>
      <c r="B123" s="156"/>
      <c r="C123" s="138"/>
      <c r="D123" s="138"/>
      <c r="E123" s="138"/>
      <c r="F123" s="138"/>
      <c r="G123" s="159"/>
      <c r="H123" s="224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1.25" customHeight="1" x14ac:dyDescent="0.25">
      <c r="A124" s="156"/>
      <c r="B124" s="156"/>
      <c r="C124" s="138"/>
      <c r="D124" s="138"/>
      <c r="E124" s="138"/>
      <c r="F124" s="138"/>
      <c r="G124" s="159"/>
      <c r="H124" s="224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1.25" customHeight="1" x14ac:dyDescent="0.25">
      <c r="A125" s="156"/>
      <c r="B125" s="156"/>
      <c r="C125" s="138"/>
      <c r="D125" s="138"/>
      <c r="E125" s="138"/>
      <c r="F125" s="138"/>
      <c r="G125" s="159"/>
      <c r="H125" s="224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1.25" customHeight="1" x14ac:dyDescent="0.25">
      <c r="A126" s="156"/>
      <c r="B126" s="156"/>
      <c r="C126" s="138"/>
      <c r="D126" s="138"/>
      <c r="E126" s="138"/>
      <c r="F126" s="138"/>
      <c r="G126" s="159"/>
      <c r="H126" s="224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1.25" customHeight="1" x14ac:dyDescent="0.25">
      <c r="A127" s="156"/>
      <c r="B127" s="156"/>
      <c r="C127" s="138"/>
      <c r="D127" s="138"/>
      <c r="E127" s="138"/>
      <c r="F127" s="138"/>
      <c r="G127" s="159"/>
      <c r="H127" s="224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1.25" customHeight="1" x14ac:dyDescent="0.25">
      <c r="A128" s="156"/>
      <c r="B128" s="156"/>
      <c r="C128" s="138"/>
      <c r="D128" s="138"/>
      <c r="E128" s="138"/>
      <c r="F128" s="138"/>
      <c r="G128" s="159"/>
      <c r="H128" s="224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1.25" customHeight="1" x14ac:dyDescent="0.25">
      <c r="A129" s="156"/>
      <c r="B129" s="156"/>
      <c r="C129" s="138"/>
      <c r="D129" s="138"/>
      <c r="E129" s="138"/>
      <c r="F129" s="138"/>
      <c r="G129" s="159"/>
      <c r="H129" s="224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1.25" customHeight="1" x14ac:dyDescent="0.25">
      <c r="A130" s="156"/>
      <c r="B130" s="156"/>
      <c r="C130" s="138"/>
      <c r="D130" s="138"/>
      <c r="E130" s="138"/>
      <c r="F130" s="138"/>
      <c r="G130" s="159"/>
      <c r="H130" s="224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1.25" customHeight="1" x14ac:dyDescent="0.25">
      <c r="A131" s="156"/>
      <c r="B131" s="156"/>
      <c r="C131" s="138"/>
      <c r="D131" s="138"/>
      <c r="E131" s="138"/>
      <c r="F131" s="138"/>
      <c r="G131" s="159"/>
      <c r="H131" s="224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1.25" customHeight="1" x14ac:dyDescent="0.25">
      <c r="A132" s="156"/>
      <c r="B132" s="156"/>
      <c r="C132" s="138"/>
      <c r="D132" s="138"/>
      <c r="E132" s="138"/>
      <c r="F132" s="138"/>
      <c r="G132" s="159"/>
      <c r="H132" s="224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1.25" customHeight="1" x14ac:dyDescent="0.25">
      <c r="A133" s="156"/>
      <c r="B133" s="156"/>
      <c r="C133" s="138"/>
      <c r="D133" s="138"/>
      <c r="E133" s="138"/>
      <c r="F133" s="138"/>
      <c r="G133" s="159"/>
      <c r="H133" s="224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1.25" customHeight="1" x14ac:dyDescent="0.25">
      <c r="A134" s="156"/>
      <c r="B134" s="156"/>
      <c r="C134" s="138"/>
      <c r="D134" s="138"/>
      <c r="E134" s="138"/>
      <c r="F134" s="138"/>
      <c r="G134" s="159"/>
      <c r="H134" s="224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1.25" customHeight="1" x14ac:dyDescent="0.25">
      <c r="A135" s="156"/>
      <c r="B135" s="156"/>
      <c r="C135" s="138"/>
      <c r="D135" s="138"/>
      <c r="E135" s="138"/>
      <c r="F135" s="138"/>
      <c r="G135" s="159"/>
      <c r="H135" s="224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1.25" customHeight="1" x14ac:dyDescent="0.25">
      <c r="A136" s="156"/>
      <c r="B136" s="156"/>
      <c r="C136" s="138"/>
      <c r="D136" s="138"/>
      <c r="E136" s="138"/>
      <c r="F136" s="138"/>
      <c r="G136" s="159"/>
      <c r="H136" s="224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1.25" customHeight="1" x14ac:dyDescent="0.25">
      <c r="A137" s="156"/>
      <c r="B137" s="156"/>
      <c r="C137" s="138"/>
      <c r="D137" s="138"/>
      <c r="E137" s="138"/>
      <c r="F137" s="138"/>
      <c r="G137" s="159"/>
      <c r="H137" s="224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1.25" customHeight="1" x14ac:dyDescent="0.25">
      <c r="A138" s="156"/>
      <c r="B138" s="156"/>
      <c r="C138" s="138"/>
      <c r="D138" s="138"/>
      <c r="E138" s="138"/>
      <c r="F138" s="138"/>
      <c r="G138" s="159"/>
      <c r="H138" s="224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1.25" customHeight="1" x14ac:dyDescent="0.25">
      <c r="A139" s="156"/>
      <c r="B139" s="156"/>
      <c r="C139" s="138"/>
      <c r="D139" s="138"/>
      <c r="E139" s="138"/>
      <c r="F139" s="138"/>
      <c r="G139" s="159"/>
      <c r="H139" s="224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1.25" customHeight="1" x14ac:dyDescent="0.25">
      <c r="A140" s="156"/>
      <c r="B140" s="156"/>
      <c r="C140" s="138"/>
      <c r="D140" s="138"/>
      <c r="E140" s="138"/>
      <c r="F140" s="138"/>
      <c r="G140" s="159"/>
      <c r="H140" s="224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1.25" customHeight="1" x14ac:dyDescent="0.25">
      <c r="A141" s="156"/>
      <c r="B141" s="156"/>
      <c r="C141" s="138"/>
      <c r="D141" s="138"/>
      <c r="E141" s="138"/>
      <c r="F141" s="138"/>
      <c r="G141" s="159"/>
      <c r="H141" s="224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1.25" customHeight="1" x14ac:dyDescent="0.25">
      <c r="A142" s="156"/>
      <c r="B142" s="156"/>
      <c r="C142" s="138"/>
      <c r="D142" s="138"/>
      <c r="E142" s="138"/>
      <c r="F142" s="138"/>
      <c r="G142" s="159"/>
      <c r="H142" s="224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1.25" customHeight="1" x14ac:dyDescent="0.25">
      <c r="A143" s="156"/>
      <c r="B143" s="156"/>
      <c r="C143" s="138"/>
      <c r="D143" s="138"/>
      <c r="E143" s="138"/>
      <c r="F143" s="138"/>
      <c r="G143" s="159"/>
      <c r="H143" s="224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1.25" customHeight="1" x14ac:dyDescent="0.25">
      <c r="A144" s="156"/>
      <c r="B144" s="156"/>
      <c r="C144" s="138"/>
      <c r="D144" s="138"/>
      <c r="E144" s="138"/>
      <c r="F144" s="138"/>
      <c r="G144" s="159"/>
      <c r="H144" s="224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1.25" customHeight="1" x14ac:dyDescent="0.25">
      <c r="A145" s="156"/>
      <c r="B145" s="156"/>
      <c r="C145" s="138"/>
      <c r="D145" s="138"/>
      <c r="E145" s="138"/>
      <c r="F145" s="138"/>
      <c r="G145" s="159"/>
      <c r="H145" s="224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1.25" customHeight="1" x14ac:dyDescent="0.25">
      <c r="A146" s="156"/>
      <c r="B146" s="156"/>
      <c r="C146" s="138"/>
      <c r="D146" s="138"/>
      <c r="E146" s="138"/>
      <c r="F146" s="138"/>
      <c r="G146" s="159"/>
      <c r="H146" s="224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1.25" customHeight="1" x14ac:dyDescent="0.25">
      <c r="A147" s="156"/>
      <c r="B147" s="156"/>
      <c r="C147" s="138"/>
      <c r="D147" s="138"/>
      <c r="E147" s="138"/>
      <c r="F147" s="138"/>
      <c r="G147" s="159"/>
      <c r="H147" s="224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1.25" customHeight="1" x14ac:dyDescent="0.25">
      <c r="A148" s="156"/>
      <c r="B148" s="156"/>
      <c r="C148" s="138"/>
      <c r="D148" s="138"/>
      <c r="E148" s="138"/>
      <c r="F148" s="138"/>
      <c r="G148" s="159"/>
      <c r="H148" s="224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1.25" customHeight="1" x14ac:dyDescent="0.25">
      <c r="A149" s="156"/>
      <c r="B149" s="156"/>
      <c r="C149" s="138"/>
      <c r="D149" s="138"/>
      <c r="E149" s="138"/>
      <c r="F149" s="138"/>
      <c r="G149" s="159"/>
      <c r="H149" s="224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1.25" customHeight="1" x14ac:dyDescent="0.25">
      <c r="A150" s="156"/>
      <c r="B150" s="156"/>
      <c r="C150" s="138"/>
      <c r="D150" s="138"/>
      <c r="E150" s="138"/>
      <c r="F150" s="138"/>
      <c r="G150" s="159"/>
      <c r="H150" s="224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1.25" customHeight="1" x14ac:dyDescent="0.25">
      <c r="A151" s="156"/>
      <c r="B151" s="156"/>
      <c r="C151" s="138"/>
      <c r="D151" s="138"/>
      <c r="E151" s="138"/>
      <c r="F151" s="138"/>
      <c r="G151" s="159"/>
      <c r="H151" s="224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1.25" customHeight="1" x14ac:dyDescent="0.25">
      <c r="A152" s="156"/>
      <c r="B152" s="156"/>
      <c r="C152" s="138"/>
      <c r="D152" s="138"/>
      <c r="E152" s="138"/>
      <c r="F152" s="138"/>
      <c r="G152" s="159"/>
      <c r="H152" s="224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1.25" customHeight="1" x14ac:dyDescent="0.25">
      <c r="A153" s="156"/>
      <c r="B153" s="156"/>
      <c r="C153" s="138"/>
      <c r="D153" s="138"/>
      <c r="E153" s="138"/>
      <c r="F153" s="138"/>
      <c r="G153" s="159"/>
      <c r="H153" s="224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1.25" customHeight="1" x14ac:dyDescent="0.25">
      <c r="A154" s="156"/>
      <c r="B154" s="156"/>
      <c r="C154" s="138"/>
      <c r="D154" s="138"/>
      <c r="E154" s="138"/>
      <c r="F154" s="138"/>
      <c r="G154" s="159"/>
      <c r="H154" s="224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1.25" customHeight="1" x14ac:dyDescent="0.25">
      <c r="A155" s="156"/>
      <c r="B155" s="156"/>
      <c r="C155" s="138"/>
      <c r="D155" s="138"/>
      <c r="E155" s="138"/>
      <c r="F155" s="138"/>
      <c r="G155" s="159"/>
      <c r="H155" s="224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1.25" customHeight="1" x14ac:dyDescent="0.25">
      <c r="A156" s="156"/>
      <c r="B156" s="156"/>
      <c r="C156" s="138"/>
      <c r="D156" s="138"/>
      <c r="E156" s="138"/>
      <c r="F156" s="138"/>
      <c r="G156" s="159"/>
      <c r="H156" s="224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1.25" customHeight="1" x14ac:dyDescent="0.25">
      <c r="A157" s="156"/>
      <c r="B157" s="156"/>
      <c r="C157" s="138"/>
      <c r="D157" s="138"/>
      <c r="E157" s="138"/>
      <c r="F157" s="138"/>
      <c r="G157" s="159"/>
      <c r="H157" s="224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1.25" customHeight="1" x14ac:dyDescent="0.25">
      <c r="A158" s="156"/>
      <c r="B158" s="156"/>
      <c r="C158" s="138"/>
      <c r="D158" s="138"/>
      <c r="E158" s="138"/>
      <c r="F158" s="138"/>
      <c r="G158" s="159"/>
      <c r="H158" s="224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1.25" customHeight="1" x14ac:dyDescent="0.25">
      <c r="A159" s="156"/>
      <c r="B159" s="156"/>
      <c r="C159" s="138"/>
      <c r="D159" s="138"/>
      <c r="E159" s="138"/>
      <c r="F159" s="138"/>
      <c r="G159" s="159"/>
      <c r="H159" s="224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1.25" customHeight="1" x14ac:dyDescent="0.25">
      <c r="A160" s="156"/>
      <c r="B160" s="156"/>
      <c r="C160" s="138"/>
      <c r="D160" s="138"/>
      <c r="E160" s="138"/>
      <c r="F160" s="138"/>
      <c r="G160" s="159"/>
      <c r="H160" s="224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1.25" customHeight="1" x14ac:dyDescent="0.25">
      <c r="A161" s="156"/>
      <c r="B161" s="156"/>
      <c r="C161" s="138"/>
      <c r="D161" s="138"/>
      <c r="E161" s="138"/>
      <c r="F161" s="138"/>
      <c r="G161" s="159"/>
      <c r="H161" s="224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1.25" customHeight="1" x14ac:dyDescent="0.25">
      <c r="A162" s="156"/>
      <c r="B162" s="156"/>
      <c r="C162" s="138"/>
      <c r="D162" s="138"/>
      <c r="E162" s="138"/>
      <c r="F162" s="138"/>
      <c r="G162" s="159"/>
      <c r="H162" s="224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1.25" customHeight="1" x14ac:dyDescent="0.25">
      <c r="A163" s="156"/>
      <c r="B163" s="156"/>
      <c r="C163" s="138"/>
      <c r="D163" s="138"/>
      <c r="E163" s="138"/>
      <c r="F163" s="138"/>
      <c r="G163" s="159"/>
      <c r="H163" s="224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1.25" customHeight="1" x14ac:dyDescent="0.25">
      <c r="A164" s="156"/>
      <c r="B164" s="156"/>
      <c r="C164" s="138"/>
      <c r="D164" s="138"/>
      <c r="E164" s="138"/>
      <c r="F164" s="138"/>
      <c r="G164" s="159"/>
      <c r="H164" s="224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1.25" customHeight="1" x14ac:dyDescent="0.25">
      <c r="A165" s="156"/>
      <c r="B165" s="156"/>
      <c r="C165" s="138"/>
      <c r="D165" s="138"/>
      <c r="E165" s="138"/>
      <c r="F165" s="138"/>
      <c r="G165" s="159"/>
      <c r="H165" s="224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1.25" customHeight="1" x14ac:dyDescent="0.25">
      <c r="A166" s="156"/>
      <c r="B166" s="156"/>
      <c r="C166" s="138"/>
      <c r="D166" s="138"/>
      <c r="E166" s="138"/>
      <c r="F166" s="138"/>
      <c r="G166" s="159"/>
      <c r="H166" s="224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1.25" customHeight="1" x14ac:dyDescent="0.25">
      <c r="A167" s="156"/>
      <c r="B167" s="156"/>
      <c r="C167" s="138"/>
      <c r="D167" s="138"/>
      <c r="E167" s="138"/>
      <c r="F167" s="138"/>
      <c r="G167" s="159"/>
      <c r="H167" s="224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1.25" customHeight="1" x14ac:dyDescent="0.25">
      <c r="A168" s="156"/>
      <c r="B168" s="156"/>
      <c r="C168" s="138"/>
      <c r="D168" s="138"/>
      <c r="E168" s="138"/>
      <c r="F168" s="138"/>
      <c r="G168" s="159"/>
      <c r="H168" s="224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1.25" customHeight="1" x14ac:dyDescent="0.25">
      <c r="A169" s="156"/>
      <c r="B169" s="156"/>
      <c r="C169" s="138"/>
      <c r="D169" s="138"/>
      <c r="E169" s="138"/>
      <c r="F169" s="138"/>
      <c r="G169" s="159"/>
      <c r="H169" s="224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1.25" customHeight="1" x14ac:dyDescent="0.25">
      <c r="A170" s="156"/>
      <c r="B170" s="156"/>
      <c r="C170" s="138"/>
      <c r="D170" s="138"/>
      <c r="E170" s="138"/>
      <c r="F170" s="138"/>
      <c r="G170" s="159"/>
      <c r="H170" s="224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1.25" customHeight="1" x14ac:dyDescent="0.25">
      <c r="A171" s="156"/>
      <c r="B171" s="156"/>
      <c r="C171" s="138"/>
      <c r="D171" s="138"/>
      <c r="E171" s="138"/>
      <c r="F171" s="138"/>
      <c r="G171" s="159"/>
      <c r="H171" s="224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1.25" customHeight="1" x14ac:dyDescent="0.25">
      <c r="A172" s="156"/>
      <c r="B172" s="156"/>
      <c r="C172" s="138"/>
      <c r="D172" s="138"/>
      <c r="E172" s="138"/>
      <c r="F172" s="138"/>
      <c r="G172" s="159"/>
      <c r="H172" s="224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1.25" customHeight="1" x14ac:dyDescent="0.25">
      <c r="A173" s="156"/>
      <c r="B173" s="156"/>
      <c r="C173" s="138"/>
      <c r="D173" s="138"/>
      <c r="E173" s="138"/>
      <c r="F173" s="138"/>
      <c r="G173" s="159"/>
      <c r="H173" s="224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1.25" customHeight="1" x14ac:dyDescent="0.25">
      <c r="A174" s="156"/>
      <c r="B174" s="156"/>
      <c r="C174" s="138"/>
      <c r="D174" s="138"/>
      <c r="E174" s="138"/>
      <c r="F174" s="138"/>
      <c r="G174" s="159"/>
      <c r="H174" s="224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1.25" customHeight="1" x14ac:dyDescent="0.25">
      <c r="A175" s="156"/>
      <c r="B175" s="156"/>
      <c r="C175" s="138"/>
      <c r="D175" s="138"/>
      <c r="E175" s="138"/>
      <c r="F175" s="138"/>
      <c r="G175" s="159"/>
      <c r="H175" s="224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1.25" customHeight="1" x14ac:dyDescent="0.25">
      <c r="A176" s="156"/>
      <c r="B176" s="156"/>
      <c r="C176" s="138"/>
      <c r="D176" s="138"/>
      <c r="E176" s="138"/>
      <c r="F176" s="138"/>
      <c r="G176" s="159"/>
      <c r="H176" s="224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1.25" customHeight="1" x14ac:dyDescent="0.25">
      <c r="A177" s="156"/>
      <c r="B177" s="156"/>
      <c r="C177" s="138"/>
      <c r="D177" s="138"/>
      <c r="E177" s="138"/>
      <c r="F177" s="138"/>
      <c r="G177" s="159"/>
      <c r="H177" s="224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1.25" customHeight="1" x14ac:dyDescent="0.25">
      <c r="A178" s="156"/>
      <c r="B178" s="156"/>
      <c r="C178" s="138"/>
      <c r="D178" s="138"/>
      <c r="E178" s="138"/>
      <c r="F178" s="138"/>
      <c r="G178" s="159"/>
      <c r="H178" s="224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1.25" customHeight="1" x14ac:dyDescent="0.25">
      <c r="A179" s="156"/>
      <c r="B179" s="156"/>
      <c r="C179" s="138"/>
      <c r="D179" s="138"/>
      <c r="E179" s="138"/>
      <c r="F179" s="138"/>
      <c r="G179" s="159"/>
      <c r="H179" s="224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1.25" customHeight="1" x14ac:dyDescent="0.25">
      <c r="A180" s="156"/>
      <c r="B180" s="156"/>
      <c r="C180" s="138"/>
      <c r="D180" s="138"/>
      <c r="E180" s="138"/>
      <c r="F180" s="138"/>
      <c r="G180" s="159"/>
      <c r="H180" s="224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1.25" customHeight="1" x14ac:dyDescent="0.25">
      <c r="A181" s="156"/>
      <c r="B181" s="156"/>
      <c r="C181" s="138"/>
      <c r="D181" s="138"/>
      <c r="E181" s="138"/>
      <c r="F181" s="138"/>
      <c r="G181" s="159"/>
      <c r="H181" s="224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1.25" customHeight="1" x14ac:dyDescent="0.25">
      <c r="A182" s="156"/>
      <c r="B182" s="156"/>
      <c r="C182" s="138"/>
      <c r="D182" s="138"/>
      <c r="E182" s="138"/>
      <c r="F182" s="138"/>
      <c r="G182" s="159"/>
      <c r="H182" s="224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1.25" customHeight="1" x14ac:dyDescent="0.25">
      <c r="A183" s="156"/>
      <c r="B183" s="156"/>
      <c r="C183" s="138"/>
      <c r="D183" s="138"/>
      <c r="E183" s="138"/>
      <c r="F183" s="138"/>
      <c r="G183" s="159"/>
      <c r="H183" s="224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1.25" customHeight="1" x14ac:dyDescent="0.25">
      <c r="A184" s="156"/>
      <c r="B184" s="156"/>
      <c r="C184" s="138"/>
      <c r="D184" s="138"/>
      <c r="E184" s="138"/>
      <c r="F184" s="138"/>
      <c r="G184" s="159"/>
      <c r="H184" s="224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1.25" customHeight="1" x14ac:dyDescent="0.25">
      <c r="A185" s="156"/>
      <c r="B185" s="156"/>
      <c r="C185" s="138"/>
      <c r="D185" s="138"/>
      <c r="E185" s="138"/>
      <c r="F185" s="138"/>
      <c r="G185" s="159"/>
      <c r="H185" s="224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1.25" customHeight="1" x14ac:dyDescent="0.25">
      <c r="A186" s="156"/>
      <c r="B186" s="156"/>
      <c r="C186" s="138"/>
      <c r="D186" s="138"/>
      <c r="E186" s="138"/>
      <c r="F186" s="138"/>
      <c r="G186" s="159"/>
      <c r="H186" s="224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1.25" customHeight="1" x14ac:dyDescent="0.25">
      <c r="A187" s="156"/>
      <c r="B187" s="156"/>
      <c r="C187" s="138"/>
      <c r="D187" s="138"/>
      <c r="E187" s="138"/>
      <c r="F187" s="138"/>
      <c r="G187" s="159"/>
      <c r="H187" s="224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1.25" customHeight="1" x14ac:dyDescent="0.25">
      <c r="A188" s="156"/>
      <c r="B188" s="156"/>
      <c r="C188" s="138"/>
      <c r="D188" s="138"/>
      <c r="E188" s="138"/>
      <c r="F188" s="138"/>
      <c r="G188" s="159"/>
      <c r="H188" s="224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1.25" customHeight="1" x14ac:dyDescent="0.25">
      <c r="A189" s="156"/>
      <c r="B189" s="156"/>
      <c r="C189" s="138"/>
      <c r="D189" s="138"/>
      <c r="E189" s="138"/>
      <c r="F189" s="138"/>
      <c r="G189" s="159"/>
      <c r="H189" s="224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1.25" customHeight="1" x14ac:dyDescent="0.25">
      <c r="A190" s="156"/>
      <c r="B190" s="156"/>
      <c r="C190" s="138"/>
      <c r="D190" s="138"/>
      <c r="E190" s="138"/>
      <c r="F190" s="138"/>
      <c r="G190" s="159"/>
      <c r="H190" s="224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1.25" customHeight="1" x14ac:dyDescent="0.25">
      <c r="A191" s="156"/>
      <c r="B191" s="156"/>
      <c r="C191" s="138"/>
      <c r="D191" s="138"/>
      <c r="E191" s="138"/>
      <c r="F191" s="138"/>
      <c r="G191" s="159"/>
      <c r="H191" s="224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1.25" customHeight="1" x14ac:dyDescent="0.25">
      <c r="A192" s="156"/>
      <c r="B192" s="156"/>
      <c r="C192" s="138"/>
      <c r="D192" s="138"/>
      <c r="E192" s="138"/>
      <c r="F192" s="138"/>
      <c r="G192" s="159"/>
      <c r="H192" s="224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1.25" customHeight="1" x14ac:dyDescent="0.25">
      <c r="A193" s="156"/>
      <c r="B193" s="156"/>
      <c r="C193" s="138"/>
      <c r="D193" s="138"/>
      <c r="E193" s="138"/>
      <c r="F193" s="138"/>
      <c r="G193" s="159"/>
      <c r="H193" s="224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1.25" customHeight="1" x14ac:dyDescent="0.25">
      <c r="A194" s="156"/>
      <c r="B194" s="156"/>
      <c r="C194" s="138"/>
      <c r="D194" s="138"/>
      <c r="E194" s="138"/>
      <c r="F194" s="138"/>
      <c r="G194" s="159"/>
      <c r="H194" s="224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1.25" customHeight="1" x14ac:dyDescent="0.25">
      <c r="A195" s="156"/>
      <c r="B195" s="156"/>
      <c r="C195" s="138"/>
      <c r="D195" s="138"/>
      <c r="E195" s="138"/>
      <c r="F195" s="138"/>
      <c r="G195" s="159"/>
      <c r="H195" s="224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1.25" customHeight="1" x14ac:dyDescent="0.25">
      <c r="A196" s="156"/>
      <c r="B196" s="156"/>
      <c r="C196" s="156"/>
      <c r="D196" s="156"/>
      <c r="E196" s="156"/>
      <c r="F196" s="156"/>
      <c r="G196" s="243"/>
      <c r="H196" s="265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1.25" customHeight="1" x14ac:dyDescent="0.25">
      <c r="A197" s="156"/>
      <c r="B197" s="156"/>
      <c r="C197" s="156"/>
      <c r="D197" s="156"/>
      <c r="E197" s="156"/>
      <c r="F197" s="156"/>
      <c r="G197" s="243"/>
      <c r="H197" s="265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1.25" customHeight="1" x14ac:dyDescent="0.25">
      <c r="A198" s="156"/>
      <c r="B198" s="156"/>
      <c r="C198" s="156"/>
      <c r="D198" s="156"/>
      <c r="E198" s="156"/>
      <c r="F198" s="156"/>
      <c r="G198" s="243"/>
      <c r="H198" s="265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1.25" customHeight="1" x14ac:dyDescent="0.25">
      <c r="A199" s="156"/>
      <c r="B199" s="156"/>
      <c r="C199" s="156"/>
      <c r="D199" s="156"/>
      <c r="E199" s="156"/>
      <c r="F199" s="156"/>
      <c r="G199" s="243"/>
      <c r="H199" s="265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1.25" customHeight="1" x14ac:dyDescent="0.25">
      <c r="A200" s="156"/>
      <c r="B200" s="156"/>
      <c r="C200" s="156"/>
      <c r="D200" s="156"/>
      <c r="E200" s="156"/>
      <c r="F200" s="156"/>
      <c r="G200" s="243"/>
      <c r="H200" s="265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1.25" customHeight="1" x14ac:dyDescent="0.25">
      <c r="A201" s="156"/>
      <c r="B201" s="156"/>
      <c r="C201" s="156"/>
      <c r="D201" s="156"/>
      <c r="E201" s="156"/>
      <c r="F201" s="156"/>
      <c r="G201" s="243"/>
      <c r="H201" s="265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1.25" customHeight="1" x14ac:dyDescent="0.25">
      <c r="A202" s="156"/>
      <c r="B202" s="156"/>
      <c r="C202" s="156"/>
      <c r="D202" s="156"/>
      <c r="E202" s="156"/>
      <c r="F202" s="156"/>
      <c r="G202" s="243"/>
      <c r="H202" s="265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1.25" customHeight="1" x14ac:dyDescent="0.25">
      <c r="A203" s="156"/>
      <c r="B203" s="156"/>
      <c r="C203" s="156"/>
      <c r="D203" s="156"/>
      <c r="E203" s="156"/>
      <c r="F203" s="156"/>
      <c r="G203" s="243"/>
      <c r="H203" s="265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1.25" customHeight="1" x14ac:dyDescent="0.25">
      <c r="A204" s="156"/>
      <c r="B204" s="156"/>
      <c r="C204" s="156"/>
      <c r="D204" s="156"/>
      <c r="E204" s="156"/>
      <c r="F204" s="156"/>
      <c r="G204" s="243"/>
      <c r="H204" s="265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1.25" customHeight="1" x14ac:dyDescent="0.25">
      <c r="A205" s="156"/>
      <c r="B205" s="156"/>
      <c r="C205" s="156"/>
      <c r="D205" s="156"/>
      <c r="E205" s="156"/>
      <c r="F205" s="156"/>
      <c r="G205" s="243"/>
      <c r="H205" s="265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1.25" customHeight="1" x14ac:dyDescent="0.25">
      <c r="A206" s="156"/>
      <c r="B206" s="156"/>
      <c r="C206" s="156"/>
      <c r="D206" s="156"/>
      <c r="E206" s="156"/>
      <c r="F206" s="156"/>
      <c r="G206" s="243"/>
      <c r="H206" s="265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1.25" customHeight="1" x14ac:dyDescent="0.25">
      <c r="A207" s="156"/>
      <c r="B207" s="156"/>
      <c r="C207" s="156"/>
      <c r="D207" s="156"/>
      <c r="E207" s="156"/>
      <c r="F207" s="156"/>
      <c r="G207" s="243"/>
      <c r="H207" s="265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1.25" customHeight="1" x14ac:dyDescent="0.25">
      <c r="A208" s="156"/>
      <c r="B208" s="156"/>
      <c r="C208" s="156"/>
      <c r="D208" s="156"/>
      <c r="E208" s="156"/>
      <c r="F208" s="156"/>
      <c r="G208" s="243"/>
      <c r="H208" s="265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1.25" customHeight="1" x14ac:dyDescent="0.25">
      <c r="A209" s="156"/>
      <c r="B209" s="156"/>
      <c r="C209" s="156"/>
      <c r="D209" s="156"/>
      <c r="E209" s="156"/>
      <c r="F209" s="156"/>
      <c r="G209" s="243"/>
      <c r="H209" s="265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1.25" customHeight="1" x14ac:dyDescent="0.25">
      <c r="A210" s="156"/>
      <c r="B210" s="156"/>
      <c r="C210" s="156"/>
      <c r="D210" s="156"/>
      <c r="E210" s="156"/>
      <c r="F210" s="156"/>
      <c r="G210" s="243"/>
      <c r="H210" s="265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1.25" customHeight="1" x14ac:dyDescent="0.25">
      <c r="A211" s="156"/>
      <c r="B211" s="156"/>
      <c r="C211" s="156"/>
      <c r="D211" s="156"/>
      <c r="E211" s="156"/>
      <c r="F211" s="156"/>
      <c r="G211" s="243"/>
      <c r="H211" s="265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1.25" customHeight="1" x14ac:dyDescent="0.25">
      <c r="A212" s="156"/>
      <c r="B212" s="156"/>
      <c r="C212" s="156"/>
      <c r="D212" s="156"/>
      <c r="E212" s="156"/>
      <c r="F212" s="156"/>
      <c r="G212" s="243"/>
      <c r="H212" s="265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1.25" customHeight="1" x14ac:dyDescent="0.25">
      <c r="A213" s="156"/>
      <c r="B213" s="156"/>
      <c r="C213" s="156"/>
      <c r="D213" s="156"/>
      <c r="E213" s="156"/>
      <c r="F213" s="156"/>
      <c r="G213" s="243"/>
      <c r="H213" s="265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1.25" customHeight="1" x14ac:dyDescent="0.25">
      <c r="A214" s="156"/>
      <c r="B214" s="156"/>
      <c r="C214" s="156"/>
      <c r="D214" s="156"/>
      <c r="E214" s="156"/>
      <c r="F214" s="156"/>
      <c r="G214" s="243"/>
      <c r="H214" s="265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1.25" customHeight="1" x14ac:dyDescent="0.25">
      <c r="A215" s="156"/>
      <c r="B215" s="156"/>
      <c r="C215" s="156"/>
      <c r="D215" s="156"/>
      <c r="E215" s="156"/>
      <c r="F215" s="156"/>
      <c r="G215" s="243"/>
      <c r="H215" s="265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1.25" customHeight="1" x14ac:dyDescent="0.25">
      <c r="A216" s="156"/>
      <c r="B216" s="156"/>
      <c r="C216" s="156"/>
      <c r="D216" s="156"/>
      <c r="E216" s="156"/>
      <c r="F216" s="156"/>
      <c r="G216" s="243"/>
      <c r="H216" s="265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1.25" customHeight="1" x14ac:dyDescent="0.25">
      <c r="A217" s="156"/>
      <c r="B217" s="156"/>
      <c r="C217" s="156"/>
      <c r="D217" s="156"/>
      <c r="E217" s="156"/>
      <c r="F217" s="156"/>
      <c r="G217" s="243"/>
      <c r="H217" s="265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1.25" customHeight="1" x14ac:dyDescent="0.25">
      <c r="A218" s="156"/>
      <c r="B218" s="156"/>
      <c r="C218" s="156"/>
      <c r="D218" s="156"/>
      <c r="E218" s="156"/>
      <c r="F218" s="156"/>
      <c r="G218" s="243"/>
      <c r="H218" s="265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1.25" customHeight="1" x14ac:dyDescent="0.25">
      <c r="A219" s="156"/>
      <c r="B219" s="156"/>
      <c r="C219" s="156"/>
      <c r="D219" s="156"/>
      <c r="E219" s="156"/>
      <c r="F219" s="156"/>
      <c r="G219" s="243"/>
      <c r="H219" s="265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1.25" customHeight="1" x14ac:dyDescent="0.25">
      <c r="A220" s="156"/>
      <c r="B220" s="156"/>
      <c r="C220" s="156"/>
      <c r="D220" s="156"/>
      <c r="E220" s="156"/>
      <c r="F220" s="156"/>
      <c r="G220" s="243"/>
      <c r="H220" s="265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1.25" customHeight="1" x14ac:dyDescent="0.25">
      <c r="A221" s="156"/>
      <c r="B221" s="156"/>
      <c r="C221" s="156"/>
      <c r="D221" s="156"/>
      <c r="E221" s="156"/>
      <c r="F221" s="156"/>
      <c r="G221" s="243"/>
      <c r="H221" s="265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1.25" customHeight="1" x14ac:dyDescent="0.25">
      <c r="A222" s="156"/>
      <c r="B222" s="156"/>
      <c r="C222" s="156"/>
      <c r="D222" s="156"/>
      <c r="E222" s="156"/>
      <c r="F222" s="156"/>
      <c r="G222" s="243"/>
      <c r="H222" s="265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1.25" customHeight="1" x14ac:dyDescent="0.25">
      <c r="A223" s="156"/>
      <c r="B223" s="156"/>
      <c r="C223" s="156"/>
      <c r="D223" s="156"/>
      <c r="E223" s="156"/>
      <c r="F223" s="156"/>
      <c r="G223" s="243"/>
      <c r="H223" s="265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1.25" customHeight="1" x14ac:dyDescent="0.25">
      <c r="A224" s="156"/>
      <c r="B224" s="156"/>
      <c r="C224" s="156"/>
      <c r="D224" s="156"/>
      <c r="E224" s="156"/>
      <c r="F224" s="156"/>
      <c r="G224" s="243"/>
      <c r="H224" s="265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1.25" customHeight="1" x14ac:dyDescent="0.25">
      <c r="A225" s="156"/>
      <c r="B225" s="156"/>
      <c r="C225" s="156"/>
      <c r="D225" s="156"/>
      <c r="E225" s="156"/>
      <c r="F225" s="156"/>
      <c r="G225" s="243"/>
      <c r="H225" s="265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1.25" customHeight="1" x14ac:dyDescent="0.25">
      <c r="A226" s="156"/>
      <c r="B226" s="156"/>
      <c r="C226" s="156"/>
      <c r="D226" s="156"/>
      <c r="E226" s="156"/>
      <c r="F226" s="156"/>
      <c r="G226" s="243"/>
      <c r="H226" s="265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1.25" customHeight="1" x14ac:dyDescent="0.25">
      <c r="A227" s="156"/>
      <c r="B227" s="156"/>
      <c r="C227" s="156"/>
      <c r="D227" s="156"/>
      <c r="E227" s="156"/>
      <c r="F227" s="156"/>
      <c r="G227" s="243"/>
      <c r="H227" s="265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1.25" customHeight="1" x14ac:dyDescent="0.25">
      <c r="A228" s="156"/>
      <c r="B228" s="156"/>
      <c r="C228" s="156"/>
      <c r="D228" s="156"/>
      <c r="E228" s="156"/>
      <c r="F228" s="156"/>
      <c r="G228" s="243"/>
      <c r="H228" s="265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1.25" customHeight="1" x14ac:dyDescent="0.25">
      <c r="A229" s="156"/>
      <c r="B229" s="156"/>
      <c r="C229" s="156"/>
      <c r="D229" s="156"/>
      <c r="E229" s="156"/>
      <c r="F229" s="156"/>
      <c r="G229" s="243"/>
      <c r="H229" s="265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1.25" customHeight="1" x14ac:dyDescent="0.25">
      <c r="A230" s="156"/>
      <c r="B230" s="156"/>
      <c r="C230" s="156"/>
      <c r="D230" s="156"/>
      <c r="E230" s="156"/>
      <c r="F230" s="156"/>
      <c r="G230" s="243"/>
      <c r="H230" s="265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1.25" customHeight="1" x14ac:dyDescent="0.25">
      <c r="A231" s="156"/>
      <c r="B231" s="156"/>
      <c r="C231" s="156"/>
      <c r="D231" s="156"/>
      <c r="E231" s="156"/>
      <c r="F231" s="156"/>
      <c r="G231" s="243"/>
      <c r="H231" s="265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1.25" customHeight="1" x14ac:dyDescent="0.25">
      <c r="A232" s="156"/>
      <c r="B232" s="156"/>
      <c r="C232" s="156"/>
      <c r="D232" s="156"/>
      <c r="E232" s="156"/>
      <c r="F232" s="156"/>
      <c r="G232" s="243"/>
      <c r="H232" s="265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1.25" customHeight="1" x14ac:dyDescent="0.25">
      <c r="A233" s="156"/>
      <c r="B233" s="156"/>
      <c r="C233" s="156"/>
      <c r="D233" s="156"/>
      <c r="E233" s="156"/>
      <c r="F233" s="156"/>
      <c r="G233" s="243"/>
      <c r="H233" s="265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1.25" customHeight="1" x14ac:dyDescent="0.25">
      <c r="A234" s="156"/>
      <c r="B234" s="156"/>
      <c r="C234" s="156"/>
      <c r="D234" s="156"/>
      <c r="E234" s="156"/>
      <c r="F234" s="156"/>
      <c r="G234" s="243"/>
      <c r="H234" s="265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1.25" customHeight="1" x14ac:dyDescent="0.25">
      <c r="A235" s="156"/>
      <c r="B235" s="156"/>
      <c r="C235" s="156"/>
      <c r="D235" s="156"/>
      <c r="E235" s="156"/>
      <c r="F235" s="156"/>
      <c r="G235" s="243"/>
      <c r="H235" s="265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1.25" customHeight="1" x14ac:dyDescent="0.25">
      <c r="A236" s="156"/>
      <c r="B236" s="156"/>
      <c r="C236" s="156"/>
      <c r="D236" s="156"/>
      <c r="E236" s="156"/>
      <c r="F236" s="156"/>
      <c r="G236" s="243"/>
      <c r="H236" s="265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1.25" customHeight="1" x14ac:dyDescent="0.25">
      <c r="A237" s="156"/>
      <c r="B237" s="156"/>
      <c r="C237" s="156"/>
      <c r="D237" s="156"/>
      <c r="E237" s="156"/>
      <c r="F237" s="156"/>
      <c r="G237" s="243"/>
      <c r="H237" s="265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1.25" customHeight="1" x14ac:dyDescent="0.25">
      <c r="A238" s="156"/>
      <c r="B238" s="156"/>
      <c r="C238" s="156"/>
      <c r="D238" s="156"/>
      <c r="E238" s="156"/>
      <c r="F238" s="156"/>
      <c r="G238" s="243"/>
      <c r="H238" s="265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1.25" customHeight="1" x14ac:dyDescent="0.25">
      <c r="A239" s="156"/>
      <c r="B239" s="156"/>
      <c r="C239" s="156"/>
      <c r="D239" s="156"/>
      <c r="E239" s="156"/>
      <c r="F239" s="156"/>
      <c r="G239" s="243"/>
      <c r="H239" s="265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1.25" customHeight="1" x14ac:dyDescent="0.25">
      <c r="A240" s="156"/>
      <c r="B240" s="156"/>
      <c r="C240" s="156"/>
      <c r="D240" s="156"/>
      <c r="E240" s="156"/>
      <c r="F240" s="156"/>
      <c r="G240" s="243"/>
      <c r="H240" s="265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1.25" customHeight="1" x14ac:dyDescent="0.25">
      <c r="A241" s="156"/>
      <c r="B241" s="156"/>
      <c r="C241" s="156"/>
      <c r="D241" s="156"/>
      <c r="E241" s="156"/>
      <c r="F241" s="156"/>
      <c r="G241" s="243"/>
      <c r="H241" s="265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1.25" customHeight="1" x14ac:dyDescent="0.25">
      <c r="A242" s="156"/>
      <c r="B242" s="156"/>
      <c r="C242" s="156"/>
      <c r="D242" s="156"/>
      <c r="E242" s="156"/>
      <c r="F242" s="156"/>
      <c r="G242" s="243"/>
      <c r="H242" s="265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1.25" customHeight="1" x14ac:dyDescent="0.25">
      <c r="A243" s="156"/>
      <c r="B243" s="156"/>
      <c r="C243" s="156"/>
      <c r="D243" s="156"/>
      <c r="E243" s="156"/>
      <c r="F243" s="156"/>
      <c r="G243" s="243"/>
      <c r="H243" s="265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1.25" customHeight="1" x14ac:dyDescent="0.25">
      <c r="A244" s="156"/>
      <c r="B244" s="156"/>
      <c r="C244" s="156"/>
      <c r="D244" s="156"/>
      <c r="E244" s="156"/>
      <c r="F244" s="156"/>
      <c r="G244" s="243"/>
      <c r="H244" s="265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1.25" customHeight="1" x14ac:dyDescent="0.25">
      <c r="A245" s="156"/>
      <c r="B245" s="156"/>
      <c r="C245" s="156"/>
      <c r="D245" s="156"/>
      <c r="E245" s="156"/>
      <c r="F245" s="156"/>
      <c r="G245" s="243"/>
      <c r="H245" s="265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1.25" customHeight="1" x14ac:dyDescent="0.25">
      <c r="A246" s="156"/>
      <c r="B246" s="156"/>
      <c r="C246" s="156"/>
      <c r="D246" s="156"/>
      <c r="E246" s="156"/>
      <c r="F246" s="156"/>
      <c r="G246" s="243"/>
      <c r="H246" s="265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1.25" customHeight="1" x14ac:dyDescent="0.25">
      <c r="A247" s="156"/>
      <c r="B247" s="156"/>
      <c r="C247" s="156"/>
      <c r="D247" s="156"/>
      <c r="E247" s="156"/>
      <c r="F247" s="156"/>
      <c r="G247" s="243"/>
      <c r="H247" s="265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1.25" customHeight="1" x14ac:dyDescent="0.25">
      <c r="A248" s="156"/>
      <c r="B248" s="156"/>
      <c r="C248" s="156"/>
      <c r="D248" s="156"/>
      <c r="E248" s="156"/>
      <c r="F248" s="156"/>
      <c r="G248" s="243"/>
      <c r="H248" s="265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1.25" customHeight="1" x14ac:dyDescent="0.25">
      <c r="A249" s="156"/>
      <c r="B249" s="156"/>
      <c r="C249" s="156"/>
      <c r="D249" s="156"/>
      <c r="E249" s="156"/>
      <c r="F249" s="156"/>
      <c r="G249" s="243"/>
      <c r="H249" s="265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1.25" customHeight="1" x14ac:dyDescent="0.25">
      <c r="A250" s="156"/>
      <c r="B250" s="156"/>
      <c r="C250" s="156"/>
      <c r="D250" s="156"/>
      <c r="E250" s="156"/>
      <c r="F250" s="156"/>
      <c r="G250" s="243"/>
      <c r="H250" s="265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1.25" customHeight="1" x14ac:dyDescent="0.25">
      <c r="A251" s="156"/>
      <c r="B251" s="156"/>
      <c r="C251" s="156"/>
      <c r="D251" s="156"/>
      <c r="E251" s="156"/>
      <c r="F251" s="156"/>
      <c r="G251" s="243"/>
      <c r="H251" s="265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1.25" customHeight="1" x14ac:dyDescent="0.25">
      <c r="A252" s="156"/>
      <c r="B252" s="156"/>
      <c r="C252" s="156"/>
      <c r="D252" s="156"/>
      <c r="E252" s="156"/>
      <c r="F252" s="156"/>
      <c r="G252" s="243"/>
      <c r="H252" s="265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1.25" customHeight="1" x14ac:dyDescent="0.25">
      <c r="A253" s="156"/>
      <c r="B253" s="156"/>
      <c r="C253" s="156"/>
      <c r="D253" s="156"/>
      <c r="E253" s="156"/>
      <c r="F253" s="156"/>
      <c r="G253" s="243"/>
      <c r="H253" s="265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1.25" customHeight="1" x14ac:dyDescent="0.25">
      <c r="A254" s="156"/>
      <c r="B254" s="156"/>
      <c r="C254" s="156"/>
      <c r="D254" s="156"/>
      <c r="E254" s="156"/>
      <c r="F254" s="156"/>
      <c r="G254" s="243"/>
      <c r="H254" s="265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1.25" customHeight="1" x14ac:dyDescent="0.25">
      <c r="A255" s="156"/>
      <c r="B255" s="156"/>
      <c r="C255" s="156"/>
      <c r="D255" s="156"/>
      <c r="E255" s="156"/>
      <c r="F255" s="156"/>
      <c r="G255" s="243"/>
      <c r="H255" s="265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1.25" customHeight="1" x14ac:dyDescent="0.25">
      <c r="A256" s="156"/>
      <c r="B256" s="156"/>
      <c r="C256" s="156"/>
      <c r="D256" s="156"/>
      <c r="E256" s="156"/>
      <c r="F256" s="156"/>
      <c r="G256" s="243"/>
      <c r="H256" s="265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1.25" customHeight="1" x14ac:dyDescent="0.25">
      <c r="A257" s="156"/>
      <c r="B257" s="156"/>
      <c r="C257" s="156"/>
      <c r="D257" s="156"/>
      <c r="E257" s="156"/>
      <c r="F257" s="156"/>
      <c r="G257" s="243"/>
      <c r="H257" s="265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1.25" customHeight="1" x14ac:dyDescent="0.25">
      <c r="A258" s="156"/>
      <c r="B258" s="156"/>
      <c r="C258" s="156"/>
      <c r="D258" s="156"/>
      <c r="E258" s="156"/>
      <c r="F258" s="156"/>
      <c r="G258" s="243"/>
      <c r="H258" s="265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1.25" customHeight="1" x14ac:dyDescent="0.25">
      <c r="A259" s="156"/>
      <c r="B259" s="156"/>
      <c r="C259" s="156"/>
      <c r="D259" s="156"/>
      <c r="E259" s="156"/>
      <c r="F259" s="156"/>
      <c r="G259" s="243"/>
      <c r="H259" s="265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1.25" customHeight="1" x14ac:dyDescent="0.25">
      <c r="A260" s="156"/>
      <c r="B260" s="156"/>
      <c r="C260" s="156"/>
      <c r="D260" s="156"/>
      <c r="E260" s="156"/>
      <c r="F260" s="156"/>
      <c r="G260" s="243"/>
      <c r="H260" s="265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1.25" customHeight="1" x14ac:dyDescent="0.25">
      <c r="A261" s="156"/>
      <c r="B261" s="156"/>
      <c r="C261" s="156"/>
      <c r="D261" s="156"/>
      <c r="E261" s="156"/>
      <c r="F261" s="156"/>
      <c r="G261" s="243"/>
      <c r="H261" s="265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1.25" customHeight="1" x14ac:dyDescent="0.25">
      <c r="A262" s="156"/>
      <c r="B262" s="156"/>
      <c r="C262" s="156"/>
      <c r="D262" s="156"/>
      <c r="E262" s="156"/>
      <c r="F262" s="156"/>
      <c r="G262" s="243"/>
      <c r="H262" s="265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1.25" customHeight="1" x14ac:dyDescent="0.25">
      <c r="A263" s="156"/>
      <c r="B263" s="156"/>
      <c r="C263" s="156"/>
      <c r="D263" s="156"/>
      <c r="E263" s="156"/>
      <c r="F263" s="156"/>
      <c r="G263" s="243"/>
      <c r="H263" s="265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1.25" customHeight="1" x14ac:dyDescent="0.25">
      <c r="A264" s="156"/>
      <c r="B264" s="156"/>
      <c r="C264" s="156"/>
      <c r="D264" s="156"/>
      <c r="E264" s="156"/>
      <c r="F264" s="156"/>
      <c r="G264" s="243"/>
      <c r="H264" s="265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1.25" customHeight="1" x14ac:dyDescent="0.25">
      <c r="A265" s="156"/>
      <c r="B265" s="156"/>
      <c r="C265" s="156"/>
      <c r="D265" s="156"/>
      <c r="E265" s="156"/>
      <c r="F265" s="156"/>
      <c r="G265" s="243"/>
      <c r="H265" s="265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1.25" customHeight="1" x14ac:dyDescent="0.25">
      <c r="A266" s="156"/>
      <c r="B266" s="156"/>
      <c r="C266" s="156"/>
      <c r="D266" s="156"/>
      <c r="E266" s="156"/>
      <c r="F266" s="156"/>
      <c r="G266" s="243"/>
      <c r="H266" s="265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1.25" customHeight="1" x14ac:dyDescent="0.25">
      <c r="A267" s="156"/>
      <c r="B267" s="156"/>
      <c r="C267" s="156"/>
      <c r="D267" s="156"/>
      <c r="E267" s="156"/>
      <c r="F267" s="156"/>
      <c r="G267" s="243"/>
      <c r="H267" s="265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1.25" customHeight="1" x14ac:dyDescent="0.25">
      <c r="A268" s="156"/>
      <c r="B268" s="156"/>
      <c r="C268" s="156"/>
      <c r="D268" s="156"/>
      <c r="E268" s="156"/>
      <c r="F268" s="156"/>
      <c r="G268" s="243"/>
      <c r="H268" s="265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1.25" customHeight="1" x14ac:dyDescent="0.25">
      <c r="A269" s="156"/>
      <c r="B269" s="156"/>
      <c r="C269" s="156"/>
      <c r="D269" s="156"/>
      <c r="E269" s="156"/>
      <c r="F269" s="156"/>
      <c r="G269" s="243"/>
      <c r="H269" s="265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1.25" customHeight="1" x14ac:dyDescent="0.25">
      <c r="A270" s="156"/>
      <c r="B270" s="156"/>
      <c r="C270" s="156"/>
      <c r="D270" s="156"/>
      <c r="E270" s="156"/>
      <c r="F270" s="156"/>
      <c r="G270" s="243"/>
      <c r="H270" s="265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1.25" customHeight="1" x14ac:dyDescent="0.25">
      <c r="A271" s="156"/>
      <c r="B271" s="156"/>
      <c r="C271" s="156"/>
      <c r="D271" s="156"/>
      <c r="E271" s="156"/>
      <c r="F271" s="156"/>
      <c r="G271" s="243"/>
      <c r="H271" s="265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1.25" customHeight="1" x14ac:dyDescent="0.25">
      <c r="A272" s="156"/>
      <c r="B272" s="156"/>
      <c r="C272" s="156"/>
      <c r="D272" s="156"/>
      <c r="E272" s="156"/>
      <c r="F272" s="156"/>
      <c r="G272" s="243"/>
      <c r="H272" s="265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1.25" customHeight="1" x14ac:dyDescent="0.25">
      <c r="A273" s="156"/>
      <c r="B273" s="156"/>
      <c r="C273" s="156"/>
      <c r="D273" s="156"/>
      <c r="E273" s="156"/>
      <c r="F273" s="156"/>
      <c r="G273" s="243"/>
      <c r="H273" s="265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1.25" customHeight="1" x14ac:dyDescent="0.25">
      <c r="A274" s="156"/>
      <c r="B274" s="156"/>
      <c r="C274" s="156"/>
      <c r="D274" s="156"/>
      <c r="E274" s="156"/>
      <c r="F274" s="156"/>
      <c r="G274" s="243"/>
      <c r="H274" s="265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1.25" customHeight="1" x14ac:dyDescent="0.25">
      <c r="A275" s="156"/>
      <c r="B275" s="156"/>
      <c r="C275" s="156"/>
      <c r="D275" s="156"/>
      <c r="E275" s="156"/>
      <c r="F275" s="156"/>
      <c r="G275" s="243"/>
      <c r="H275" s="265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1.25" customHeight="1" x14ac:dyDescent="0.25">
      <c r="A276" s="156"/>
      <c r="B276" s="156"/>
      <c r="C276" s="156"/>
      <c r="D276" s="156"/>
      <c r="E276" s="156"/>
      <c r="F276" s="156"/>
      <c r="G276" s="243"/>
      <c r="H276" s="265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1.25" customHeight="1" x14ac:dyDescent="0.25">
      <c r="A277" s="156"/>
      <c r="B277" s="156"/>
      <c r="C277" s="156"/>
      <c r="D277" s="156"/>
      <c r="E277" s="156"/>
      <c r="F277" s="156"/>
      <c r="G277" s="243"/>
      <c r="H277" s="265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1.25" customHeight="1" x14ac:dyDescent="0.25">
      <c r="A278" s="156"/>
      <c r="B278" s="156"/>
      <c r="C278" s="156"/>
      <c r="D278" s="156"/>
      <c r="E278" s="156"/>
      <c r="F278" s="156"/>
      <c r="G278" s="243"/>
      <c r="H278" s="265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1.25" customHeight="1" x14ac:dyDescent="0.25">
      <c r="A279" s="156"/>
      <c r="B279" s="156"/>
      <c r="C279" s="156"/>
      <c r="D279" s="156"/>
      <c r="E279" s="156"/>
      <c r="F279" s="156"/>
      <c r="G279" s="243"/>
      <c r="H279" s="265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1.25" customHeight="1" x14ac:dyDescent="0.25">
      <c r="A280" s="156"/>
      <c r="B280" s="156"/>
      <c r="C280" s="156"/>
      <c r="D280" s="156"/>
      <c r="E280" s="156"/>
      <c r="F280" s="156"/>
      <c r="G280" s="243"/>
      <c r="H280" s="265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1.25" customHeight="1" x14ac:dyDescent="0.25">
      <c r="A281" s="156"/>
      <c r="B281" s="156"/>
      <c r="C281" s="156"/>
      <c r="D281" s="156"/>
      <c r="E281" s="156"/>
      <c r="F281" s="156"/>
      <c r="G281" s="243"/>
      <c r="H281" s="265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1.25" customHeight="1" x14ac:dyDescent="0.25">
      <c r="A282" s="156"/>
      <c r="B282" s="156"/>
      <c r="C282" s="156"/>
      <c r="D282" s="156"/>
      <c r="E282" s="156"/>
      <c r="F282" s="156"/>
      <c r="G282" s="243"/>
      <c r="H282" s="265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1.25" customHeight="1" x14ac:dyDescent="0.25">
      <c r="A283" s="156"/>
      <c r="B283" s="156"/>
      <c r="C283" s="156"/>
      <c r="D283" s="156"/>
      <c r="E283" s="156"/>
      <c r="F283" s="156"/>
      <c r="G283" s="243"/>
      <c r="H283" s="265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1.25" customHeight="1" x14ac:dyDescent="0.25">
      <c r="A284" s="156"/>
      <c r="B284" s="156"/>
      <c r="C284" s="156"/>
      <c r="D284" s="156"/>
      <c r="E284" s="156"/>
      <c r="F284" s="156"/>
      <c r="G284" s="243"/>
      <c r="H284" s="265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1.25" customHeight="1" x14ac:dyDescent="0.25">
      <c r="A285" s="156"/>
      <c r="B285" s="156"/>
      <c r="C285" s="156"/>
      <c r="D285" s="156"/>
      <c r="E285" s="156"/>
      <c r="F285" s="156"/>
      <c r="G285" s="243"/>
      <c r="H285" s="265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1.25" customHeight="1" x14ac:dyDescent="0.25">
      <c r="A286" s="156"/>
      <c r="B286" s="156"/>
      <c r="C286" s="156"/>
      <c r="D286" s="156"/>
      <c r="E286" s="156"/>
      <c r="F286" s="156"/>
      <c r="G286" s="243"/>
      <c r="H286" s="265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1.25" customHeight="1" x14ac:dyDescent="0.25">
      <c r="A287" s="156"/>
      <c r="B287" s="156"/>
      <c r="C287" s="156"/>
      <c r="D287" s="156"/>
      <c r="E287" s="156"/>
      <c r="F287" s="156"/>
      <c r="G287" s="243"/>
      <c r="H287" s="265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1.25" customHeight="1" x14ac:dyDescent="0.25">
      <c r="A288" s="156"/>
      <c r="B288" s="156"/>
      <c r="C288" s="156"/>
      <c r="D288" s="156"/>
      <c r="E288" s="156"/>
      <c r="F288" s="156"/>
      <c r="G288" s="243"/>
      <c r="H288" s="265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1.25" customHeight="1" x14ac:dyDescent="0.25">
      <c r="A289" s="156"/>
      <c r="B289" s="156"/>
      <c r="C289" s="156"/>
      <c r="D289" s="156"/>
      <c r="E289" s="156"/>
      <c r="F289" s="156"/>
      <c r="G289" s="243"/>
      <c r="H289" s="265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1.25" customHeight="1" x14ac:dyDescent="0.25">
      <c r="A290" s="156"/>
      <c r="B290" s="156"/>
      <c r="C290" s="156"/>
      <c r="D290" s="156"/>
      <c r="E290" s="156"/>
      <c r="F290" s="156"/>
      <c r="G290" s="243"/>
      <c r="H290" s="265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1.25" customHeight="1" x14ac:dyDescent="0.25">
      <c r="A291" s="156"/>
      <c r="B291" s="156"/>
      <c r="C291" s="156"/>
      <c r="D291" s="156"/>
      <c r="E291" s="156"/>
      <c r="F291" s="156"/>
      <c r="G291" s="243"/>
      <c r="H291" s="265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1.25" customHeight="1" x14ac:dyDescent="0.25">
      <c r="A292" s="156"/>
      <c r="B292" s="156"/>
      <c r="C292" s="156"/>
      <c r="D292" s="156"/>
      <c r="E292" s="156"/>
      <c r="F292" s="156"/>
      <c r="G292" s="243"/>
      <c r="H292" s="265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1.25" customHeight="1" x14ac:dyDescent="0.25">
      <c r="A293" s="156"/>
      <c r="B293" s="156"/>
      <c r="C293" s="156"/>
      <c r="D293" s="156"/>
      <c r="E293" s="156"/>
      <c r="F293" s="156"/>
      <c r="G293" s="243"/>
      <c r="H293" s="265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1.25" customHeight="1" x14ac:dyDescent="0.25">
      <c r="A294" s="156"/>
      <c r="B294" s="156"/>
      <c r="C294" s="156"/>
      <c r="D294" s="156"/>
      <c r="E294" s="156"/>
      <c r="F294" s="156"/>
      <c r="G294" s="243"/>
      <c r="H294" s="265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1.25" customHeight="1" x14ac:dyDescent="0.25">
      <c r="A295" s="156"/>
      <c r="B295" s="156"/>
      <c r="C295" s="156"/>
      <c r="D295" s="156"/>
      <c r="E295" s="156"/>
      <c r="F295" s="156"/>
      <c r="G295" s="243"/>
      <c r="H295" s="265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1.25" customHeight="1" x14ac:dyDescent="0.25">
      <c r="A296" s="156"/>
      <c r="B296" s="156"/>
      <c r="C296" s="156"/>
      <c r="D296" s="156"/>
      <c r="E296" s="156"/>
      <c r="F296" s="156"/>
      <c r="G296" s="243"/>
      <c r="H296" s="265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1.25" customHeight="1" x14ac:dyDescent="0.25">
      <c r="A297" s="156"/>
      <c r="B297" s="156"/>
      <c r="C297" s="156"/>
      <c r="D297" s="156"/>
      <c r="E297" s="156"/>
      <c r="F297" s="156"/>
      <c r="G297" s="243"/>
      <c r="H297" s="265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1.25" customHeight="1" x14ac:dyDescent="0.25">
      <c r="A298" s="156"/>
      <c r="B298" s="156"/>
      <c r="C298" s="156"/>
      <c r="D298" s="156"/>
      <c r="E298" s="156"/>
      <c r="F298" s="156"/>
      <c r="G298" s="243"/>
      <c r="H298" s="265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1.25" customHeight="1" x14ac:dyDescent="0.25">
      <c r="A299" s="156"/>
      <c r="B299" s="156"/>
      <c r="C299" s="156"/>
      <c r="D299" s="156"/>
      <c r="E299" s="156"/>
      <c r="F299" s="156"/>
      <c r="G299" s="243"/>
      <c r="H299" s="265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1.25" customHeight="1" x14ac:dyDescent="0.25">
      <c r="A300" s="156"/>
      <c r="B300" s="156"/>
      <c r="C300" s="156"/>
      <c r="D300" s="156"/>
      <c r="E300" s="156"/>
      <c r="F300" s="156"/>
      <c r="G300" s="243"/>
      <c r="H300" s="265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1.25" customHeight="1" x14ac:dyDescent="0.25">
      <c r="A301" s="156"/>
      <c r="B301" s="156"/>
      <c r="C301" s="156"/>
      <c r="D301" s="156"/>
      <c r="E301" s="156"/>
      <c r="F301" s="156"/>
      <c r="G301" s="243"/>
      <c r="H301" s="265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1.25" customHeight="1" x14ac:dyDescent="0.25">
      <c r="A302" s="156"/>
      <c r="B302" s="156"/>
      <c r="C302" s="156"/>
      <c r="D302" s="156"/>
      <c r="E302" s="156"/>
      <c r="F302" s="156"/>
      <c r="G302" s="243"/>
      <c r="H302" s="265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1.25" customHeight="1" x14ac:dyDescent="0.25">
      <c r="A303" s="156"/>
      <c r="B303" s="156"/>
      <c r="C303" s="156"/>
      <c r="D303" s="156"/>
      <c r="E303" s="156"/>
      <c r="F303" s="156"/>
      <c r="G303" s="243"/>
      <c r="H303" s="265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1.25" customHeight="1" x14ac:dyDescent="0.25">
      <c r="A304" s="156"/>
      <c r="B304" s="156"/>
      <c r="C304" s="156"/>
      <c r="D304" s="156"/>
      <c r="E304" s="156"/>
      <c r="F304" s="156"/>
      <c r="G304" s="243"/>
      <c r="H304" s="265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1.25" customHeight="1" x14ac:dyDescent="0.25">
      <c r="A305" s="156"/>
      <c r="B305" s="156"/>
      <c r="C305" s="156"/>
      <c r="D305" s="156"/>
      <c r="E305" s="156"/>
      <c r="F305" s="156"/>
      <c r="G305" s="243"/>
      <c r="H305" s="265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1.25" customHeight="1" x14ac:dyDescent="0.25">
      <c r="A306" s="156"/>
      <c r="B306" s="156"/>
      <c r="C306" s="156"/>
      <c r="D306" s="156"/>
      <c r="E306" s="156"/>
      <c r="F306" s="156"/>
      <c r="G306" s="243"/>
      <c r="H306" s="265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1.25" customHeight="1" x14ac:dyDescent="0.25">
      <c r="A307" s="156"/>
      <c r="B307" s="156"/>
      <c r="C307" s="156"/>
      <c r="D307" s="156"/>
      <c r="E307" s="156"/>
      <c r="F307" s="156"/>
      <c r="G307" s="243"/>
      <c r="H307" s="265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1.25" customHeight="1" x14ac:dyDescent="0.25">
      <c r="A308" s="156"/>
      <c r="B308" s="156"/>
      <c r="C308" s="156"/>
      <c r="D308" s="156"/>
      <c r="E308" s="156"/>
      <c r="F308" s="156"/>
      <c r="G308" s="243"/>
      <c r="H308" s="265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1.25" customHeight="1" x14ac:dyDescent="0.25">
      <c r="A309" s="156"/>
      <c r="B309" s="156"/>
      <c r="C309" s="156"/>
      <c r="D309" s="156"/>
      <c r="E309" s="156"/>
      <c r="F309" s="156"/>
      <c r="G309" s="243"/>
      <c r="H309" s="265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1.25" customHeight="1" x14ac:dyDescent="0.25">
      <c r="A310" s="156"/>
      <c r="B310" s="156"/>
      <c r="C310" s="156"/>
      <c r="D310" s="156"/>
      <c r="E310" s="156"/>
      <c r="F310" s="156"/>
      <c r="G310" s="243"/>
      <c r="H310" s="265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1.25" customHeight="1" x14ac:dyDescent="0.25">
      <c r="A311" s="156"/>
      <c r="B311" s="156"/>
      <c r="C311" s="156"/>
      <c r="D311" s="156"/>
      <c r="E311" s="156"/>
      <c r="F311" s="156"/>
      <c r="G311" s="243"/>
      <c r="H311" s="265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1.25" customHeight="1" x14ac:dyDescent="0.25">
      <c r="A312" s="156"/>
      <c r="B312" s="156"/>
      <c r="C312" s="156"/>
      <c r="D312" s="156"/>
      <c r="E312" s="156"/>
      <c r="F312" s="156"/>
      <c r="G312" s="243"/>
      <c r="H312" s="265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1.25" customHeight="1" x14ac:dyDescent="0.25">
      <c r="A313" s="156"/>
      <c r="B313" s="156"/>
      <c r="C313" s="156"/>
      <c r="D313" s="156"/>
      <c r="E313" s="156"/>
      <c r="F313" s="156"/>
      <c r="G313" s="243"/>
      <c r="H313" s="265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1.25" customHeight="1" x14ac:dyDescent="0.25">
      <c r="A314" s="156"/>
      <c r="B314" s="156"/>
      <c r="C314" s="156"/>
      <c r="D314" s="156"/>
      <c r="E314" s="156"/>
      <c r="F314" s="156"/>
      <c r="G314" s="243"/>
      <c r="H314" s="265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1.25" customHeight="1" x14ac:dyDescent="0.25">
      <c r="A315" s="156"/>
      <c r="B315" s="156"/>
      <c r="C315" s="156"/>
      <c r="D315" s="156"/>
      <c r="E315" s="156"/>
      <c r="F315" s="156"/>
      <c r="G315" s="243"/>
      <c r="H315" s="265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1.25" customHeight="1" x14ac:dyDescent="0.25">
      <c r="A316" s="156"/>
      <c r="B316" s="156"/>
      <c r="C316" s="156"/>
      <c r="D316" s="156"/>
      <c r="E316" s="156"/>
      <c r="F316" s="156"/>
      <c r="G316" s="243"/>
      <c r="H316" s="265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1.25" customHeight="1" x14ac:dyDescent="0.25">
      <c r="A317" s="156"/>
      <c r="B317" s="156"/>
      <c r="C317" s="156"/>
      <c r="D317" s="156"/>
      <c r="E317" s="156"/>
      <c r="F317" s="156"/>
      <c r="G317" s="243"/>
      <c r="H317" s="265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1.25" customHeight="1" x14ac:dyDescent="0.25">
      <c r="A318" s="156"/>
      <c r="B318" s="156"/>
      <c r="C318" s="156"/>
      <c r="D318" s="156"/>
      <c r="E318" s="156"/>
      <c r="F318" s="156"/>
      <c r="G318" s="243"/>
      <c r="H318" s="265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1.25" customHeight="1" x14ac:dyDescent="0.25">
      <c r="A319" s="156"/>
      <c r="B319" s="156"/>
      <c r="C319" s="156"/>
      <c r="D319" s="156"/>
      <c r="E319" s="156"/>
      <c r="F319" s="156"/>
      <c r="G319" s="243"/>
      <c r="H319" s="265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1.25" customHeight="1" x14ac:dyDescent="0.25">
      <c r="A320" s="156"/>
      <c r="B320" s="156"/>
      <c r="C320" s="156"/>
      <c r="D320" s="156"/>
      <c r="E320" s="156"/>
      <c r="F320" s="156"/>
      <c r="G320" s="243"/>
      <c r="H320" s="265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1.25" customHeight="1" x14ac:dyDescent="0.25">
      <c r="A321" s="156"/>
      <c r="B321" s="156"/>
      <c r="C321" s="156"/>
      <c r="D321" s="156"/>
      <c r="E321" s="156"/>
      <c r="F321" s="156"/>
      <c r="G321" s="243"/>
      <c r="H321" s="265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1.25" customHeight="1" x14ac:dyDescent="0.25">
      <c r="A322" s="156"/>
      <c r="B322" s="156"/>
      <c r="C322" s="156"/>
      <c r="D322" s="156"/>
      <c r="E322" s="156"/>
      <c r="F322" s="156"/>
      <c r="G322" s="243"/>
      <c r="H322" s="265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1.25" customHeight="1" x14ac:dyDescent="0.25">
      <c r="A323" s="156"/>
      <c r="B323" s="156"/>
      <c r="C323" s="156"/>
      <c r="D323" s="156"/>
      <c r="E323" s="156"/>
      <c r="F323" s="156"/>
      <c r="G323" s="243"/>
      <c r="H323" s="265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1.25" customHeight="1" x14ac:dyDescent="0.25">
      <c r="A324" s="156"/>
      <c r="B324" s="156"/>
      <c r="C324" s="156"/>
      <c r="D324" s="156"/>
      <c r="E324" s="156"/>
      <c r="F324" s="156"/>
      <c r="G324" s="243"/>
      <c r="H324" s="265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1.25" customHeight="1" x14ac:dyDescent="0.25">
      <c r="A325" s="156"/>
      <c r="B325" s="156"/>
      <c r="C325" s="156"/>
      <c r="D325" s="156"/>
      <c r="E325" s="156"/>
      <c r="F325" s="156"/>
      <c r="G325" s="243"/>
      <c r="H325" s="265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1.25" customHeight="1" x14ac:dyDescent="0.25">
      <c r="A326" s="156"/>
      <c r="B326" s="156"/>
      <c r="C326" s="156"/>
      <c r="D326" s="156"/>
      <c r="E326" s="156"/>
      <c r="F326" s="156"/>
      <c r="G326" s="243"/>
      <c r="H326" s="265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1.25" customHeight="1" x14ac:dyDescent="0.25">
      <c r="A327" s="156"/>
      <c r="B327" s="156"/>
      <c r="C327" s="156"/>
      <c r="D327" s="156"/>
      <c r="E327" s="156"/>
      <c r="F327" s="156"/>
      <c r="G327" s="243"/>
      <c r="H327" s="265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1.25" customHeight="1" x14ac:dyDescent="0.25">
      <c r="A328" s="156"/>
      <c r="B328" s="156"/>
      <c r="C328" s="156"/>
      <c r="D328" s="156"/>
      <c r="E328" s="156"/>
      <c r="F328" s="156"/>
      <c r="G328" s="243"/>
      <c r="H328" s="265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1.25" customHeight="1" x14ac:dyDescent="0.25">
      <c r="A329" s="156"/>
      <c r="B329" s="156"/>
      <c r="C329" s="156"/>
      <c r="D329" s="156"/>
      <c r="E329" s="156"/>
      <c r="F329" s="156"/>
      <c r="G329" s="243"/>
      <c r="H329" s="265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1.25" customHeight="1" x14ac:dyDescent="0.25">
      <c r="A330" s="156"/>
      <c r="B330" s="156"/>
      <c r="C330" s="156"/>
      <c r="D330" s="156"/>
      <c r="E330" s="156"/>
      <c r="F330" s="156"/>
      <c r="G330" s="243"/>
      <c r="H330" s="265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1.25" customHeight="1" x14ac:dyDescent="0.25">
      <c r="A331" s="156"/>
      <c r="B331" s="156"/>
      <c r="C331" s="156"/>
      <c r="D331" s="156"/>
      <c r="E331" s="156"/>
      <c r="F331" s="156"/>
      <c r="G331" s="243"/>
      <c r="H331" s="265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1.25" customHeight="1" x14ac:dyDescent="0.25">
      <c r="A332" s="156"/>
      <c r="B332" s="156"/>
      <c r="C332" s="156"/>
      <c r="D332" s="156"/>
      <c r="E332" s="156"/>
      <c r="F332" s="156"/>
      <c r="G332" s="243"/>
      <c r="H332" s="265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1.25" customHeight="1" x14ac:dyDescent="0.25">
      <c r="A333" s="156"/>
      <c r="B333" s="156"/>
      <c r="C333" s="156"/>
      <c r="D333" s="156"/>
      <c r="E333" s="156"/>
      <c r="F333" s="156"/>
      <c r="G333" s="243"/>
      <c r="H333" s="265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1.25" customHeight="1" x14ac:dyDescent="0.25">
      <c r="A334" s="156"/>
      <c r="B334" s="156"/>
      <c r="C334" s="156"/>
      <c r="D334" s="156"/>
      <c r="E334" s="156"/>
      <c r="F334" s="156"/>
      <c r="G334" s="243"/>
      <c r="H334" s="265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1.25" customHeight="1" x14ac:dyDescent="0.25">
      <c r="A335" s="156"/>
      <c r="B335" s="156"/>
      <c r="C335" s="156"/>
      <c r="D335" s="156"/>
      <c r="E335" s="156"/>
      <c r="F335" s="156"/>
      <c r="G335" s="243"/>
      <c r="H335" s="265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1.25" customHeight="1" x14ac:dyDescent="0.25">
      <c r="A336" s="156"/>
      <c r="B336" s="156"/>
      <c r="C336" s="156"/>
      <c r="D336" s="156"/>
      <c r="E336" s="156"/>
      <c r="F336" s="156"/>
      <c r="G336" s="243"/>
      <c r="H336" s="265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1.25" customHeight="1" x14ac:dyDescent="0.25">
      <c r="A337" s="156"/>
      <c r="B337" s="156"/>
      <c r="C337" s="156"/>
      <c r="D337" s="156"/>
      <c r="E337" s="156"/>
      <c r="F337" s="156"/>
      <c r="G337" s="243"/>
      <c r="H337" s="265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1.25" customHeight="1" x14ac:dyDescent="0.25">
      <c r="A338" s="156"/>
      <c r="B338" s="156"/>
      <c r="C338" s="156"/>
      <c r="D338" s="156"/>
      <c r="E338" s="156"/>
      <c r="F338" s="156"/>
      <c r="G338" s="243"/>
      <c r="H338" s="265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1.25" customHeight="1" x14ac:dyDescent="0.25">
      <c r="A339" s="156"/>
      <c r="B339" s="156"/>
      <c r="C339" s="156"/>
      <c r="D339" s="156"/>
      <c r="E339" s="156"/>
      <c r="F339" s="156"/>
      <c r="G339" s="243"/>
      <c r="H339" s="265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1.25" customHeight="1" x14ac:dyDescent="0.25">
      <c r="A340" s="156"/>
      <c r="B340" s="156"/>
      <c r="C340" s="156"/>
      <c r="D340" s="156"/>
      <c r="E340" s="156"/>
      <c r="F340" s="156"/>
      <c r="G340" s="243"/>
      <c r="H340" s="265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1.25" customHeight="1" x14ac:dyDescent="0.25">
      <c r="A341" s="156"/>
      <c r="B341" s="156"/>
      <c r="C341" s="156"/>
      <c r="D341" s="156"/>
      <c r="E341" s="156"/>
      <c r="F341" s="156"/>
      <c r="G341" s="243"/>
      <c r="H341" s="265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1.25" customHeight="1" x14ac:dyDescent="0.25">
      <c r="A342" s="156"/>
      <c r="B342" s="156"/>
      <c r="C342" s="156"/>
      <c r="D342" s="156"/>
      <c r="E342" s="156"/>
      <c r="F342" s="156"/>
      <c r="G342" s="243"/>
      <c r="H342" s="265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1.25" customHeight="1" x14ac:dyDescent="0.25">
      <c r="A343" s="156"/>
      <c r="B343" s="156"/>
      <c r="C343" s="156"/>
      <c r="D343" s="156"/>
      <c r="E343" s="156"/>
      <c r="F343" s="156"/>
      <c r="G343" s="243"/>
      <c r="H343" s="265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1.25" customHeight="1" x14ac:dyDescent="0.25">
      <c r="A344" s="156"/>
      <c r="B344" s="156"/>
      <c r="C344" s="156"/>
      <c r="D344" s="156"/>
      <c r="E344" s="156"/>
      <c r="F344" s="156"/>
      <c r="G344" s="243"/>
      <c r="H344" s="265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1.25" customHeight="1" x14ac:dyDescent="0.25">
      <c r="A345" s="156"/>
      <c r="B345" s="156"/>
      <c r="C345" s="156"/>
      <c r="D345" s="156"/>
      <c r="E345" s="156"/>
      <c r="F345" s="156"/>
      <c r="G345" s="243"/>
      <c r="H345" s="265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1.25" customHeight="1" x14ac:dyDescent="0.25">
      <c r="A346" s="156"/>
      <c r="B346" s="156"/>
      <c r="C346" s="156"/>
      <c r="D346" s="156"/>
      <c r="E346" s="156"/>
      <c r="F346" s="156"/>
      <c r="G346" s="243"/>
      <c r="H346" s="265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1.25" customHeight="1" x14ac:dyDescent="0.25">
      <c r="A347" s="156"/>
      <c r="B347" s="156"/>
      <c r="C347" s="156"/>
      <c r="D347" s="156"/>
      <c r="E347" s="156"/>
      <c r="F347" s="156"/>
      <c r="G347" s="243"/>
      <c r="H347" s="265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1.25" customHeight="1" x14ac:dyDescent="0.25">
      <c r="A348" s="156"/>
      <c r="B348" s="156"/>
      <c r="C348" s="156"/>
      <c r="D348" s="156"/>
      <c r="E348" s="156"/>
      <c r="F348" s="156"/>
      <c r="G348" s="243"/>
      <c r="H348" s="265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1.25" customHeight="1" x14ac:dyDescent="0.25">
      <c r="A349" s="156"/>
      <c r="B349" s="156"/>
      <c r="C349" s="156"/>
      <c r="D349" s="156"/>
      <c r="E349" s="156"/>
      <c r="F349" s="156"/>
      <c r="G349" s="243"/>
      <c r="H349" s="265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1.25" customHeight="1" x14ac:dyDescent="0.25">
      <c r="A350" s="156"/>
      <c r="B350" s="156"/>
      <c r="C350" s="156"/>
      <c r="D350" s="156"/>
      <c r="E350" s="156"/>
      <c r="F350" s="156"/>
      <c r="G350" s="243"/>
      <c r="H350" s="265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1.25" customHeight="1" x14ac:dyDescent="0.25">
      <c r="A351" s="156"/>
      <c r="B351" s="156"/>
      <c r="C351" s="156"/>
      <c r="D351" s="156"/>
      <c r="E351" s="156"/>
      <c r="F351" s="156"/>
      <c r="G351" s="243"/>
      <c r="H351" s="265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1.25" customHeight="1" x14ac:dyDescent="0.25">
      <c r="A352" s="156"/>
      <c r="B352" s="156"/>
      <c r="C352" s="156"/>
      <c r="D352" s="156"/>
      <c r="E352" s="156"/>
      <c r="F352" s="156"/>
      <c r="G352" s="243"/>
      <c r="H352" s="265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1.25" customHeight="1" x14ac:dyDescent="0.25">
      <c r="A353" s="156"/>
      <c r="B353" s="156"/>
      <c r="C353" s="156"/>
      <c r="D353" s="156"/>
      <c r="E353" s="156"/>
      <c r="F353" s="156"/>
      <c r="G353" s="243"/>
      <c r="H353" s="265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1.25" customHeight="1" x14ac:dyDescent="0.25">
      <c r="A354" s="156"/>
      <c r="B354" s="156"/>
      <c r="C354" s="156"/>
      <c r="D354" s="156"/>
      <c r="E354" s="156"/>
      <c r="F354" s="156"/>
      <c r="G354" s="243"/>
      <c r="H354" s="265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1.25" customHeight="1" x14ac:dyDescent="0.25">
      <c r="A355" s="156"/>
      <c r="B355" s="156"/>
      <c r="C355" s="156"/>
      <c r="D355" s="156"/>
      <c r="E355" s="156"/>
      <c r="F355" s="156"/>
      <c r="G355" s="243"/>
      <c r="H355" s="265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1.25" customHeight="1" x14ac:dyDescent="0.25">
      <c r="A356" s="156"/>
      <c r="B356" s="156"/>
      <c r="C356" s="156"/>
      <c r="D356" s="156"/>
      <c r="E356" s="156"/>
      <c r="F356" s="156"/>
      <c r="G356" s="243"/>
      <c r="H356" s="265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1.25" customHeight="1" x14ac:dyDescent="0.25">
      <c r="A357" s="156"/>
      <c r="B357" s="156"/>
      <c r="C357" s="156"/>
      <c r="D357" s="156"/>
      <c r="E357" s="156"/>
      <c r="F357" s="156"/>
      <c r="G357" s="243"/>
      <c r="H357" s="265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1.25" customHeight="1" x14ac:dyDescent="0.25">
      <c r="A358" s="156"/>
      <c r="B358" s="156"/>
      <c r="C358" s="156"/>
      <c r="D358" s="156"/>
      <c r="E358" s="156"/>
      <c r="F358" s="156"/>
      <c r="G358" s="243"/>
      <c r="H358" s="265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1.25" customHeight="1" x14ac:dyDescent="0.25">
      <c r="A359" s="156"/>
      <c r="B359" s="156"/>
      <c r="C359" s="156"/>
      <c r="D359" s="156"/>
      <c r="E359" s="156"/>
      <c r="F359" s="156"/>
      <c r="G359" s="243"/>
      <c r="H359" s="265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1.25" customHeight="1" x14ac:dyDescent="0.25">
      <c r="A360" s="156"/>
      <c r="B360" s="156"/>
      <c r="C360" s="156"/>
      <c r="D360" s="156"/>
      <c r="E360" s="156"/>
      <c r="F360" s="156"/>
      <c r="G360" s="243"/>
      <c r="H360" s="265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1.25" customHeight="1" x14ac:dyDescent="0.25">
      <c r="A361" s="156"/>
      <c r="B361" s="156"/>
      <c r="C361" s="156"/>
      <c r="D361" s="156"/>
      <c r="E361" s="156"/>
      <c r="F361" s="156"/>
      <c r="G361" s="243"/>
      <c r="H361" s="265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1.25" customHeight="1" x14ac:dyDescent="0.25">
      <c r="A362" s="156"/>
      <c r="B362" s="156"/>
      <c r="C362" s="156"/>
      <c r="D362" s="156"/>
      <c r="E362" s="156"/>
      <c r="F362" s="156"/>
      <c r="G362" s="243"/>
      <c r="H362" s="265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1.25" customHeight="1" x14ac:dyDescent="0.25">
      <c r="A363" s="156"/>
      <c r="B363" s="156"/>
      <c r="C363" s="156"/>
      <c r="D363" s="156"/>
      <c r="E363" s="156"/>
      <c r="F363" s="156"/>
      <c r="G363" s="243"/>
      <c r="H363" s="265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1.25" customHeight="1" x14ac:dyDescent="0.25">
      <c r="A364" s="156"/>
      <c r="B364" s="156"/>
      <c r="C364" s="156"/>
      <c r="D364" s="156"/>
      <c r="E364" s="156"/>
      <c r="F364" s="156"/>
      <c r="G364" s="243"/>
      <c r="H364" s="265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1.25" customHeight="1" x14ac:dyDescent="0.25">
      <c r="A365" s="156"/>
      <c r="B365" s="156"/>
      <c r="C365" s="156"/>
      <c r="D365" s="156"/>
      <c r="E365" s="156"/>
      <c r="F365" s="156"/>
      <c r="G365" s="243"/>
      <c r="H365" s="265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1.25" customHeight="1" x14ac:dyDescent="0.25">
      <c r="A366" s="156"/>
      <c r="B366" s="156"/>
      <c r="C366" s="156"/>
      <c r="D366" s="156"/>
      <c r="E366" s="156"/>
      <c r="F366" s="156"/>
      <c r="G366" s="243"/>
      <c r="H366" s="265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1.25" customHeight="1" x14ac:dyDescent="0.25">
      <c r="A367" s="156"/>
      <c r="B367" s="156"/>
      <c r="C367" s="156"/>
      <c r="D367" s="156"/>
      <c r="E367" s="156"/>
      <c r="F367" s="156"/>
      <c r="G367" s="243"/>
      <c r="H367" s="265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1.25" customHeight="1" x14ac:dyDescent="0.25">
      <c r="A368" s="156"/>
      <c r="B368" s="156"/>
      <c r="C368" s="156"/>
      <c r="D368" s="156"/>
      <c r="E368" s="156"/>
      <c r="F368" s="156"/>
      <c r="G368" s="243"/>
      <c r="H368" s="265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1.25" customHeight="1" x14ac:dyDescent="0.25">
      <c r="A369" s="156"/>
      <c r="B369" s="156"/>
      <c r="C369" s="156"/>
      <c r="D369" s="156"/>
      <c r="E369" s="156"/>
      <c r="F369" s="156"/>
      <c r="G369" s="243"/>
      <c r="H369" s="265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1.25" customHeight="1" x14ac:dyDescent="0.25">
      <c r="A370" s="156"/>
      <c r="B370" s="156"/>
      <c r="C370" s="156"/>
      <c r="D370" s="156"/>
      <c r="E370" s="156"/>
      <c r="F370" s="156"/>
      <c r="G370" s="243"/>
      <c r="H370" s="265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1.25" customHeight="1" x14ac:dyDescent="0.25">
      <c r="A371" s="156"/>
      <c r="B371" s="156"/>
      <c r="C371" s="156"/>
      <c r="D371" s="156"/>
      <c r="E371" s="156"/>
      <c r="F371" s="156"/>
      <c r="G371" s="243"/>
      <c r="H371" s="265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1.25" customHeight="1" x14ac:dyDescent="0.25">
      <c r="A372" s="156"/>
      <c r="B372" s="156"/>
      <c r="C372" s="156"/>
      <c r="D372" s="156"/>
      <c r="E372" s="156"/>
      <c r="F372" s="156"/>
      <c r="G372" s="243"/>
      <c r="H372" s="265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1.25" customHeight="1" x14ac:dyDescent="0.25">
      <c r="A373" s="156"/>
      <c r="B373" s="156"/>
      <c r="C373" s="156"/>
      <c r="D373" s="156"/>
      <c r="E373" s="156"/>
      <c r="F373" s="156"/>
      <c r="G373" s="243"/>
      <c r="H373" s="265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1.25" customHeight="1" x14ac:dyDescent="0.25">
      <c r="A374" s="156"/>
      <c r="B374" s="156"/>
      <c r="C374" s="156"/>
      <c r="D374" s="156"/>
      <c r="E374" s="156"/>
      <c r="F374" s="156"/>
      <c r="G374" s="243"/>
      <c r="H374" s="265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1.25" customHeight="1" x14ac:dyDescent="0.25">
      <c r="A375" s="156"/>
      <c r="B375" s="156"/>
      <c r="C375" s="156"/>
      <c r="D375" s="156"/>
      <c r="E375" s="156"/>
      <c r="F375" s="156"/>
      <c r="G375" s="243"/>
      <c r="H375" s="265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1.25" customHeight="1" x14ac:dyDescent="0.25">
      <c r="A376" s="156"/>
      <c r="B376" s="156"/>
      <c r="C376" s="156"/>
      <c r="D376" s="156"/>
      <c r="E376" s="156"/>
      <c r="F376" s="156"/>
      <c r="G376" s="243"/>
      <c r="H376" s="265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1.25" customHeight="1" x14ac:dyDescent="0.25">
      <c r="A377" s="156"/>
      <c r="B377" s="156"/>
      <c r="C377" s="156"/>
      <c r="D377" s="156"/>
      <c r="E377" s="156"/>
      <c r="F377" s="156"/>
      <c r="G377" s="243"/>
      <c r="H377" s="265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1.25" customHeight="1" x14ac:dyDescent="0.25">
      <c r="A378" s="156"/>
      <c r="B378" s="156"/>
      <c r="C378" s="156"/>
      <c r="D378" s="156"/>
      <c r="E378" s="156"/>
      <c r="F378" s="156"/>
      <c r="G378" s="243"/>
      <c r="H378" s="265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1.25" customHeight="1" x14ac:dyDescent="0.25">
      <c r="A379" s="156"/>
      <c r="B379" s="156"/>
      <c r="C379" s="156"/>
      <c r="D379" s="156"/>
      <c r="E379" s="156"/>
      <c r="F379" s="156"/>
      <c r="G379" s="243"/>
      <c r="H379" s="265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1.25" customHeight="1" x14ac:dyDescent="0.25">
      <c r="A380" s="156"/>
      <c r="B380" s="156"/>
      <c r="C380" s="156"/>
      <c r="D380" s="156"/>
      <c r="E380" s="156"/>
      <c r="F380" s="156"/>
      <c r="G380" s="243"/>
      <c r="H380" s="265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1.25" customHeight="1" x14ac:dyDescent="0.25">
      <c r="A381" s="156"/>
      <c r="B381" s="156"/>
      <c r="C381" s="156"/>
      <c r="D381" s="156"/>
      <c r="E381" s="156"/>
      <c r="F381" s="156"/>
      <c r="G381" s="243"/>
      <c r="H381" s="265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1.25" customHeight="1" x14ac:dyDescent="0.25">
      <c r="A382" s="156"/>
      <c r="B382" s="156"/>
      <c r="C382" s="156"/>
      <c r="D382" s="156"/>
      <c r="E382" s="156"/>
      <c r="F382" s="156"/>
      <c r="G382" s="243"/>
      <c r="H382" s="265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1.25" customHeight="1" x14ac:dyDescent="0.25">
      <c r="A383" s="156"/>
      <c r="B383" s="156"/>
      <c r="C383" s="156"/>
      <c r="D383" s="156"/>
      <c r="E383" s="156"/>
      <c r="F383" s="156"/>
      <c r="G383" s="243"/>
      <c r="H383" s="265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1.25" customHeight="1" x14ac:dyDescent="0.25">
      <c r="A384" s="156"/>
      <c r="B384" s="156"/>
      <c r="C384" s="156"/>
      <c r="D384" s="156"/>
      <c r="E384" s="156"/>
      <c r="F384" s="156"/>
      <c r="G384" s="243"/>
      <c r="H384" s="265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1.25" customHeight="1" x14ac:dyDescent="0.25">
      <c r="A385" s="156"/>
      <c r="B385" s="156"/>
      <c r="C385" s="156"/>
      <c r="D385" s="156"/>
      <c r="E385" s="156"/>
      <c r="F385" s="156"/>
      <c r="G385" s="243"/>
      <c r="H385" s="265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1.25" customHeight="1" x14ac:dyDescent="0.25">
      <c r="A386" s="156"/>
      <c r="B386" s="156"/>
      <c r="C386" s="156"/>
      <c r="D386" s="156"/>
      <c r="E386" s="156"/>
      <c r="F386" s="156"/>
      <c r="G386" s="243"/>
      <c r="H386" s="265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1.25" customHeight="1" x14ac:dyDescent="0.25">
      <c r="A387" s="156"/>
      <c r="B387" s="156"/>
      <c r="C387" s="156"/>
      <c r="D387" s="156"/>
      <c r="E387" s="156"/>
      <c r="F387" s="156"/>
      <c r="G387" s="243"/>
      <c r="H387" s="265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1.25" customHeight="1" x14ac:dyDescent="0.25">
      <c r="A388" s="156"/>
      <c r="B388" s="156"/>
      <c r="C388" s="156"/>
      <c r="D388" s="156"/>
      <c r="E388" s="156"/>
      <c r="F388" s="156"/>
      <c r="G388" s="243"/>
      <c r="H388" s="265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1.25" customHeight="1" x14ac:dyDescent="0.25">
      <c r="A389" s="156"/>
      <c r="B389" s="156"/>
      <c r="C389" s="156"/>
      <c r="D389" s="156"/>
      <c r="E389" s="156"/>
      <c r="F389" s="156"/>
      <c r="G389" s="243"/>
      <c r="H389" s="265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1.25" customHeight="1" x14ac:dyDescent="0.25">
      <c r="A390" s="156"/>
      <c r="B390" s="156"/>
      <c r="C390" s="156"/>
      <c r="D390" s="156"/>
      <c r="E390" s="156"/>
      <c r="F390" s="156"/>
      <c r="G390" s="243"/>
      <c r="H390" s="265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1.25" customHeight="1" x14ac:dyDescent="0.25">
      <c r="A391" s="156"/>
      <c r="B391" s="156"/>
      <c r="C391" s="156"/>
      <c r="D391" s="156"/>
      <c r="E391" s="156"/>
      <c r="F391" s="156"/>
      <c r="G391" s="243"/>
      <c r="H391" s="265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1.25" customHeight="1" x14ac:dyDescent="0.25">
      <c r="A392" s="156"/>
      <c r="B392" s="156"/>
      <c r="C392" s="156"/>
      <c r="D392" s="156"/>
      <c r="E392" s="156"/>
      <c r="F392" s="156"/>
      <c r="G392" s="243"/>
      <c r="H392" s="265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1.25" customHeight="1" x14ac:dyDescent="0.25">
      <c r="A393" s="156"/>
      <c r="B393" s="156"/>
      <c r="C393" s="156"/>
      <c r="D393" s="156"/>
      <c r="E393" s="156"/>
      <c r="F393" s="156"/>
      <c r="G393" s="243"/>
      <c r="H393" s="265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1.25" customHeight="1" x14ac:dyDescent="0.25">
      <c r="A394" s="156"/>
      <c r="B394" s="156"/>
      <c r="C394" s="156"/>
      <c r="D394" s="156"/>
      <c r="E394" s="156"/>
      <c r="F394" s="156"/>
      <c r="G394" s="243"/>
      <c r="H394" s="265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1.25" customHeight="1" x14ac:dyDescent="0.25">
      <c r="A395" s="156"/>
      <c r="B395" s="156"/>
      <c r="C395" s="156"/>
      <c r="D395" s="156"/>
      <c r="E395" s="156"/>
      <c r="F395" s="156"/>
      <c r="G395" s="243"/>
      <c r="H395" s="265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1.25" customHeight="1" x14ac:dyDescent="0.25">
      <c r="A396" s="156"/>
      <c r="B396" s="156"/>
      <c r="C396" s="156"/>
      <c r="D396" s="156"/>
      <c r="E396" s="156"/>
      <c r="F396" s="156"/>
      <c r="G396" s="243"/>
      <c r="H396" s="265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1.25" customHeight="1" x14ac:dyDescent="0.25">
      <c r="A397" s="156"/>
      <c r="B397" s="156"/>
      <c r="C397" s="156"/>
      <c r="D397" s="156"/>
      <c r="E397" s="156"/>
      <c r="F397" s="156"/>
      <c r="G397" s="243"/>
      <c r="H397" s="265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1.25" customHeight="1" x14ac:dyDescent="0.25">
      <c r="A398" s="156"/>
      <c r="B398" s="156"/>
      <c r="C398" s="156"/>
      <c r="D398" s="156"/>
      <c r="E398" s="156"/>
      <c r="F398" s="156"/>
      <c r="G398" s="243"/>
      <c r="H398" s="265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1.25" customHeight="1" x14ac:dyDescent="0.25">
      <c r="A399" s="156"/>
      <c r="B399" s="156"/>
      <c r="C399" s="156"/>
      <c r="D399" s="156"/>
      <c r="E399" s="156"/>
      <c r="F399" s="156"/>
      <c r="G399" s="243"/>
      <c r="H399" s="265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1.25" customHeight="1" x14ac:dyDescent="0.25">
      <c r="A400" s="156"/>
      <c r="B400" s="156"/>
      <c r="C400" s="156"/>
      <c r="D400" s="156"/>
      <c r="E400" s="156"/>
      <c r="F400" s="156"/>
      <c r="G400" s="243"/>
      <c r="H400" s="265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1.25" customHeight="1" x14ac:dyDescent="0.25">
      <c r="A401" s="156"/>
      <c r="B401" s="156"/>
      <c r="C401" s="156"/>
      <c r="D401" s="156"/>
      <c r="E401" s="156"/>
      <c r="F401" s="156"/>
      <c r="G401" s="243"/>
      <c r="H401" s="265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1.25" customHeight="1" x14ac:dyDescent="0.25">
      <c r="A402" s="156"/>
      <c r="B402" s="156"/>
      <c r="C402" s="156"/>
      <c r="D402" s="156"/>
      <c r="E402" s="156"/>
      <c r="F402" s="156"/>
      <c r="G402" s="243"/>
      <c r="H402" s="265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1.25" customHeight="1" x14ac:dyDescent="0.25">
      <c r="A403" s="156"/>
      <c r="B403" s="156"/>
      <c r="C403" s="156"/>
      <c r="D403" s="156"/>
      <c r="E403" s="156"/>
      <c r="F403" s="156"/>
      <c r="G403" s="243"/>
      <c r="H403" s="265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1.25" customHeight="1" x14ac:dyDescent="0.25">
      <c r="A404" s="156"/>
      <c r="B404" s="156"/>
      <c r="C404" s="156"/>
      <c r="D404" s="156"/>
      <c r="E404" s="156"/>
      <c r="F404" s="156"/>
      <c r="G404" s="243"/>
      <c r="H404" s="265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1.25" customHeight="1" x14ac:dyDescent="0.25">
      <c r="A405" s="156"/>
      <c r="B405" s="156"/>
      <c r="C405" s="156"/>
      <c r="D405" s="156"/>
      <c r="E405" s="156"/>
      <c r="F405" s="156"/>
      <c r="G405" s="243"/>
      <c r="H405" s="265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1.25" customHeight="1" x14ac:dyDescent="0.25">
      <c r="A406" s="156"/>
      <c r="B406" s="156"/>
      <c r="C406" s="156"/>
      <c r="D406" s="156"/>
      <c r="E406" s="156"/>
      <c r="F406" s="156"/>
      <c r="G406" s="243"/>
      <c r="H406" s="265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1.25" customHeight="1" x14ac:dyDescent="0.25">
      <c r="A407" s="156"/>
      <c r="B407" s="156"/>
      <c r="C407" s="156"/>
      <c r="D407" s="156"/>
      <c r="E407" s="156"/>
      <c r="F407" s="156"/>
      <c r="G407" s="243"/>
      <c r="H407" s="265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1.25" customHeight="1" x14ac:dyDescent="0.25">
      <c r="A408" s="156"/>
      <c r="B408" s="156"/>
      <c r="C408" s="156"/>
      <c r="D408" s="156"/>
      <c r="E408" s="156"/>
      <c r="F408" s="156"/>
      <c r="G408" s="243"/>
      <c r="H408" s="265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1.25" customHeight="1" x14ac:dyDescent="0.25">
      <c r="A409" s="156"/>
      <c r="B409" s="156"/>
      <c r="C409" s="156"/>
      <c r="D409" s="156"/>
      <c r="E409" s="156"/>
      <c r="F409" s="156"/>
      <c r="G409" s="243"/>
      <c r="H409" s="265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1.25" customHeight="1" x14ac:dyDescent="0.25">
      <c r="A410" s="156"/>
      <c r="B410" s="156"/>
      <c r="C410" s="156"/>
      <c r="D410" s="156"/>
      <c r="E410" s="156"/>
      <c r="F410" s="156"/>
      <c r="G410" s="243"/>
      <c r="H410" s="265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1.25" customHeight="1" x14ac:dyDescent="0.25">
      <c r="A411" s="156"/>
      <c r="B411" s="156"/>
      <c r="C411" s="156"/>
      <c r="D411" s="156"/>
      <c r="E411" s="156"/>
      <c r="F411" s="156"/>
      <c r="G411" s="243"/>
      <c r="H411" s="265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1.25" customHeight="1" x14ac:dyDescent="0.25">
      <c r="A412" s="156"/>
      <c r="B412" s="156"/>
      <c r="C412" s="156"/>
      <c r="D412" s="156"/>
      <c r="E412" s="156"/>
      <c r="F412" s="156"/>
      <c r="G412" s="243"/>
      <c r="H412" s="265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1.25" customHeight="1" x14ac:dyDescent="0.25">
      <c r="A413" s="156"/>
      <c r="B413" s="156"/>
      <c r="C413" s="156"/>
      <c r="D413" s="156"/>
      <c r="E413" s="156"/>
      <c r="F413" s="156"/>
      <c r="G413" s="243"/>
      <c r="H413" s="265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1.25" customHeight="1" x14ac:dyDescent="0.25">
      <c r="A414" s="156"/>
      <c r="B414" s="156"/>
      <c r="C414" s="156"/>
      <c r="D414" s="156"/>
      <c r="E414" s="156"/>
      <c r="F414" s="156"/>
      <c r="G414" s="243"/>
      <c r="H414" s="265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1.25" customHeight="1" x14ac:dyDescent="0.25">
      <c r="A415" s="156"/>
      <c r="B415" s="156"/>
      <c r="C415" s="156"/>
      <c r="D415" s="156"/>
      <c r="E415" s="156"/>
      <c r="F415" s="156"/>
      <c r="G415" s="243"/>
      <c r="H415" s="265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1.25" customHeight="1" x14ac:dyDescent="0.25">
      <c r="A416" s="156"/>
      <c r="B416" s="156"/>
      <c r="C416" s="156"/>
      <c r="D416" s="156"/>
      <c r="E416" s="156"/>
      <c r="F416" s="156"/>
      <c r="G416" s="243"/>
      <c r="H416" s="265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1.25" customHeight="1" x14ac:dyDescent="0.25">
      <c r="A417" s="156"/>
      <c r="B417" s="156"/>
      <c r="C417" s="156"/>
      <c r="D417" s="156"/>
      <c r="E417" s="156"/>
      <c r="F417" s="156"/>
      <c r="G417" s="243"/>
      <c r="H417" s="265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1.25" customHeight="1" x14ac:dyDescent="0.25">
      <c r="A418" s="156"/>
      <c r="B418" s="156"/>
      <c r="C418" s="156"/>
      <c r="D418" s="156"/>
      <c r="E418" s="156"/>
      <c r="F418" s="156"/>
      <c r="G418" s="243"/>
      <c r="H418" s="265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1.25" customHeight="1" x14ac:dyDescent="0.25">
      <c r="A419" s="156"/>
      <c r="B419" s="156"/>
      <c r="C419" s="156"/>
      <c r="D419" s="156"/>
      <c r="E419" s="156"/>
      <c r="F419" s="156"/>
      <c r="G419" s="243"/>
      <c r="H419" s="265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1.25" customHeight="1" x14ac:dyDescent="0.25">
      <c r="A420" s="156"/>
      <c r="B420" s="156"/>
      <c r="C420" s="156"/>
      <c r="D420" s="156"/>
      <c r="E420" s="156"/>
      <c r="F420" s="156"/>
      <c r="G420" s="243"/>
      <c r="H420" s="265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1.25" customHeight="1" x14ac:dyDescent="0.25">
      <c r="A421" s="156"/>
      <c r="B421" s="156"/>
      <c r="C421" s="156"/>
      <c r="D421" s="156"/>
      <c r="E421" s="156"/>
      <c r="F421" s="156"/>
      <c r="G421" s="243"/>
      <c r="H421" s="265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1.25" customHeight="1" x14ac:dyDescent="0.25">
      <c r="A422" s="156"/>
      <c r="B422" s="156"/>
      <c r="C422" s="156"/>
      <c r="D422" s="156"/>
      <c r="E422" s="156"/>
      <c r="F422" s="156"/>
      <c r="G422" s="243"/>
      <c r="H422" s="265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1.25" customHeight="1" x14ac:dyDescent="0.25">
      <c r="A423" s="156"/>
      <c r="B423" s="156"/>
      <c r="C423" s="156"/>
      <c r="D423" s="156"/>
      <c r="E423" s="156"/>
      <c r="F423" s="156"/>
      <c r="G423" s="243"/>
      <c r="H423" s="265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1.25" customHeight="1" x14ac:dyDescent="0.25">
      <c r="A424" s="156"/>
      <c r="B424" s="156"/>
      <c r="C424" s="156"/>
      <c r="D424" s="156"/>
      <c r="E424" s="156"/>
      <c r="F424" s="156"/>
      <c r="G424" s="243"/>
      <c r="H424" s="265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1.25" customHeight="1" x14ac:dyDescent="0.25">
      <c r="A425" s="156"/>
      <c r="B425" s="156"/>
      <c r="C425" s="156"/>
      <c r="D425" s="156"/>
      <c r="E425" s="156"/>
      <c r="F425" s="156"/>
      <c r="G425" s="243"/>
      <c r="H425" s="265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1.25" customHeight="1" x14ac:dyDescent="0.25">
      <c r="A426" s="156"/>
      <c r="B426" s="156"/>
      <c r="C426" s="156"/>
      <c r="D426" s="156"/>
      <c r="E426" s="156"/>
      <c r="F426" s="156"/>
      <c r="G426" s="243"/>
      <c r="H426" s="265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1.25" customHeight="1" x14ac:dyDescent="0.25">
      <c r="A427" s="156"/>
      <c r="B427" s="156"/>
      <c r="C427" s="156"/>
      <c r="D427" s="156"/>
      <c r="E427" s="156"/>
      <c r="F427" s="156"/>
      <c r="G427" s="243"/>
      <c r="H427" s="265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1.25" customHeight="1" x14ac:dyDescent="0.25">
      <c r="A428" s="156"/>
      <c r="B428" s="156"/>
      <c r="C428" s="156"/>
      <c r="D428" s="156"/>
      <c r="E428" s="156"/>
      <c r="F428" s="156"/>
      <c r="G428" s="243"/>
      <c r="H428" s="265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1.25" customHeight="1" x14ac:dyDescent="0.25">
      <c r="A429" s="156"/>
      <c r="B429" s="156"/>
      <c r="C429" s="156"/>
      <c r="D429" s="156"/>
      <c r="E429" s="156"/>
      <c r="F429" s="156"/>
      <c r="G429" s="243"/>
      <c r="H429" s="265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1.25" customHeight="1" x14ac:dyDescent="0.25">
      <c r="A430" s="156"/>
      <c r="B430" s="156"/>
      <c r="C430" s="156"/>
      <c r="D430" s="156"/>
      <c r="E430" s="156"/>
      <c r="F430" s="156"/>
      <c r="G430" s="243"/>
      <c r="H430" s="265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1.25" customHeight="1" x14ac:dyDescent="0.25">
      <c r="A431" s="156"/>
      <c r="B431" s="156"/>
      <c r="C431" s="156"/>
      <c r="D431" s="156"/>
      <c r="E431" s="156"/>
      <c r="F431" s="156"/>
      <c r="G431" s="243"/>
      <c r="H431" s="265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1.25" customHeight="1" x14ac:dyDescent="0.25">
      <c r="A432" s="156"/>
      <c r="B432" s="156"/>
      <c r="C432" s="156"/>
      <c r="D432" s="156"/>
      <c r="E432" s="156"/>
      <c r="F432" s="156"/>
      <c r="G432" s="243"/>
      <c r="H432" s="265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1.25" customHeight="1" x14ac:dyDescent="0.25">
      <c r="A433" s="156"/>
      <c r="B433" s="156"/>
      <c r="C433" s="156"/>
      <c r="D433" s="156"/>
      <c r="E433" s="156"/>
      <c r="F433" s="156"/>
      <c r="G433" s="243"/>
      <c r="H433" s="265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1.25" customHeight="1" x14ac:dyDescent="0.25">
      <c r="A434" s="156"/>
      <c r="B434" s="156"/>
      <c r="C434" s="156"/>
      <c r="D434" s="156"/>
      <c r="E434" s="156"/>
      <c r="F434" s="156"/>
      <c r="G434" s="243"/>
      <c r="H434" s="265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1.25" customHeight="1" x14ac:dyDescent="0.25">
      <c r="A435" s="156"/>
      <c r="B435" s="156"/>
      <c r="C435" s="156"/>
      <c r="D435" s="156"/>
      <c r="E435" s="156"/>
      <c r="F435" s="156"/>
      <c r="G435" s="243"/>
      <c r="H435" s="265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1.25" customHeight="1" x14ac:dyDescent="0.25">
      <c r="A436" s="156"/>
      <c r="B436" s="156"/>
      <c r="C436" s="156"/>
      <c r="D436" s="156"/>
      <c r="E436" s="156"/>
      <c r="F436" s="156"/>
      <c r="G436" s="243"/>
      <c r="H436" s="265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1.25" customHeight="1" x14ac:dyDescent="0.25">
      <c r="A437" s="156"/>
      <c r="B437" s="156"/>
      <c r="C437" s="156"/>
      <c r="D437" s="156"/>
      <c r="E437" s="156"/>
      <c r="F437" s="156"/>
      <c r="G437" s="243"/>
      <c r="H437" s="265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1.25" customHeight="1" x14ac:dyDescent="0.25">
      <c r="A438" s="156"/>
      <c r="B438" s="156"/>
      <c r="C438" s="156"/>
      <c r="D438" s="156"/>
      <c r="E438" s="156"/>
      <c r="F438" s="156"/>
      <c r="G438" s="243"/>
      <c r="H438" s="265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1.25" customHeight="1" x14ac:dyDescent="0.25">
      <c r="A439" s="156"/>
      <c r="B439" s="156"/>
      <c r="C439" s="156"/>
      <c r="D439" s="156"/>
      <c r="E439" s="156"/>
      <c r="F439" s="156"/>
      <c r="G439" s="243"/>
      <c r="H439" s="265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1.25" customHeight="1" x14ac:dyDescent="0.25">
      <c r="A440" s="156"/>
      <c r="B440" s="156"/>
      <c r="C440" s="156"/>
      <c r="D440" s="156"/>
      <c r="E440" s="156"/>
      <c r="F440" s="156"/>
      <c r="G440" s="243"/>
      <c r="H440" s="265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1.25" customHeight="1" x14ac:dyDescent="0.25">
      <c r="A441" s="156"/>
      <c r="B441" s="156"/>
      <c r="C441" s="156"/>
      <c r="D441" s="156"/>
      <c r="E441" s="156"/>
      <c r="F441" s="156"/>
      <c r="G441" s="243"/>
      <c r="H441" s="265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1.25" customHeight="1" x14ac:dyDescent="0.25">
      <c r="A442" s="156"/>
      <c r="B442" s="156"/>
      <c r="C442" s="156"/>
      <c r="D442" s="156"/>
      <c r="E442" s="156"/>
      <c r="F442" s="156"/>
      <c r="G442" s="243"/>
      <c r="H442" s="265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1.25" customHeight="1" x14ac:dyDescent="0.25">
      <c r="A443" s="156"/>
      <c r="B443" s="156"/>
      <c r="C443" s="156"/>
      <c r="D443" s="156"/>
      <c r="E443" s="156"/>
      <c r="F443" s="156"/>
      <c r="G443" s="243"/>
      <c r="H443" s="265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1.25" customHeight="1" x14ac:dyDescent="0.25">
      <c r="A444" s="156"/>
      <c r="B444" s="156"/>
      <c r="C444" s="156"/>
      <c r="D444" s="156"/>
      <c r="E444" s="156"/>
      <c r="F444" s="156"/>
      <c r="G444" s="243"/>
      <c r="H444" s="265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1.25" customHeight="1" x14ac:dyDescent="0.25">
      <c r="A445" s="156"/>
      <c r="B445" s="156"/>
      <c r="C445" s="156"/>
      <c r="D445" s="156"/>
      <c r="E445" s="156"/>
      <c r="F445" s="156"/>
      <c r="G445" s="243"/>
      <c r="H445" s="265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1.25" customHeight="1" x14ac:dyDescent="0.25">
      <c r="A446" s="156"/>
      <c r="B446" s="156"/>
      <c r="C446" s="156"/>
      <c r="D446" s="156"/>
      <c r="E446" s="156"/>
      <c r="F446" s="156"/>
      <c r="G446" s="243"/>
      <c r="H446" s="265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1.25" customHeight="1" x14ac:dyDescent="0.25">
      <c r="A447" s="156"/>
      <c r="B447" s="156"/>
      <c r="C447" s="156"/>
      <c r="D447" s="156"/>
      <c r="E447" s="156"/>
      <c r="F447" s="156"/>
      <c r="G447" s="243"/>
      <c r="H447" s="265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1.25" customHeight="1" x14ac:dyDescent="0.25">
      <c r="A448" s="156"/>
      <c r="B448" s="156"/>
      <c r="C448" s="156"/>
      <c r="D448" s="156"/>
      <c r="E448" s="156"/>
      <c r="F448" s="156"/>
      <c r="G448" s="243"/>
      <c r="H448" s="265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1.25" customHeight="1" x14ac:dyDescent="0.25">
      <c r="A449" s="156"/>
      <c r="B449" s="156"/>
      <c r="C449" s="156"/>
      <c r="D449" s="156"/>
      <c r="E449" s="156"/>
      <c r="F449" s="156"/>
      <c r="G449" s="243"/>
      <c r="H449" s="265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1.25" customHeight="1" x14ac:dyDescent="0.25">
      <c r="A450" s="156"/>
      <c r="B450" s="156"/>
      <c r="C450" s="156"/>
      <c r="D450" s="156"/>
      <c r="E450" s="156"/>
      <c r="F450" s="156"/>
      <c r="G450" s="243"/>
      <c r="H450" s="265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1.25" customHeight="1" x14ac:dyDescent="0.25">
      <c r="A451" s="156"/>
      <c r="B451" s="156"/>
      <c r="C451" s="156"/>
      <c r="D451" s="156"/>
      <c r="E451" s="156"/>
      <c r="F451" s="156"/>
      <c r="G451" s="243"/>
      <c r="H451" s="265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1.25" customHeight="1" x14ac:dyDescent="0.25">
      <c r="A452" s="156"/>
      <c r="B452" s="156"/>
      <c r="C452" s="156"/>
      <c r="D452" s="156"/>
      <c r="E452" s="156"/>
      <c r="F452" s="156"/>
      <c r="G452" s="243"/>
      <c r="H452" s="265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1.25" customHeight="1" x14ac:dyDescent="0.25">
      <c r="A453" s="156"/>
      <c r="B453" s="156"/>
      <c r="C453" s="156"/>
      <c r="D453" s="156"/>
      <c r="E453" s="156"/>
      <c r="F453" s="156"/>
      <c r="G453" s="243"/>
      <c r="H453" s="265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1.25" customHeight="1" x14ac:dyDescent="0.25">
      <c r="A454" s="156"/>
      <c r="B454" s="156"/>
      <c r="C454" s="156"/>
      <c r="D454" s="156"/>
      <c r="E454" s="156"/>
      <c r="F454" s="156"/>
      <c r="G454" s="243"/>
      <c r="H454" s="265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1.25" customHeight="1" x14ac:dyDescent="0.25">
      <c r="A455" s="156"/>
      <c r="B455" s="156"/>
      <c r="C455" s="156"/>
      <c r="D455" s="156"/>
      <c r="E455" s="156"/>
      <c r="F455" s="156"/>
      <c r="G455" s="243"/>
      <c r="H455" s="265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1.25" customHeight="1" x14ac:dyDescent="0.25">
      <c r="A456" s="156"/>
      <c r="B456" s="156"/>
      <c r="C456" s="156"/>
      <c r="D456" s="156"/>
      <c r="E456" s="156"/>
      <c r="F456" s="156"/>
      <c r="G456" s="243"/>
      <c r="H456" s="265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1.25" customHeight="1" x14ac:dyDescent="0.25">
      <c r="A457" s="156"/>
      <c r="B457" s="156"/>
      <c r="C457" s="156"/>
      <c r="D457" s="156"/>
      <c r="E457" s="156"/>
      <c r="F457" s="156"/>
      <c r="G457" s="243"/>
      <c r="H457" s="265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1.25" customHeight="1" x14ac:dyDescent="0.25">
      <c r="A458" s="156"/>
      <c r="B458" s="156"/>
      <c r="C458" s="156"/>
      <c r="D458" s="156"/>
      <c r="E458" s="156"/>
      <c r="F458" s="156"/>
      <c r="G458" s="243"/>
      <c r="H458" s="265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1.25" customHeight="1" x14ac:dyDescent="0.25">
      <c r="A459" s="156"/>
      <c r="B459" s="156"/>
      <c r="C459" s="156"/>
      <c r="D459" s="156"/>
      <c r="E459" s="156"/>
      <c r="F459" s="156"/>
      <c r="G459" s="243"/>
      <c r="H459" s="265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1.25" customHeight="1" x14ac:dyDescent="0.25">
      <c r="A460" s="156"/>
      <c r="B460" s="156"/>
      <c r="C460" s="156"/>
      <c r="D460" s="156"/>
      <c r="E460" s="156"/>
      <c r="F460" s="156"/>
      <c r="G460" s="243"/>
      <c r="H460" s="265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1.25" customHeight="1" x14ac:dyDescent="0.25">
      <c r="A461" s="156"/>
      <c r="B461" s="156"/>
      <c r="C461" s="156"/>
      <c r="D461" s="156"/>
      <c r="E461" s="156"/>
      <c r="F461" s="156"/>
      <c r="G461" s="243"/>
      <c r="H461" s="265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1.25" customHeight="1" x14ac:dyDescent="0.25">
      <c r="A462" s="156"/>
      <c r="B462" s="156"/>
      <c r="C462" s="156"/>
      <c r="D462" s="156"/>
      <c r="E462" s="156"/>
      <c r="F462" s="156"/>
      <c r="G462" s="243"/>
      <c r="H462" s="265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1.25" customHeight="1" x14ac:dyDescent="0.25">
      <c r="A463" s="156"/>
      <c r="B463" s="156"/>
      <c r="C463" s="156"/>
      <c r="D463" s="156"/>
      <c r="E463" s="156"/>
      <c r="F463" s="156"/>
      <c r="G463" s="243"/>
      <c r="H463" s="265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1.25" customHeight="1" x14ac:dyDescent="0.25">
      <c r="A464" s="156"/>
      <c r="B464" s="156"/>
      <c r="C464" s="156"/>
      <c r="D464" s="156"/>
      <c r="E464" s="156"/>
      <c r="F464" s="156"/>
      <c r="G464" s="243"/>
      <c r="H464" s="265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1.25" customHeight="1" x14ac:dyDescent="0.25">
      <c r="A465" s="156"/>
      <c r="B465" s="156"/>
      <c r="C465" s="156"/>
      <c r="D465" s="156"/>
      <c r="E465" s="156"/>
      <c r="F465" s="156"/>
      <c r="G465" s="243"/>
      <c r="H465" s="265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1.25" customHeight="1" x14ac:dyDescent="0.25">
      <c r="A466" s="156"/>
      <c r="B466" s="156"/>
      <c r="C466" s="156"/>
      <c r="D466" s="156"/>
      <c r="E466" s="156"/>
      <c r="F466" s="156"/>
      <c r="G466" s="243"/>
      <c r="H466" s="265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1.25" customHeight="1" x14ac:dyDescent="0.25">
      <c r="A467" s="156"/>
      <c r="B467" s="156"/>
      <c r="C467" s="156"/>
      <c r="D467" s="156"/>
      <c r="E467" s="156"/>
      <c r="F467" s="156"/>
      <c r="G467" s="243"/>
      <c r="H467" s="265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1.25" customHeight="1" x14ac:dyDescent="0.25">
      <c r="A468" s="156"/>
      <c r="B468" s="156"/>
      <c r="C468" s="156"/>
      <c r="D468" s="156"/>
      <c r="E468" s="156"/>
      <c r="F468" s="156"/>
      <c r="G468" s="243"/>
      <c r="H468" s="265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1.25" customHeight="1" x14ac:dyDescent="0.25">
      <c r="A469" s="156"/>
      <c r="B469" s="156"/>
      <c r="C469" s="156"/>
      <c r="D469" s="156"/>
      <c r="E469" s="156"/>
      <c r="F469" s="156"/>
      <c r="G469" s="243"/>
      <c r="H469" s="265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1.25" customHeight="1" x14ac:dyDescent="0.25">
      <c r="A470" s="156"/>
      <c r="B470" s="156"/>
      <c r="C470" s="156"/>
      <c r="D470" s="156"/>
      <c r="E470" s="156"/>
      <c r="F470" s="156"/>
      <c r="G470" s="243"/>
      <c r="H470" s="265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1.25" customHeight="1" x14ac:dyDescent="0.25">
      <c r="A471" s="156"/>
      <c r="B471" s="156"/>
      <c r="C471" s="156"/>
      <c r="D471" s="156"/>
      <c r="E471" s="156"/>
      <c r="F471" s="156"/>
      <c r="G471" s="243"/>
      <c r="H471" s="265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1.25" customHeight="1" x14ac:dyDescent="0.25">
      <c r="A472" s="156"/>
      <c r="B472" s="156"/>
      <c r="C472" s="156"/>
      <c r="D472" s="156"/>
      <c r="E472" s="156"/>
      <c r="F472" s="156"/>
      <c r="G472" s="243"/>
      <c r="H472" s="265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1.25" customHeight="1" x14ac:dyDescent="0.25">
      <c r="A473" s="156"/>
      <c r="B473" s="156"/>
      <c r="C473" s="156"/>
      <c r="D473" s="156"/>
      <c r="E473" s="156"/>
      <c r="F473" s="156"/>
      <c r="G473" s="243"/>
      <c r="H473" s="265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1.25" customHeight="1" x14ac:dyDescent="0.25">
      <c r="A474" s="156"/>
      <c r="B474" s="156"/>
      <c r="C474" s="156"/>
      <c r="D474" s="156"/>
      <c r="E474" s="156"/>
      <c r="F474" s="156"/>
      <c r="G474" s="243"/>
      <c r="H474" s="265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1.25" customHeight="1" x14ac:dyDescent="0.25">
      <c r="A475" s="156"/>
      <c r="B475" s="156"/>
      <c r="C475" s="156"/>
      <c r="D475" s="156"/>
      <c r="E475" s="156"/>
      <c r="F475" s="156"/>
      <c r="G475" s="243"/>
      <c r="H475" s="265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1.25" customHeight="1" x14ac:dyDescent="0.25">
      <c r="A476" s="156"/>
      <c r="B476" s="156"/>
      <c r="C476" s="156"/>
      <c r="D476" s="156"/>
      <c r="E476" s="156"/>
      <c r="F476" s="156"/>
      <c r="G476" s="243"/>
      <c r="H476" s="265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1.25" customHeight="1" x14ac:dyDescent="0.25">
      <c r="A477" s="156"/>
      <c r="B477" s="156"/>
      <c r="C477" s="156"/>
      <c r="D477" s="156"/>
      <c r="E477" s="156"/>
      <c r="F477" s="156"/>
      <c r="G477" s="243"/>
      <c r="H477" s="265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1.25" customHeight="1" x14ac:dyDescent="0.25">
      <c r="A478" s="156"/>
      <c r="B478" s="156"/>
      <c r="C478" s="156"/>
      <c r="D478" s="156"/>
      <c r="E478" s="156"/>
      <c r="F478" s="156"/>
      <c r="G478" s="243"/>
      <c r="H478" s="265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1.25" customHeight="1" x14ac:dyDescent="0.25">
      <c r="A479" s="156"/>
      <c r="B479" s="156"/>
      <c r="C479" s="156"/>
      <c r="D479" s="156"/>
      <c r="E479" s="156"/>
      <c r="F479" s="156"/>
      <c r="G479" s="243"/>
      <c r="H479" s="265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1.25" customHeight="1" x14ac:dyDescent="0.25">
      <c r="A480" s="156"/>
      <c r="B480" s="156"/>
      <c r="C480" s="156"/>
      <c r="D480" s="156"/>
      <c r="E480" s="156"/>
      <c r="F480" s="156"/>
      <c r="G480" s="243"/>
      <c r="H480" s="265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1.25" customHeight="1" x14ac:dyDescent="0.25">
      <c r="A481" s="156"/>
      <c r="B481" s="156"/>
      <c r="C481" s="156"/>
      <c r="D481" s="156"/>
      <c r="E481" s="156"/>
      <c r="F481" s="156"/>
      <c r="G481" s="243"/>
      <c r="H481" s="265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1.25" customHeight="1" x14ac:dyDescent="0.25">
      <c r="A482" s="156"/>
      <c r="B482" s="156"/>
      <c r="C482" s="156"/>
      <c r="D482" s="156"/>
      <c r="E482" s="156"/>
      <c r="F482" s="156"/>
      <c r="G482" s="243"/>
      <c r="H482" s="265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1.25" customHeight="1" x14ac:dyDescent="0.25">
      <c r="A483" s="156"/>
      <c r="B483" s="156"/>
      <c r="C483" s="156"/>
      <c r="D483" s="156"/>
      <c r="E483" s="156"/>
      <c r="F483" s="156"/>
      <c r="G483" s="243"/>
      <c r="H483" s="265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1.25" customHeight="1" x14ac:dyDescent="0.25">
      <c r="A484" s="156"/>
      <c r="B484" s="156"/>
      <c r="C484" s="156"/>
      <c r="D484" s="156"/>
      <c r="E484" s="156"/>
      <c r="F484" s="156"/>
      <c r="G484" s="243"/>
      <c r="H484" s="265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1.25" customHeight="1" x14ac:dyDescent="0.25">
      <c r="A485" s="156"/>
      <c r="B485" s="156"/>
      <c r="C485" s="156"/>
      <c r="D485" s="156"/>
      <c r="E485" s="156"/>
      <c r="F485" s="156"/>
      <c r="G485" s="243"/>
      <c r="H485" s="265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1.25" customHeight="1" x14ac:dyDescent="0.25">
      <c r="A486" s="156"/>
      <c r="B486" s="156"/>
      <c r="C486" s="156"/>
      <c r="D486" s="156"/>
      <c r="E486" s="156"/>
      <c r="F486" s="156"/>
      <c r="G486" s="243"/>
      <c r="H486" s="265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1.25" customHeight="1" x14ac:dyDescent="0.25">
      <c r="A487" s="156"/>
      <c r="B487" s="156"/>
      <c r="C487" s="156"/>
      <c r="D487" s="156"/>
      <c r="E487" s="156"/>
      <c r="F487" s="156"/>
      <c r="G487" s="243"/>
      <c r="H487" s="265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1.25" customHeight="1" x14ac:dyDescent="0.25">
      <c r="A488" s="156"/>
      <c r="B488" s="156"/>
      <c r="C488" s="156"/>
      <c r="D488" s="156"/>
      <c r="E488" s="156"/>
      <c r="F488" s="156"/>
      <c r="G488" s="243"/>
      <c r="H488" s="265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1.25" customHeight="1" x14ac:dyDescent="0.25">
      <c r="A489" s="156"/>
      <c r="B489" s="156"/>
      <c r="C489" s="156"/>
      <c r="D489" s="156"/>
      <c r="E489" s="156"/>
      <c r="F489" s="156"/>
      <c r="G489" s="243"/>
      <c r="H489" s="265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1.25" customHeight="1" x14ac:dyDescent="0.25">
      <c r="A490" s="156"/>
      <c r="B490" s="156"/>
      <c r="C490" s="156"/>
      <c r="D490" s="156"/>
      <c r="E490" s="156"/>
      <c r="F490" s="156"/>
      <c r="G490" s="243"/>
      <c r="H490" s="265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1.25" customHeight="1" x14ac:dyDescent="0.25">
      <c r="A491" s="156"/>
      <c r="B491" s="156"/>
      <c r="C491" s="156"/>
      <c r="D491" s="156"/>
      <c r="E491" s="156"/>
      <c r="F491" s="156"/>
      <c r="G491" s="243"/>
      <c r="H491" s="265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1.25" customHeight="1" x14ac:dyDescent="0.25">
      <c r="A492" s="156"/>
      <c r="B492" s="156"/>
      <c r="C492" s="156"/>
      <c r="D492" s="156"/>
      <c r="E492" s="156"/>
      <c r="F492" s="156"/>
      <c r="G492" s="243"/>
      <c r="H492" s="265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1.25" customHeight="1" x14ac:dyDescent="0.25">
      <c r="A493" s="156"/>
      <c r="B493" s="156"/>
      <c r="C493" s="156"/>
      <c r="D493" s="156"/>
      <c r="E493" s="156"/>
      <c r="F493" s="156"/>
      <c r="G493" s="243"/>
      <c r="H493" s="265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1.25" customHeight="1" x14ac:dyDescent="0.25">
      <c r="A494" s="156"/>
      <c r="B494" s="156"/>
      <c r="C494" s="156"/>
      <c r="D494" s="156"/>
      <c r="E494" s="156"/>
      <c r="F494" s="156"/>
      <c r="G494" s="243"/>
      <c r="H494" s="265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1.25" customHeight="1" x14ac:dyDescent="0.25">
      <c r="A495" s="156"/>
      <c r="B495" s="156"/>
      <c r="C495" s="156"/>
      <c r="D495" s="156"/>
      <c r="E495" s="156"/>
      <c r="F495" s="156"/>
      <c r="G495" s="243"/>
      <c r="H495" s="265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1.25" customHeight="1" x14ac:dyDescent="0.25">
      <c r="A496" s="156"/>
      <c r="B496" s="156"/>
      <c r="C496" s="156"/>
      <c r="D496" s="156"/>
      <c r="E496" s="156"/>
      <c r="F496" s="156"/>
      <c r="G496" s="243"/>
      <c r="H496" s="265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1.25" customHeight="1" x14ac:dyDescent="0.25">
      <c r="A497" s="156"/>
      <c r="B497" s="156"/>
      <c r="C497" s="156"/>
      <c r="D497" s="156"/>
      <c r="E497" s="156"/>
      <c r="F497" s="156"/>
      <c r="G497" s="243"/>
      <c r="H497" s="265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1.25" customHeight="1" x14ac:dyDescent="0.25">
      <c r="A498" s="156"/>
      <c r="B498" s="156"/>
      <c r="C498" s="156"/>
      <c r="D498" s="156"/>
      <c r="E498" s="156"/>
      <c r="F498" s="156"/>
      <c r="G498" s="243"/>
      <c r="H498" s="265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1.25" customHeight="1" x14ac:dyDescent="0.25">
      <c r="A499" s="156"/>
      <c r="B499" s="156"/>
      <c r="C499" s="156"/>
      <c r="D499" s="156"/>
      <c r="E499" s="156"/>
      <c r="F499" s="156"/>
      <c r="G499" s="243"/>
      <c r="H499" s="265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1.25" customHeight="1" x14ac:dyDescent="0.25">
      <c r="A500" s="156"/>
      <c r="B500" s="156"/>
      <c r="C500" s="156"/>
      <c r="D500" s="156"/>
      <c r="E500" s="156"/>
      <c r="F500" s="156"/>
      <c r="G500" s="243"/>
      <c r="H500" s="265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1.25" customHeight="1" x14ac:dyDescent="0.25">
      <c r="A501" s="156"/>
      <c r="B501" s="156"/>
      <c r="C501" s="156"/>
      <c r="D501" s="156"/>
      <c r="E501" s="156"/>
      <c r="F501" s="156"/>
      <c r="G501" s="243"/>
      <c r="H501" s="265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1.25" customHeight="1" x14ac:dyDescent="0.25">
      <c r="A502" s="156"/>
      <c r="B502" s="156"/>
      <c r="C502" s="156"/>
      <c r="D502" s="156"/>
      <c r="E502" s="156"/>
      <c r="F502" s="156"/>
      <c r="G502" s="243"/>
      <c r="H502" s="265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1.25" customHeight="1" x14ac:dyDescent="0.25">
      <c r="A503" s="156"/>
      <c r="B503" s="156"/>
      <c r="C503" s="156"/>
      <c r="D503" s="156"/>
      <c r="E503" s="156"/>
      <c r="F503" s="156"/>
      <c r="G503" s="243"/>
      <c r="H503" s="265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1.25" customHeight="1" x14ac:dyDescent="0.25">
      <c r="A504" s="156"/>
      <c r="B504" s="156"/>
      <c r="C504" s="156"/>
      <c r="D504" s="156"/>
      <c r="E504" s="156"/>
      <c r="F504" s="156"/>
      <c r="G504" s="243"/>
      <c r="H504" s="265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1.25" customHeight="1" x14ac:dyDescent="0.25">
      <c r="A505" s="156"/>
      <c r="B505" s="156"/>
      <c r="C505" s="156"/>
      <c r="D505" s="156"/>
      <c r="E505" s="156"/>
      <c r="F505" s="156"/>
      <c r="G505" s="243"/>
      <c r="H505" s="265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1.25" customHeight="1" x14ac:dyDescent="0.25">
      <c r="A506" s="156"/>
      <c r="B506" s="156"/>
      <c r="C506" s="156"/>
      <c r="D506" s="156"/>
      <c r="E506" s="156"/>
      <c r="F506" s="156"/>
      <c r="G506" s="243"/>
      <c r="H506" s="265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1.25" customHeight="1" x14ac:dyDescent="0.25">
      <c r="A507" s="156"/>
      <c r="B507" s="156"/>
      <c r="C507" s="156"/>
      <c r="D507" s="156"/>
      <c r="E507" s="156"/>
      <c r="F507" s="156"/>
      <c r="G507" s="243"/>
      <c r="H507" s="265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1.25" customHeight="1" x14ac:dyDescent="0.25">
      <c r="A508" s="156"/>
      <c r="B508" s="156"/>
      <c r="C508" s="156"/>
      <c r="D508" s="156"/>
      <c r="E508" s="156"/>
      <c r="F508" s="156"/>
      <c r="G508" s="243"/>
      <c r="H508" s="265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1.25" customHeight="1" x14ac:dyDescent="0.25">
      <c r="A509" s="156"/>
      <c r="B509" s="156"/>
      <c r="C509" s="156"/>
      <c r="D509" s="156"/>
      <c r="E509" s="156"/>
      <c r="F509" s="156"/>
      <c r="G509" s="243"/>
      <c r="H509" s="265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1.25" customHeight="1" x14ac:dyDescent="0.25">
      <c r="A510" s="156"/>
      <c r="B510" s="156"/>
      <c r="C510" s="156"/>
      <c r="D510" s="156"/>
      <c r="E510" s="156"/>
      <c r="F510" s="156"/>
      <c r="G510" s="243"/>
      <c r="H510" s="265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1.25" customHeight="1" x14ac:dyDescent="0.25">
      <c r="A511" s="156"/>
      <c r="B511" s="156"/>
      <c r="C511" s="156"/>
      <c r="D511" s="156"/>
      <c r="E511" s="156"/>
      <c r="F511" s="156"/>
      <c r="G511" s="243"/>
      <c r="H511" s="265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1.25" customHeight="1" x14ac:dyDescent="0.25">
      <c r="A512" s="156"/>
      <c r="B512" s="156"/>
      <c r="C512" s="156"/>
      <c r="D512" s="156"/>
      <c r="E512" s="156"/>
      <c r="F512" s="156"/>
      <c r="G512" s="243"/>
      <c r="H512" s="265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1.25" customHeight="1" x14ac:dyDescent="0.25">
      <c r="A513" s="156"/>
      <c r="B513" s="156"/>
      <c r="C513" s="156"/>
      <c r="D513" s="156"/>
      <c r="E513" s="156"/>
      <c r="F513" s="156"/>
      <c r="G513" s="243"/>
      <c r="H513" s="265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1.25" customHeight="1" x14ac:dyDescent="0.25">
      <c r="A514" s="156"/>
      <c r="B514" s="156"/>
      <c r="C514" s="156"/>
      <c r="D514" s="156"/>
      <c r="E514" s="156"/>
      <c r="F514" s="156"/>
      <c r="G514" s="243"/>
      <c r="H514" s="265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1.25" customHeight="1" x14ac:dyDescent="0.25">
      <c r="A515" s="156"/>
      <c r="B515" s="156"/>
      <c r="C515" s="156"/>
      <c r="D515" s="156"/>
      <c r="E515" s="156"/>
      <c r="F515" s="156"/>
      <c r="G515" s="243"/>
      <c r="H515" s="265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1.25" customHeight="1" x14ac:dyDescent="0.25">
      <c r="A516" s="156"/>
      <c r="B516" s="156"/>
      <c r="C516" s="156"/>
      <c r="D516" s="156"/>
      <c r="E516" s="156"/>
      <c r="F516" s="156"/>
      <c r="G516" s="243"/>
      <c r="H516" s="265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1.25" customHeight="1" x14ac:dyDescent="0.25">
      <c r="A517" s="156"/>
      <c r="B517" s="156"/>
      <c r="C517" s="156"/>
      <c r="D517" s="156"/>
      <c r="E517" s="156"/>
      <c r="F517" s="156"/>
      <c r="G517" s="243"/>
      <c r="H517" s="265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1.25" customHeight="1" x14ac:dyDescent="0.25">
      <c r="A518" s="156"/>
      <c r="B518" s="156"/>
      <c r="C518" s="156"/>
      <c r="D518" s="156"/>
      <c r="E518" s="156"/>
      <c r="F518" s="156"/>
      <c r="G518" s="243"/>
      <c r="H518" s="265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1.25" customHeight="1" x14ac:dyDescent="0.25">
      <c r="A519" s="156"/>
      <c r="B519" s="156"/>
      <c r="C519" s="156"/>
      <c r="D519" s="156"/>
      <c r="E519" s="156"/>
      <c r="F519" s="156"/>
      <c r="G519" s="243"/>
      <c r="H519" s="265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1.25" customHeight="1" x14ac:dyDescent="0.25">
      <c r="A520" s="156"/>
      <c r="B520" s="156"/>
      <c r="C520" s="156"/>
      <c r="D520" s="156"/>
      <c r="E520" s="156"/>
      <c r="F520" s="156"/>
      <c r="G520" s="243"/>
      <c r="H520" s="265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1.25" customHeight="1" x14ac:dyDescent="0.25">
      <c r="A521" s="156"/>
      <c r="B521" s="156"/>
      <c r="C521" s="156"/>
      <c r="D521" s="156"/>
      <c r="E521" s="156"/>
      <c r="F521" s="156"/>
      <c r="G521" s="243"/>
      <c r="H521" s="265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1.25" customHeight="1" x14ac:dyDescent="0.25">
      <c r="A522" s="156"/>
      <c r="B522" s="156"/>
      <c r="C522" s="156"/>
      <c r="D522" s="156"/>
      <c r="E522" s="156"/>
      <c r="F522" s="156"/>
      <c r="G522" s="243"/>
      <c r="H522" s="265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1.25" customHeight="1" x14ac:dyDescent="0.25">
      <c r="A523" s="156"/>
      <c r="B523" s="156"/>
      <c r="C523" s="156"/>
      <c r="D523" s="156"/>
      <c r="E523" s="156"/>
      <c r="F523" s="156"/>
      <c r="G523" s="243"/>
      <c r="H523" s="265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1.25" customHeight="1" x14ac:dyDescent="0.25">
      <c r="A524" s="156"/>
      <c r="B524" s="156"/>
      <c r="C524" s="156"/>
      <c r="D524" s="156"/>
      <c r="E524" s="156"/>
      <c r="F524" s="156"/>
      <c r="G524" s="243"/>
      <c r="H524" s="265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1.25" customHeight="1" x14ac:dyDescent="0.25">
      <c r="A525" s="156"/>
      <c r="B525" s="156"/>
      <c r="C525" s="156"/>
      <c r="D525" s="156"/>
      <c r="E525" s="156"/>
      <c r="F525" s="156"/>
      <c r="G525" s="243"/>
      <c r="H525" s="265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1.25" customHeight="1" x14ac:dyDescent="0.25">
      <c r="A526" s="156"/>
      <c r="B526" s="156"/>
      <c r="C526" s="156"/>
      <c r="D526" s="156"/>
      <c r="E526" s="156"/>
      <c r="F526" s="156"/>
      <c r="G526" s="243"/>
      <c r="H526" s="265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1.25" customHeight="1" x14ac:dyDescent="0.25">
      <c r="A527" s="156"/>
      <c r="B527" s="156"/>
      <c r="C527" s="156"/>
      <c r="D527" s="156"/>
      <c r="E527" s="156"/>
      <c r="F527" s="156"/>
      <c r="G527" s="243"/>
      <c r="H527" s="265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1.25" customHeight="1" x14ac:dyDescent="0.25">
      <c r="A528" s="156"/>
      <c r="B528" s="156"/>
      <c r="C528" s="156"/>
      <c r="D528" s="156"/>
      <c r="E528" s="156"/>
      <c r="F528" s="156"/>
      <c r="G528" s="243"/>
      <c r="H528" s="265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1.25" customHeight="1" x14ac:dyDescent="0.25">
      <c r="A529" s="156"/>
      <c r="B529" s="156"/>
      <c r="C529" s="156"/>
      <c r="D529" s="156"/>
      <c r="E529" s="156"/>
      <c r="F529" s="156"/>
      <c r="G529" s="243"/>
      <c r="H529" s="265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1.25" customHeight="1" x14ac:dyDescent="0.25">
      <c r="A530" s="156"/>
      <c r="B530" s="156"/>
      <c r="C530" s="156"/>
      <c r="D530" s="156"/>
      <c r="E530" s="156"/>
      <c r="F530" s="156"/>
      <c r="G530" s="243"/>
      <c r="H530" s="265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1.25" customHeight="1" x14ac:dyDescent="0.25">
      <c r="A531" s="156"/>
      <c r="B531" s="156"/>
      <c r="C531" s="156"/>
      <c r="D531" s="156"/>
      <c r="E531" s="156"/>
      <c r="F531" s="156"/>
      <c r="G531" s="243"/>
      <c r="H531" s="265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1.25" customHeight="1" x14ac:dyDescent="0.25">
      <c r="A532" s="156"/>
      <c r="B532" s="156"/>
      <c r="C532" s="156"/>
      <c r="D532" s="156"/>
      <c r="E532" s="156"/>
      <c r="F532" s="156"/>
      <c r="G532" s="243"/>
      <c r="H532" s="265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1.25" customHeight="1" x14ac:dyDescent="0.25">
      <c r="A533" s="156"/>
      <c r="B533" s="156"/>
      <c r="C533" s="156"/>
      <c r="D533" s="156"/>
      <c r="E533" s="156"/>
      <c r="F533" s="156"/>
      <c r="G533" s="243"/>
      <c r="H533" s="265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1.25" customHeight="1" x14ac:dyDescent="0.25">
      <c r="A534" s="156"/>
      <c r="B534" s="156"/>
      <c r="C534" s="156"/>
      <c r="D534" s="156"/>
      <c r="E534" s="156"/>
      <c r="F534" s="156"/>
      <c r="G534" s="243"/>
      <c r="H534" s="265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1.25" customHeight="1" x14ac:dyDescent="0.25">
      <c r="A535" s="156"/>
      <c r="B535" s="156"/>
      <c r="C535" s="156"/>
      <c r="D535" s="156"/>
      <c r="E535" s="156"/>
      <c r="F535" s="156"/>
      <c r="G535" s="243"/>
      <c r="H535" s="265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1.25" customHeight="1" x14ac:dyDescent="0.25">
      <c r="A536" s="156"/>
      <c r="B536" s="156"/>
      <c r="C536" s="156"/>
      <c r="D536" s="156"/>
      <c r="E536" s="156"/>
      <c r="F536" s="156"/>
      <c r="G536" s="243"/>
      <c r="H536" s="265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1.25" customHeight="1" x14ac:dyDescent="0.25">
      <c r="A537" s="156"/>
      <c r="B537" s="156"/>
      <c r="C537" s="156"/>
      <c r="D537" s="156"/>
      <c r="E537" s="156"/>
      <c r="F537" s="156"/>
      <c r="G537" s="243"/>
      <c r="H537" s="265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1.25" customHeight="1" x14ac:dyDescent="0.25">
      <c r="A538" s="156"/>
      <c r="B538" s="156"/>
      <c r="C538" s="156"/>
      <c r="D538" s="156"/>
      <c r="E538" s="156"/>
      <c r="F538" s="156"/>
      <c r="G538" s="243"/>
      <c r="H538" s="265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1.25" customHeight="1" x14ac:dyDescent="0.25">
      <c r="A539" s="156"/>
      <c r="B539" s="156"/>
      <c r="C539" s="156"/>
      <c r="D539" s="156"/>
      <c r="E539" s="156"/>
      <c r="F539" s="156"/>
      <c r="G539" s="243"/>
      <c r="H539" s="265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1.25" customHeight="1" x14ac:dyDescent="0.25">
      <c r="A540" s="156"/>
      <c r="B540" s="156"/>
      <c r="C540" s="156"/>
      <c r="D540" s="156"/>
      <c r="E540" s="156"/>
      <c r="F540" s="156"/>
      <c r="G540" s="243"/>
      <c r="H540" s="265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1.25" customHeight="1" x14ac:dyDescent="0.25">
      <c r="A541" s="156"/>
      <c r="B541" s="156"/>
      <c r="C541" s="156"/>
      <c r="D541" s="156"/>
      <c r="E541" s="156"/>
      <c r="F541" s="156"/>
      <c r="G541" s="243"/>
      <c r="H541" s="265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1.25" customHeight="1" x14ac:dyDescent="0.25">
      <c r="A542" s="156"/>
      <c r="B542" s="156"/>
      <c r="C542" s="156"/>
      <c r="D542" s="156"/>
      <c r="E542" s="156"/>
      <c r="F542" s="156"/>
      <c r="G542" s="243"/>
      <c r="H542" s="265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1.25" customHeight="1" x14ac:dyDescent="0.25">
      <c r="A543" s="156"/>
      <c r="B543" s="156"/>
      <c r="C543" s="156"/>
      <c r="D543" s="156"/>
      <c r="E543" s="156"/>
      <c r="F543" s="156"/>
      <c r="G543" s="243"/>
      <c r="H543" s="265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1.25" customHeight="1" x14ac:dyDescent="0.25">
      <c r="A544" s="156"/>
      <c r="B544" s="156"/>
      <c r="C544" s="156"/>
      <c r="D544" s="156"/>
      <c r="E544" s="156"/>
      <c r="F544" s="156"/>
      <c r="G544" s="243"/>
      <c r="H544" s="265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1.25" customHeight="1" x14ac:dyDescent="0.25">
      <c r="A545" s="156"/>
      <c r="B545" s="156"/>
      <c r="C545" s="156"/>
      <c r="D545" s="156"/>
      <c r="E545" s="156"/>
      <c r="F545" s="156"/>
      <c r="G545" s="243"/>
      <c r="H545" s="265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1.25" customHeight="1" x14ac:dyDescent="0.25">
      <c r="A546" s="156"/>
      <c r="B546" s="156"/>
      <c r="C546" s="156"/>
      <c r="D546" s="156"/>
      <c r="E546" s="156"/>
      <c r="F546" s="156"/>
      <c r="G546" s="243"/>
      <c r="H546" s="265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1.25" customHeight="1" x14ac:dyDescent="0.25">
      <c r="A547" s="156"/>
      <c r="B547" s="156"/>
      <c r="C547" s="156"/>
      <c r="D547" s="156"/>
      <c r="E547" s="156"/>
      <c r="F547" s="156"/>
      <c r="G547" s="243"/>
      <c r="H547" s="265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1.25" customHeight="1" x14ac:dyDescent="0.25">
      <c r="A548" s="156"/>
      <c r="B548" s="156"/>
      <c r="C548" s="156"/>
      <c r="D548" s="156"/>
      <c r="E548" s="156"/>
      <c r="F548" s="156"/>
      <c r="G548" s="243"/>
      <c r="H548" s="265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1.25" customHeight="1" x14ac:dyDescent="0.25">
      <c r="A549" s="156"/>
      <c r="B549" s="156"/>
      <c r="C549" s="156"/>
      <c r="D549" s="156"/>
      <c r="E549" s="156"/>
      <c r="F549" s="156"/>
      <c r="G549" s="243"/>
      <c r="H549" s="265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1.25" customHeight="1" x14ac:dyDescent="0.25">
      <c r="A550" s="156"/>
      <c r="B550" s="156"/>
      <c r="C550" s="156"/>
      <c r="D550" s="156"/>
      <c r="E550" s="156"/>
      <c r="F550" s="156"/>
      <c r="G550" s="243"/>
      <c r="H550" s="265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1.25" customHeight="1" x14ac:dyDescent="0.25">
      <c r="A551" s="156"/>
      <c r="B551" s="156"/>
      <c r="C551" s="156"/>
      <c r="D551" s="156"/>
      <c r="E551" s="156"/>
      <c r="F551" s="156"/>
      <c r="G551" s="243"/>
      <c r="H551" s="265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1.25" customHeight="1" x14ac:dyDescent="0.25">
      <c r="A552" s="156"/>
      <c r="B552" s="156"/>
      <c r="C552" s="156"/>
      <c r="D552" s="156"/>
      <c r="E552" s="156"/>
      <c r="F552" s="156"/>
      <c r="G552" s="243"/>
      <c r="H552" s="265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1.25" customHeight="1" x14ac:dyDescent="0.25">
      <c r="A553" s="156"/>
      <c r="B553" s="156"/>
      <c r="C553" s="156"/>
      <c r="D553" s="156"/>
      <c r="E553" s="156"/>
      <c r="F553" s="156"/>
      <c r="G553" s="243"/>
      <c r="H553" s="265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1.25" customHeight="1" x14ac:dyDescent="0.25">
      <c r="A554" s="156"/>
      <c r="B554" s="156"/>
      <c r="C554" s="156"/>
      <c r="D554" s="156"/>
      <c r="E554" s="156"/>
      <c r="F554" s="156"/>
      <c r="G554" s="243"/>
      <c r="H554" s="265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1.25" customHeight="1" x14ac:dyDescent="0.25">
      <c r="A555" s="156"/>
      <c r="B555" s="156"/>
      <c r="C555" s="156"/>
      <c r="D555" s="156"/>
      <c r="E555" s="156"/>
      <c r="F555" s="156"/>
      <c r="G555" s="243"/>
      <c r="H555" s="265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1.25" customHeight="1" x14ac:dyDescent="0.25">
      <c r="A556" s="156"/>
      <c r="B556" s="156"/>
      <c r="C556" s="156"/>
      <c r="D556" s="156"/>
      <c r="E556" s="156"/>
      <c r="F556" s="156"/>
      <c r="G556" s="243"/>
      <c r="H556" s="265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1.25" customHeight="1" x14ac:dyDescent="0.25">
      <c r="A557" s="156"/>
      <c r="B557" s="156"/>
      <c r="C557" s="156"/>
      <c r="D557" s="156"/>
      <c r="E557" s="156"/>
      <c r="F557" s="156"/>
      <c r="G557" s="243"/>
      <c r="H557" s="265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1.25" customHeight="1" x14ac:dyDescent="0.25">
      <c r="A558" s="156"/>
      <c r="B558" s="156"/>
      <c r="C558" s="156"/>
      <c r="D558" s="156"/>
      <c r="E558" s="156"/>
      <c r="F558" s="156"/>
      <c r="G558" s="243"/>
      <c r="H558" s="265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1.25" customHeight="1" x14ac:dyDescent="0.25">
      <c r="A559" s="156"/>
      <c r="B559" s="156"/>
      <c r="C559" s="156"/>
      <c r="D559" s="156"/>
      <c r="E559" s="156"/>
      <c r="F559" s="156"/>
      <c r="G559" s="243"/>
      <c r="H559" s="265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1.25" customHeight="1" x14ac:dyDescent="0.25">
      <c r="A560" s="156"/>
      <c r="B560" s="156"/>
      <c r="C560" s="156"/>
      <c r="D560" s="156"/>
      <c r="E560" s="156"/>
      <c r="F560" s="156"/>
      <c r="G560" s="243"/>
      <c r="H560" s="265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1.25" customHeight="1" x14ac:dyDescent="0.25">
      <c r="A561" s="156"/>
      <c r="B561" s="156"/>
      <c r="C561" s="156"/>
      <c r="D561" s="156"/>
      <c r="E561" s="156"/>
      <c r="F561" s="156"/>
      <c r="G561" s="243"/>
      <c r="H561" s="265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1.25" customHeight="1" x14ac:dyDescent="0.25">
      <c r="A562" s="156"/>
      <c r="B562" s="156"/>
      <c r="C562" s="156"/>
      <c r="D562" s="156"/>
      <c r="E562" s="156"/>
      <c r="F562" s="156"/>
      <c r="G562" s="243"/>
      <c r="H562" s="265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1.25" customHeight="1" x14ac:dyDescent="0.25">
      <c r="A563" s="156"/>
      <c r="B563" s="156"/>
      <c r="C563" s="156"/>
      <c r="D563" s="156"/>
      <c r="E563" s="156"/>
      <c r="F563" s="156"/>
      <c r="G563" s="243"/>
      <c r="H563" s="265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1.25" customHeight="1" x14ac:dyDescent="0.25">
      <c r="A564" s="156"/>
      <c r="B564" s="156"/>
      <c r="C564" s="156"/>
      <c r="D564" s="156"/>
      <c r="E564" s="156"/>
      <c r="F564" s="156"/>
      <c r="G564" s="243"/>
      <c r="H564" s="265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1.25" customHeight="1" x14ac:dyDescent="0.25">
      <c r="A565" s="156"/>
      <c r="B565" s="156"/>
      <c r="C565" s="156"/>
      <c r="D565" s="156"/>
      <c r="E565" s="156"/>
      <c r="F565" s="156"/>
      <c r="G565" s="243"/>
      <c r="H565" s="265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1.25" customHeight="1" x14ac:dyDescent="0.25">
      <c r="A566" s="156"/>
      <c r="B566" s="156"/>
      <c r="C566" s="156"/>
      <c r="D566" s="156"/>
      <c r="E566" s="156"/>
      <c r="F566" s="156"/>
      <c r="G566" s="243"/>
      <c r="H566" s="265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1.25" customHeight="1" x14ac:dyDescent="0.25">
      <c r="A567" s="156"/>
      <c r="B567" s="156"/>
      <c r="C567" s="156"/>
      <c r="D567" s="156"/>
      <c r="E567" s="156"/>
      <c r="F567" s="156"/>
      <c r="G567" s="243"/>
      <c r="H567" s="265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1.25" customHeight="1" x14ac:dyDescent="0.25">
      <c r="A568" s="156"/>
      <c r="B568" s="156"/>
      <c r="C568" s="156"/>
      <c r="D568" s="156"/>
      <c r="E568" s="156"/>
      <c r="F568" s="156"/>
      <c r="G568" s="243"/>
      <c r="H568" s="265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1.25" customHeight="1" x14ac:dyDescent="0.25">
      <c r="A569" s="156"/>
      <c r="B569" s="156"/>
      <c r="C569" s="156"/>
      <c r="D569" s="156"/>
      <c r="E569" s="156"/>
      <c r="F569" s="156"/>
      <c r="G569" s="243"/>
      <c r="H569" s="265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1.25" customHeight="1" x14ac:dyDescent="0.25">
      <c r="A570" s="156"/>
      <c r="B570" s="156"/>
      <c r="C570" s="156"/>
      <c r="D570" s="156"/>
      <c r="E570" s="156"/>
      <c r="F570" s="156"/>
      <c r="G570" s="243"/>
      <c r="H570" s="265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1.25" customHeight="1" x14ac:dyDescent="0.25">
      <c r="A571" s="156"/>
      <c r="B571" s="156"/>
      <c r="C571" s="156"/>
      <c r="D571" s="156"/>
      <c r="E571" s="156"/>
      <c r="F571" s="156"/>
      <c r="G571" s="243"/>
      <c r="H571" s="265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1.25" customHeight="1" x14ac:dyDescent="0.25">
      <c r="A572" s="156"/>
      <c r="B572" s="156"/>
      <c r="C572" s="156"/>
      <c r="D572" s="156"/>
      <c r="E572" s="156"/>
      <c r="F572" s="156"/>
      <c r="G572" s="243"/>
      <c r="H572" s="265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1.25" customHeight="1" x14ac:dyDescent="0.25">
      <c r="A573" s="156"/>
      <c r="B573" s="156"/>
      <c r="C573" s="156"/>
      <c r="D573" s="156"/>
      <c r="E573" s="156"/>
      <c r="F573" s="156"/>
      <c r="G573" s="243"/>
      <c r="H573" s="265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1.25" customHeight="1" x14ac:dyDescent="0.25">
      <c r="A574" s="156"/>
      <c r="B574" s="156"/>
      <c r="C574" s="156"/>
      <c r="D574" s="156"/>
      <c r="E574" s="156"/>
      <c r="F574" s="156"/>
      <c r="G574" s="243"/>
      <c r="H574" s="265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1.25" customHeight="1" x14ac:dyDescent="0.25">
      <c r="A575" s="156"/>
      <c r="B575" s="156"/>
      <c r="C575" s="156"/>
      <c r="D575" s="156"/>
      <c r="E575" s="156"/>
      <c r="F575" s="156"/>
      <c r="G575" s="243"/>
      <c r="H575" s="265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1.25" customHeight="1" x14ac:dyDescent="0.25">
      <c r="A576" s="156"/>
      <c r="B576" s="156"/>
      <c r="C576" s="156"/>
      <c r="D576" s="156"/>
      <c r="E576" s="156"/>
      <c r="F576" s="156"/>
      <c r="G576" s="243"/>
      <c r="H576" s="265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1.25" customHeight="1" x14ac:dyDescent="0.25">
      <c r="A577" s="156"/>
      <c r="B577" s="156"/>
      <c r="C577" s="156"/>
      <c r="D577" s="156"/>
      <c r="E577" s="156"/>
      <c r="F577" s="156"/>
      <c r="G577" s="243"/>
      <c r="H577" s="265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1.25" customHeight="1" x14ac:dyDescent="0.25">
      <c r="A578" s="156"/>
      <c r="B578" s="156"/>
      <c r="C578" s="156"/>
      <c r="D578" s="156"/>
      <c r="E578" s="156"/>
      <c r="F578" s="156"/>
      <c r="G578" s="243"/>
      <c r="H578" s="265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1.25" customHeight="1" x14ac:dyDescent="0.25">
      <c r="A579" s="156"/>
      <c r="B579" s="156"/>
      <c r="C579" s="156"/>
      <c r="D579" s="156"/>
      <c r="E579" s="156"/>
      <c r="F579" s="156"/>
      <c r="G579" s="243"/>
      <c r="H579" s="265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1.25" customHeight="1" x14ac:dyDescent="0.25">
      <c r="A580" s="156"/>
      <c r="B580" s="156"/>
      <c r="C580" s="156"/>
      <c r="D580" s="156"/>
      <c r="E580" s="156"/>
      <c r="F580" s="156"/>
      <c r="G580" s="243"/>
      <c r="H580" s="265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1.25" customHeight="1" x14ac:dyDescent="0.25">
      <c r="A581" s="156"/>
      <c r="B581" s="156"/>
      <c r="C581" s="156"/>
      <c r="D581" s="156"/>
      <c r="E581" s="156"/>
      <c r="F581" s="156"/>
      <c r="G581" s="243"/>
      <c r="H581" s="265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1.25" customHeight="1" x14ac:dyDescent="0.25">
      <c r="A582" s="156"/>
      <c r="B582" s="156"/>
      <c r="C582" s="156"/>
      <c r="D582" s="156"/>
      <c r="E582" s="156"/>
      <c r="F582" s="156"/>
      <c r="G582" s="243"/>
      <c r="H582" s="265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1.25" customHeight="1" x14ac:dyDescent="0.25">
      <c r="A583" s="156"/>
      <c r="B583" s="156"/>
      <c r="C583" s="156"/>
      <c r="D583" s="156"/>
      <c r="E583" s="156"/>
      <c r="F583" s="156"/>
      <c r="G583" s="243"/>
      <c r="H583" s="265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1.25" customHeight="1" x14ac:dyDescent="0.25">
      <c r="A584" s="156"/>
      <c r="B584" s="156"/>
      <c r="C584" s="156"/>
      <c r="D584" s="156"/>
      <c r="E584" s="156"/>
      <c r="F584" s="156"/>
      <c r="G584" s="243"/>
      <c r="H584" s="265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1.25" customHeight="1" x14ac:dyDescent="0.25">
      <c r="A585" s="156"/>
      <c r="B585" s="156"/>
      <c r="C585" s="156"/>
      <c r="D585" s="156"/>
      <c r="E585" s="156"/>
      <c r="F585" s="156"/>
      <c r="G585" s="243"/>
      <c r="H585" s="265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1.25" customHeight="1" x14ac:dyDescent="0.25">
      <c r="A586" s="156"/>
      <c r="B586" s="156"/>
      <c r="C586" s="156"/>
      <c r="D586" s="156"/>
      <c r="E586" s="156"/>
      <c r="F586" s="156"/>
      <c r="G586" s="243"/>
      <c r="H586" s="265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1.25" customHeight="1" x14ac:dyDescent="0.25">
      <c r="A587" s="156"/>
      <c r="B587" s="156"/>
      <c r="C587" s="156"/>
      <c r="D587" s="156"/>
      <c r="E587" s="156"/>
      <c r="F587" s="156"/>
      <c r="G587" s="243"/>
      <c r="H587" s="265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1.25" customHeight="1" x14ac:dyDescent="0.25">
      <c r="A588" s="156"/>
      <c r="B588" s="156"/>
      <c r="C588" s="156"/>
      <c r="D588" s="156"/>
      <c r="E588" s="156"/>
      <c r="F588" s="156"/>
      <c r="G588" s="243"/>
      <c r="H588" s="265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1.25" customHeight="1" x14ac:dyDescent="0.25">
      <c r="A589" s="156"/>
      <c r="B589" s="156"/>
      <c r="C589" s="156"/>
      <c r="D589" s="156"/>
      <c r="E589" s="156"/>
      <c r="F589" s="156"/>
      <c r="G589" s="243"/>
      <c r="H589" s="265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1.25" customHeight="1" x14ac:dyDescent="0.25">
      <c r="A590" s="156"/>
      <c r="B590" s="156"/>
      <c r="C590" s="156"/>
      <c r="D590" s="156"/>
      <c r="E590" s="156"/>
      <c r="F590" s="156"/>
      <c r="G590" s="243"/>
      <c r="H590" s="265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1.25" customHeight="1" x14ac:dyDescent="0.25">
      <c r="A591" s="156"/>
      <c r="B591" s="156"/>
      <c r="C591" s="156"/>
      <c r="D591" s="156"/>
      <c r="E591" s="156"/>
      <c r="F591" s="156"/>
      <c r="G591" s="243"/>
      <c r="H591" s="265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1.25" customHeight="1" x14ac:dyDescent="0.25">
      <c r="A592" s="156"/>
      <c r="B592" s="156"/>
      <c r="C592" s="156"/>
      <c r="D592" s="156"/>
      <c r="E592" s="156"/>
      <c r="F592" s="156"/>
      <c r="G592" s="243"/>
      <c r="H592" s="265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1.25" customHeight="1" x14ac:dyDescent="0.25">
      <c r="A593" s="156"/>
      <c r="B593" s="156"/>
      <c r="C593" s="156"/>
      <c r="D593" s="156"/>
      <c r="E593" s="156"/>
      <c r="F593" s="156"/>
      <c r="G593" s="243"/>
      <c r="H593" s="265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1.25" customHeight="1" x14ac:dyDescent="0.25">
      <c r="A594" s="156"/>
      <c r="B594" s="156"/>
      <c r="C594" s="156"/>
      <c r="D594" s="156"/>
      <c r="E594" s="156"/>
      <c r="F594" s="156"/>
      <c r="G594" s="243"/>
      <c r="H594" s="265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1.25" customHeight="1" x14ac:dyDescent="0.25">
      <c r="A595" s="156"/>
      <c r="B595" s="156"/>
      <c r="C595" s="156"/>
      <c r="D595" s="156"/>
      <c r="E595" s="156"/>
      <c r="F595" s="156"/>
      <c r="G595" s="243"/>
      <c r="H595" s="265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1.25" customHeight="1" x14ac:dyDescent="0.25">
      <c r="A596" s="156"/>
      <c r="B596" s="156"/>
      <c r="C596" s="156"/>
      <c r="D596" s="156"/>
      <c r="E596" s="156"/>
      <c r="F596" s="156"/>
      <c r="G596" s="243"/>
      <c r="H596" s="265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1.25" customHeight="1" x14ac:dyDescent="0.25">
      <c r="A597" s="156"/>
      <c r="B597" s="156"/>
      <c r="C597" s="156"/>
      <c r="D597" s="156"/>
      <c r="E597" s="156"/>
      <c r="F597" s="156"/>
      <c r="G597" s="243"/>
      <c r="H597" s="265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1.25" customHeight="1" x14ac:dyDescent="0.25">
      <c r="A598" s="156"/>
      <c r="B598" s="156"/>
      <c r="C598" s="156"/>
      <c r="D598" s="156"/>
      <c r="E598" s="156"/>
      <c r="F598" s="156"/>
      <c r="G598" s="243"/>
      <c r="H598" s="265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1.25" customHeight="1" x14ac:dyDescent="0.25">
      <c r="A599" s="156"/>
      <c r="B599" s="156"/>
      <c r="C599" s="156"/>
      <c r="D599" s="156"/>
      <c r="E599" s="156"/>
      <c r="F599" s="156"/>
      <c r="G599" s="243"/>
      <c r="H599" s="265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1.25" customHeight="1" x14ac:dyDescent="0.25">
      <c r="A600" s="156"/>
      <c r="B600" s="156"/>
      <c r="C600" s="156"/>
      <c r="D600" s="156"/>
      <c r="E600" s="156"/>
      <c r="F600" s="156"/>
      <c r="G600" s="243"/>
      <c r="H600" s="265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1.25" customHeight="1" x14ac:dyDescent="0.25">
      <c r="A601" s="156"/>
      <c r="B601" s="156"/>
      <c r="C601" s="156"/>
      <c r="D601" s="156"/>
      <c r="E601" s="156"/>
      <c r="F601" s="156"/>
      <c r="G601" s="243"/>
      <c r="H601" s="265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1.25" customHeight="1" x14ac:dyDescent="0.25">
      <c r="A602" s="156"/>
      <c r="B602" s="156"/>
      <c r="C602" s="156"/>
      <c r="D602" s="156"/>
      <c r="E602" s="156"/>
      <c r="F602" s="156"/>
      <c r="G602" s="243"/>
      <c r="H602" s="265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1.25" customHeight="1" x14ac:dyDescent="0.25">
      <c r="A603" s="156"/>
      <c r="B603" s="156"/>
      <c r="C603" s="156"/>
      <c r="D603" s="156"/>
      <c r="E603" s="156"/>
      <c r="F603" s="156"/>
      <c r="G603" s="243"/>
      <c r="H603" s="265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1.25" customHeight="1" x14ac:dyDescent="0.25">
      <c r="A604" s="156"/>
      <c r="B604" s="156"/>
      <c r="C604" s="156"/>
      <c r="D604" s="156"/>
      <c r="E604" s="156"/>
      <c r="F604" s="156"/>
      <c r="G604" s="243"/>
      <c r="H604" s="265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1.25" customHeight="1" x14ac:dyDescent="0.25">
      <c r="A605" s="156"/>
      <c r="B605" s="156"/>
      <c r="C605" s="156"/>
      <c r="D605" s="156"/>
      <c r="E605" s="156"/>
      <c r="F605" s="156"/>
      <c r="G605" s="243"/>
      <c r="H605" s="265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1.25" customHeight="1" x14ac:dyDescent="0.25">
      <c r="A606" s="156"/>
      <c r="B606" s="156"/>
      <c r="C606" s="156"/>
      <c r="D606" s="156"/>
      <c r="E606" s="156"/>
      <c r="F606" s="156"/>
      <c r="G606" s="243"/>
      <c r="H606" s="265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1.25" customHeight="1" x14ac:dyDescent="0.25">
      <c r="A607" s="156"/>
      <c r="B607" s="156"/>
      <c r="C607" s="156"/>
      <c r="D607" s="156"/>
      <c r="E607" s="156"/>
      <c r="F607" s="156"/>
      <c r="G607" s="243"/>
      <c r="H607" s="265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1.25" customHeight="1" x14ac:dyDescent="0.25">
      <c r="A608" s="156"/>
      <c r="B608" s="156"/>
      <c r="C608" s="156"/>
      <c r="D608" s="156"/>
      <c r="E608" s="156"/>
      <c r="F608" s="156"/>
      <c r="G608" s="243"/>
      <c r="H608" s="265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1.25" customHeight="1" x14ac:dyDescent="0.25">
      <c r="A609" s="156"/>
      <c r="B609" s="156"/>
      <c r="C609" s="156"/>
      <c r="D609" s="156"/>
      <c r="E609" s="156"/>
      <c r="F609" s="156"/>
      <c r="G609" s="243"/>
      <c r="H609" s="265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1.25" customHeight="1" x14ac:dyDescent="0.25">
      <c r="A610" s="156"/>
      <c r="B610" s="156"/>
      <c r="C610" s="156"/>
      <c r="D610" s="156"/>
      <c r="E610" s="156"/>
      <c r="F610" s="156"/>
      <c r="G610" s="243"/>
      <c r="H610" s="265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1.25" customHeight="1" x14ac:dyDescent="0.25">
      <c r="A611" s="156"/>
      <c r="B611" s="156"/>
      <c r="C611" s="156"/>
      <c r="D611" s="156"/>
      <c r="E611" s="156"/>
      <c r="F611" s="156"/>
      <c r="G611" s="243"/>
      <c r="H611" s="265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1.25" customHeight="1" x14ac:dyDescent="0.25">
      <c r="A612" s="156"/>
      <c r="B612" s="156"/>
      <c r="C612" s="156"/>
      <c r="D612" s="156"/>
      <c r="E612" s="156"/>
      <c r="F612" s="156"/>
      <c r="G612" s="243"/>
      <c r="H612" s="265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1.25" customHeight="1" x14ac:dyDescent="0.25">
      <c r="A613" s="156"/>
      <c r="B613" s="156"/>
      <c r="C613" s="156"/>
      <c r="D613" s="156"/>
      <c r="E613" s="156"/>
      <c r="F613" s="156"/>
      <c r="G613" s="243"/>
      <c r="H613" s="265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1.25" customHeight="1" x14ac:dyDescent="0.25">
      <c r="A614" s="156"/>
      <c r="B614" s="156"/>
      <c r="C614" s="156"/>
      <c r="D614" s="156"/>
      <c r="E614" s="156"/>
      <c r="F614" s="156"/>
      <c r="G614" s="243"/>
      <c r="H614" s="265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1.25" customHeight="1" x14ac:dyDescent="0.25">
      <c r="A615" s="156"/>
      <c r="B615" s="156"/>
      <c r="C615" s="156"/>
      <c r="D615" s="156"/>
      <c r="E615" s="156"/>
      <c r="F615" s="156"/>
      <c r="G615" s="243"/>
      <c r="H615" s="265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1.25" customHeight="1" x14ac:dyDescent="0.25">
      <c r="A616" s="156"/>
      <c r="B616" s="156"/>
      <c r="C616" s="156"/>
      <c r="D616" s="156"/>
      <c r="E616" s="156"/>
      <c r="F616" s="156"/>
      <c r="G616" s="243"/>
      <c r="H616" s="265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1.25" customHeight="1" x14ac:dyDescent="0.25">
      <c r="A617" s="156"/>
      <c r="B617" s="156"/>
      <c r="C617" s="156"/>
      <c r="D617" s="156"/>
      <c r="E617" s="156"/>
      <c r="F617" s="156"/>
      <c r="G617" s="243"/>
      <c r="H617" s="265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1.25" customHeight="1" x14ac:dyDescent="0.25">
      <c r="A618" s="156"/>
      <c r="B618" s="156"/>
      <c r="C618" s="156"/>
      <c r="D618" s="156"/>
      <c r="E618" s="156"/>
      <c r="F618" s="156"/>
      <c r="G618" s="243"/>
      <c r="H618" s="265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1.25" customHeight="1" x14ac:dyDescent="0.25">
      <c r="A619" s="156"/>
      <c r="B619" s="156"/>
      <c r="C619" s="156"/>
      <c r="D619" s="156"/>
      <c r="E619" s="156"/>
      <c r="F619" s="156"/>
      <c r="G619" s="243"/>
      <c r="H619" s="265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1.25" customHeight="1" x14ac:dyDescent="0.25">
      <c r="A620" s="156"/>
      <c r="B620" s="156"/>
      <c r="C620" s="156"/>
      <c r="D620" s="156"/>
      <c r="E620" s="156"/>
      <c r="F620" s="156"/>
      <c r="G620" s="243"/>
      <c r="H620" s="265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1.25" customHeight="1" x14ac:dyDescent="0.25">
      <c r="A621" s="156"/>
      <c r="B621" s="156"/>
      <c r="C621" s="156"/>
      <c r="D621" s="156"/>
      <c r="E621" s="156"/>
      <c r="F621" s="156"/>
      <c r="G621" s="243"/>
      <c r="H621" s="265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1.25" customHeight="1" x14ac:dyDescent="0.25">
      <c r="A622" s="156"/>
      <c r="B622" s="156"/>
      <c r="C622" s="156"/>
      <c r="D622" s="156"/>
      <c r="E622" s="156"/>
      <c r="F622" s="156"/>
      <c r="G622" s="243"/>
      <c r="H622" s="265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1.25" customHeight="1" x14ac:dyDescent="0.25">
      <c r="A623" s="156"/>
      <c r="B623" s="156"/>
      <c r="C623" s="156"/>
      <c r="D623" s="156"/>
      <c r="E623" s="156"/>
      <c r="F623" s="156"/>
      <c r="G623" s="243"/>
      <c r="H623" s="265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1.25" customHeight="1" x14ac:dyDescent="0.25">
      <c r="A624" s="156"/>
      <c r="B624" s="156"/>
      <c r="C624" s="156"/>
      <c r="D624" s="156"/>
      <c r="E624" s="156"/>
      <c r="F624" s="156"/>
      <c r="G624" s="243"/>
      <c r="H624" s="265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1.25" customHeight="1" x14ac:dyDescent="0.25">
      <c r="A625" s="156"/>
      <c r="B625" s="156"/>
      <c r="C625" s="156"/>
      <c r="D625" s="156"/>
      <c r="E625" s="156"/>
      <c r="F625" s="156"/>
      <c r="G625" s="243"/>
      <c r="H625" s="265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1.25" customHeight="1" x14ac:dyDescent="0.25">
      <c r="A626" s="156"/>
      <c r="B626" s="156"/>
      <c r="C626" s="156"/>
      <c r="D626" s="156"/>
      <c r="E626" s="156"/>
      <c r="F626" s="156"/>
      <c r="G626" s="243"/>
      <c r="H626" s="265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1.25" customHeight="1" x14ac:dyDescent="0.25">
      <c r="A627" s="156"/>
      <c r="B627" s="156"/>
      <c r="C627" s="156"/>
      <c r="D627" s="156"/>
      <c r="E627" s="156"/>
      <c r="F627" s="156"/>
      <c r="G627" s="243"/>
      <c r="H627" s="265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1.25" customHeight="1" x14ac:dyDescent="0.25">
      <c r="A628" s="156"/>
      <c r="B628" s="156"/>
      <c r="C628" s="156"/>
      <c r="D628" s="156"/>
      <c r="E628" s="156"/>
      <c r="F628" s="156"/>
      <c r="G628" s="243"/>
      <c r="H628" s="265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1.25" customHeight="1" x14ac:dyDescent="0.25">
      <c r="A629" s="156"/>
      <c r="B629" s="156"/>
      <c r="C629" s="156"/>
      <c r="D629" s="156"/>
      <c r="E629" s="156"/>
      <c r="F629" s="156"/>
      <c r="G629" s="243"/>
      <c r="H629" s="265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1.25" customHeight="1" x14ac:dyDescent="0.25">
      <c r="A630" s="156"/>
      <c r="B630" s="156"/>
      <c r="C630" s="156"/>
      <c r="D630" s="156"/>
      <c r="E630" s="156"/>
      <c r="F630" s="156"/>
      <c r="G630" s="243"/>
      <c r="H630" s="265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1.25" customHeight="1" x14ac:dyDescent="0.25">
      <c r="A631" s="156"/>
      <c r="B631" s="156"/>
      <c r="C631" s="156"/>
      <c r="D631" s="156"/>
      <c r="E631" s="156"/>
      <c r="F631" s="156"/>
      <c r="G631" s="243"/>
      <c r="H631" s="265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1.25" customHeight="1" x14ac:dyDescent="0.25">
      <c r="A632" s="156"/>
      <c r="B632" s="156"/>
      <c r="C632" s="156"/>
      <c r="D632" s="156"/>
      <c r="E632" s="156"/>
      <c r="F632" s="156"/>
      <c r="G632" s="243"/>
      <c r="H632" s="265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1.25" customHeight="1" x14ac:dyDescent="0.25">
      <c r="A633" s="156"/>
      <c r="B633" s="156"/>
      <c r="C633" s="156"/>
      <c r="D633" s="156"/>
      <c r="E633" s="156"/>
      <c r="F633" s="156"/>
      <c r="G633" s="243"/>
      <c r="H633" s="265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1.25" customHeight="1" x14ac:dyDescent="0.25">
      <c r="A634" s="156"/>
      <c r="B634" s="156"/>
      <c r="C634" s="156"/>
      <c r="D634" s="156"/>
      <c r="E634" s="156"/>
      <c r="F634" s="156"/>
      <c r="G634" s="243"/>
      <c r="H634" s="265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1.25" customHeight="1" x14ac:dyDescent="0.25">
      <c r="A635" s="156"/>
      <c r="B635" s="156"/>
      <c r="C635" s="156"/>
      <c r="D635" s="156"/>
      <c r="E635" s="156"/>
      <c r="F635" s="156"/>
      <c r="G635" s="243"/>
      <c r="H635" s="265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1.25" customHeight="1" x14ac:dyDescent="0.25">
      <c r="A636" s="156"/>
      <c r="B636" s="156"/>
      <c r="C636" s="156"/>
      <c r="D636" s="156"/>
      <c r="E636" s="156"/>
      <c r="F636" s="156"/>
      <c r="G636" s="243"/>
      <c r="H636" s="265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1.25" customHeight="1" x14ac:dyDescent="0.25">
      <c r="A637" s="156"/>
      <c r="B637" s="156"/>
      <c r="C637" s="156"/>
      <c r="D637" s="156"/>
      <c r="E637" s="156"/>
      <c r="F637" s="156"/>
      <c r="G637" s="243"/>
      <c r="H637" s="265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1.25" customHeight="1" x14ac:dyDescent="0.25">
      <c r="A638" s="156"/>
      <c r="B638" s="156"/>
      <c r="C638" s="156"/>
      <c r="D638" s="156"/>
      <c r="E638" s="156"/>
      <c r="F638" s="156"/>
      <c r="G638" s="243"/>
      <c r="H638" s="265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1.25" customHeight="1" x14ac:dyDescent="0.25">
      <c r="A639" s="156"/>
      <c r="B639" s="156"/>
      <c r="C639" s="156"/>
      <c r="D639" s="156"/>
      <c r="E639" s="156"/>
      <c r="F639" s="156"/>
      <c r="G639" s="243"/>
      <c r="H639" s="265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1.25" customHeight="1" x14ac:dyDescent="0.25">
      <c r="A640" s="156"/>
      <c r="B640" s="156"/>
      <c r="C640" s="156"/>
      <c r="D640" s="156"/>
      <c r="E640" s="156"/>
      <c r="F640" s="156"/>
      <c r="G640" s="243"/>
      <c r="H640" s="265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1.25" customHeight="1" x14ac:dyDescent="0.25">
      <c r="A641" s="156"/>
      <c r="B641" s="156"/>
      <c r="C641" s="156"/>
      <c r="D641" s="156"/>
      <c r="E641" s="156"/>
      <c r="F641" s="156"/>
      <c r="G641" s="243"/>
      <c r="H641" s="265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1.25" customHeight="1" x14ac:dyDescent="0.25">
      <c r="A642" s="156"/>
      <c r="B642" s="156"/>
      <c r="C642" s="156"/>
      <c r="D642" s="156"/>
      <c r="E642" s="156"/>
      <c r="F642" s="156"/>
      <c r="G642" s="243"/>
      <c r="H642" s="265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1.25" customHeight="1" x14ac:dyDescent="0.25">
      <c r="A643" s="156"/>
      <c r="B643" s="156"/>
      <c r="C643" s="156"/>
      <c r="D643" s="156"/>
      <c r="E643" s="156"/>
      <c r="F643" s="156"/>
      <c r="G643" s="243"/>
      <c r="H643" s="265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1.25" customHeight="1" x14ac:dyDescent="0.25">
      <c r="A644" s="156"/>
      <c r="B644" s="156"/>
      <c r="C644" s="156"/>
      <c r="D644" s="156"/>
      <c r="E644" s="156"/>
      <c r="F644" s="156"/>
      <c r="G644" s="243"/>
      <c r="H644" s="265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1.25" customHeight="1" x14ac:dyDescent="0.25">
      <c r="A645" s="156"/>
      <c r="B645" s="156"/>
      <c r="C645" s="156"/>
      <c r="D645" s="156"/>
      <c r="E645" s="156"/>
      <c r="F645" s="156"/>
      <c r="G645" s="243"/>
      <c r="H645" s="265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1.25" customHeight="1" x14ac:dyDescent="0.25">
      <c r="A646" s="156"/>
      <c r="B646" s="156"/>
      <c r="C646" s="156"/>
      <c r="D646" s="156"/>
      <c r="E646" s="156"/>
      <c r="F646" s="156"/>
      <c r="G646" s="243"/>
      <c r="H646" s="265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1.25" customHeight="1" x14ac:dyDescent="0.25">
      <c r="A647" s="156"/>
      <c r="B647" s="156"/>
      <c r="C647" s="156"/>
      <c r="D647" s="156"/>
      <c r="E647" s="156"/>
      <c r="F647" s="156"/>
      <c r="G647" s="243"/>
      <c r="H647" s="265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1.25" customHeight="1" x14ac:dyDescent="0.25">
      <c r="A648" s="156"/>
      <c r="B648" s="156"/>
      <c r="C648" s="156"/>
      <c r="D648" s="156"/>
      <c r="E648" s="156"/>
      <c r="F648" s="156"/>
      <c r="G648" s="243"/>
      <c r="H648" s="265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1.25" customHeight="1" x14ac:dyDescent="0.25">
      <c r="A649" s="156"/>
      <c r="B649" s="156"/>
      <c r="C649" s="156"/>
      <c r="D649" s="156"/>
      <c r="E649" s="156"/>
      <c r="F649" s="156"/>
      <c r="G649" s="243"/>
      <c r="H649" s="265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1.25" customHeight="1" x14ac:dyDescent="0.25">
      <c r="A650" s="156"/>
      <c r="B650" s="156"/>
      <c r="C650" s="156"/>
      <c r="D650" s="156"/>
      <c r="E650" s="156"/>
      <c r="F650" s="156"/>
      <c r="G650" s="243"/>
      <c r="H650" s="265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1.25" customHeight="1" x14ac:dyDescent="0.25">
      <c r="A651" s="156"/>
      <c r="B651" s="156"/>
      <c r="C651" s="156"/>
      <c r="D651" s="156"/>
      <c r="E651" s="156"/>
      <c r="F651" s="156"/>
      <c r="G651" s="243"/>
      <c r="H651" s="265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1.25" customHeight="1" x14ac:dyDescent="0.25">
      <c r="A652" s="156"/>
      <c r="B652" s="156"/>
      <c r="C652" s="156"/>
      <c r="D652" s="156"/>
      <c r="E652" s="156"/>
      <c r="F652" s="156"/>
      <c r="G652" s="243"/>
      <c r="H652" s="265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1.25" customHeight="1" x14ac:dyDescent="0.25">
      <c r="A653" s="156"/>
      <c r="B653" s="156"/>
      <c r="C653" s="156"/>
      <c r="D653" s="156"/>
      <c r="E653" s="156"/>
      <c r="F653" s="156"/>
      <c r="G653" s="243"/>
      <c r="H653" s="265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1.25" customHeight="1" x14ac:dyDescent="0.25">
      <c r="A654" s="156"/>
      <c r="B654" s="156"/>
      <c r="C654" s="156"/>
      <c r="D654" s="156"/>
      <c r="E654" s="156"/>
      <c r="F654" s="156"/>
      <c r="G654" s="243"/>
      <c r="H654" s="265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1.25" customHeight="1" x14ac:dyDescent="0.25">
      <c r="A655" s="156"/>
      <c r="B655" s="156"/>
      <c r="C655" s="156"/>
      <c r="D655" s="156"/>
      <c r="E655" s="156"/>
      <c r="F655" s="156"/>
      <c r="G655" s="243"/>
      <c r="H655" s="265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1.25" customHeight="1" x14ac:dyDescent="0.25">
      <c r="A656" s="156"/>
      <c r="B656" s="156"/>
      <c r="C656" s="156"/>
      <c r="D656" s="156"/>
      <c r="E656" s="156"/>
      <c r="F656" s="156"/>
      <c r="G656" s="243"/>
      <c r="H656" s="265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1.25" customHeight="1" x14ac:dyDescent="0.25">
      <c r="A657" s="156"/>
      <c r="B657" s="156"/>
      <c r="C657" s="156"/>
      <c r="D657" s="156"/>
      <c r="E657" s="156"/>
      <c r="F657" s="156"/>
      <c r="G657" s="243"/>
      <c r="H657" s="265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1.25" customHeight="1" x14ac:dyDescent="0.25">
      <c r="A658" s="156"/>
      <c r="B658" s="156"/>
      <c r="C658" s="156"/>
      <c r="D658" s="156"/>
      <c r="E658" s="156"/>
      <c r="F658" s="156"/>
      <c r="G658" s="243"/>
      <c r="H658" s="265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1.25" customHeight="1" x14ac:dyDescent="0.25">
      <c r="A659" s="156"/>
      <c r="B659" s="156"/>
      <c r="C659" s="156"/>
      <c r="D659" s="156"/>
      <c r="E659" s="156"/>
      <c r="F659" s="156"/>
      <c r="G659" s="243"/>
      <c r="H659" s="265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1.25" customHeight="1" x14ac:dyDescent="0.25">
      <c r="A660" s="156"/>
      <c r="B660" s="156"/>
      <c r="C660" s="156"/>
      <c r="D660" s="156"/>
      <c r="E660" s="156"/>
      <c r="F660" s="156"/>
      <c r="G660" s="243"/>
      <c r="H660" s="265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1.25" customHeight="1" x14ac:dyDescent="0.25">
      <c r="A661" s="156"/>
      <c r="B661" s="156"/>
      <c r="C661" s="156"/>
      <c r="D661" s="156"/>
      <c r="E661" s="156"/>
      <c r="F661" s="156"/>
      <c r="G661" s="243"/>
      <c r="H661" s="265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1.25" customHeight="1" x14ac:dyDescent="0.25">
      <c r="A662" s="156"/>
      <c r="B662" s="156"/>
      <c r="C662" s="156"/>
      <c r="D662" s="156"/>
      <c r="E662" s="156"/>
      <c r="F662" s="156"/>
      <c r="G662" s="243"/>
      <c r="H662" s="265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1.25" customHeight="1" x14ac:dyDescent="0.25">
      <c r="A663" s="156"/>
      <c r="B663" s="156"/>
      <c r="C663" s="156"/>
      <c r="D663" s="156"/>
      <c r="E663" s="156"/>
      <c r="F663" s="156"/>
      <c r="G663" s="243"/>
      <c r="H663" s="265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1.25" customHeight="1" x14ac:dyDescent="0.25">
      <c r="A664" s="156"/>
      <c r="B664" s="156"/>
      <c r="C664" s="156"/>
      <c r="D664" s="156"/>
      <c r="E664" s="156"/>
      <c r="F664" s="156"/>
      <c r="G664" s="243"/>
      <c r="H664" s="265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1.25" customHeight="1" x14ac:dyDescent="0.25">
      <c r="A665" s="156"/>
      <c r="B665" s="156"/>
      <c r="C665" s="156"/>
      <c r="D665" s="156"/>
      <c r="E665" s="156"/>
      <c r="F665" s="156"/>
      <c r="G665" s="243"/>
      <c r="H665" s="265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1.25" customHeight="1" x14ac:dyDescent="0.25">
      <c r="A666" s="156"/>
      <c r="B666" s="156"/>
      <c r="C666" s="156"/>
      <c r="D666" s="156"/>
      <c r="E666" s="156"/>
      <c r="F666" s="156"/>
      <c r="G666" s="243"/>
      <c r="H666" s="265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1.25" customHeight="1" x14ac:dyDescent="0.25">
      <c r="A667" s="156"/>
      <c r="B667" s="156"/>
      <c r="C667" s="156"/>
      <c r="D667" s="156"/>
      <c r="E667" s="156"/>
      <c r="F667" s="156"/>
      <c r="G667" s="243"/>
      <c r="H667" s="265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1.25" customHeight="1" x14ac:dyDescent="0.25">
      <c r="A668" s="156"/>
      <c r="B668" s="156"/>
      <c r="C668" s="156"/>
      <c r="D668" s="156"/>
      <c r="E668" s="156"/>
      <c r="F668" s="156"/>
      <c r="G668" s="243"/>
      <c r="H668" s="265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1.25" customHeight="1" x14ac:dyDescent="0.25">
      <c r="A669" s="156"/>
      <c r="B669" s="156"/>
      <c r="C669" s="156"/>
      <c r="D669" s="156"/>
      <c r="E669" s="156"/>
      <c r="F669" s="156"/>
      <c r="G669" s="243"/>
      <c r="H669" s="265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1.25" customHeight="1" x14ac:dyDescent="0.25">
      <c r="A670" s="156"/>
      <c r="B670" s="156"/>
      <c r="C670" s="156"/>
      <c r="D670" s="156"/>
      <c r="E670" s="156"/>
      <c r="F670" s="156"/>
      <c r="G670" s="243"/>
      <c r="H670" s="265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1.25" customHeight="1" x14ac:dyDescent="0.25">
      <c r="A671" s="156"/>
      <c r="B671" s="156"/>
      <c r="C671" s="156"/>
      <c r="D671" s="156"/>
      <c r="E671" s="156"/>
      <c r="F671" s="156"/>
      <c r="G671" s="243"/>
      <c r="H671" s="265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1.25" customHeight="1" x14ac:dyDescent="0.25">
      <c r="A672" s="156"/>
      <c r="B672" s="156"/>
      <c r="C672" s="156"/>
      <c r="D672" s="156"/>
      <c r="E672" s="156"/>
      <c r="F672" s="156"/>
      <c r="G672" s="243"/>
      <c r="H672" s="265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1.25" customHeight="1" x14ac:dyDescent="0.25">
      <c r="A673" s="156"/>
      <c r="B673" s="156"/>
      <c r="C673" s="156"/>
      <c r="D673" s="156"/>
      <c r="E673" s="156"/>
      <c r="F673" s="156"/>
      <c r="G673" s="243"/>
      <c r="H673" s="265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1.25" customHeight="1" x14ac:dyDescent="0.25">
      <c r="A674" s="156"/>
      <c r="B674" s="156"/>
      <c r="C674" s="156"/>
      <c r="D674" s="156"/>
      <c r="E674" s="156"/>
      <c r="F674" s="156"/>
      <c r="G674" s="243"/>
      <c r="H674" s="265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1.25" customHeight="1" x14ac:dyDescent="0.25">
      <c r="A675" s="156"/>
      <c r="B675" s="156"/>
      <c r="C675" s="156"/>
      <c r="D675" s="156"/>
      <c r="E675" s="156"/>
      <c r="F675" s="156"/>
      <c r="G675" s="243"/>
      <c r="H675" s="265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1.25" customHeight="1" x14ac:dyDescent="0.25">
      <c r="A676" s="156"/>
      <c r="B676" s="156"/>
      <c r="C676" s="156"/>
      <c r="D676" s="156"/>
      <c r="E676" s="156"/>
      <c r="F676" s="156"/>
      <c r="G676" s="243"/>
      <c r="H676" s="265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1.25" customHeight="1" x14ac:dyDescent="0.25">
      <c r="A677" s="156"/>
      <c r="B677" s="156"/>
      <c r="C677" s="156"/>
      <c r="D677" s="156"/>
      <c r="E677" s="156"/>
      <c r="F677" s="156"/>
      <c r="G677" s="243"/>
      <c r="H677" s="265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1.25" customHeight="1" x14ac:dyDescent="0.25">
      <c r="A678" s="156"/>
      <c r="B678" s="156"/>
      <c r="C678" s="156"/>
      <c r="D678" s="156"/>
      <c r="E678" s="156"/>
      <c r="F678" s="156"/>
      <c r="G678" s="243"/>
      <c r="H678" s="265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1.25" customHeight="1" x14ac:dyDescent="0.25">
      <c r="A679" s="156"/>
      <c r="B679" s="156"/>
      <c r="C679" s="156"/>
      <c r="D679" s="156"/>
      <c r="E679" s="156"/>
      <c r="F679" s="156"/>
      <c r="G679" s="243"/>
      <c r="H679" s="265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1.25" customHeight="1" x14ac:dyDescent="0.25">
      <c r="A680" s="156"/>
      <c r="B680" s="156"/>
      <c r="C680" s="156"/>
      <c r="D680" s="156"/>
      <c r="E680" s="156"/>
      <c r="F680" s="156"/>
      <c r="G680" s="243"/>
      <c r="H680" s="265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1.25" customHeight="1" x14ac:dyDescent="0.25">
      <c r="A681" s="156"/>
      <c r="B681" s="156"/>
      <c r="C681" s="156"/>
      <c r="D681" s="156"/>
      <c r="E681" s="156"/>
      <c r="F681" s="156"/>
      <c r="G681" s="243"/>
      <c r="H681" s="265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1.25" customHeight="1" x14ac:dyDescent="0.25">
      <c r="A682" s="156"/>
      <c r="B682" s="156"/>
      <c r="C682" s="156"/>
      <c r="D682" s="156"/>
      <c r="E682" s="156"/>
      <c r="F682" s="156"/>
      <c r="G682" s="243"/>
      <c r="H682" s="265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1.25" customHeight="1" x14ac:dyDescent="0.25">
      <c r="A683" s="156"/>
      <c r="B683" s="156"/>
      <c r="C683" s="156"/>
      <c r="D683" s="156"/>
      <c r="E683" s="156"/>
      <c r="F683" s="156"/>
      <c r="G683" s="243"/>
      <c r="H683" s="265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1.25" customHeight="1" x14ac:dyDescent="0.25">
      <c r="A684" s="156"/>
      <c r="B684" s="156"/>
      <c r="C684" s="156"/>
      <c r="D684" s="156"/>
      <c r="E684" s="156"/>
      <c r="F684" s="156"/>
      <c r="G684" s="243"/>
      <c r="H684" s="265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1.25" customHeight="1" x14ac:dyDescent="0.25">
      <c r="A685" s="156"/>
      <c r="B685" s="156"/>
      <c r="C685" s="156"/>
      <c r="D685" s="156"/>
      <c r="E685" s="156"/>
      <c r="F685" s="156"/>
      <c r="G685" s="243"/>
      <c r="H685" s="265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1.25" customHeight="1" x14ac:dyDescent="0.25">
      <c r="A686" s="156"/>
      <c r="B686" s="156"/>
      <c r="C686" s="156"/>
      <c r="D686" s="156"/>
      <c r="E686" s="156"/>
      <c r="F686" s="156"/>
      <c r="G686" s="243"/>
      <c r="H686" s="265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1.25" customHeight="1" x14ac:dyDescent="0.25">
      <c r="A687" s="156"/>
      <c r="B687" s="156"/>
      <c r="C687" s="156"/>
      <c r="D687" s="156"/>
      <c r="E687" s="156"/>
      <c r="F687" s="156"/>
      <c r="G687" s="243"/>
      <c r="H687" s="265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1.25" customHeight="1" x14ac:dyDescent="0.25">
      <c r="A688" s="156"/>
      <c r="B688" s="156"/>
      <c r="C688" s="156"/>
      <c r="D688" s="156"/>
      <c r="E688" s="156"/>
      <c r="F688" s="156"/>
      <c r="G688" s="243"/>
      <c r="H688" s="265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1.25" customHeight="1" x14ac:dyDescent="0.25">
      <c r="A689" s="156"/>
      <c r="B689" s="156"/>
      <c r="C689" s="156"/>
      <c r="D689" s="156"/>
      <c r="E689" s="156"/>
      <c r="F689" s="156"/>
      <c r="G689" s="243"/>
      <c r="H689" s="265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1.25" customHeight="1" x14ac:dyDescent="0.25">
      <c r="A690" s="156"/>
      <c r="B690" s="156"/>
      <c r="C690" s="156"/>
      <c r="D690" s="156"/>
      <c r="E690" s="156"/>
      <c r="F690" s="156"/>
      <c r="G690" s="243"/>
      <c r="H690" s="265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1.25" customHeight="1" x14ac:dyDescent="0.25">
      <c r="A691" s="156"/>
      <c r="B691" s="156"/>
      <c r="C691" s="156"/>
      <c r="D691" s="156"/>
      <c r="E691" s="156"/>
      <c r="F691" s="156"/>
      <c r="G691" s="243"/>
      <c r="H691" s="265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1.25" customHeight="1" x14ac:dyDescent="0.25">
      <c r="A692" s="156"/>
      <c r="B692" s="156"/>
      <c r="C692" s="156"/>
      <c r="D692" s="156"/>
      <c r="E692" s="156"/>
      <c r="F692" s="156"/>
      <c r="G692" s="243"/>
      <c r="H692" s="265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1.25" customHeight="1" x14ac:dyDescent="0.25">
      <c r="A693" s="156"/>
      <c r="B693" s="156"/>
      <c r="C693" s="156"/>
      <c r="D693" s="156"/>
      <c r="E693" s="156"/>
      <c r="F693" s="156"/>
      <c r="G693" s="243"/>
      <c r="H693" s="265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1.25" customHeight="1" x14ac:dyDescent="0.25">
      <c r="A694" s="156"/>
      <c r="B694" s="156"/>
      <c r="C694" s="156"/>
      <c r="D694" s="156"/>
      <c r="E694" s="156"/>
      <c r="F694" s="156"/>
      <c r="G694" s="243"/>
      <c r="H694" s="265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1.25" customHeight="1" x14ac:dyDescent="0.25">
      <c r="A695" s="156"/>
      <c r="B695" s="156"/>
      <c r="C695" s="156"/>
      <c r="D695" s="156"/>
      <c r="E695" s="156"/>
      <c r="F695" s="156"/>
      <c r="G695" s="243"/>
      <c r="H695" s="265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1.25" customHeight="1" x14ac:dyDescent="0.25">
      <c r="A696" s="156"/>
      <c r="B696" s="156"/>
      <c r="C696" s="156"/>
      <c r="D696" s="156"/>
      <c r="E696" s="156"/>
      <c r="F696" s="156"/>
      <c r="G696" s="243"/>
      <c r="H696" s="265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1.25" customHeight="1" x14ac:dyDescent="0.25">
      <c r="A697" s="156"/>
      <c r="B697" s="156"/>
      <c r="C697" s="156"/>
      <c r="D697" s="156"/>
      <c r="E697" s="156"/>
      <c r="F697" s="156"/>
      <c r="G697" s="243"/>
      <c r="H697" s="265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1.25" customHeight="1" x14ac:dyDescent="0.25">
      <c r="A698" s="156"/>
      <c r="B698" s="156"/>
      <c r="C698" s="156"/>
      <c r="D698" s="156"/>
      <c r="E698" s="156"/>
      <c r="F698" s="156"/>
      <c r="G698" s="243"/>
      <c r="H698" s="265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1.25" customHeight="1" x14ac:dyDescent="0.25">
      <c r="A699" s="156"/>
      <c r="B699" s="156"/>
      <c r="C699" s="156"/>
      <c r="D699" s="156"/>
      <c r="E699" s="156"/>
      <c r="F699" s="156"/>
      <c r="G699" s="243"/>
      <c r="H699" s="265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1.25" customHeight="1" x14ac:dyDescent="0.25">
      <c r="A700" s="156"/>
      <c r="B700" s="156"/>
      <c r="C700" s="156"/>
      <c r="D700" s="156"/>
      <c r="E700" s="156"/>
      <c r="F700" s="156"/>
      <c r="G700" s="243"/>
      <c r="H700" s="265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1.25" customHeight="1" x14ac:dyDescent="0.25">
      <c r="A701" s="156"/>
      <c r="B701" s="156"/>
      <c r="C701" s="156"/>
      <c r="D701" s="156"/>
      <c r="E701" s="156"/>
      <c r="F701" s="156"/>
      <c r="G701" s="243"/>
      <c r="H701" s="265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1.25" customHeight="1" x14ac:dyDescent="0.25">
      <c r="A702" s="156"/>
      <c r="B702" s="156"/>
      <c r="C702" s="156"/>
      <c r="D702" s="156"/>
      <c r="E702" s="156"/>
      <c r="F702" s="156"/>
      <c r="G702" s="243"/>
      <c r="H702" s="265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1.25" customHeight="1" x14ac:dyDescent="0.25">
      <c r="A703" s="156"/>
      <c r="B703" s="156"/>
      <c r="C703" s="156"/>
      <c r="D703" s="156"/>
      <c r="E703" s="156"/>
      <c r="F703" s="156"/>
      <c r="G703" s="243"/>
      <c r="H703" s="265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1.25" customHeight="1" x14ac:dyDescent="0.25">
      <c r="A704" s="156"/>
      <c r="B704" s="156"/>
      <c r="C704" s="156"/>
      <c r="D704" s="156"/>
      <c r="E704" s="156"/>
      <c r="F704" s="156"/>
      <c r="G704" s="243"/>
      <c r="H704" s="265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1.25" customHeight="1" x14ac:dyDescent="0.25">
      <c r="A705" s="156"/>
      <c r="B705" s="156"/>
      <c r="C705" s="156"/>
      <c r="D705" s="156"/>
      <c r="E705" s="156"/>
      <c r="F705" s="156"/>
      <c r="G705" s="243"/>
      <c r="H705" s="265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1.25" customHeight="1" x14ac:dyDescent="0.25">
      <c r="A706" s="156"/>
      <c r="B706" s="156"/>
      <c r="C706" s="156"/>
      <c r="D706" s="156"/>
      <c r="E706" s="156"/>
      <c r="F706" s="156"/>
      <c r="G706" s="243"/>
      <c r="H706" s="265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1.25" customHeight="1" x14ac:dyDescent="0.25">
      <c r="A707" s="156"/>
      <c r="B707" s="156"/>
      <c r="C707" s="156"/>
      <c r="D707" s="156"/>
      <c r="E707" s="156"/>
      <c r="F707" s="156"/>
      <c r="G707" s="243"/>
      <c r="H707" s="265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1.25" customHeight="1" x14ac:dyDescent="0.25">
      <c r="A708" s="156"/>
      <c r="B708" s="156"/>
      <c r="C708" s="156"/>
      <c r="D708" s="156"/>
      <c r="E708" s="156"/>
      <c r="F708" s="156"/>
      <c r="G708" s="243"/>
      <c r="H708" s="265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1.25" customHeight="1" x14ac:dyDescent="0.25">
      <c r="A709" s="156"/>
      <c r="B709" s="156"/>
      <c r="C709" s="156"/>
      <c r="D709" s="156"/>
      <c r="E709" s="156"/>
      <c r="F709" s="156"/>
      <c r="G709" s="243"/>
      <c r="H709" s="265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1.25" customHeight="1" x14ac:dyDescent="0.25">
      <c r="A710" s="156"/>
      <c r="B710" s="156"/>
      <c r="C710" s="156"/>
      <c r="D710" s="156"/>
      <c r="E710" s="156"/>
      <c r="F710" s="156"/>
      <c r="G710" s="243"/>
      <c r="H710" s="265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1.25" customHeight="1" x14ac:dyDescent="0.25">
      <c r="A711" s="156"/>
      <c r="B711" s="156"/>
      <c r="C711" s="156"/>
      <c r="D711" s="156"/>
      <c r="E711" s="156"/>
      <c r="F711" s="156"/>
      <c r="G711" s="243"/>
      <c r="H711" s="265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1.25" customHeight="1" x14ac:dyDescent="0.25">
      <c r="A712" s="156"/>
      <c r="B712" s="156"/>
      <c r="C712" s="156"/>
      <c r="D712" s="156"/>
      <c r="E712" s="156"/>
      <c r="F712" s="156"/>
      <c r="G712" s="243"/>
      <c r="H712" s="265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1.25" customHeight="1" x14ac:dyDescent="0.25">
      <c r="A713" s="156"/>
      <c r="B713" s="156"/>
      <c r="C713" s="156"/>
      <c r="D713" s="156"/>
      <c r="E713" s="156"/>
      <c r="F713" s="156"/>
      <c r="G713" s="243"/>
      <c r="H713" s="265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1.25" customHeight="1" x14ac:dyDescent="0.25">
      <c r="A714" s="156"/>
      <c r="B714" s="156"/>
      <c r="C714" s="156"/>
      <c r="D714" s="156"/>
      <c r="E714" s="156"/>
      <c r="F714" s="156"/>
      <c r="G714" s="243"/>
      <c r="H714" s="265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1.25" customHeight="1" x14ac:dyDescent="0.25">
      <c r="A715" s="156"/>
      <c r="B715" s="156"/>
      <c r="C715" s="156"/>
      <c r="D715" s="156"/>
      <c r="E715" s="156"/>
      <c r="F715" s="156"/>
      <c r="G715" s="243"/>
      <c r="H715" s="265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1.25" customHeight="1" x14ac:dyDescent="0.25">
      <c r="A716" s="156"/>
      <c r="B716" s="156"/>
      <c r="C716" s="156"/>
      <c r="D716" s="156"/>
      <c r="E716" s="156"/>
      <c r="F716" s="156"/>
      <c r="G716" s="243"/>
      <c r="H716" s="265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1.25" customHeight="1" x14ac:dyDescent="0.25">
      <c r="A717" s="156"/>
      <c r="B717" s="156"/>
      <c r="C717" s="156"/>
      <c r="D717" s="156"/>
      <c r="E717" s="156"/>
      <c r="F717" s="156"/>
      <c r="G717" s="243"/>
      <c r="H717" s="265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1.25" customHeight="1" x14ac:dyDescent="0.25">
      <c r="A718" s="156"/>
      <c r="B718" s="156"/>
      <c r="C718" s="156"/>
      <c r="D718" s="156"/>
      <c r="E718" s="156"/>
      <c r="F718" s="156"/>
      <c r="G718" s="243"/>
      <c r="H718" s="265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1.25" customHeight="1" x14ac:dyDescent="0.25">
      <c r="A719" s="156"/>
      <c r="B719" s="156"/>
      <c r="C719" s="156"/>
      <c r="D719" s="156"/>
      <c r="E719" s="156"/>
      <c r="F719" s="156"/>
      <c r="G719" s="243"/>
      <c r="H719" s="265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1.25" customHeight="1" x14ac:dyDescent="0.25">
      <c r="A720" s="156"/>
      <c r="B720" s="156"/>
      <c r="C720" s="156"/>
      <c r="D720" s="156"/>
      <c r="E720" s="156"/>
      <c r="F720" s="156"/>
      <c r="G720" s="243"/>
      <c r="H720" s="265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1.25" customHeight="1" x14ac:dyDescent="0.25">
      <c r="A721" s="156"/>
      <c r="B721" s="156"/>
      <c r="C721" s="156"/>
      <c r="D721" s="156"/>
      <c r="E721" s="156"/>
      <c r="F721" s="156"/>
      <c r="G721" s="243"/>
      <c r="H721" s="265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1.25" customHeight="1" x14ac:dyDescent="0.25">
      <c r="A722" s="156"/>
      <c r="B722" s="156"/>
      <c r="C722" s="156"/>
      <c r="D722" s="156"/>
      <c r="E722" s="156"/>
      <c r="F722" s="156"/>
      <c r="G722" s="243"/>
      <c r="H722" s="265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1.25" customHeight="1" x14ac:dyDescent="0.25">
      <c r="A723" s="156"/>
      <c r="B723" s="156"/>
      <c r="C723" s="156"/>
      <c r="D723" s="156"/>
      <c r="E723" s="156"/>
      <c r="F723" s="156"/>
      <c r="G723" s="243"/>
      <c r="H723" s="265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1.25" customHeight="1" x14ac:dyDescent="0.25">
      <c r="A724" s="156"/>
      <c r="B724" s="156"/>
      <c r="C724" s="156"/>
      <c r="D724" s="156"/>
      <c r="E724" s="156"/>
      <c r="F724" s="156"/>
      <c r="G724" s="243"/>
      <c r="H724" s="265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1.25" customHeight="1" x14ac:dyDescent="0.25">
      <c r="A725" s="156"/>
      <c r="B725" s="156"/>
      <c r="C725" s="156"/>
      <c r="D725" s="156"/>
      <c r="E725" s="156"/>
      <c r="F725" s="156"/>
      <c r="G725" s="243"/>
      <c r="H725" s="265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1.25" customHeight="1" x14ac:dyDescent="0.25">
      <c r="A726" s="156"/>
      <c r="B726" s="156"/>
      <c r="C726" s="156"/>
      <c r="D726" s="156"/>
      <c r="E726" s="156"/>
      <c r="F726" s="156"/>
      <c r="G726" s="243"/>
      <c r="H726" s="265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1.25" customHeight="1" x14ac:dyDescent="0.25">
      <c r="A727" s="156"/>
      <c r="B727" s="156"/>
      <c r="C727" s="156"/>
      <c r="D727" s="156"/>
      <c r="E727" s="156"/>
      <c r="F727" s="156"/>
      <c r="G727" s="243"/>
      <c r="H727" s="265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1.25" customHeight="1" x14ac:dyDescent="0.25">
      <c r="A728" s="156"/>
      <c r="B728" s="156"/>
      <c r="C728" s="156"/>
      <c r="D728" s="156"/>
      <c r="E728" s="156"/>
      <c r="F728" s="156"/>
      <c r="G728" s="243"/>
      <c r="H728" s="265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1.25" customHeight="1" x14ac:dyDescent="0.25">
      <c r="A729" s="156"/>
      <c r="B729" s="156"/>
      <c r="C729" s="156"/>
      <c r="D729" s="156"/>
      <c r="E729" s="156"/>
      <c r="F729" s="156"/>
      <c r="G729" s="243"/>
      <c r="H729" s="265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1.25" customHeight="1" x14ac:dyDescent="0.25">
      <c r="A730" s="156"/>
      <c r="B730" s="156"/>
      <c r="C730" s="156"/>
      <c r="D730" s="156"/>
      <c r="E730" s="156"/>
      <c r="F730" s="156"/>
      <c r="G730" s="243"/>
      <c r="H730" s="265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1.25" customHeight="1" x14ac:dyDescent="0.25">
      <c r="A731" s="156"/>
      <c r="B731" s="156"/>
      <c r="C731" s="156"/>
      <c r="D731" s="156"/>
      <c r="E731" s="156"/>
      <c r="F731" s="156"/>
      <c r="G731" s="243"/>
      <c r="H731" s="265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1.25" customHeight="1" x14ac:dyDescent="0.25">
      <c r="A732" s="156"/>
      <c r="B732" s="156"/>
      <c r="C732" s="156"/>
      <c r="D732" s="156"/>
      <c r="E732" s="156"/>
      <c r="F732" s="156"/>
      <c r="G732" s="243"/>
      <c r="H732" s="265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1.25" customHeight="1" x14ac:dyDescent="0.25">
      <c r="A733" s="156"/>
      <c r="B733" s="156"/>
      <c r="C733" s="156"/>
      <c r="D733" s="156"/>
      <c r="E733" s="156"/>
      <c r="F733" s="156"/>
      <c r="G733" s="243"/>
      <c r="H733" s="265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1.25" customHeight="1" x14ac:dyDescent="0.25">
      <c r="A734" s="156"/>
      <c r="B734" s="156"/>
      <c r="C734" s="156"/>
      <c r="D734" s="156"/>
      <c r="E734" s="156"/>
      <c r="F734" s="156"/>
      <c r="G734" s="243"/>
      <c r="H734" s="265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1.25" customHeight="1" x14ac:dyDescent="0.25">
      <c r="A735" s="156"/>
      <c r="B735" s="156"/>
      <c r="C735" s="156"/>
      <c r="D735" s="156"/>
      <c r="E735" s="156"/>
      <c r="F735" s="156"/>
      <c r="G735" s="243"/>
      <c r="H735" s="265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1.25" customHeight="1" x14ac:dyDescent="0.25">
      <c r="A736" s="156"/>
      <c r="B736" s="156"/>
      <c r="C736" s="156"/>
      <c r="D736" s="156"/>
      <c r="E736" s="156"/>
      <c r="F736" s="156"/>
      <c r="G736" s="243"/>
      <c r="H736" s="265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1.25" customHeight="1" x14ac:dyDescent="0.25">
      <c r="A737" s="156"/>
      <c r="B737" s="156"/>
      <c r="C737" s="156"/>
      <c r="D737" s="156"/>
      <c r="E737" s="156"/>
      <c r="F737" s="156"/>
      <c r="G737" s="243"/>
      <c r="H737" s="265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1.25" customHeight="1" x14ac:dyDescent="0.25">
      <c r="A738" s="156"/>
      <c r="B738" s="156"/>
      <c r="C738" s="156"/>
      <c r="D738" s="156"/>
      <c r="E738" s="156"/>
      <c r="F738" s="156"/>
      <c r="G738" s="243"/>
      <c r="H738" s="265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1.25" customHeight="1" x14ac:dyDescent="0.25">
      <c r="A739" s="156"/>
      <c r="B739" s="156"/>
      <c r="C739" s="156"/>
      <c r="D739" s="156"/>
      <c r="E739" s="156"/>
      <c r="F739" s="156"/>
      <c r="G739" s="243"/>
      <c r="H739" s="265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1.25" customHeight="1" x14ac:dyDescent="0.25">
      <c r="A740" s="156"/>
      <c r="B740" s="156"/>
      <c r="C740" s="156"/>
      <c r="D740" s="156"/>
      <c r="E740" s="156"/>
      <c r="F740" s="156"/>
      <c r="G740" s="243"/>
      <c r="H740" s="265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1.25" customHeight="1" x14ac:dyDescent="0.25">
      <c r="A741" s="156"/>
      <c r="B741" s="156"/>
      <c r="C741" s="156"/>
      <c r="D741" s="156"/>
      <c r="E741" s="156"/>
      <c r="F741" s="156"/>
      <c r="G741" s="243"/>
      <c r="H741" s="265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1.25" customHeight="1" x14ac:dyDescent="0.25">
      <c r="A742" s="156"/>
      <c r="B742" s="156"/>
      <c r="C742" s="156"/>
      <c r="D742" s="156"/>
      <c r="E742" s="156"/>
      <c r="F742" s="156"/>
      <c r="G742" s="243"/>
      <c r="H742" s="265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1.25" customHeight="1" x14ac:dyDescent="0.25">
      <c r="A743" s="156"/>
      <c r="B743" s="156"/>
      <c r="C743" s="156"/>
      <c r="D743" s="156"/>
      <c r="E743" s="156"/>
      <c r="F743" s="156"/>
      <c r="G743" s="243"/>
      <c r="H743" s="265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1.25" customHeight="1" x14ac:dyDescent="0.25">
      <c r="A744" s="156"/>
      <c r="B744" s="156"/>
      <c r="C744" s="156"/>
      <c r="D744" s="156"/>
      <c r="E744" s="156"/>
      <c r="F744" s="156"/>
      <c r="G744" s="243"/>
      <c r="H744" s="265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1.25" customHeight="1" x14ac:dyDescent="0.25">
      <c r="A745" s="156"/>
      <c r="B745" s="156"/>
      <c r="C745" s="156"/>
      <c r="D745" s="156"/>
      <c r="E745" s="156"/>
      <c r="F745" s="156"/>
      <c r="G745" s="243"/>
      <c r="H745" s="265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1.25" customHeight="1" x14ac:dyDescent="0.25">
      <c r="A746" s="156"/>
      <c r="B746" s="156"/>
      <c r="C746" s="156"/>
      <c r="D746" s="156"/>
      <c r="E746" s="156"/>
      <c r="F746" s="156"/>
      <c r="G746" s="243"/>
      <c r="H746" s="265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1.25" customHeight="1" x14ac:dyDescent="0.25">
      <c r="A747" s="156"/>
      <c r="B747" s="156"/>
      <c r="C747" s="156"/>
      <c r="D747" s="156"/>
      <c r="E747" s="156"/>
      <c r="F747" s="156"/>
      <c r="G747" s="243"/>
      <c r="H747" s="265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1.25" customHeight="1" x14ac:dyDescent="0.25">
      <c r="A748" s="156"/>
      <c r="B748" s="156"/>
      <c r="C748" s="156"/>
      <c r="D748" s="156"/>
      <c r="E748" s="156"/>
      <c r="F748" s="156"/>
      <c r="G748" s="243"/>
      <c r="H748" s="265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1.25" customHeight="1" x14ac:dyDescent="0.25">
      <c r="A749" s="156"/>
      <c r="B749" s="156"/>
      <c r="C749" s="156"/>
      <c r="D749" s="156"/>
      <c r="E749" s="156"/>
      <c r="F749" s="156"/>
      <c r="G749" s="243"/>
      <c r="H749" s="265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1.25" customHeight="1" x14ac:dyDescent="0.25">
      <c r="A750" s="156"/>
      <c r="B750" s="156"/>
      <c r="C750" s="156"/>
      <c r="D750" s="156"/>
      <c r="E750" s="156"/>
      <c r="F750" s="156"/>
      <c r="G750" s="243"/>
      <c r="H750" s="265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1.25" customHeight="1" x14ac:dyDescent="0.25">
      <c r="A751" s="156"/>
      <c r="B751" s="156"/>
      <c r="C751" s="156"/>
      <c r="D751" s="156"/>
      <c r="E751" s="156"/>
      <c r="F751" s="156"/>
      <c r="G751" s="243"/>
      <c r="H751" s="265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1.25" customHeight="1" x14ac:dyDescent="0.25">
      <c r="A752" s="156"/>
      <c r="B752" s="156"/>
      <c r="C752" s="156"/>
      <c r="D752" s="156"/>
      <c r="E752" s="156"/>
      <c r="F752" s="156"/>
      <c r="G752" s="243"/>
      <c r="H752" s="265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1.25" customHeight="1" x14ac:dyDescent="0.25">
      <c r="A753" s="156"/>
      <c r="B753" s="156"/>
      <c r="C753" s="156"/>
      <c r="D753" s="156"/>
      <c r="E753" s="156"/>
      <c r="F753" s="156"/>
      <c r="G753" s="243"/>
      <c r="H753" s="265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1.25" customHeight="1" x14ac:dyDescent="0.25">
      <c r="A754" s="156"/>
      <c r="B754" s="156"/>
      <c r="C754" s="156"/>
      <c r="D754" s="156"/>
      <c r="E754" s="156"/>
      <c r="F754" s="156"/>
      <c r="G754" s="243"/>
      <c r="H754" s="265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1.25" customHeight="1" x14ac:dyDescent="0.25">
      <c r="A755" s="156"/>
      <c r="B755" s="156"/>
      <c r="C755" s="156"/>
      <c r="D755" s="156"/>
      <c r="E755" s="156"/>
      <c r="F755" s="156"/>
      <c r="G755" s="243"/>
      <c r="H755" s="265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1.25" customHeight="1" x14ac:dyDescent="0.25">
      <c r="A756" s="156"/>
      <c r="B756" s="156"/>
      <c r="C756" s="156"/>
      <c r="D756" s="156"/>
      <c r="E756" s="156"/>
      <c r="F756" s="156"/>
      <c r="G756" s="243"/>
      <c r="H756" s="265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1.25" customHeight="1" x14ac:dyDescent="0.25">
      <c r="A757" s="156"/>
      <c r="B757" s="156"/>
      <c r="C757" s="156"/>
      <c r="D757" s="156"/>
      <c r="E757" s="156"/>
      <c r="F757" s="156"/>
      <c r="G757" s="243"/>
      <c r="H757" s="265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1.25" customHeight="1" x14ac:dyDescent="0.25">
      <c r="A758" s="156"/>
      <c r="B758" s="156"/>
      <c r="C758" s="156"/>
      <c r="D758" s="156"/>
      <c r="E758" s="156"/>
      <c r="F758" s="156"/>
      <c r="G758" s="243"/>
      <c r="H758" s="265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1.25" customHeight="1" x14ac:dyDescent="0.25">
      <c r="A759" s="156"/>
      <c r="B759" s="156"/>
      <c r="C759" s="156"/>
      <c r="D759" s="156"/>
      <c r="E759" s="156"/>
      <c r="F759" s="156"/>
      <c r="G759" s="243"/>
      <c r="H759" s="265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1.25" customHeight="1" x14ac:dyDescent="0.25">
      <c r="A760" s="156"/>
      <c r="B760" s="156"/>
      <c r="C760" s="156"/>
      <c r="D760" s="156"/>
      <c r="E760" s="156"/>
      <c r="F760" s="156"/>
      <c r="G760" s="243"/>
      <c r="H760" s="265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1.25" customHeight="1" x14ac:dyDescent="0.25">
      <c r="A761" s="156"/>
      <c r="B761" s="156"/>
      <c r="C761" s="156"/>
      <c r="D761" s="156"/>
      <c r="E761" s="156"/>
      <c r="F761" s="156"/>
      <c r="G761" s="243"/>
      <c r="H761" s="265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1.25" customHeight="1" x14ac:dyDescent="0.25">
      <c r="A762" s="156"/>
      <c r="B762" s="156"/>
      <c r="C762" s="156"/>
      <c r="D762" s="156"/>
      <c r="E762" s="156"/>
      <c r="F762" s="156"/>
      <c r="G762" s="243"/>
      <c r="H762" s="265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1.25" customHeight="1" x14ac:dyDescent="0.25">
      <c r="A763" s="156"/>
      <c r="B763" s="156"/>
      <c r="C763" s="156"/>
      <c r="D763" s="156"/>
      <c r="E763" s="156"/>
      <c r="F763" s="156"/>
      <c r="G763" s="243"/>
      <c r="H763" s="265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1.25" customHeight="1" x14ac:dyDescent="0.25">
      <c r="A764" s="156"/>
      <c r="B764" s="156"/>
      <c r="C764" s="156"/>
      <c r="D764" s="156"/>
      <c r="E764" s="156"/>
      <c r="F764" s="156"/>
      <c r="G764" s="243"/>
      <c r="H764" s="265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1.25" customHeight="1" x14ac:dyDescent="0.25">
      <c r="A765" s="156"/>
      <c r="B765" s="156"/>
      <c r="C765" s="156"/>
      <c r="D765" s="156"/>
      <c r="E765" s="156"/>
      <c r="F765" s="156"/>
      <c r="G765" s="243"/>
      <c r="H765" s="265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1.25" customHeight="1" x14ac:dyDescent="0.25">
      <c r="A766" s="156"/>
      <c r="B766" s="156"/>
      <c r="C766" s="156"/>
      <c r="D766" s="156"/>
      <c r="E766" s="156"/>
      <c r="F766" s="156"/>
      <c r="G766" s="243"/>
      <c r="H766" s="265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1.25" customHeight="1" x14ac:dyDescent="0.25">
      <c r="A767" s="156"/>
      <c r="B767" s="156"/>
      <c r="C767" s="156"/>
      <c r="D767" s="156"/>
      <c r="E767" s="156"/>
      <c r="F767" s="156"/>
      <c r="G767" s="243"/>
      <c r="H767" s="265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1.25" customHeight="1" x14ac:dyDescent="0.25">
      <c r="A768" s="156"/>
      <c r="B768" s="156"/>
      <c r="C768" s="156"/>
      <c r="D768" s="156"/>
      <c r="E768" s="156"/>
      <c r="F768" s="156"/>
      <c r="G768" s="243"/>
      <c r="H768" s="265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1.25" customHeight="1" x14ac:dyDescent="0.25">
      <c r="A769" s="156"/>
      <c r="B769" s="156"/>
      <c r="C769" s="156"/>
      <c r="D769" s="156"/>
      <c r="E769" s="156"/>
      <c r="F769" s="156"/>
      <c r="G769" s="243"/>
      <c r="H769" s="265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1.25" customHeight="1" x14ac:dyDescent="0.25">
      <c r="A770" s="156"/>
      <c r="B770" s="156"/>
      <c r="C770" s="156"/>
      <c r="D770" s="156"/>
      <c r="E770" s="156"/>
      <c r="F770" s="156"/>
      <c r="G770" s="243"/>
      <c r="H770" s="265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1.25" customHeight="1" x14ac:dyDescent="0.25">
      <c r="A771" s="156"/>
      <c r="B771" s="156"/>
      <c r="C771" s="156"/>
      <c r="D771" s="156"/>
      <c r="E771" s="156"/>
      <c r="F771" s="156"/>
      <c r="G771" s="243"/>
      <c r="H771" s="265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1.25" customHeight="1" x14ac:dyDescent="0.25">
      <c r="A772" s="156"/>
      <c r="B772" s="156"/>
      <c r="C772" s="156"/>
      <c r="D772" s="156"/>
      <c r="E772" s="156"/>
      <c r="F772" s="156"/>
      <c r="G772" s="243"/>
      <c r="H772" s="265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1.25" customHeight="1" x14ac:dyDescent="0.25">
      <c r="A773" s="156"/>
      <c r="B773" s="156"/>
      <c r="C773" s="156"/>
      <c r="D773" s="156"/>
      <c r="E773" s="156"/>
      <c r="F773" s="156"/>
      <c r="G773" s="243"/>
      <c r="H773" s="265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1.25" customHeight="1" x14ac:dyDescent="0.25">
      <c r="A774" s="156"/>
      <c r="B774" s="156"/>
      <c r="C774" s="156"/>
      <c r="D774" s="156"/>
      <c r="E774" s="156"/>
      <c r="F774" s="156"/>
      <c r="G774" s="243"/>
      <c r="H774" s="265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1.25" customHeight="1" x14ac:dyDescent="0.25">
      <c r="A775" s="156"/>
      <c r="B775" s="156"/>
      <c r="C775" s="156"/>
      <c r="D775" s="156"/>
      <c r="E775" s="156"/>
      <c r="F775" s="156"/>
      <c r="G775" s="243"/>
      <c r="H775" s="265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1.25" customHeight="1" x14ac:dyDescent="0.25">
      <c r="A776" s="156"/>
      <c r="B776" s="156"/>
      <c r="C776" s="156"/>
      <c r="D776" s="156"/>
      <c r="E776" s="156"/>
      <c r="F776" s="156"/>
      <c r="G776" s="243"/>
      <c r="H776" s="265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1.25" customHeight="1" x14ac:dyDescent="0.25">
      <c r="A777" s="156"/>
      <c r="B777" s="156"/>
      <c r="C777" s="156"/>
      <c r="D777" s="156"/>
      <c r="E777" s="156"/>
      <c r="F777" s="156"/>
      <c r="G777" s="243"/>
      <c r="H777" s="265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1.25" customHeight="1" x14ac:dyDescent="0.25">
      <c r="A778" s="156"/>
      <c r="B778" s="156"/>
      <c r="C778" s="156"/>
      <c r="D778" s="156"/>
      <c r="E778" s="156"/>
      <c r="F778" s="156"/>
      <c r="G778" s="243"/>
      <c r="H778" s="265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1.25" customHeight="1" x14ac:dyDescent="0.25">
      <c r="A779" s="156"/>
      <c r="B779" s="156"/>
      <c r="C779" s="156"/>
      <c r="D779" s="156"/>
      <c r="E779" s="156"/>
      <c r="F779" s="156"/>
      <c r="G779" s="243"/>
      <c r="H779" s="265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1.25" customHeight="1" x14ac:dyDescent="0.25">
      <c r="A780" s="156"/>
      <c r="B780" s="156"/>
      <c r="C780" s="156"/>
      <c r="D780" s="156"/>
      <c r="E780" s="156"/>
      <c r="F780" s="156"/>
      <c r="G780" s="243"/>
      <c r="H780" s="265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1.25" customHeight="1" x14ac:dyDescent="0.25">
      <c r="A781" s="156"/>
      <c r="B781" s="156"/>
      <c r="C781" s="156"/>
      <c r="D781" s="156"/>
      <c r="E781" s="156"/>
      <c r="F781" s="156"/>
      <c r="G781" s="243"/>
      <c r="H781" s="265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1.25" customHeight="1" x14ac:dyDescent="0.25">
      <c r="A782" s="156"/>
      <c r="B782" s="156"/>
      <c r="C782" s="156"/>
      <c r="D782" s="156"/>
      <c r="E782" s="156"/>
      <c r="F782" s="156"/>
      <c r="G782" s="243"/>
      <c r="H782" s="265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1.25" customHeight="1" x14ac:dyDescent="0.25">
      <c r="A783" s="156"/>
      <c r="B783" s="156"/>
      <c r="C783" s="156"/>
      <c r="D783" s="156"/>
      <c r="E783" s="156"/>
      <c r="F783" s="156"/>
      <c r="G783" s="243"/>
      <c r="H783" s="265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1.25" customHeight="1" x14ac:dyDescent="0.25">
      <c r="A784" s="156"/>
      <c r="B784" s="156"/>
      <c r="C784" s="156"/>
      <c r="D784" s="156"/>
      <c r="E784" s="156"/>
      <c r="F784" s="156"/>
      <c r="G784" s="243"/>
      <c r="H784" s="265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1.25" customHeight="1" x14ac:dyDescent="0.25">
      <c r="A785" s="156"/>
      <c r="B785" s="156"/>
      <c r="C785" s="156"/>
      <c r="D785" s="156"/>
      <c r="E785" s="156"/>
      <c r="F785" s="156"/>
      <c r="G785" s="243"/>
      <c r="H785" s="265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1.25" customHeight="1" x14ac:dyDescent="0.25">
      <c r="A786" s="156"/>
      <c r="B786" s="156"/>
      <c r="C786" s="156"/>
      <c r="D786" s="156"/>
      <c r="E786" s="156"/>
      <c r="F786" s="156"/>
      <c r="G786" s="243"/>
      <c r="H786" s="265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1.25" customHeight="1" x14ac:dyDescent="0.25">
      <c r="A787" s="156"/>
      <c r="B787" s="156"/>
      <c r="C787" s="156"/>
      <c r="D787" s="156"/>
      <c r="E787" s="156"/>
      <c r="F787" s="156"/>
      <c r="G787" s="243"/>
      <c r="H787" s="265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1.25" customHeight="1" x14ac:dyDescent="0.25">
      <c r="A788" s="156"/>
      <c r="B788" s="156"/>
      <c r="C788" s="156"/>
      <c r="D788" s="156"/>
      <c r="E788" s="156"/>
      <c r="F788" s="156"/>
      <c r="G788" s="243"/>
      <c r="H788" s="265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1.25" customHeight="1" x14ac:dyDescent="0.25">
      <c r="A789" s="156"/>
      <c r="B789" s="156"/>
      <c r="C789" s="156"/>
      <c r="D789" s="156"/>
      <c r="E789" s="156"/>
      <c r="F789" s="156"/>
      <c r="G789" s="243"/>
      <c r="H789" s="265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1.25" customHeight="1" x14ac:dyDescent="0.25">
      <c r="A790" s="156"/>
      <c r="B790" s="156"/>
      <c r="C790" s="156"/>
      <c r="D790" s="156"/>
      <c r="E790" s="156"/>
      <c r="F790" s="156"/>
      <c r="G790" s="243"/>
      <c r="H790" s="265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1.25" customHeight="1" x14ac:dyDescent="0.25">
      <c r="A791" s="156"/>
      <c r="B791" s="156"/>
      <c r="C791" s="156"/>
      <c r="D791" s="156"/>
      <c r="E791" s="156"/>
      <c r="F791" s="156"/>
      <c r="G791" s="243"/>
      <c r="H791" s="265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1.25" customHeight="1" x14ac:dyDescent="0.25">
      <c r="A792" s="156"/>
      <c r="B792" s="156"/>
      <c r="C792" s="156"/>
      <c r="D792" s="156"/>
      <c r="E792" s="156"/>
      <c r="F792" s="156"/>
      <c r="G792" s="243"/>
      <c r="H792" s="265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1.25" customHeight="1" x14ac:dyDescent="0.25">
      <c r="A793" s="156"/>
      <c r="B793" s="156"/>
      <c r="C793" s="156"/>
      <c r="D793" s="156"/>
      <c r="E793" s="156"/>
      <c r="F793" s="156"/>
      <c r="G793" s="243"/>
      <c r="H793" s="265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1.25" customHeight="1" x14ac:dyDescent="0.25">
      <c r="A794" s="156"/>
      <c r="B794" s="156"/>
      <c r="C794" s="156"/>
      <c r="D794" s="156"/>
      <c r="E794" s="156"/>
      <c r="F794" s="156"/>
      <c r="G794" s="243"/>
      <c r="H794" s="265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1.25" customHeight="1" x14ac:dyDescent="0.25">
      <c r="A795" s="156"/>
      <c r="B795" s="156"/>
      <c r="C795" s="156"/>
      <c r="D795" s="156"/>
      <c r="E795" s="156"/>
      <c r="F795" s="156"/>
      <c r="G795" s="243"/>
      <c r="H795" s="265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1.25" customHeight="1" x14ac:dyDescent="0.25">
      <c r="A796" s="156"/>
      <c r="B796" s="156"/>
      <c r="C796" s="156"/>
      <c r="D796" s="156"/>
      <c r="E796" s="156"/>
      <c r="F796" s="156"/>
      <c r="G796" s="243"/>
      <c r="H796" s="265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1.25" customHeight="1" x14ac:dyDescent="0.25">
      <c r="A797" s="156"/>
      <c r="B797" s="156"/>
      <c r="C797" s="156"/>
      <c r="D797" s="156"/>
      <c r="E797" s="156"/>
      <c r="F797" s="156"/>
      <c r="G797" s="243"/>
      <c r="H797" s="265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1.25" customHeight="1" x14ac:dyDescent="0.25">
      <c r="A798" s="156"/>
      <c r="B798" s="156"/>
      <c r="C798" s="156"/>
      <c r="D798" s="156"/>
      <c r="E798" s="156"/>
      <c r="F798" s="156"/>
      <c r="G798" s="243"/>
      <c r="H798" s="265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1.25" customHeight="1" x14ac:dyDescent="0.25">
      <c r="A799" s="156"/>
      <c r="B799" s="156"/>
      <c r="C799" s="156"/>
      <c r="D799" s="156"/>
      <c r="E799" s="156"/>
      <c r="F799" s="156"/>
      <c r="G799" s="243"/>
      <c r="H799" s="265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1.25" customHeight="1" x14ac:dyDescent="0.25">
      <c r="A800" s="156"/>
      <c r="B800" s="156"/>
      <c r="C800" s="156"/>
      <c r="D800" s="156"/>
      <c r="E800" s="156"/>
      <c r="F800" s="156"/>
      <c r="G800" s="243"/>
      <c r="H800" s="265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1.25" customHeight="1" x14ac:dyDescent="0.25">
      <c r="A801" s="156"/>
      <c r="B801" s="156"/>
      <c r="C801" s="156"/>
      <c r="D801" s="156"/>
      <c r="E801" s="156"/>
      <c r="F801" s="156"/>
      <c r="G801" s="243"/>
      <c r="H801" s="265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1.25" customHeight="1" x14ac:dyDescent="0.25">
      <c r="A802" s="156"/>
      <c r="B802" s="156"/>
      <c r="C802" s="156"/>
      <c r="D802" s="156"/>
      <c r="E802" s="156"/>
      <c r="F802" s="156"/>
      <c r="G802" s="243"/>
      <c r="H802" s="265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1.25" customHeight="1" x14ac:dyDescent="0.25">
      <c r="A803" s="156"/>
      <c r="B803" s="156"/>
      <c r="C803" s="156"/>
      <c r="D803" s="156"/>
      <c r="E803" s="156"/>
      <c r="F803" s="156"/>
      <c r="G803" s="243"/>
      <c r="H803" s="265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1.25" customHeight="1" x14ac:dyDescent="0.25">
      <c r="A804" s="156"/>
      <c r="B804" s="156"/>
      <c r="C804" s="156"/>
      <c r="D804" s="156"/>
      <c r="E804" s="156"/>
      <c r="F804" s="156"/>
      <c r="G804" s="243"/>
      <c r="H804" s="265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1.25" customHeight="1" x14ac:dyDescent="0.25">
      <c r="A805" s="156"/>
      <c r="B805" s="156"/>
      <c r="C805" s="156"/>
      <c r="D805" s="156"/>
      <c r="E805" s="156"/>
      <c r="F805" s="156"/>
      <c r="G805" s="243"/>
      <c r="H805" s="265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1.25" customHeight="1" x14ac:dyDescent="0.25">
      <c r="A806" s="156"/>
      <c r="B806" s="156"/>
      <c r="C806" s="156"/>
      <c r="D806" s="156"/>
      <c r="E806" s="156"/>
      <c r="F806" s="156"/>
      <c r="G806" s="243"/>
      <c r="H806" s="265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1.25" customHeight="1" x14ac:dyDescent="0.25">
      <c r="A807" s="156"/>
      <c r="B807" s="156"/>
      <c r="C807" s="156"/>
      <c r="D807" s="156"/>
      <c r="E807" s="156"/>
      <c r="F807" s="156"/>
      <c r="G807" s="243"/>
      <c r="H807" s="265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1.25" customHeight="1" x14ac:dyDescent="0.25">
      <c r="A808" s="156"/>
      <c r="B808" s="156"/>
      <c r="C808" s="156"/>
      <c r="D808" s="156"/>
      <c r="E808" s="156"/>
      <c r="F808" s="156"/>
      <c r="G808" s="243"/>
      <c r="H808" s="265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1.25" customHeight="1" x14ac:dyDescent="0.25">
      <c r="A809" s="156"/>
      <c r="B809" s="156"/>
      <c r="C809" s="156"/>
      <c r="D809" s="156"/>
      <c r="E809" s="156"/>
      <c r="F809" s="156"/>
      <c r="G809" s="243"/>
      <c r="H809" s="265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1.25" customHeight="1" x14ac:dyDescent="0.25">
      <c r="A810" s="156"/>
      <c r="B810" s="156"/>
      <c r="C810" s="156"/>
      <c r="D810" s="156"/>
      <c r="E810" s="156"/>
      <c r="F810" s="156"/>
      <c r="G810" s="243"/>
      <c r="H810" s="265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1.25" customHeight="1" x14ac:dyDescent="0.25">
      <c r="A811" s="156"/>
      <c r="B811" s="156"/>
      <c r="C811" s="156"/>
      <c r="D811" s="156"/>
      <c r="E811" s="156"/>
      <c r="F811" s="156"/>
      <c r="G811" s="243"/>
      <c r="H811" s="265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1.25" customHeight="1" x14ac:dyDescent="0.25">
      <c r="A812" s="156"/>
      <c r="B812" s="156"/>
      <c r="C812" s="156"/>
      <c r="D812" s="156"/>
      <c r="E812" s="156"/>
      <c r="F812" s="156"/>
      <c r="G812" s="243"/>
      <c r="H812" s="265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1.25" customHeight="1" x14ac:dyDescent="0.25">
      <c r="A813" s="156"/>
      <c r="B813" s="156"/>
      <c r="C813" s="156"/>
      <c r="D813" s="156"/>
      <c r="E813" s="156"/>
      <c r="F813" s="156"/>
      <c r="G813" s="243"/>
      <c r="H813" s="265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1.25" customHeight="1" x14ac:dyDescent="0.25">
      <c r="A814" s="156"/>
      <c r="B814" s="156"/>
      <c r="C814" s="156"/>
      <c r="D814" s="156"/>
      <c r="E814" s="156"/>
      <c r="F814" s="156"/>
      <c r="G814" s="243"/>
      <c r="H814" s="265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1.25" customHeight="1" x14ac:dyDescent="0.25">
      <c r="A815" s="156"/>
      <c r="B815" s="156"/>
      <c r="C815" s="156"/>
      <c r="D815" s="156"/>
      <c r="E815" s="156"/>
      <c r="F815" s="156"/>
      <c r="G815" s="243"/>
      <c r="H815" s="265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1.25" customHeight="1" x14ac:dyDescent="0.25">
      <c r="A816" s="156"/>
      <c r="B816" s="156"/>
      <c r="C816" s="156"/>
      <c r="D816" s="156"/>
      <c r="E816" s="156"/>
      <c r="F816" s="156"/>
      <c r="G816" s="243"/>
      <c r="H816" s="265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1.25" customHeight="1" x14ac:dyDescent="0.25">
      <c r="A817" s="156"/>
      <c r="B817" s="156"/>
      <c r="C817" s="156"/>
      <c r="D817" s="156"/>
      <c r="E817" s="156"/>
      <c r="F817" s="156"/>
      <c r="G817" s="243"/>
      <c r="H817" s="265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1.25" customHeight="1" x14ac:dyDescent="0.25">
      <c r="A818" s="156"/>
      <c r="B818" s="156"/>
      <c r="C818" s="156"/>
      <c r="D818" s="156"/>
      <c r="E818" s="156"/>
      <c r="F818" s="156"/>
      <c r="G818" s="243"/>
      <c r="H818" s="265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1.25" customHeight="1" x14ac:dyDescent="0.25">
      <c r="A819" s="156"/>
      <c r="B819" s="156"/>
      <c r="C819" s="156"/>
      <c r="D819" s="156"/>
      <c r="E819" s="156"/>
      <c r="F819" s="156"/>
      <c r="G819" s="243"/>
      <c r="H819" s="265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1.25" customHeight="1" x14ac:dyDescent="0.25">
      <c r="A820" s="156"/>
      <c r="B820" s="156"/>
      <c r="C820" s="156"/>
      <c r="D820" s="156"/>
      <c r="E820" s="156"/>
      <c r="F820" s="156"/>
      <c r="G820" s="243"/>
      <c r="H820" s="265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1.25" customHeight="1" x14ac:dyDescent="0.25">
      <c r="A821" s="156"/>
      <c r="B821" s="156"/>
      <c r="C821" s="156"/>
      <c r="D821" s="156"/>
      <c r="E821" s="156"/>
      <c r="F821" s="156"/>
      <c r="G821" s="243"/>
      <c r="H821" s="265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1.25" customHeight="1" x14ac:dyDescent="0.25">
      <c r="A822" s="156"/>
      <c r="B822" s="156"/>
      <c r="C822" s="156"/>
      <c r="D822" s="156"/>
      <c r="E822" s="156"/>
      <c r="F822" s="156"/>
      <c r="G822" s="243"/>
      <c r="H822" s="265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1.25" customHeight="1" x14ac:dyDescent="0.25">
      <c r="A823" s="156"/>
      <c r="B823" s="156"/>
      <c r="C823" s="156"/>
      <c r="D823" s="156"/>
      <c r="E823" s="156"/>
      <c r="F823" s="156"/>
      <c r="G823" s="243"/>
      <c r="H823" s="265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1.25" customHeight="1" x14ac:dyDescent="0.25">
      <c r="A824" s="156"/>
      <c r="B824" s="156"/>
      <c r="C824" s="156"/>
      <c r="D824" s="156"/>
      <c r="E824" s="156"/>
      <c r="F824" s="156"/>
      <c r="G824" s="243"/>
      <c r="H824" s="265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1.25" customHeight="1" x14ac:dyDescent="0.25">
      <c r="A825" s="156"/>
      <c r="B825" s="156"/>
      <c r="C825" s="156"/>
      <c r="D825" s="156"/>
      <c r="E825" s="156"/>
      <c r="F825" s="156"/>
      <c r="G825" s="243"/>
      <c r="H825" s="265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1.25" customHeight="1" x14ac:dyDescent="0.25">
      <c r="A826" s="156"/>
      <c r="B826" s="156"/>
      <c r="C826" s="156"/>
      <c r="D826" s="156"/>
      <c r="E826" s="156"/>
      <c r="F826" s="156"/>
      <c r="G826" s="243"/>
      <c r="H826" s="265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1.25" customHeight="1" x14ac:dyDescent="0.25">
      <c r="A827" s="156"/>
      <c r="B827" s="156"/>
      <c r="C827" s="156"/>
      <c r="D827" s="156"/>
      <c r="E827" s="156"/>
      <c r="F827" s="156"/>
      <c r="G827" s="243"/>
      <c r="H827" s="265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1.25" customHeight="1" x14ac:dyDescent="0.25">
      <c r="A828" s="156"/>
      <c r="B828" s="156"/>
      <c r="C828" s="156"/>
      <c r="D828" s="156"/>
      <c r="E828" s="156"/>
      <c r="F828" s="156"/>
      <c r="G828" s="243"/>
      <c r="H828" s="265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1.25" customHeight="1" x14ac:dyDescent="0.25">
      <c r="A829" s="156"/>
      <c r="B829" s="156"/>
      <c r="C829" s="156"/>
      <c r="D829" s="156"/>
      <c r="E829" s="156"/>
      <c r="F829" s="156"/>
      <c r="G829" s="243"/>
      <c r="H829" s="265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1.25" customHeight="1" x14ac:dyDescent="0.25">
      <c r="A830" s="156"/>
      <c r="B830" s="156"/>
      <c r="C830" s="156"/>
      <c r="D830" s="156"/>
      <c r="E830" s="156"/>
      <c r="F830" s="156"/>
      <c r="G830" s="243"/>
      <c r="H830" s="265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1.25" customHeight="1" x14ac:dyDescent="0.25">
      <c r="A831" s="156"/>
      <c r="B831" s="156"/>
      <c r="C831" s="156"/>
      <c r="D831" s="156"/>
      <c r="E831" s="156"/>
      <c r="F831" s="156"/>
      <c r="G831" s="243"/>
      <c r="H831" s="265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1.25" customHeight="1" x14ac:dyDescent="0.25">
      <c r="A832" s="156"/>
      <c r="B832" s="156"/>
      <c r="C832" s="156"/>
      <c r="D832" s="156"/>
      <c r="E832" s="156"/>
      <c r="F832" s="156"/>
      <c r="G832" s="243"/>
      <c r="H832" s="265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1.25" customHeight="1" x14ac:dyDescent="0.25">
      <c r="A833" s="156"/>
      <c r="B833" s="156"/>
      <c r="C833" s="156"/>
      <c r="D833" s="156"/>
      <c r="E833" s="156"/>
      <c r="F833" s="156"/>
      <c r="G833" s="243"/>
      <c r="H833" s="265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1.25" customHeight="1" x14ac:dyDescent="0.25">
      <c r="A834" s="156"/>
      <c r="B834" s="156"/>
      <c r="C834" s="156"/>
      <c r="D834" s="156"/>
      <c r="E834" s="156"/>
      <c r="F834" s="156"/>
      <c r="G834" s="243"/>
      <c r="H834" s="265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1.25" customHeight="1" x14ac:dyDescent="0.25">
      <c r="A835" s="156"/>
      <c r="B835" s="156"/>
      <c r="C835" s="156"/>
      <c r="D835" s="156"/>
      <c r="E835" s="156"/>
      <c r="F835" s="156"/>
      <c r="G835" s="243"/>
      <c r="H835" s="265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1.25" customHeight="1" x14ac:dyDescent="0.25">
      <c r="A836" s="156"/>
      <c r="B836" s="156"/>
      <c r="C836" s="156"/>
      <c r="D836" s="156"/>
      <c r="E836" s="156"/>
      <c r="F836" s="156"/>
      <c r="G836" s="243"/>
      <c r="H836" s="265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1.25" customHeight="1" x14ac:dyDescent="0.25">
      <c r="A837" s="156"/>
      <c r="B837" s="156"/>
      <c r="C837" s="156"/>
      <c r="D837" s="156"/>
      <c r="E837" s="156"/>
      <c r="F837" s="156"/>
      <c r="G837" s="243"/>
      <c r="H837" s="265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1.25" customHeight="1" x14ac:dyDescent="0.25">
      <c r="A838" s="156"/>
      <c r="B838" s="156"/>
      <c r="C838" s="156"/>
      <c r="D838" s="156"/>
      <c r="E838" s="156"/>
      <c r="F838" s="156"/>
      <c r="G838" s="243"/>
      <c r="H838" s="265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1.25" customHeight="1" x14ac:dyDescent="0.25">
      <c r="A839" s="156"/>
      <c r="B839" s="156"/>
      <c r="C839" s="156"/>
      <c r="D839" s="156"/>
      <c r="E839" s="156"/>
      <c r="F839" s="156"/>
      <c r="G839" s="243"/>
      <c r="H839" s="265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1.25" customHeight="1" x14ac:dyDescent="0.25">
      <c r="A840" s="156"/>
      <c r="B840" s="156"/>
      <c r="C840" s="156"/>
      <c r="D840" s="156"/>
      <c r="E840" s="156"/>
      <c r="F840" s="156"/>
      <c r="G840" s="243"/>
      <c r="H840" s="265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1.25" customHeight="1" x14ac:dyDescent="0.25">
      <c r="A841" s="156"/>
      <c r="B841" s="156"/>
      <c r="C841" s="156"/>
      <c r="D841" s="156"/>
      <c r="E841" s="156"/>
      <c r="F841" s="156"/>
      <c r="G841" s="243"/>
      <c r="H841" s="265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1.25" customHeight="1" x14ac:dyDescent="0.25">
      <c r="A842" s="156"/>
      <c r="B842" s="156"/>
      <c r="C842" s="156"/>
      <c r="D842" s="156"/>
      <c r="E842" s="156"/>
      <c r="F842" s="156"/>
      <c r="G842" s="243"/>
      <c r="H842" s="265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1.25" customHeight="1" x14ac:dyDescent="0.25">
      <c r="A843" s="156"/>
      <c r="B843" s="156"/>
      <c r="C843" s="156"/>
      <c r="D843" s="156"/>
      <c r="E843" s="156"/>
      <c r="F843" s="156"/>
      <c r="G843" s="243"/>
      <c r="H843" s="265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1.25" customHeight="1" x14ac:dyDescent="0.25">
      <c r="A844" s="156"/>
      <c r="B844" s="156"/>
      <c r="C844" s="156"/>
      <c r="D844" s="156"/>
      <c r="E844" s="156"/>
      <c r="F844" s="156"/>
      <c r="G844" s="243"/>
      <c r="H844" s="265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1.25" customHeight="1" x14ac:dyDescent="0.25">
      <c r="A845" s="156"/>
      <c r="B845" s="156"/>
      <c r="C845" s="156"/>
      <c r="D845" s="156"/>
      <c r="E845" s="156"/>
      <c r="F845" s="156"/>
      <c r="G845" s="243"/>
      <c r="H845" s="265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1.25" customHeight="1" x14ac:dyDescent="0.25">
      <c r="A846" s="156"/>
      <c r="B846" s="156"/>
      <c r="C846" s="156"/>
      <c r="D846" s="156"/>
      <c r="E846" s="156"/>
      <c r="F846" s="156"/>
      <c r="G846" s="243"/>
      <c r="H846" s="265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1.25" customHeight="1" x14ac:dyDescent="0.25">
      <c r="A847" s="156"/>
      <c r="B847" s="156"/>
      <c r="C847" s="156"/>
      <c r="D847" s="156"/>
      <c r="E847" s="156"/>
      <c r="F847" s="156"/>
      <c r="G847" s="243"/>
      <c r="H847" s="265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1.25" customHeight="1" x14ac:dyDescent="0.25">
      <c r="A848" s="156"/>
      <c r="B848" s="156"/>
      <c r="C848" s="156"/>
      <c r="D848" s="156"/>
      <c r="E848" s="156"/>
      <c r="F848" s="156"/>
      <c r="G848" s="243"/>
      <c r="H848" s="265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1.25" customHeight="1" x14ac:dyDescent="0.25">
      <c r="A849" s="156"/>
      <c r="B849" s="156"/>
      <c r="C849" s="156"/>
      <c r="D849" s="156"/>
      <c r="E849" s="156"/>
      <c r="F849" s="156"/>
      <c r="G849" s="243"/>
      <c r="H849" s="265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1.25" customHeight="1" x14ac:dyDescent="0.25">
      <c r="A850" s="156"/>
      <c r="B850" s="156"/>
      <c r="C850" s="156"/>
      <c r="D850" s="156"/>
      <c r="E850" s="156"/>
      <c r="F850" s="156"/>
      <c r="G850" s="243"/>
      <c r="H850" s="265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1.25" customHeight="1" x14ac:dyDescent="0.25">
      <c r="A851" s="156"/>
      <c r="B851" s="156"/>
      <c r="C851" s="156"/>
      <c r="D851" s="156"/>
      <c r="E851" s="156"/>
      <c r="F851" s="156"/>
      <c r="G851" s="243"/>
      <c r="H851" s="265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1.25" customHeight="1" x14ac:dyDescent="0.25">
      <c r="A852" s="156"/>
      <c r="B852" s="156"/>
      <c r="C852" s="156"/>
      <c r="D852" s="156"/>
      <c r="E852" s="156"/>
      <c r="F852" s="156"/>
      <c r="G852" s="243"/>
      <c r="H852" s="265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1.25" customHeight="1" x14ac:dyDescent="0.25">
      <c r="A853" s="156"/>
      <c r="B853" s="156"/>
      <c r="C853" s="156"/>
      <c r="D853" s="156"/>
      <c r="E853" s="156"/>
      <c r="F853" s="156"/>
      <c r="G853" s="243"/>
      <c r="H853" s="265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1.25" customHeight="1" x14ac:dyDescent="0.25">
      <c r="A854" s="156"/>
      <c r="B854" s="156"/>
      <c r="C854" s="156"/>
      <c r="D854" s="156"/>
      <c r="E854" s="156"/>
      <c r="F854" s="156"/>
      <c r="G854" s="243"/>
      <c r="H854" s="265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1.25" customHeight="1" x14ac:dyDescent="0.25">
      <c r="A855" s="156"/>
      <c r="B855" s="156"/>
      <c r="C855" s="156"/>
      <c r="D855" s="156"/>
      <c r="E855" s="156"/>
      <c r="F855" s="156"/>
      <c r="G855" s="243"/>
      <c r="H855" s="265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1.25" customHeight="1" x14ac:dyDescent="0.25">
      <c r="A856" s="156"/>
      <c r="B856" s="156"/>
      <c r="C856" s="156"/>
      <c r="D856" s="156"/>
      <c r="E856" s="156"/>
      <c r="F856" s="156"/>
      <c r="G856" s="243"/>
      <c r="H856" s="265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1.25" customHeight="1" x14ac:dyDescent="0.25">
      <c r="A857" s="156"/>
      <c r="B857" s="156"/>
      <c r="C857" s="156"/>
      <c r="D857" s="156"/>
      <c r="E857" s="156"/>
      <c r="F857" s="156"/>
      <c r="G857" s="243"/>
      <c r="H857" s="265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1.25" customHeight="1" x14ac:dyDescent="0.25">
      <c r="A858" s="156"/>
      <c r="B858" s="156"/>
      <c r="C858" s="156"/>
      <c r="D858" s="156"/>
      <c r="E858" s="156"/>
      <c r="F858" s="156"/>
      <c r="G858" s="243"/>
      <c r="H858" s="265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1.25" customHeight="1" x14ac:dyDescent="0.25">
      <c r="A859" s="156"/>
      <c r="B859" s="156"/>
      <c r="C859" s="156"/>
      <c r="D859" s="156"/>
      <c r="E859" s="156"/>
      <c r="F859" s="156"/>
      <c r="G859" s="243"/>
      <c r="H859" s="265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1.25" customHeight="1" x14ac:dyDescent="0.25">
      <c r="A860" s="156"/>
      <c r="B860" s="156"/>
      <c r="C860" s="156"/>
      <c r="D860" s="156"/>
      <c r="E860" s="156"/>
      <c r="F860" s="156"/>
      <c r="G860" s="243"/>
      <c r="H860" s="265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1.25" customHeight="1" x14ac:dyDescent="0.25">
      <c r="A861" s="156"/>
      <c r="B861" s="156"/>
      <c r="C861" s="156"/>
      <c r="D861" s="156"/>
      <c r="E861" s="156"/>
      <c r="F861" s="156"/>
      <c r="G861" s="243"/>
      <c r="H861" s="265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1.25" customHeight="1" x14ac:dyDescent="0.25">
      <c r="A862" s="156"/>
      <c r="B862" s="156"/>
      <c r="C862" s="156"/>
      <c r="D862" s="156"/>
      <c r="E862" s="156"/>
      <c r="F862" s="156"/>
      <c r="G862" s="243"/>
      <c r="H862" s="265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1.25" customHeight="1" x14ac:dyDescent="0.25">
      <c r="A863" s="156"/>
      <c r="B863" s="156"/>
      <c r="C863" s="156"/>
      <c r="D863" s="156"/>
      <c r="E863" s="156"/>
      <c r="F863" s="156"/>
      <c r="G863" s="243"/>
      <c r="H863" s="265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1.25" customHeight="1" x14ac:dyDescent="0.25">
      <c r="A864" s="156"/>
      <c r="B864" s="156"/>
      <c r="C864" s="156"/>
      <c r="D864" s="156"/>
      <c r="E864" s="156"/>
      <c r="F864" s="156"/>
      <c r="G864" s="243"/>
      <c r="H864" s="265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1.25" customHeight="1" x14ac:dyDescent="0.25">
      <c r="A865" s="156"/>
      <c r="B865" s="156"/>
      <c r="C865" s="156"/>
      <c r="D865" s="156"/>
      <c r="E865" s="156"/>
      <c r="F865" s="156"/>
      <c r="G865" s="243"/>
      <c r="H865" s="265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1.25" customHeight="1" x14ac:dyDescent="0.25">
      <c r="A866" s="156"/>
      <c r="B866" s="156"/>
      <c r="C866" s="156"/>
      <c r="D866" s="156"/>
      <c r="E866" s="156"/>
      <c r="F866" s="156"/>
      <c r="G866" s="243"/>
      <c r="H866" s="265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1.25" customHeight="1" x14ac:dyDescent="0.25">
      <c r="A867" s="156"/>
      <c r="B867" s="156"/>
      <c r="C867" s="156"/>
      <c r="D867" s="156"/>
      <c r="E867" s="156"/>
      <c r="F867" s="156"/>
      <c r="G867" s="243"/>
      <c r="H867" s="265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1.25" customHeight="1" x14ac:dyDescent="0.25">
      <c r="A868" s="156"/>
      <c r="B868" s="156"/>
      <c r="C868" s="156"/>
      <c r="D868" s="156"/>
      <c r="E868" s="156"/>
      <c r="F868" s="156"/>
      <c r="G868" s="243"/>
      <c r="H868" s="265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1.25" customHeight="1" x14ac:dyDescent="0.25">
      <c r="A869" s="156"/>
      <c r="B869" s="156"/>
      <c r="C869" s="156"/>
      <c r="D869" s="156"/>
      <c r="E869" s="156"/>
      <c r="F869" s="156"/>
      <c r="G869" s="243"/>
      <c r="H869" s="265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1.25" customHeight="1" x14ac:dyDescent="0.25">
      <c r="A870" s="156"/>
      <c r="B870" s="156"/>
      <c r="C870" s="156"/>
      <c r="D870" s="156"/>
      <c r="E870" s="156"/>
      <c r="F870" s="156"/>
      <c r="G870" s="243"/>
      <c r="H870" s="265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1.25" customHeight="1" x14ac:dyDescent="0.25">
      <c r="A871" s="156"/>
      <c r="B871" s="156"/>
      <c r="C871" s="156"/>
      <c r="D871" s="156"/>
      <c r="E871" s="156"/>
      <c r="F871" s="156"/>
      <c r="G871" s="243"/>
      <c r="H871" s="265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1.25" customHeight="1" x14ac:dyDescent="0.25">
      <c r="A872" s="156"/>
      <c r="B872" s="156"/>
      <c r="C872" s="156"/>
      <c r="D872" s="156"/>
      <c r="E872" s="156"/>
      <c r="F872" s="156"/>
      <c r="G872" s="243"/>
      <c r="H872" s="265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1.25" customHeight="1" x14ac:dyDescent="0.25">
      <c r="A873" s="156"/>
      <c r="B873" s="156"/>
      <c r="C873" s="156"/>
      <c r="D873" s="156"/>
      <c r="E873" s="156"/>
      <c r="F873" s="156"/>
      <c r="G873" s="243"/>
      <c r="H873" s="265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1.25" customHeight="1" x14ac:dyDescent="0.25">
      <c r="A874" s="156"/>
      <c r="B874" s="156"/>
      <c r="C874" s="156"/>
      <c r="D874" s="156"/>
      <c r="E874" s="156"/>
      <c r="F874" s="156"/>
      <c r="G874" s="243"/>
      <c r="H874" s="265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1.25" customHeight="1" x14ac:dyDescent="0.25">
      <c r="A875" s="156"/>
      <c r="B875" s="156"/>
      <c r="C875" s="156"/>
      <c r="D875" s="156"/>
      <c r="E875" s="156"/>
      <c r="F875" s="156"/>
      <c r="G875" s="243"/>
      <c r="H875" s="265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1.25" customHeight="1" x14ac:dyDescent="0.25">
      <c r="A876" s="156"/>
      <c r="B876" s="156"/>
      <c r="C876" s="156"/>
      <c r="D876" s="156"/>
      <c r="E876" s="156"/>
      <c r="F876" s="156"/>
      <c r="G876" s="243"/>
      <c r="H876" s="265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1.25" customHeight="1" x14ac:dyDescent="0.25">
      <c r="A877" s="156"/>
      <c r="B877" s="156"/>
      <c r="C877" s="156"/>
      <c r="D877" s="156"/>
      <c r="E877" s="156"/>
      <c r="F877" s="156"/>
      <c r="G877" s="243"/>
      <c r="H877" s="265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1.25" customHeight="1" x14ac:dyDescent="0.25">
      <c r="A878" s="156"/>
      <c r="B878" s="156"/>
      <c r="C878" s="156"/>
      <c r="D878" s="156"/>
      <c r="E878" s="156"/>
      <c r="F878" s="156"/>
      <c r="G878" s="243"/>
      <c r="H878" s="265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1.25" customHeight="1" x14ac:dyDescent="0.25">
      <c r="A879" s="156"/>
      <c r="B879" s="156"/>
      <c r="C879" s="156"/>
      <c r="D879" s="156"/>
      <c r="E879" s="156"/>
      <c r="F879" s="156"/>
      <c r="G879" s="243"/>
      <c r="H879" s="265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1.25" customHeight="1" x14ac:dyDescent="0.25">
      <c r="A880" s="156"/>
      <c r="B880" s="156"/>
      <c r="C880" s="156"/>
      <c r="D880" s="156"/>
      <c r="E880" s="156"/>
      <c r="F880" s="156"/>
      <c r="G880" s="243"/>
      <c r="H880" s="265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1.25" customHeight="1" x14ac:dyDescent="0.25">
      <c r="A881" s="156"/>
      <c r="B881" s="156"/>
      <c r="C881" s="156"/>
      <c r="D881" s="156"/>
      <c r="E881" s="156"/>
      <c r="F881" s="156"/>
      <c r="G881" s="243"/>
      <c r="H881" s="265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1.25" customHeight="1" x14ac:dyDescent="0.25">
      <c r="A882" s="156"/>
      <c r="B882" s="156"/>
      <c r="C882" s="156"/>
      <c r="D882" s="156"/>
      <c r="E882" s="156"/>
      <c r="F882" s="156"/>
      <c r="G882" s="243"/>
      <c r="H882" s="265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1.25" customHeight="1" x14ac:dyDescent="0.25">
      <c r="A883" s="156"/>
      <c r="B883" s="156"/>
      <c r="C883" s="156"/>
      <c r="D883" s="156"/>
      <c r="E883" s="156"/>
      <c r="F883" s="156"/>
      <c r="G883" s="243"/>
      <c r="H883" s="265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1.25" customHeight="1" x14ac:dyDescent="0.25">
      <c r="A884" s="156"/>
      <c r="B884" s="156"/>
      <c r="C884" s="156"/>
      <c r="D884" s="156"/>
      <c r="E884" s="156"/>
      <c r="F884" s="156"/>
      <c r="G884" s="243"/>
      <c r="H884" s="265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1.25" customHeight="1" x14ac:dyDescent="0.25">
      <c r="A885" s="156"/>
      <c r="B885" s="156"/>
      <c r="C885" s="156"/>
      <c r="D885" s="156"/>
      <c r="E885" s="156"/>
      <c r="F885" s="156"/>
      <c r="G885" s="243"/>
      <c r="H885" s="265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1.25" customHeight="1" x14ac:dyDescent="0.25">
      <c r="A886" s="156"/>
      <c r="B886" s="156"/>
      <c r="C886" s="156"/>
      <c r="D886" s="156"/>
      <c r="E886" s="156"/>
      <c r="F886" s="156"/>
      <c r="G886" s="243"/>
      <c r="H886" s="265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1.25" customHeight="1" x14ac:dyDescent="0.25">
      <c r="A887" s="156"/>
      <c r="B887" s="156"/>
      <c r="C887" s="156"/>
      <c r="D887" s="156"/>
      <c r="E887" s="156"/>
      <c r="F887" s="156"/>
      <c r="G887" s="243"/>
      <c r="H887" s="265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1.25" customHeight="1" x14ac:dyDescent="0.25">
      <c r="A888" s="156"/>
      <c r="B888" s="156"/>
      <c r="C888" s="156"/>
      <c r="D888" s="156"/>
      <c r="E888" s="156"/>
      <c r="F888" s="156"/>
      <c r="G888" s="243"/>
      <c r="H888" s="265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1.25" customHeight="1" x14ac:dyDescent="0.25">
      <c r="A889" s="156"/>
      <c r="B889" s="156"/>
      <c r="C889" s="156"/>
      <c r="D889" s="156"/>
      <c r="E889" s="156"/>
      <c r="F889" s="156"/>
      <c r="G889" s="243"/>
      <c r="H889" s="265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1.25" customHeight="1" x14ac:dyDescent="0.25">
      <c r="A890" s="156"/>
      <c r="B890" s="156"/>
      <c r="C890" s="156"/>
      <c r="D890" s="156"/>
      <c r="E890" s="156"/>
      <c r="F890" s="156"/>
      <c r="G890" s="243"/>
      <c r="H890" s="265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1.25" customHeight="1" x14ac:dyDescent="0.25">
      <c r="A891" s="156"/>
      <c r="B891" s="156"/>
      <c r="C891" s="156"/>
      <c r="D891" s="156"/>
      <c r="E891" s="156"/>
      <c r="F891" s="156"/>
      <c r="G891" s="243"/>
      <c r="H891" s="265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1.25" customHeight="1" x14ac:dyDescent="0.25">
      <c r="A892" s="156"/>
      <c r="B892" s="156"/>
      <c r="C892" s="156"/>
      <c r="D892" s="156"/>
      <c r="E892" s="156"/>
      <c r="F892" s="156"/>
      <c r="G892" s="243"/>
      <c r="H892" s="265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1.25" customHeight="1" x14ac:dyDescent="0.25">
      <c r="A893" s="156"/>
      <c r="B893" s="156"/>
      <c r="C893" s="156"/>
      <c r="D893" s="156"/>
      <c r="E893" s="156"/>
      <c r="F893" s="156"/>
      <c r="G893" s="243"/>
      <c r="H893" s="265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1.25" customHeight="1" x14ac:dyDescent="0.25">
      <c r="A894" s="156"/>
      <c r="B894" s="156"/>
      <c r="C894" s="156"/>
      <c r="D894" s="156"/>
      <c r="E894" s="156"/>
      <c r="F894" s="156"/>
      <c r="G894" s="243"/>
      <c r="H894" s="265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1.25" customHeight="1" x14ac:dyDescent="0.25">
      <c r="A895" s="156"/>
      <c r="B895" s="156"/>
      <c r="C895" s="156"/>
      <c r="D895" s="156"/>
      <c r="E895" s="156"/>
      <c r="F895" s="156"/>
      <c r="G895" s="243"/>
      <c r="H895" s="265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1.25" customHeight="1" x14ac:dyDescent="0.25">
      <c r="A896" s="156"/>
      <c r="B896" s="156"/>
      <c r="C896" s="156"/>
      <c r="D896" s="156"/>
      <c r="E896" s="156"/>
      <c r="F896" s="156"/>
      <c r="G896" s="243"/>
      <c r="H896" s="265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1.25" customHeight="1" x14ac:dyDescent="0.25">
      <c r="A897" s="156"/>
      <c r="B897" s="156"/>
      <c r="C897" s="156"/>
      <c r="D897" s="156"/>
      <c r="E897" s="156"/>
      <c r="F897" s="156"/>
      <c r="G897" s="243"/>
      <c r="H897" s="265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1.25" customHeight="1" x14ac:dyDescent="0.25">
      <c r="A898" s="156"/>
      <c r="B898" s="156"/>
      <c r="C898" s="156"/>
      <c r="D898" s="156"/>
      <c r="E898" s="156"/>
      <c r="F898" s="156"/>
      <c r="G898" s="243"/>
      <c r="H898" s="265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1.25" customHeight="1" x14ac:dyDescent="0.25">
      <c r="A899" s="156"/>
      <c r="B899" s="156"/>
      <c r="C899" s="156"/>
      <c r="D899" s="156"/>
      <c r="E899" s="156"/>
      <c r="F899" s="156"/>
      <c r="G899" s="243"/>
      <c r="H899" s="265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1.25" customHeight="1" x14ac:dyDescent="0.25">
      <c r="A900" s="156"/>
      <c r="B900" s="156"/>
      <c r="C900" s="156"/>
      <c r="D900" s="156"/>
      <c r="E900" s="156"/>
      <c r="F900" s="156"/>
      <c r="G900" s="243"/>
      <c r="H900" s="265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1.25" customHeight="1" x14ac:dyDescent="0.25">
      <c r="A901" s="156"/>
      <c r="B901" s="156"/>
      <c r="C901" s="156"/>
      <c r="D901" s="156"/>
      <c r="E901" s="156"/>
      <c r="F901" s="156"/>
      <c r="G901" s="243"/>
      <c r="H901" s="265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1.25" customHeight="1" x14ac:dyDescent="0.25">
      <c r="A902" s="156"/>
      <c r="B902" s="156"/>
      <c r="C902" s="156"/>
      <c r="D902" s="156"/>
      <c r="E902" s="156"/>
      <c r="F902" s="156"/>
      <c r="G902" s="243"/>
      <c r="H902" s="265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1.25" customHeight="1" x14ac:dyDescent="0.25">
      <c r="A903" s="156"/>
      <c r="B903" s="156"/>
      <c r="C903" s="156"/>
      <c r="D903" s="156"/>
      <c r="E903" s="156"/>
      <c r="F903" s="156"/>
      <c r="G903" s="243"/>
      <c r="H903" s="265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1.25" customHeight="1" x14ac:dyDescent="0.25">
      <c r="A904" s="156"/>
      <c r="B904" s="156"/>
      <c r="C904" s="156"/>
      <c r="D904" s="156"/>
      <c r="E904" s="156"/>
      <c r="F904" s="156"/>
      <c r="G904" s="243"/>
      <c r="H904" s="265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1.25" customHeight="1" x14ac:dyDescent="0.25">
      <c r="A905" s="156"/>
      <c r="B905" s="156"/>
      <c r="C905" s="156"/>
      <c r="D905" s="156"/>
      <c r="E905" s="156"/>
      <c r="F905" s="156"/>
      <c r="G905" s="243"/>
      <c r="H905" s="265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1.25" customHeight="1" x14ac:dyDescent="0.25">
      <c r="A906" s="156"/>
      <c r="B906" s="156"/>
      <c r="C906" s="156"/>
      <c r="D906" s="156"/>
      <c r="E906" s="156"/>
      <c r="F906" s="156"/>
      <c r="G906" s="243"/>
      <c r="H906" s="265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1.25" customHeight="1" x14ac:dyDescent="0.25">
      <c r="A907" s="156"/>
      <c r="B907" s="156"/>
      <c r="C907" s="156"/>
      <c r="D907" s="156"/>
      <c r="E907" s="156"/>
      <c r="F907" s="156"/>
      <c r="G907" s="243"/>
      <c r="H907" s="265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1.25" customHeight="1" x14ac:dyDescent="0.25">
      <c r="A908" s="156"/>
      <c r="B908" s="156"/>
      <c r="C908" s="156"/>
      <c r="D908" s="156"/>
      <c r="E908" s="156"/>
      <c r="F908" s="156"/>
      <c r="G908" s="243"/>
      <c r="H908" s="265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1.25" customHeight="1" x14ac:dyDescent="0.25">
      <c r="A909" s="156"/>
      <c r="B909" s="156"/>
      <c r="C909" s="156"/>
      <c r="D909" s="156"/>
      <c r="E909" s="156"/>
      <c r="F909" s="156"/>
      <c r="G909" s="243"/>
      <c r="H909" s="265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1.25" customHeight="1" x14ac:dyDescent="0.25">
      <c r="A910" s="156"/>
      <c r="B910" s="156"/>
      <c r="C910" s="156"/>
      <c r="D910" s="156"/>
      <c r="E910" s="156"/>
      <c r="F910" s="156"/>
      <c r="G910" s="243"/>
      <c r="H910" s="265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1.25" customHeight="1" x14ac:dyDescent="0.25">
      <c r="A911" s="156"/>
      <c r="B911" s="156"/>
      <c r="C911" s="156"/>
      <c r="D911" s="156"/>
      <c r="E911" s="156"/>
      <c r="F911" s="156"/>
      <c r="G911" s="243"/>
      <c r="H911" s="265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1.25" customHeight="1" x14ac:dyDescent="0.25">
      <c r="A912" s="156"/>
      <c r="B912" s="156"/>
      <c r="C912" s="156"/>
      <c r="D912" s="156"/>
      <c r="E912" s="156"/>
      <c r="F912" s="156"/>
      <c r="G912" s="243"/>
      <c r="H912" s="265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1.25" customHeight="1" x14ac:dyDescent="0.25">
      <c r="A913" s="156"/>
      <c r="B913" s="156"/>
      <c r="C913" s="156"/>
      <c r="D913" s="156"/>
      <c r="E913" s="156"/>
      <c r="F913" s="156"/>
      <c r="G913" s="243"/>
      <c r="H913" s="265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1.25" customHeight="1" x14ac:dyDescent="0.25">
      <c r="A914" s="156"/>
      <c r="B914" s="156"/>
      <c r="C914" s="156"/>
      <c r="D914" s="156"/>
      <c r="E914" s="156"/>
      <c r="F914" s="156"/>
      <c r="G914" s="243"/>
      <c r="H914" s="265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1.25" customHeight="1" x14ac:dyDescent="0.25">
      <c r="A915" s="156"/>
      <c r="B915" s="156"/>
      <c r="C915" s="156"/>
      <c r="D915" s="156"/>
      <c r="E915" s="156"/>
      <c r="F915" s="156"/>
      <c r="G915" s="243"/>
      <c r="H915" s="265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1.25" customHeight="1" x14ac:dyDescent="0.25">
      <c r="A916" s="156"/>
      <c r="B916" s="156"/>
      <c r="C916" s="156"/>
      <c r="D916" s="156"/>
      <c r="E916" s="156"/>
      <c r="F916" s="156"/>
      <c r="G916" s="243"/>
      <c r="H916" s="265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1.25" customHeight="1" x14ac:dyDescent="0.25">
      <c r="A917" s="156"/>
      <c r="B917" s="156"/>
      <c r="C917" s="156"/>
      <c r="D917" s="156"/>
      <c r="E917" s="156"/>
      <c r="F917" s="156"/>
      <c r="G917" s="243"/>
      <c r="H917" s="265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1.25" customHeight="1" x14ac:dyDescent="0.25">
      <c r="A918" s="156"/>
      <c r="B918" s="156"/>
      <c r="C918" s="156"/>
      <c r="D918" s="156"/>
      <c r="E918" s="156"/>
      <c r="F918" s="156"/>
      <c r="G918" s="243"/>
      <c r="H918" s="265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1.25" customHeight="1" x14ac:dyDescent="0.25">
      <c r="A919" s="156"/>
      <c r="B919" s="156"/>
      <c r="C919" s="156"/>
      <c r="D919" s="156"/>
      <c r="E919" s="156"/>
      <c r="F919" s="156"/>
      <c r="G919" s="243"/>
      <c r="H919" s="265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1.25" customHeight="1" x14ac:dyDescent="0.25">
      <c r="A920" s="156"/>
      <c r="B920" s="156"/>
      <c r="C920" s="156"/>
      <c r="D920" s="156"/>
      <c r="E920" s="156"/>
      <c r="F920" s="156"/>
      <c r="G920" s="243"/>
      <c r="H920" s="265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1.25" customHeight="1" x14ac:dyDescent="0.25">
      <c r="A921" s="156"/>
      <c r="B921" s="156"/>
      <c r="C921" s="156"/>
      <c r="D921" s="156"/>
      <c r="E921" s="156"/>
      <c r="F921" s="156"/>
      <c r="G921" s="243"/>
      <c r="H921" s="265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1.25" customHeight="1" x14ac:dyDescent="0.25">
      <c r="A922" s="156"/>
      <c r="B922" s="156"/>
      <c r="C922" s="156"/>
      <c r="D922" s="156"/>
      <c r="E922" s="156"/>
      <c r="F922" s="156"/>
      <c r="G922" s="243"/>
      <c r="H922" s="265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1.25" customHeight="1" x14ac:dyDescent="0.25">
      <c r="A923" s="156"/>
      <c r="B923" s="156"/>
      <c r="C923" s="156"/>
      <c r="D923" s="156"/>
      <c r="E923" s="156"/>
      <c r="F923" s="156"/>
      <c r="G923" s="243"/>
      <c r="H923" s="265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1.25" customHeight="1" x14ac:dyDescent="0.25">
      <c r="A924" s="156"/>
      <c r="B924" s="156"/>
      <c r="C924" s="156"/>
      <c r="D924" s="156"/>
      <c r="E924" s="156"/>
      <c r="F924" s="156"/>
      <c r="G924" s="243"/>
      <c r="H924" s="265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1.25" customHeight="1" x14ac:dyDescent="0.25">
      <c r="A925" s="156"/>
      <c r="B925" s="156"/>
      <c r="C925" s="156"/>
      <c r="D925" s="156"/>
      <c r="E925" s="156"/>
      <c r="F925" s="156"/>
      <c r="G925" s="243"/>
      <c r="H925" s="265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1.25" customHeight="1" x14ac:dyDescent="0.25">
      <c r="A926" s="156"/>
      <c r="B926" s="156"/>
      <c r="C926" s="156"/>
      <c r="D926" s="156"/>
      <c r="E926" s="156"/>
      <c r="F926" s="156"/>
      <c r="G926" s="243"/>
      <c r="H926" s="265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1.25" customHeight="1" x14ac:dyDescent="0.25">
      <c r="A927" s="156"/>
      <c r="B927" s="156"/>
      <c r="C927" s="156"/>
      <c r="D927" s="156"/>
      <c r="E927" s="156"/>
      <c r="F927" s="156"/>
      <c r="G927" s="243"/>
      <c r="H927" s="265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1.25" customHeight="1" x14ac:dyDescent="0.25">
      <c r="A928" s="156"/>
      <c r="B928" s="156"/>
      <c r="C928" s="156"/>
      <c r="D928" s="156"/>
      <c r="E928" s="156"/>
      <c r="F928" s="156"/>
      <c r="G928" s="243"/>
      <c r="H928" s="265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1.25" customHeight="1" x14ac:dyDescent="0.25">
      <c r="A929" s="156"/>
      <c r="B929" s="156"/>
      <c r="C929" s="156"/>
      <c r="D929" s="156"/>
      <c r="E929" s="156"/>
      <c r="F929" s="156"/>
      <c r="G929" s="243"/>
      <c r="H929" s="265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1.25" customHeight="1" x14ac:dyDescent="0.25">
      <c r="A930" s="156"/>
      <c r="B930" s="156"/>
      <c r="C930" s="156"/>
      <c r="D930" s="156"/>
      <c r="E930" s="156"/>
      <c r="F930" s="156"/>
      <c r="G930" s="243"/>
      <c r="H930" s="265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1.25" customHeight="1" x14ac:dyDescent="0.25">
      <c r="A931" s="156"/>
      <c r="B931" s="156"/>
      <c r="C931" s="156"/>
      <c r="D931" s="156"/>
      <c r="E931" s="156"/>
      <c r="F931" s="156"/>
      <c r="G931" s="243"/>
      <c r="H931" s="265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1.25" customHeight="1" x14ac:dyDescent="0.25">
      <c r="A932" s="156"/>
      <c r="B932" s="156"/>
      <c r="C932" s="156"/>
      <c r="D932" s="156"/>
      <c r="E932" s="156"/>
      <c r="F932" s="156"/>
      <c r="G932" s="243"/>
      <c r="H932" s="265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1.25" customHeight="1" x14ac:dyDescent="0.25">
      <c r="A933" s="156"/>
      <c r="B933" s="156"/>
      <c r="C933" s="156"/>
      <c r="D933" s="156"/>
      <c r="E933" s="156"/>
      <c r="F933" s="156"/>
      <c r="G933" s="243"/>
      <c r="H933" s="265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1.25" customHeight="1" x14ac:dyDescent="0.25">
      <c r="A934" s="156"/>
      <c r="B934" s="156"/>
      <c r="C934" s="156"/>
      <c r="D934" s="156"/>
      <c r="E934" s="156"/>
      <c r="F934" s="156"/>
      <c r="G934" s="243"/>
      <c r="H934" s="265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1.25" customHeight="1" x14ac:dyDescent="0.25">
      <c r="A935" s="156"/>
      <c r="B935" s="156"/>
      <c r="C935" s="156"/>
      <c r="D935" s="156"/>
      <c r="E935" s="156"/>
      <c r="F935" s="156"/>
      <c r="G935" s="243"/>
      <c r="H935" s="265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1.25" customHeight="1" x14ac:dyDescent="0.25">
      <c r="A936" s="156"/>
      <c r="B936" s="156"/>
      <c r="C936" s="156"/>
      <c r="D936" s="156"/>
      <c r="E936" s="156"/>
      <c r="F936" s="156"/>
      <c r="G936" s="243"/>
      <c r="H936" s="265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1.25" customHeight="1" x14ac:dyDescent="0.25">
      <c r="A937" s="156"/>
      <c r="B937" s="156"/>
      <c r="C937" s="156"/>
      <c r="D937" s="156"/>
      <c r="E937" s="156"/>
      <c r="F937" s="156"/>
      <c r="G937" s="243"/>
      <c r="H937" s="265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1.25" customHeight="1" x14ac:dyDescent="0.25">
      <c r="A938" s="156"/>
      <c r="B938" s="156"/>
      <c r="C938" s="156"/>
      <c r="D938" s="156"/>
      <c r="E938" s="156"/>
      <c r="F938" s="156"/>
      <c r="G938" s="243"/>
      <c r="H938" s="265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1.25" customHeight="1" x14ac:dyDescent="0.25">
      <c r="A939" s="156"/>
      <c r="B939" s="156"/>
      <c r="C939" s="156"/>
      <c r="D939" s="156"/>
      <c r="E939" s="156"/>
      <c r="F939" s="156"/>
      <c r="G939" s="243"/>
      <c r="H939" s="265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1.25" customHeight="1" x14ac:dyDescent="0.25">
      <c r="A940" s="156"/>
      <c r="B940" s="156"/>
      <c r="C940" s="156"/>
      <c r="D940" s="156"/>
      <c r="E940" s="156"/>
      <c r="F940" s="156"/>
      <c r="G940" s="243"/>
      <c r="H940" s="265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1.25" customHeight="1" x14ac:dyDescent="0.25">
      <c r="A941" s="156"/>
      <c r="B941" s="156"/>
      <c r="C941" s="156"/>
      <c r="D941" s="156"/>
      <c r="E941" s="156"/>
      <c r="F941" s="156"/>
      <c r="G941" s="243"/>
      <c r="H941" s="265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1.25" customHeight="1" x14ac:dyDescent="0.25">
      <c r="A942" s="156"/>
      <c r="B942" s="156"/>
      <c r="C942" s="156"/>
      <c r="D942" s="156"/>
      <c r="E942" s="156"/>
      <c r="F942" s="156"/>
      <c r="G942" s="243"/>
      <c r="H942" s="265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1.25" customHeight="1" x14ac:dyDescent="0.25">
      <c r="A943" s="156"/>
      <c r="B943" s="156"/>
      <c r="C943" s="156"/>
      <c r="D943" s="156"/>
      <c r="E943" s="156"/>
      <c r="F943" s="156"/>
      <c r="G943" s="243"/>
      <c r="H943" s="265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1.25" customHeight="1" x14ac:dyDescent="0.25">
      <c r="A944" s="156"/>
      <c r="B944" s="156"/>
      <c r="C944" s="156"/>
      <c r="D944" s="156"/>
      <c r="E944" s="156"/>
      <c r="F944" s="156"/>
      <c r="G944" s="243"/>
      <c r="H944" s="265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1.25" customHeight="1" x14ac:dyDescent="0.25">
      <c r="A945" s="156"/>
      <c r="B945" s="156"/>
      <c r="C945" s="156"/>
      <c r="D945" s="156"/>
      <c r="E945" s="156"/>
      <c r="F945" s="156"/>
      <c r="G945" s="243"/>
      <c r="H945" s="265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1.25" customHeight="1" x14ac:dyDescent="0.25">
      <c r="A946" s="156"/>
      <c r="B946" s="156"/>
      <c r="C946" s="156"/>
      <c r="D946" s="156"/>
      <c r="E946" s="156"/>
      <c r="F946" s="156"/>
      <c r="G946" s="243"/>
      <c r="H946" s="265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1.25" customHeight="1" x14ac:dyDescent="0.25">
      <c r="A947" s="156"/>
      <c r="B947" s="156"/>
      <c r="C947" s="156"/>
      <c r="D947" s="156"/>
      <c r="E947" s="156"/>
      <c r="F947" s="156"/>
      <c r="G947" s="243"/>
      <c r="H947" s="265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1.25" customHeight="1" x14ac:dyDescent="0.25">
      <c r="A948" s="156"/>
      <c r="B948" s="156"/>
      <c r="C948" s="156"/>
      <c r="D948" s="156"/>
      <c r="E948" s="156"/>
      <c r="F948" s="156"/>
      <c r="G948" s="243"/>
      <c r="H948" s="265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1.25" customHeight="1" x14ac:dyDescent="0.25">
      <c r="A949" s="156"/>
      <c r="B949" s="156"/>
      <c r="C949" s="156"/>
      <c r="D949" s="156"/>
      <c r="E949" s="156"/>
      <c r="F949" s="156"/>
      <c r="G949" s="243"/>
      <c r="H949" s="265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1.25" customHeight="1" x14ac:dyDescent="0.25">
      <c r="A950" s="156"/>
      <c r="B950" s="156"/>
      <c r="C950" s="156"/>
      <c r="D950" s="156"/>
      <c r="E950" s="156"/>
      <c r="F950" s="156"/>
      <c r="G950" s="243"/>
      <c r="H950" s="265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1.25" customHeight="1" x14ac:dyDescent="0.25">
      <c r="A951" s="156"/>
      <c r="B951" s="156"/>
      <c r="C951" s="156"/>
      <c r="D951" s="156"/>
      <c r="E951" s="156"/>
      <c r="F951" s="156"/>
      <c r="G951" s="243"/>
      <c r="H951" s="265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1.25" customHeight="1" x14ac:dyDescent="0.25">
      <c r="A952" s="156"/>
      <c r="B952" s="156"/>
      <c r="C952" s="156"/>
      <c r="D952" s="156"/>
      <c r="E952" s="156"/>
      <c r="F952" s="156"/>
      <c r="G952" s="243"/>
      <c r="H952" s="265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1.25" customHeight="1" x14ac:dyDescent="0.25">
      <c r="A953" s="156"/>
      <c r="B953" s="156"/>
      <c r="C953" s="156"/>
      <c r="D953" s="156"/>
      <c r="E953" s="156"/>
      <c r="F953" s="156"/>
      <c r="G953" s="243"/>
      <c r="H953" s="265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1.25" customHeight="1" x14ac:dyDescent="0.25">
      <c r="A954" s="156"/>
      <c r="B954" s="156"/>
      <c r="C954" s="156"/>
      <c r="D954" s="156"/>
      <c r="E954" s="156"/>
      <c r="F954" s="156"/>
      <c r="G954" s="243"/>
      <c r="H954" s="265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1.25" customHeight="1" x14ac:dyDescent="0.25">
      <c r="A955" s="156"/>
      <c r="B955" s="156"/>
      <c r="C955" s="156"/>
      <c r="D955" s="156"/>
      <c r="E955" s="156"/>
      <c r="F955" s="156"/>
      <c r="G955" s="243"/>
      <c r="H955" s="265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1.25" customHeight="1" x14ac:dyDescent="0.25">
      <c r="A956" s="156"/>
      <c r="B956" s="156"/>
      <c r="C956" s="156"/>
      <c r="D956" s="156"/>
      <c r="E956" s="156"/>
      <c r="F956" s="156"/>
      <c r="G956" s="243"/>
      <c r="H956" s="265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1.25" customHeight="1" x14ac:dyDescent="0.25">
      <c r="A957" s="156"/>
      <c r="B957" s="156"/>
      <c r="C957" s="156"/>
      <c r="D957" s="156"/>
      <c r="E957" s="156"/>
      <c r="F957" s="156"/>
      <c r="G957" s="243"/>
      <c r="H957" s="265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1.25" customHeight="1" x14ac:dyDescent="0.25">
      <c r="A958" s="156"/>
      <c r="B958" s="156"/>
      <c r="C958" s="156"/>
      <c r="D958" s="156"/>
      <c r="E958" s="156"/>
      <c r="F958" s="156"/>
      <c r="G958" s="243"/>
      <c r="H958" s="265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1.25" customHeight="1" x14ac:dyDescent="0.25">
      <c r="A959" s="156"/>
      <c r="B959" s="156"/>
      <c r="C959" s="156"/>
      <c r="D959" s="156"/>
      <c r="E959" s="156"/>
      <c r="F959" s="156"/>
      <c r="G959" s="243"/>
      <c r="H959" s="265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1.25" customHeight="1" x14ac:dyDescent="0.25">
      <c r="A960" s="156"/>
      <c r="B960" s="156"/>
      <c r="C960" s="156"/>
      <c r="D960" s="156"/>
      <c r="E960" s="156"/>
      <c r="F960" s="156"/>
      <c r="G960" s="243"/>
      <c r="H960" s="265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1.25" customHeight="1" x14ac:dyDescent="0.25">
      <c r="A961" s="156"/>
      <c r="B961" s="156"/>
      <c r="C961" s="156"/>
      <c r="D961" s="156"/>
      <c r="E961" s="156"/>
      <c r="F961" s="156"/>
      <c r="G961" s="243"/>
      <c r="H961" s="265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1.25" customHeight="1" x14ac:dyDescent="0.25">
      <c r="A962" s="156"/>
      <c r="B962" s="156"/>
      <c r="C962" s="156"/>
      <c r="D962" s="156"/>
      <c r="E962" s="156"/>
      <c r="F962" s="156"/>
      <c r="G962" s="243"/>
      <c r="H962" s="265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1.25" customHeight="1" x14ac:dyDescent="0.25">
      <c r="A963" s="156"/>
      <c r="B963" s="156"/>
      <c r="C963" s="156"/>
      <c r="D963" s="156"/>
      <c r="E963" s="156"/>
      <c r="F963" s="156"/>
      <c r="G963" s="243"/>
      <c r="H963" s="265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1.25" customHeight="1" x14ac:dyDescent="0.25">
      <c r="A964" s="156"/>
      <c r="B964" s="156"/>
      <c r="C964" s="156"/>
      <c r="D964" s="156"/>
      <c r="E964" s="156"/>
      <c r="F964" s="156"/>
      <c r="G964" s="243"/>
      <c r="H964" s="265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1.25" customHeight="1" x14ac:dyDescent="0.25">
      <c r="A965" s="156"/>
      <c r="B965" s="156"/>
      <c r="C965" s="156"/>
      <c r="D965" s="156"/>
      <c r="E965" s="156"/>
      <c r="F965" s="156"/>
      <c r="G965" s="243"/>
      <c r="H965" s="265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1.25" customHeight="1" x14ac:dyDescent="0.25">
      <c r="A966" s="156"/>
      <c r="B966" s="156"/>
      <c r="C966" s="156"/>
      <c r="D966" s="156"/>
      <c r="E966" s="156"/>
      <c r="F966" s="156"/>
      <c r="G966" s="243"/>
      <c r="H966" s="265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1.25" customHeight="1" x14ac:dyDescent="0.25">
      <c r="A967" s="156"/>
      <c r="B967" s="156"/>
      <c r="C967" s="156"/>
      <c r="D967" s="156"/>
      <c r="E967" s="156"/>
      <c r="F967" s="156"/>
      <c r="G967" s="243"/>
      <c r="H967" s="265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1.25" customHeight="1" x14ac:dyDescent="0.25">
      <c r="A968" s="156"/>
      <c r="B968" s="156"/>
      <c r="C968" s="156"/>
      <c r="D968" s="156"/>
      <c r="E968" s="156"/>
      <c r="F968" s="156"/>
      <c r="G968" s="243"/>
      <c r="H968" s="265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1.25" customHeight="1" x14ac:dyDescent="0.25">
      <c r="A969" s="156"/>
      <c r="B969" s="156"/>
      <c r="C969" s="156"/>
      <c r="D969" s="156"/>
      <c r="E969" s="156"/>
      <c r="F969" s="156"/>
      <c r="G969" s="243"/>
      <c r="H969" s="265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1.25" customHeight="1" x14ac:dyDescent="0.25">
      <c r="A970" s="156"/>
      <c r="B970" s="156"/>
      <c r="C970" s="156"/>
      <c r="D970" s="156"/>
      <c r="E970" s="156"/>
      <c r="F970" s="156"/>
      <c r="G970" s="243"/>
      <c r="H970" s="265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1.25" customHeight="1" x14ac:dyDescent="0.25">
      <c r="A971" s="156"/>
      <c r="B971" s="156"/>
      <c r="C971" s="156"/>
      <c r="D971" s="156"/>
      <c r="E971" s="156"/>
      <c r="F971" s="156"/>
      <c r="G971" s="243"/>
      <c r="H971" s="265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1.25" customHeight="1" x14ac:dyDescent="0.25">
      <c r="A972" s="156"/>
      <c r="B972" s="156"/>
      <c r="C972" s="156"/>
      <c r="D972" s="156"/>
      <c r="E972" s="156"/>
      <c r="F972" s="156"/>
      <c r="G972" s="243"/>
      <c r="H972" s="265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1.25" customHeight="1" x14ac:dyDescent="0.25">
      <c r="A973" s="156"/>
      <c r="B973" s="156"/>
      <c r="C973" s="156"/>
      <c r="D973" s="156"/>
      <c r="E973" s="156"/>
      <c r="F973" s="156"/>
      <c r="G973" s="243"/>
      <c r="H973" s="265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1.25" customHeight="1" x14ac:dyDescent="0.25">
      <c r="A974" s="156"/>
      <c r="B974" s="156"/>
      <c r="C974" s="156"/>
      <c r="D974" s="156"/>
      <c r="E974" s="156"/>
      <c r="F974" s="156"/>
      <c r="G974" s="243"/>
      <c r="H974" s="265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1.25" customHeight="1" x14ac:dyDescent="0.25">
      <c r="A975" s="156"/>
      <c r="B975" s="156"/>
      <c r="C975" s="156"/>
      <c r="D975" s="156"/>
      <c r="E975" s="156"/>
      <c r="F975" s="156"/>
      <c r="G975" s="243"/>
      <c r="H975" s="265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1.25" customHeight="1" x14ac:dyDescent="0.25">
      <c r="A976" s="156"/>
      <c r="B976" s="156"/>
      <c r="C976" s="156"/>
      <c r="D976" s="156"/>
      <c r="E976" s="156"/>
      <c r="F976" s="156"/>
      <c r="G976" s="243"/>
      <c r="H976" s="265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1.25" customHeight="1" x14ac:dyDescent="0.25">
      <c r="A977" s="156"/>
      <c r="B977" s="156"/>
      <c r="C977" s="156"/>
      <c r="D977" s="156"/>
      <c r="E977" s="156"/>
      <c r="F977" s="156"/>
      <c r="G977" s="243"/>
      <c r="H977" s="265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1.25" customHeight="1" x14ac:dyDescent="0.25">
      <c r="A978" s="156"/>
      <c r="B978" s="156"/>
      <c r="C978" s="156"/>
      <c r="D978" s="156"/>
      <c r="E978" s="156"/>
      <c r="F978" s="156"/>
      <c r="G978" s="243"/>
      <c r="H978" s="265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1.25" customHeight="1" x14ac:dyDescent="0.25">
      <c r="A979" s="156"/>
      <c r="B979" s="156"/>
      <c r="C979" s="156"/>
      <c r="D979" s="156"/>
      <c r="E979" s="156"/>
      <c r="F979" s="156"/>
      <c r="G979" s="243"/>
      <c r="H979" s="265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1.25" customHeight="1" x14ac:dyDescent="0.25">
      <c r="A980" s="156"/>
      <c r="B980" s="156"/>
      <c r="C980" s="156"/>
      <c r="D980" s="156"/>
      <c r="E980" s="156"/>
      <c r="F980" s="156"/>
      <c r="G980" s="243"/>
      <c r="H980" s="265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1.25" customHeight="1" x14ac:dyDescent="0.25">
      <c r="A981" s="156"/>
      <c r="B981" s="156"/>
      <c r="C981" s="156"/>
      <c r="D981" s="156"/>
      <c r="E981" s="156"/>
      <c r="F981" s="156"/>
      <c r="G981" s="243"/>
      <c r="H981" s="265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1.25" customHeight="1" x14ac:dyDescent="0.25">
      <c r="A982" s="156"/>
      <c r="B982" s="156"/>
      <c r="C982" s="156"/>
      <c r="D982" s="156"/>
      <c r="E982" s="156"/>
      <c r="F982" s="156"/>
      <c r="G982" s="243"/>
      <c r="H982" s="265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1.25" customHeight="1" x14ac:dyDescent="0.25">
      <c r="A983" s="156"/>
      <c r="B983" s="156"/>
      <c r="C983" s="156"/>
      <c r="D983" s="156"/>
      <c r="E983" s="156"/>
      <c r="F983" s="156"/>
      <c r="G983" s="243"/>
      <c r="H983" s="265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1.25" customHeight="1" x14ac:dyDescent="0.25">
      <c r="A984" s="156"/>
      <c r="B984" s="156"/>
      <c r="C984" s="156"/>
      <c r="D984" s="156"/>
      <c r="E984" s="156"/>
      <c r="F984" s="156"/>
      <c r="G984" s="243"/>
      <c r="H984" s="265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1.25" customHeight="1" x14ac:dyDescent="0.25">
      <c r="A985" s="156"/>
      <c r="B985" s="156"/>
      <c r="C985" s="156"/>
      <c r="D985" s="156"/>
      <c r="E985" s="156"/>
      <c r="F985" s="156"/>
      <c r="G985" s="243"/>
      <c r="H985" s="265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1.25" customHeight="1" x14ac:dyDescent="0.25">
      <c r="A986" s="156"/>
      <c r="B986" s="156"/>
      <c r="C986" s="156"/>
      <c r="D986" s="156"/>
      <c r="E986" s="156"/>
      <c r="F986" s="156"/>
      <c r="G986" s="243"/>
      <c r="H986" s="265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1.25" customHeight="1" x14ac:dyDescent="0.25">
      <c r="A987" s="156"/>
      <c r="B987" s="156"/>
      <c r="C987" s="156"/>
      <c r="D987" s="156"/>
      <c r="E987" s="156"/>
      <c r="F987" s="156"/>
      <c r="G987" s="243"/>
      <c r="H987" s="265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1.25" customHeight="1" x14ac:dyDescent="0.25">
      <c r="A988" s="156"/>
      <c r="B988" s="156"/>
      <c r="C988" s="156"/>
      <c r="D988" s="156"/>
      <c r="E988" s="156"/>
      <c r="F988" s="156"/>
      <c r="G988" s="243"/>
      <c r="H988" s="265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1.25" customHeight="1" x14ac:dyDescent="0.25">
      <c r="A989" s="156"/>
      <c r="B989" s="156"/>
      <c r="C989" s="156"/>
      <c r="D989" s="156"/>
      <c r="E989" s="156"/>
      <c r="F989" s="156"/>
      <c r="G989" s="243"/>
      <c r="H989" s="265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1.25" customHeight="1" x14ac:dyDescent="0.25">
      <c r="A990" s="156"/>
      <c r="B990" s="156"/>
      <c r="C990" s="156"/>
      <c r="D990" s="156"/>
      <c r="E990" s="156"/>
      <c r="F990" s="156"/>
      <c r="G990" s="243"/>
      <c r="H990" s="265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1.25" customHeight="1" x14ac:dyDescent="0.25">
      <c r="A991" s="156"/>
      <c r="B991" s="156"/>
      <c r="C991" s="156"/>
      <c r="D991" s="156"/>
      <c r="E991" s="156"/>
      <c r="F991" s="156"/>
      <c r="G991" s="243"/>
      <c r="H991" s="265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1.25" customHeight="1" x14ac:dyDescent="0.25">
      <c r="A992" s="156"/>
      <c r="B992" s="156"/>
      <c r="C992" s="156"/>
      <c r="D992" s="156"/>
      <c r="E992" s="156"/>
      <c r="F992" s="156"/>
      <c r="G992" s="243"/>
      <c r="H992" s="265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1.25" customHeight="1" x14ac:dyDescent="0.25">
      <c r="A993" s="156"/>
      <c r="B993" s="156"/>
      <c r="C993" s="156"/>
      <c r="D993" s="156"/>
      <c r="E993" s="156"/>
      <c r="F993" s="156"/>
      <c r="G993" s="243"/>
      <c r="H993" s="265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1.25" customHeight="1" x14ac:dyDescent="0.25">
      <c r="A994" s="156"/>
      <c r="B994" s="156"/>
      <c r="C994" s="156"/>
      <c r="D994" s="156"/>
      <c r="E994" s="156"/>
      <c r="F994" s="156"/>
      <c r="G994" s="243"/>
      <c r="H994" s="265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1.25" customHeight="1" x14ac:dyDescent="0.25">
      <c r="A995" s="156"/>
      <c r="B995" s="156"/>
      <c r="C995" s="156"/>
      <c r="D995" s="156"/>
      <c r="E995" s="156"/>
      <c r="F995" s="156"/>
      <c r="G995" s="243"/>
      <c r="H995" s="265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1.25" customHeight="1" x14ac:dyDescent="0.25">
      <c r="A996" s="156"/>
      <c r="B996" s="156"/>
      <c r="C996" s="156"/>
      <c r="D996" s="156"/>
      <c r="E996" s="156"/>
      <c r="F996" s="156"/>
      <c r="G996" s="243"/>
      <c r="H996" s="265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1.25" customHeight="1" x14ac:dyDescent="0.25">
      <c r="A997" s="156"/>
      <c r="B997" s="156"/>
      <c r="C997" s="156"/>
      <c r="D997" s="156"/>
      <c r="E997" s="156"/>
      <c r="F997" s="156"/>
      <c r="G997" s="243"/>
      <c r="H997" s="265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1.25" customHeight="1" x14ac:dyDescent="0.25">
      <c r="A998" s="156"/>
      <c r="B998" s="156"/>
      <c r="C998" s="156"/>
      <c r="D998" s="156"/>
      <c r="E998" s="156"/>
      <c r="F998" s="156"/>
      <c r="G998" s="243"/>
      <c r="H998" s="265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1.25" customHeight="1" x14ac:dyDescent="0.25">
      <c r="A999" s="156"/>
      <c r="B999" s="156"/>
      <c r="C999" s="156"/>
      <c r="D999" s="156"/>
      <c r="E999" s="156"/>
      <c r="F999" s="156"/>
      <c r="G999" s="243"/>
      <c r="H999" s="265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1.25" customHeight="1" x14ac:dyDescent="0.25">
      <c r="A1000" s="156"/>
      <c r="B1000" s="156"/>
      <c r="C1000" s="156"/>
      <c r="D1000" s="156"/>
      <c r="E1000" s="156"/>
      <c r="F1000" s="156"/>
      <c r="G1000" s="243"/>
      <c r="H1000" s="265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22">
    <mergeCell ref="C86:G86"/>
    <mergeCell ref="C87:G87"/>
    <mergeCell ref="B90:G90"/>
    <mergeCell ref="B92:G92"/>
    <mergeCell ref="B94:H94"/>
    <mergeCell ref="C28:G28"/>
    <mergeCell ref="C33:G33"/>
    <mergeCell ref="C83:G83"/>
    <mergeCell ref="E84:G84"/>
    <mergeCell ref="F85:G85"/>
    <mergeCell ref="C40:G40"/>
    <mergeCell ref="C57:G57"/>
    <mergeCell ref="B64:C64"/>
    <mergeCell ref="C78:G78"/>
    <mergeCell ref="E79:G79"/>
    <mergeCell ref="E80:G80"/>
    <mergeCell ref="C81:G81"/>
    <mergeCell ref="B1:H1"/>
    <mergeCell ref="C2:H2"/>
    <mergeCell ref="B12:H12"/>
    <mergeCell ref="B14:H14"/>
    <mergeCell ref="C23:G23"/>
  </mergeCells>
  <printOptions horizontalCentered="1"/>
  <pageMargins left="0.70866141732283472" right="0.70866141732283472" top="0.74803149606299213" bottom="0.74803149606299213" header="0" footer="0"/>
  <pageSetup paperSize="9" scale="55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showGridLines="0" view="pageBreakPreview" topLeftCell="A13" zoomScaleNormal="100" zoomScaleSheetLayoutView="100" workbookViewId="0">
      <selection activeCell="K31" sqref="K31"/>
    </sheetView>
  </sheetViews>
  <sheetFormatPr baseColWidth="10" defaultColWidth="14.42578125" defaultRowHeight="15" customHeight="1" x14ac:dyDescent="0.25"/>
  <cols>
    <col min="1" max="1" width="0.85546875" customWidth="1"/>
    <col min="2" max="2" width="13.7109375" customWidth="1"/>
    <col min="3" max="3" width="27.7109375" customWidth="1"/>
    <col min="4" max="4" width="13.85546875" customWidth="1"/>
    <col min="5" max="6" width="8.7109375" customWidth="1"/>
    <col min="7" max="7" width="11" customWidth="1"/>
    <col min="8" max="8" width="21" customWidth="1"/>
    <col min="9" max="9" width="1" customWidth="1"/>
    <col min="10" max="10" width="13.42578125" customWidth="1"/>
    <col min="11" max="11" width="11.42578125" customWidth="1"/>
    <col min="12" max="12" width="14.28515625" customWidth="1"/>
    <col min="13" max="26" width="11.42578125" customWidth="1"/>
  </cols>
  <sheetData>
    <row r="1" spans="1:26" ht="45" customHeight="1" x14ac:dyDescent="0.25">
      <c r="A1" s="10"/>
      <c r="B1" s="733"/>
      <c r="C1" s="501"/>
      <c r="D1" s="501"/>
      <c r="E1" s="501"/>
      <c r="F1" s="501"/>
      <c r="G1" s="501"/>
      <c r="H1" s="501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36.75" customHeight="1" x14ac:dyDescent="0.25">
      <c r="A2" s="10"/>
      <c r="B2" s="272" t="str">
        <f>'RESUMEN C.I.'!B3</f>
        <v>PROYECTO:</v>
      </c>
      <c r="C2" s="718" t="str">
        <f>+'DATOS '!$D$5</f>
        <v>“MEJORAMIENTO DE VIVIENDA RURAL EN EL CENTRO POBLADO AGUAS DE NIEVE - DISTRITO DE MONOBAMBA - PROVINCIA DE JAUJA; CENTROS POBLADOS PUCALOMA Y UTCUYACU - DISTRITO DE VITOC - PROVINCIA DE CHANCHAMAYO - DEPARTAMENTO DE JUNIN"</v>
      </c>
      <c r="D2" s="501"/>
      <c r="E2" s="501"/>
      <c r="F2" s="501"/>
      <c r="G2" s="501"/>
      <c r="H2" s="501"/>
      <c r="I2" s="4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5" customHeight="1" x14ac:dyDescent="0.25">
      <c r="A3" s="10"/>
      <c r="B3" s="158" t="str">
        <f>'RESUMEN C.I.'!B4</f>
        <v>UBICACIÓN:</v>
      </c>
      <c r="C3" s="158"/>
      <c r="D3" s="10"/>
      <c r="E3" s="157"/>
      <c r="F3" s="10"/>
      <c r="G3" s="157"/>
      <c r="H3" s="10"/>
      <c r="I3" s="4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23.25" customHeight="1" x14ac:dyDescent="0.25">
      <c r="A4" s="10"/>
      <c r="B4" s="161" t="s">
        <v>248</v>
      </c>
      <c r="C4" s="734" t="str">
        <f>+'DATOS '!$D$7</f>
        <v>PUCALOMA - UTCUMAYO - AGUAS DE NIEVE</v>
      </c>
      <c r="D4" s="501"/>
      <c r="E4" s="501"/>
      <c r="F4" s="501"/>
      <c r="G4" s="501"/>
      <c r="H4" s="501"/>
      <c r="I4" s="4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2.75" customHeight="1" x14ac:dyDescent="0.25">
      <c r="A5" s="10"/>
      <c r="B5" s="161" t="s">
        <v>249</v>
      </c>
      <c r="C5" s="161" t="str">
        <f>+'DATOS '!$D$8</f>
        <v>VITOC - MONOBAMBA</v>
      </c>
      <c r="D5" s="18"/>
      <c r="E5" s="18"/>
      <c r="F5" s="18"/>
      <c r="G5" s="18"/>
      <c r="H5" s="18"/>
      <c r="I5" s="4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5" customHeight="1" x14ac:dyDescent="0.25">
      <c r="A6" s="10"/>
      <c r="B6" s="161" t="s">
        <v>250</v>
      </c>
      <c r="C6" s="161" t="str">
        <f>+'DATOS '!$D$9</f>
        <v>CHANCHAMAYO</v>
      </c>
      <c r="D6" s="10"/>
      <c r="E6" s="18"/>
      <c r="F6" s="10"/>
      <c r="G6" s="18"/>
      <c r="H6" s="10"/>
      <c r="I6" s="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5" customHeight="1" x14ac:dyDescent="0.25">
      <c r="A7" s="10"/>
      <c r="B7" s="161" t="s">
        <v>251</v>
      </c>
      <c r="C7" s="161" t="str">
        <f>+'DATOS '!$D$10</f>
        <v>JUNIN</v>
      </c>
      <c r="D7" s="10"/>
      <c r="E7" s="18"/>
      <c r="F7" s="10"/>
      <c r="G7" s="18"/>
      <c r="H7" s="10"/>
      <c r="I7" s="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5" customHeight="1" x14ac:dyDescent="0.25">
      <c r="A8" s="10"/>
      <c r="B8" s="158" t="str">
        <f>'RESUMEN C.I.'!B9</f>
        <v>ENTIDAD:</v>
      </c>
      <c r="C8" s="158" t="str">
        <f>+'DATOS '!$D$11</f>
        <v>MINISTERIO DE VIVIENDA, CONSTRUCCION Y SANEAMIENTO</v>
      </c>
      <c r="D8" s="10"/>
      <c r="E8" s="18"/>
      <c r="F8" s="10"/>
      <c r="G8" s="18"/>
      <c r="H8" s="10"/>
      <c r="I8" s="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5" customHeight="1" x14ac:dyDescent="0.25">
      <c r="A9" s="10"/>
      <c r="B9" s="158"/>
      <c r="C9" s="158" t="str">
        <f>+'DATOS '!$D$12</f>
        <v>PROGRAMA NACIONAL DE VIVIENDA RURAL</v>
      </c>
      <c r="D9" s="10"/>
      <c r="E9" s="18"/>
      <c r="F9" s="10"/>
      <c r="G9" s="18"/>
      <c r="H9" s="10"/>
      <c r="I9" s="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5" customHeight="1" x14ac:dyDescent="0.25">
      <c r="A10" s="10"/>
      <c r="B10" s="158" t="str">
        <f>'RESUMEN C.I.'!B11</f>
        <v>PROYECTISTA:</v>
      </c>
      <c r="C10" s="161" t="str">
        <f>+'DATOS '!$D$13</f>
        <v xml:space="preserve">ING. KEMMER EMELY SANCHEZ ZARATE </v>
      </c>
      <c r="D10" s="10"/>
      <c r="E10" s="18"/>
      <c r="F10" s="10"/>
      <c r="G10" s="18"/>
      <c r="H10" s="10"/>
      <c r="I10" s="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2.75" customHeight="1" x14ac:dyDescent="0.25">
      <c r="A11" s="10"/>
      <c r="B11" s="164"/>
      <c r="C11" s="164"/>
      <c r="D11" s="164"/>
      <c r="E11" s="164"/>
      <c r="F11" s="164"/>
      <c r="G11" s="164"/>
      <c r="H11" s="164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2.75" customHeight="1" x14ac:dyDescent="0.25">
      <c r="A12" s="156"/>
      <c r="B12" s="719" t="s">
        <v>261</v>
      </c>
      <c r="C12" s="514"/>
      <c r="D12" s="514"/>
      <c r="E12" s="514"/>
      <c r="F12" s="514"/>
      <c r="G12" s="514"/>
      <c r="H12" s="517"/>
      <c r="I12" s="167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1.25" customHeight="1" x14ac:dyDescent="0.25">
      <c r="A13" s="168"/>
      <c r="B13" s="169"/>
      <c r="C13" s="169"/>
      <c r="D13" s="169"/>
      <c r="E13" s="169"/>
      <c r="F13" s="169"/>
      <c r="G13" s="169"/>
      <c r="H13" s="169"/>
      <c r="I13" s="172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</row>
    <row r="14" spans="1:26" ht="18.75" customHeight="1" x14ac:dyDescent="0.25">
      <c r="A14" s="10"/>
      <c r="B14" s="719" t="s">
        <v>310</v>
      </c>
      <c r="C14" s="514"/>
      <c r="D14" s="514"/>
      <c r="E14" s="514"/>
      <c r="F14" s="514"/>
      <c r="G14" s="514"/>
      <c r="H14" s="515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2.75" customHeight="1" x14ac:dyDescent="0.25">
      <c r="A15" s="10"/>
      <c r="B15" s="24"/>
      <c r="C15" s="24"/>
      <c r="D15" s="24"/>
      <c r="E15" s="24"/>
      <c r="F15" s="24"/>
      <c r="G15" s="205"/>
      <c r="H15" s="205"/>
      <c r="I15" s="24"/>
      <c r="J15" s="24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2.75" customHeight="1" x14ac:dyDescent="0.25">
      <c r="A16" s="10"/>
      <c r="B16" s="273" t="s">
        <v>324</v>
      </c>
      <c r="C16" s="10"/>
      <c r="D16" s="10"/>
      <c r="E16" s="10"/>
      <c r="F16" s="153"/>
      <c r="G16" s="153"/>
      <c r="H16" s="153"/>
      <c r="I16" s="153"/>
      <c r="J16" s="8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2.75" customHeight="1" x14ac:dyDescent="0.25">
      <c r="A17" s="10"/>
      <c r="B17" s="274" t="s">
        <v>102</v>
      </c>
      <c r="C17" s="732" t="s">
        <v>266</v>
      </c>
      <c r="D17" s="525"/>
      <c r="E17" s="275"/>
      <c r="F17" s="275" t="s">
        <v>325</v>
      </c>
      <c r="G17" s="276" t="s">
        <v>120</v>
      </c>
      <c r="H17" s="24"/>
      <c r="I17" s="24"/>
      <c r="J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2.75" customHeight="1" x14ac:dyDescent="0.25">
      <c r="A18" s="10"/>
      <c r="B18" s="277" t="s">
        <v>326</v>
      </c>
      <c r="C18" s="728" t="s">
        <v>327</v>
      </c>
      <c r="D18" s="525"/>
      <c r="E18" s="278"/>
      <c r="F18" s="279">
        <v>8000</v>
      </c>
      <c r="G18" s="280" t="s">
        <v>328</v>
      </c>
      <c r="H18" s="24"/>
      <c r="I18" s="24"/>
      <c r="J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2.75" customHeight="1" x14ac:dyDescent="0.25">
      <c r="A19" s="10"/>
      <c r="B19" s="277" t="s">
        <v>329</v>
      </c>
      <c r="C19" s="728" t="s">
        <v>330</v>
      </c>
      <c r="D19" s="525"/>
      <c r="E19" s="278"/>
      <c r="F19" s="279">
        <f>G.G.!F22</f>
        <v>5</v>
      </c>
      <c r="G19" s="280" t="s">
        <v>295</v>
      </c>
      <c r="H19" s="24"/>
      <c r="I19" s="24"/>
      <c r="J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2.75" customHeight="1" x14ac:dyDescent="0.25">
      <c r="A20" s="10"/>
      <c r="B20" s="277" t="s">
        <v>331</v>
      </c>
      <c r="C20" s="729" t="s">
        <v>332</v>
      </c>
      <c r="D20" s="548"/>
      <c r="E20" s="281"/>
      <c r="F20" s="282">
        <v>42</v>
      </c>
      <c r="G20" s="280" t="s">
        <v>333</v>
      </c>
      <c r="H20" s="24"/>
      <c r="I20" s="24"/>
      <c r="J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2.75" customHeight="1" x14ac:dyDescent="0.25">
      <c r="A21" s="10"/>
      <c r="B21" s="24"/>
      <c r="C21" s="24"/>
      <c r="D21" s="24"/>
      <c r="E21" s="24"/>
      <c r="F21" s="24"/>
      <c r="G21" s="24"/>
      <c r="H21" s="24"/>
      <c r="I21" s="24"/>
      <c r="J21" s="24"/>
      <c r="K21" s="24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2.75" customHeight="1" x14ac:dyDescent="0.25">
      <c r="A22" s="10"/>
      <c r="B22" s="10"/>
      <c r="C22" s="10"/>
      <c r="D22" s="10"/>
      <c r="E22" s="10"/>
      <c r="F22" s="10"/>
      <c r="G22" s="10"/>
      <c r="H22" s="10"/>
      <c r="I22" s="24"/>
      <c r="J22" s="24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2.75" customHeight="1" x14ac:dyDescent="0.25">
      <c r="A23" s="10"/>
      <c r="B23" s="8" t="s">
        <v>334</v>
      </c>
      <c r="C23" s="8"/>
      <c r="D23" s="8"/>
      <c r="E23" s="8"/>
      <c r="F23" s="24"/>
      <c r="G23" s="24"/>
      <c r="H23" s="24"/>
      <c r="I23" s="24"/>
      <c r="J23" s="24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2.75" customHeight="1" x14ac:dyDescent="0.25">
      <c r="A24" s="10"/>
      <c r="B24" s="283" t="s">
        <v>102</v>
      </c>
      <c r="C24" s="283" t="s">
        <v>266</v>
      </c>
      <c r="D24" s="283" t="s">
        <v>268</v>
      </c>
      <c r="E24" s="283" t="s">
        <v>335</v>
      </c>
      <c r="F24" s="283" t="s">
        <v>231</v>
      </c>
      <c r="G24" s="283" t="s">
        <v>269</v>
      </c>
      <c r="H24" s="283" t="s">
        <v>270</v>
      </c>
      <c r="I24" s="24"/>
      <c r="J24" s="24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2.75" customHeight="1" x14ac:dyDescent="0.25">
      <c r="A25" s="10"/>
      <c r="B25" s="284">
        <v>1</v>
      </c>
      <c r="C25" s="280" t="s">
        <v>336</v>
      </c>
      <c r="D25" s="285">
        <v>0.1</v>
      </c>
      <c r="E25" s="282">
        <v>1</v>
      </c>
      <c r="F25" s="282">
        <v>1</v>
      </c>
      <c r="G25" s="286">
        <f>+D25*H26</f>
        <v>4000</v>
      </c>
      <c r="H25" s="286">
        <f>+G25</f>
        <v>4000</v>
      </c>
      <c r="I25" s="24"/>
      <c r="J25" s="24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2.75" customHeight="1" x14ac:dyDescent="0.25">
      <c r="A26" s="10"/>
      <c r="B26" s="277" t="s">
        <v>329</v>
      </c>
      <c r="C26" s="280" t="s">
        <v>337</v>
      </c>
      <c r="D26" s="287">
        <v>1</v>
      </c>
      <c r="E26" s="287">
        <v>1</v>
      </c>
      <c r="F26" s="282">
        <f>+F19</f>
        <v>5</v>
      </c>
      <c r="G26" s="286">
        <f>+F18</f>
        <v>8000</v>
      </c>
      <c r="H26" s="286">
        <f t="shared" ref="H26:H27" si="0">+D26*F26*G26*E26</f>
        <v>40000</v>
      </c>
      <c r="I26" s="24"/>
      <c r="J26" s="24"/>
      <c r="M26" s="8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2.75" customHeight="1" x14ac:dyDescent="0.25">
      <c r="A27" s="10"/>
      <c r="B27" s="277" t="s">
        <v>331</v>
      </c>
      <c r="C27" s="280" t="s">
        <v>338</v>
      </c>
      <c r="D27" s="287">
        <v>1</v>
      </c>
      <c r="E27" s="287">
        <v>1</v>
      </c>
      <c r="F27" s="282">
        <f>+F26</f>
        <v>5</v>
      </c>
      <c r="G27" s="286">
        <v>800</v>
      </c>
      <c r="H27" s="286">
        <f t="shared" si="0"/>
        <v>4000</v>
      </c>
      <c r="I27" s="24"/>
      <c r="J27" s="24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2.75" customHeight="1" x14ac:dyDescent="0.25">
      <c r="A28" s="10"/>
      <c r="B28" s="277" t="s">
        <v>339</v>
      </c>
      <c r="C28" s="280" t="s">
        <v>340</v>
      </c>
      <c r="D28" s="285">
        <v>0.18</v>
      </c>
      <c r="E28" s="287">
        <v>1</v>
      </c>
      <c r="F28" s="282">
        <v>1</v>
      </c>
      <c r="G28" s="286">
        <f>+D28*H26</f>
        <v>7200</v>
      </c>
      <c r="H28" s="286">
        <f>+G28</f>
        <v>7200</v>
      </c>
      <c r="I28" s="24"/>
      <c r="J28" s="3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2.75" customHeight="1" x14ac:dyDescent="0.25">
      <c r="A29" s="10"/>
      <c r="B29" s="288"/>
      <c r="C29" s="288"/>
      <c r="D29" s="288"/>
      <c r="E29" s="288"/>
      <c r="F29" s="288"/>
      <c r="G29" s="289"/>
      <c r="H29" s="289"/>
      <c r="I29" s="10"/>
      <c r="J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8" customHeight="1" x14ac:dyDescent="0.25">
      <c r="A30" s="10"/>
      <c r="B30" s="730" t="s">
        <v>341</v>
      </c>
      <c r="C30" s="514"/>
      <c r="D30" s="514"/>
      <c r="E30" s="514"/>
      <c r="F30" s="514"/>
      <c r="G30" s="517"/>
      <c r="H30" s="290">
        <f>SUM(H25:H29)</f>
        <v>55200</v>
      </c>
      <c r="I30" s="10"/>
      <c r="J30" s="10"/>
      <c r="K30" s="10"/>
      <c r="L30" s="291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2.75" customHeight="1" x14ac:dyDescent="0.25">
      <c r="A31" s="10"/>
      <c r="B31" s="24"/>
      <c r="C31" s="24"/>
      <c r="D31" s="24"/>
      <c r="E31" s="24"/>
      <c r="F31" s="24"/>
      <c r="G31" s="24"/>
      <c r="H31" s="24"/>
      <c r="I31" s="10"/>
      <c r="J31" s="10"/>
      <c r="K31" s="10"/>
      <c r="L31" s="291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2.75" customHeight="1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S32" s="10"/>
      <c r="T32" s="10"/>
      <c r="U32" s="10"/>
      <c r="V32" s="10"/>
      <c r="W32" s="10"/>
      <c r="X32" s="10"/>
      <c r="Y32" s="10"/>
      <c r="Z32" s="10"/>
    </row>
    <row r="33" spans="1:26" ht="12.75" customHeight="1" x14ac:dyDescent="0.25">
      <c r="A33" s="194"/>
      <c r="B33" s="194"/>
      <c r="C33" s="292"/>
      <c r="D33" s="293"/>
      <c r="E33" s="292"/>
      <c r="F33" s="292"/>
      <c r="G33" s="731"/>
      <c r="H33" s="294"/>
      <c r="I33" s="194"/>
      <c r="J33" s="294"/>
      <c r="K33" s="292"/>
      <c r="L33" s="194"/>
      <c r="M33" s="194"/>
      <c r="N33" s="194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4"/>
      <c r="Z33" s="194"/>
    </row>
    <row r="34" spans="1:26" ht="12.75" customHeight="1" x14ac:dyDescent="0.25">
      <c r="A34" s="194"/>
      <c r="B34" s="194"/>
      <c r="C34" s="295"/>
      <c r="D34" s="295"/>
      <c r="E34" s="295"/>
      <c r="F34" s="295"/>
      <c r="G34" s="501"/>
      <c r="H34" s="295"/>
      <c r="I34" s="194"/>
      <c r="J34" s="295"/>
      <c r="K34" s="295"/>
      <c r="L34" s="194"/>
      <c r="M34" s="194"/>
      <c r="N34" s="194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4"/>
      <c r="Z34" s="194"/>
    </row>
    <row r="35" spans="1:26" ht="12.75" customHeight="1" x14ac:dyDescent="0.25">
      <c r="A35" s="194"/>
      <c r="B35" s="296" t="s">
        <v>342</v>
      </c>
      <c r="C35" s="297" t="s">
        <v>343</v>
      </c>
      <c r="D35" s="298"/>
      <c r="E35" s="299"/>
      <c r="F35" s="299"/>
      <c r="G35" s="299"/>
      <c r="H35" s="299"/>
      <c r="I35" s="300"/>
      <c r="J35" s="299"/>
      <c r="K35" s="299"/>
      <c r="L35" s="194"/>
      <c r="M35" s="194"/>
      <c r="N35" s="194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4"/>
      <c r="Z35" s="194"/>
    </row>
    <row r="36" spans="1:26" ht="12.75" customHeight="1" x14ac:dyDescent="0.25">
      <c r="A36" s="194"/>
      <c r="B36" s="301">
        <v>0</v>
      </c>
      <c r="C36" s="296" t="s">
        <v>344</v>
      </c>
      <c r="D36" s="298"/>
      <c r="E36" s="299"/>
      <c r="F36" s="299"/>
      <c r="G36" s="299"/>
      <c r="H36" s="299"/>
      <c r="I36" s="300"/>
      <c r="J36" s="299"/>
      <c r="K36" s="299"/>
      <c r="L36" s="194"/>
      <c r="M36" s="194"/>
      <c r="N36" s="194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4"/>
      <c r="Z36" s="194"/>
    </row>
    <row r="37" spans="1:26" ht="12.75" customHeight="1" x14ac:dyDescent="0.25">
      <c r="A37" s="194"/>
      <c r="B37" s="301">
        <v>400</v>
      </c>
      <c r="C37" s="296" t="s">
        <v>345</v>
      </c>
      <c r="D37" s="298"/>
      <c r="E37" s="299"/>
      <c r="F37" s="299"/>
      <c r="G37" s="299"/>
      <c r="H37" s="299"/>
      <c r="I37" s="300"/>
      <c r="J37" s="299"/>
      <c r="K37" s="299"/>
      <c r="L37" s="194"/>
      <c r="M37" s="194"/>
      <c r="N37" s="194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4"/>
      <c r="Z37" s="194"/>
    </row>
    <row r="38" spans="1:26" ht="12.75" customHeight="1" x14ac:dyDescent="0.25">
      <c r="A38" s="194"/>
      <c r="B38" s="301">
        <v>800</v>
      </c>
      <c r="C38" s="296" t="s">
        <v>346</v>
      </c>
      <c r="D38" s="293"/>
      <c r="E38" s="292"/>
      <c r="F38" s="292"/>
      <c r="G38" s="731"/>
      <c r="H38" s="292"/>
      <c r="I38" s="194"/>
      <c r="J38" s="292"/>
      <c r="K38" s="295"/>
      <c r="L38" s="194"/>
      <c r="M38" s="194"/>
      <c r="N38" s="194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4"/>
      <c r="Z38" s="194"/>
    </row>
    <row r="39" spans="1:26" ht="12.75" customHeight="1" x14ac:dyDescent="0.25">
      <c r="A39" s="194"/>
      <c r="B39" s="301">
        <v>1200</v>
      </c>
      <c r="C39" s="296" t="s">
        <v>347</v>
      </c>
      <c r="D39" s="295"/>
      <c r="E39" s="295"/>
      <c r="F39" s="295"/>
      <c r="G39" s="501"/>
      <c r="H39" s="299"/>
      <c r="I39" s="300"/>
      <c r="J39" s="299"/>
      <c r="K39" s="299"/>
      <c r="L39" s="194"/>
      <c r="M39" s="194"/>
      <c r="N39" s="194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4"/>
      <c r="Z39" s="194"/>
    </row>
    <row r="40" spans="1:26" ht="12.75" customHeight="1" x14ac:dyDescent="0.25">
      <c r="A40" s="194"/>
      <c r="B40" s="194"/>
      <c r="C40" s="302"/>
      <c r="D40" s="298"/>
      <c r="E40" s="299"/>
      <c r="F40" s="299"/>
      <c r="G40" s="299"/>
      <c r="H40" s="299"/>
      <c r="I40" s="300"/>
      <c r="J40" s="299"/>
      <c r="K40" s="299"/>
      <c r="L40" s="194"/>
      <c r="M40" s="194"/>
      <c r="N40" s="194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4"/>
      <c r="Z40" s="194"/>
    </row>
    <row r="41" spans="1:26" ht="12.75" customHeight="1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2.75" customHeight="1" x14ac:dyDescent="0.25">
      <c r="A42" s="194"/>
      <c r="B42" s="194"/>
      <c r="C42" s="302"/>
      <c r="D42" s="298"/>
      <c r="E42" s="299"/>
      <c r="F42" s="299"/>
      <c r="G42" s="299"/>
      <c r="H42" s="299"/>
      <c r="I42" s="300"/>
      <c r="J42" s="299"/>
      <c r="K42" s="299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194"/>
    </row>
    <row r="43" spans="1:26" ht="12.75" customHeight="1" x14ac:dyDescent="0.2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2.75" customHeight="1" x14ac:dyDescent="0.2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2.75" customHeight="1" x14ac:dyDescent="0.2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2.75" customHeight="1" x14ac:dyDescent="0.2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2.75" customHeight="1" x14ac:dyDescent="0.2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2.75" customHeight="1" x14ac:dyDescent="0.2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2.75" customHeight="1" x14ac:dyDescent="0.2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2.75" customHeight="1" x14ac:dyDescent="0.2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2.75" customHeight="1" x14ac:dyDescent="0.2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2.75" customHeight="1" x14ac:dyDescent="0.25">
      <c r="A52" s="10"/>
      <c r="B52" s="10"/>
      <c r="C52" s="10"/>
      <c r="D52" s="10">
        <f>+SUM(C70:C75)+1</f>
        <v>1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2.75" customHeight="1" x14ac:dyDescent="0.2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2.75" customHeight="1" x14ac:dyDescent="0.2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2.75" customHeight="1" x14ac:dyDescent="0.2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2.75" customHeight="1" x14ac:dyDescent="0.2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2.75" customHeight="1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2.75" customHeight="1" x14ac:dyDescent="0.2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2.75" customHeight="1" x14ac:dyDescent="0.2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2.75" customHeight="1" x14ac:dyDescent="0.2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2.75" customHeight="1" x14ac:dyDescent="0.2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2.75" customHeight="1" x14ac:dyDescent="0.2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2.75" customHeight="1" x14ac:dyDescent="0.2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2.75" customHeight="1" x14ac:dyDescent="0.2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2.75" customHeight="1" x14ac:dyDescent="0.2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2.75" customHeight="1" x14ac:dyDescent="0.25">
      <c r="A66" s="10"/>
      <c r="B66" s="10"/>
      <c r="C66" s="10">
        <v>8507.7045999999991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2.75" customHeight="1" x14ac:dyDescent="0.25">
      <c r="A67" s="10"/>
      <c r="B67" s="10"/>
      <c r="C67" s="10">
        <v>6237.9413999999997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2.75" customHeight="1" x14ac:dyDescent="0.25">
      <c r="A68" s="10"/>
      <c r="B68" s="10"/>
      <c r="C68" s="10">
        <v>11285.8825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2.75" customHeight="1" x14ac:dyDescent="0.2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2.75" customHeight="1" x14ac:dyDescent="0.2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2.75" customHeight="1" x14ac:dyDescent="0.2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2.75" customHeight="1" x14ac:dyDescent="0.2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2.75" customHeight="1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2.75" customHeight="1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2.75" customHeight="1" x14ac:dyDescent="0.2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2.75" customHeight="1" x14ac:dyDescent="0.2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2.75" customHeight="1" x14ac:dyDescent="0.2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2.75" customHeight="1" x14ac:dyDescent="0.2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2.75" customHeight="1" x14ac:dyDescent="0.2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2.75" customHeight="1" x14ac:dyDescent="0.2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2.75" customHeight="1" x14ac:dyDescent="0.2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2.75" customHeight="1" x14ac:dyDescent="0.2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2.75" customHeight="1" x14ac:dyDescent="0.2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2.75" customHeight="1" x14ac:dyDescent="0.2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2.75" customHeight="1" x14ac:dyDescent="0.2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2.75" customHeight="1" x14ac:dyDescent="0.2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2.75" customHeight="1" x14ac:dyDescent="0.2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2.75" customHeight="1" x14ac:dyDescent="0.2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2.75" customHeight="1" x14ac:dyDescent="0.2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2.75" customHeight="1" x14ac:dyDescent="0.2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2.75" customHeight="1" x14ac:dyDescent="0.2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2.75" customHeight="1" x14ac:dyDescent="0.2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2.75" customHeight="1" x14ac:dyDescent="0.2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2.75" customHeight="1" x14ac:dyDescent="0.2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2.75" customHeight="1" x14ac:dyDescent="0.2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2.75" customHeight="1" x14ac:dyDescent="0.2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2.75" customHeight="1" x14ac:dyDescent="0.2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2.75" customHeight="1" x14ac:dyDescent="0.2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2.75" customHeight="1" x14ac:dyDescent="0.2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2.75" customHeight="1" x14ac:dyDescent="0.2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2.75" customHeight="1" x14ac:dyDescent="0.2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2.75" customHeight="1" x14ac:dyDescent="0.2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2.75" customHeight="1" x14ac:dyDescent="0.2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2.75" customHeight="1" x14ac:dyDescent="0.2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2.75" customHeight="1" x14ac:dyDescent="0.2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2.75" customHeight="1" x14ac:dyDescent="0.2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2.75" customHeight="1" x14ac:dyDescent="0.2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2.75" customHeight="1" x14ac:dyDescent="0.2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2.75" customHeight="1" x14ac:dyDescent="0.2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2.75" customHeight="1" x14ac:dyDescent="0.2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2.75" customHeight="1" x14ac:dyDescent="0.2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2.75" customHeight="1" x14ac:dyDescent="0.2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2.75" customHeight="1" x14ac:dyDescent="0.2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2.75" customHeight="1" x14ac:dyDescent="0.2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2.75" customHeight="1" x14ac:dyDescent="0.2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2.75" customHeight="1" x14ac:dyDescent="0.2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2.75" customHeight="1" x14ac:dyDescent="0.2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2.75" customHeight="1" x14ac:dyDescent="0.2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2.75" customHeight="1" x14ac:dyDescent="0.2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2.75" customHeight="1" x14ac:dyDescent="0.2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2.75" customHeight="1" x14ac:dyDescent="0.2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2.75" customHeight="1" x14ac:dyDescent="0.2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2.75" customHeight="1" x14ac:dyDescent="0.2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2.75" customHeight="1" x14ac:dyDescent="0.2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2.75" customHeight="1" x14ac:dyDescent="0.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2.75" customHeight="1" x14ac:dyDescent="0.2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2.75" customHeight="1" x14ac:dyDescent="0.2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2.75" customHeight="1" x14ac:dyDescent="0.2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2.75" customHeight="1" x14ac:dyDescent="0.2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2.75" customHeight="1" x14ac:dyDescent="0.2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2.75" customHeight="1" x14ac:dyDescent="0.2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2.75" customHeight="1" x14ac:dyDescent="0.2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2.75" customHeight="1" x14ac:dyDescent="0.2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2.75" customHeight="1" x14ac:dyDescent="0.2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2.75" customHeight="1" x14ac:dyDescent="0.2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2.75" customHeight="1" x14ac:dyDescent="0.2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2.75" customHeight="1" x14ac:dyDescent="0.2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2.75" customHeight="1" x14ac:dyDescent="0.2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2.75" customHeight="1" x14ac:dyDescent="0.2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2.75" customHeight="1" x14ac:dyDescent="0.2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2.75" customHeight="1" x14ac:dyDescent="0.2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2.75" customHeight="1" x14ac:dyDescent="0.2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2.75" customHeight="1" x14ac:dyDescent="0.2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2.75" customHeight="1" x14ac:dyDescent="0.2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2.75" customHeight="1" x14ac:dyDescent="0.2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2.75" customHeight="1" x14ac:dyDescent="0.2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2.75" customHeight="1" x14ac:dyDescent="0.2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2.75" customHeight="1" x14ac:dyDescent="0.2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2.75" customHeight="1" x14ac:dyDescent="0.2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2.75" customHeight="1" x14ac:dyDescent="0.2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2.75" customHeight="1" x14ac:dyDescent="0.2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2.75" customHeight="1" x14ac:dyDescent="0.2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2.75" customHeight="1" x14ac:dyDescent="0.2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2.75" customHeight="1" x14ac:dyDescent="0.2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2.75" customHeight="1" x14ac:dyDescent="0.2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2.75" customHeight="1" x14ac:dyDescent="0.2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2.75" customHeight="1" x14ac:dyDescent="0.2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2.75" customHeight="1" x14ac:dyDescent="0.2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2.75" customHeight="1" x14ac:dyDescent="0.2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2.75" customHeight="1" x14ac:dyDescent="0.2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2.75" customHeight="1" x14ac:dyDescent="0.2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2.75" customHeight="1" x14ac:dyDescent="0.2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2.75" customHeight="1" x14ac:dyDescent="0.2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2.75" customHeight="1" x14ac:dyDescent="0.2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2.75" customHeight="1" x14ac:dyDescent="0.2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2.75" customHeight="1" x14ac:dyDescent="0.2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2.75" customHeight="1" x14ac:dyDescent="0.2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2.75" customHeight="1" x14ac:dyDescent="0.2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2.75" customHeight="1" x14ac:dyDescent="0.2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2.75" customHeight="1" x14ac:dyDescent="0.2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2.75" customHeight="1" x14ac:dyDescent="0.2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2.75" customHeight="1" x14ac:dyDescent="0.2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2.75" customHeight="1" x14ac:dyDescent="0.2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2.75" customHeight="1" x14ac:dyDescent="0.2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2.75" customHeight="1" x14ac:dyDescent="0.2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2.75" customHeight="1" x14ac:dyDescent="0.2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2.75" customHeight="1" x14ac:dyDescent="0.2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2.75" customHeight="1" x14ac:dyDescent="0.2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2.75" customHeight="1" x14ac:dyDescent="0.2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2.75" customHeight="1" x14ac:dyDescent="0.2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2.75" customHeight="1" x14ac:dyDescent="0.2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2.75" customHeight="1" x14ac:dyDescent="0.2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2.75" customHeight="1" x14ac:dyDescent="0.2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2.75" customHeight="1" x14ac:dyDescent="0.2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2.75" customHeight="1" x14ac:dyDescent="0.2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2.75" customHeight="1" x14ac:dyDescent="0.2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2.75" customHeight="1" x14ac:dyDescent="0.2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2.75" customHeight="1" x14ac:dyDescent="0.2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2.75" customHeight="1" x14ac:dyDescent="0.2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2.75" customHeight="1" x14ac:dyDescent="0.2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2.75" customHeight="1" x14ac:dyDescent="0.2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2.75" customHeight="1" x14ac:dyDescent="0.2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2.75" customHeight="1" x14ac:dyDescent="0.2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2.75" customHeight="1" x14ac:dyDescent="0.2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2.75" customHeight="1" x14ac:dyDescent="0.2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2.75" customHeight="1" x14ac:dyDescent="0.2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2.75" customHeight="1" x14ac:dyDescent="0.2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2.75" customHeight="1" x14ac:dyDescent="0.2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2.75" customHeight="1" x14ac:dyDescent="0.2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2.75" customHeight="1" x14ac:dyDescent="0.2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2.75" customHeight="1" x14ac:dyDescent="0.2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2.75" customHeight="1" x14ac:dyDescent="0.2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2.75" customHeight="1" x14ac:dyDescent="0.2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2.75" customHeight="1" x14ac:dyDescent="0.2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2.75" customHeight="1" x14ac:dyDescent="0.2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2.75" customHeight="1" x14ac:dyDescent="0.2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2.75" customHeight="1" x14ac:dyDescent="0.2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2.75" customHeight="1" x14ac:dyDescent="0.2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2.75" customHeight="1" x14ac:dyDescent="0.2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2.75" customHeight="1" x14ac:dyDescent="0.2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2.75" customHeight="1" x14ac:dyDescent="0.2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2.75" customHeight="1" x14ac:dyDescent="0.2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2.75" customHeight="1" x14ac:dyDescent="0.2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2.75" customHeight="1" x14ac:dyDescent="0.2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2.75" customHeight="1" x14ac:dyDescent="0.2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2.75" customHeight="1" x14ac:dyDescent="0.2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2.75" customHeight="1" x14ac:dyDescent="0.2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2.75" customHeight="1" x14ac:dyDescent="0.2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2.75" customHeight="1" x14ac:dyDescent="0.2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2.75" customHeight="1" x14ac:dyDescent="0.2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2.75" customHeight="1" x14ac:dyDescent="0.2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2.75" customHeight="1" x14ac:dyDescent="0.2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2.75" customHeight="1" x14ac:dyDescent="0.2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2.75" customHeight="1" x14ac:dyDescent="0.2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2.75" customHeight="1" x14ac:dyDescent="0.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2.75" customHeight="1" x14ac:dyDescent="0.2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2.75" customHeight="1" x14ac:dyDescent="0.2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2.75" customHeight="1" x14ac:dyDescent="0.2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2.75" customHeight="1" x14ac:dyDescent="0.2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2.75" customHeight="1" x14ac:dyDescent="0.2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2.75" customHeight="1" x14ac:dyDescent="0.2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2.75" customHeight="1" x14ac:dyDescent="0.2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2.75" customHeight="1" x14ac:dyDescent="0.2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2.75" customHeight="1" x14ac:dyDescent="0.2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2.75" customHeight="1" x14ac:dyDescent="0.2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2.75" customHeight="1" x14ac:dyDescent="0.2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2.75" customHeight="1" x14ac:dyDescent="0.2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2.75" customHeight="1" x14ac:dyDescent="0.2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2.75" customHeight="1" x14ac:dyDescent="0.2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2.75" customHeight="1" x14ac:dyDescent="0.2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2.75" customHeight="1" x14ac:dyDescent="0.2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2.75" customHeight="1" x14ac:dyDescent="0.2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2.75" customHeight="1" x14ac:dyDescent="0.2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2.75" customHeight="1" x14ac:dyDescent="0.2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2.75" customHeight="1" x14ac:dyDescent="0.2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2.75" customHeight="1" x14ac:dyDescent="0.2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2.75" customHeight="1" x14ac:dyDescent="0.2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2.75" customHeight="1" x14ac:dyDescent="0.2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2.75" customHeight="1" x14ac:dyDescent="0.2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2.75" customHeight="1" x14ac:dyDescent="0.2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2.75" customHeight="1" x14ac:dyDescent="0.2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2.75" customHeight="1" x14ac:dyDescent="0.2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2.75" customHeight="1" x14ac:dyDescent="0.2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2.75" customHeight="1" x14ac:dyDescent="0.2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2.75" customHeight="1" x14ac:dyDescent="0.2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2.75" customHeight="1" x14ac:dyDescent="0.2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2.75" customHeight="1" x14ac:dyDescent="0.2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2.75" customHeight="1" x14ac:dyDescent="0.2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2.75" customHeight="1" x14ac:dyDescent="0.2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2.75" customHeight="1" x14ac:dyDescent="0.2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2.75" customHeight="1" x14ac:dyDescent="0.2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2.75" customHeight="1" x14ac:dyDescent="0.2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2.75" customHeight="1" x14ac:dyDescent="0.2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2.75" customHeight="1" x14ac:dyDescent="0.2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2.75" customHeight="1" x14ac:dyDescent="0.2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2.75" customHeight="1" x14ac:dyDescent="0.2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2.75" customHeight="1" x14ac:dyDescent="0.2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2.75" customHeight="1" x14ac:dyDescent="0.2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2.75" customHeight="1" x14ac:dyDescent="0.2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2.75" customHeight="1" x14ac:dyDescent="0.2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2.75" customHeight="1" x14ac:dyDescent="0.2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2.75" customHeight="1" x14ac:dyDescent="0.2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2.75" customHeight="1" x14ac:dyDescent="0.2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2.75" customHeight="1" x14ac:dyDescent="0.2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2.75" customHeight="1" x14ac:dyDescent="0.2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2.75" customHeight="1" x14ac:dyDescent="0.2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2.75" customHeight="1" x14ac:dyDescent="0.2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2.75" customHeight="1" x14ac:dyDescent="0.2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2.75" customHeight="1" x14ac:dyDescent="0.2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2.75" customHeight="1" x14ac:dyDescent="0.2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2.75" customHeight="1" x14ac:dyDescent="0.2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2.75" customHeight="1" x14ac:dyDescent="0.2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2.75" customHeight="1" x14ac:dyDescent="0.2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2.75" customHeight="1" x14ac:dyDescent="0.2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2.75" customHeight="1" x14ac:dyDescent="0.2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2.75" customHeight="1" x14ac:dyDescent="0.2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2.75" customHeight="1" x14ac:dyDescent="0.2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2.75" customHeight="1" x14ac:dyDescent="0.2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2.75" customHeight="1" x14ac:dyDescent="0.2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2.75" customHeight="1" x14ac:dyDescent="0.2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2.75" customHeight="1" x14ac:dyDescent="0.2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2.75" customHeight="1" x14ac:dyDescent="0.2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2.75" customHeight="1" x14ac:dyDescent="0.2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2.75" customHeight="1" x14ac:dyDescent="0.2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2.75" customHeight="1" x14ac:dyDescent="0.2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2.75" customHeight="1" x14ac:dyDescent="0.2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2.75" customHeight="1" x14ac:dyDescent="0.2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2.75" customHeight="1" x14ac:dyDescent="0.2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2.75" customHeight="1" x14ac:dyDescent="0.2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2.75" customHeight="1" x14ac:dyDescent="0.2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2.75" customHeight="1" x14ac:dyDescent="0.2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2.75" customHeight="1" x14ac:dyDescent="0.2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2.75" customHeight="1" x14ac:dyDescent="0.2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2.75" customHeight="1" x14ac:dyDescent="0.2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2.75" customHeight="1" x14ac:dyDescent="0.2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2.75" customHeight="1" x14ac:dyDescent="0.2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2.75" customHeight="1" x14ac:dyDescent="0.2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2.75" customHeight="1" x14ac:dyDescent="0.2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2.75" customHeight="1" x14ac:dyDescent="0.2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2.75" customHeight="1" x14ac:dyDescent="0.2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2.75" customHeight="1" x14ac:dyDescent="0.2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2.75" customHeight="1" x14ac:dyDescent="0.2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2.75" customHeight="1" x14ac:dyDescent="0.2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2.75" customHeight="1" x14ac:dyDescent="0.2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2.75" customHeight="1" x14ac:dyDescent="0.2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2.75" customHeight="1" x14ac:dyDescent="0.2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2.75" customHeight="1" x14ac:dyDescent="0.2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2.75" customHeight="1" x14ac:dyDescent="0.2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2.75" customHeight="1" x14ac:dyDescent="0.2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2.75" customHeight="1" x14ac:dyDescent="0.2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2.75" customHeight="1" x14ac:dyDescent="0.2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2.75" customHeight="1" x14ac:dyDescent="0.2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2.75" customHeight="1" x14ac:dyDescent="0.2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2.75" customHeight="1" x14ac:dyDescent="0.2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2.75" customHeight="1" x14ac:dyDescent="0.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2.75" customHeight="1" x14ac:dyDescent="0.2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2.75" customHeight="1" x14ac:dyDescent="0.2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2.75" customHeight="1" x14ac:dyDescent="0.2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2.75" customHeight="1" x14ac:dyDescent="0.2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2.75" customHeight="1" x14ac:dyDescent="0.2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2.75" customHeight="1" x14ac:dyDescent="0.2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2.75" customHeight="1" x14ac:dyDescent="0.2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2.75" customHeight="1" x14ac:dyDescent="0.2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2.75" customHeight="1" x14ac:dyDescent="0.2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2.75" customHeight="1" x14ac:dyDescent="0.2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2.75" customHeight="1" x14ac:dyDescent="0.2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2.75" customHeight="1" x14ac:dyDescent="0.2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2.75" customHeight="1" x14ac:dyDescent="0.2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2.75" customHeight="1" x14ac:dyDescent="0.2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2.75" customHeight="1" x14ac:dyDescent="0.2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2.75" customHeight="1" x14ac:dyDescent="0.2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2.75" customHeight="1" x14ac:dyDescent="0.2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2.75" customHeight="1" x14ac:dyDescent="0.2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2.75" customHeight="1" x14ac:dyDescent="0.2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2.75" customHeight="1" x14ac:dyDescent="0.2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2.75" customHeight="1" x14ac:dyDescent="0.2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2.75" customHeight="1" x14ac:dyDescent="0.2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2.75" customHeight="1" x14ac:dyDescent="0.2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2.75" customHeight="1" x14ac:dyDescent="0.2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2.75" customHeight="1" x14ac:dyDescent="0.2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2.75" customHeight="1" x14ac:dyDescent="0.2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2.75" customHeight="1" x14ac:dyDescent="0.2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2.75" customHeight="1" x14ac:dyDescent="0.2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2.75" customHeight="1" x14ac:dyDescent="0.2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2.75" customHeight="1" x14ac:dyDescent="0.2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2.75" customHeight="1" x14ac:dyDescent="0.2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2.75" customHeight="1" x14ac:dyDescent="0.2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2.75" customHeight="1" x14ac:dyDescent="0.2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2.75" customHeight="1" x14ac:dyDescent="0.2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2.75" customHeight="1" x14ac:dyDescent="0.2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2.75" customHeight="1" x14ac:dyDescent="0.2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2.75" customHeight="1" x14ac:dyDescent="0.2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2.75" customHeight="1" x14ac:dyDescent="0.2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2.75" customHeight="1" x14ac:dyDescent="0.2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2.75" customHeight="1" x14ac:dyDescent="0.2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2.75" customHeight="1" x14ac:dyDescent="0.2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2.75" customHeight="1" x14ac:dyDescent="0.2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2.75" customHeight="1" x14ac:dyDescent="0.2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2.75" customHeight="1" x14ac:dyDescent="0.2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2.75" customHeight="1" x14ac:dyDescent="0.2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2.75" customHeight="1" x14ac:dyDescent="0.2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2.75" customHeight="1" x14ac:dyDescent="0.2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2.75" customHeight="1" x14ac:dyDescent="0.2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2.75" customHeight="1" x14ac:dyDescent="0.2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2.75" customHeight="1" x14ac:dyDescent="0.2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2.75" customHeight="1" x14ac:dyDescent="0.2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2.75" customHeight="1" x14ac:dyDescent="0.2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2.75" customHeight="1" x14ac:dyDescent="0.2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2.75" customHeight="1" x14ac:dyDescent="0.2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2.75" customHeight="1" x14ac:dyDescent="0.2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2.75" customHeight="1" x14ac:dyDescent="0.2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2.75" customHeight="1" x14ac:dyDescent="0.2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2.75" customHeight="1" x14ac:dyDescent="0.2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2.75" customHeight="1" x14ac:dyDescent="0.2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2.75" customHeight="1" x14ac:dyDescent="0.2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2.75" customHeight="1" x14ac:dyDescent="0.2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2.75" customHeight="1" x14ac:dyDescent="0.2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2.75" customHeight="1" x14ac:dyDescent="0.2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2.75" customHeight="1" x14ac:dyDescent="0.2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2.75" customHeight="1" x14ac:dyDescent="0.2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2.75" customHeight="1" x14ac:dyDescent="0.2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2.75" customHeight="1" x14ac:dyDescent="0.2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2.75" customHeight="1" x14ac:dyDescent="0.2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2.75" customHeight="1" x14ac:dyDescent="0.2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2.75" customHeight="1" x14ac:dyDescent="0.2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2.75" customHeight="1" x14ac:dyDescent="0.2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2.75" customHeight="1" x14ac:dyDescent="0.2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2.75" customHeight="1" x14ac:dyDescent="0.2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2.75" customHeight="1" x14ac:dyDescent="0.2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2.75" customHeight="1" x14ac:dyDescent="0.2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2.75" customHeight="1" x14ac:dyDescent="0.2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2.75" customHeight="1" x14ac:dyDescent="0.2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2.75" customHeight="1" x14ac:dyDescent="0.2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2.75" customHeight="1" x14ac:dyDescent="0.2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2.75" customHeight="1" x14ac:dyDescent="0.2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2.75" customHeight="1" x14ac:dyDescent="0.2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2.75" customHeight="1" x14ac:dyDescent="0.2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2.75" customHeight="1" x14ac:dyDescent="0.2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2.75" customHeight="1" x14ac:dyDescent="0.2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2.75" customHeight="1" x14ac:dyDescent="0.2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2.75" customHeight="1" x14ac:dyDescent="0.2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2.75" customHeight="1" x14ac:dyDescent="0.2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2.75" customHeight="1" x14ac:dyDescent="0.2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2.75" customHeight="1" x14ac:dyDescent="0.2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2.75" customHeight="1" x14ac:dyDescent="0.2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2.75" customHeight="1" x14ac:dyDescent="0.2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2.75" customHeight="1" x14ac:dyDescent="0.2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2.75" customHeight="1" x14ac:dyDescent="0.2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2.75" customHeight="1" x14ac:dyDescent="0.2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2.75" customHeight="1" x14ac:dyDescent="0.2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2.75" customHeight="1" x14ac:dyDescent="0.2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2.75" customHeight="1" x14ac:dyDescent="0.2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2.75" customHeight="1" x14ac:dyDescent="0.2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2.75" customHeight="1" x14ac:dyDescent="0.2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2.75" customHeight="1" x14ac:dyDescent="0.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2.75" customHeight="1" x14ac:dyDescent="0.2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2.75" customHeight="1" x14ac:dyDescent="0.2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2.75" customHeight="1" x14ac:dyDescent="0.2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2.75" customHeight="1" x14ac:dyDescent="0.2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2.75" customHeight="1" x14ac:dyDescent="0.2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2.75" customHeight="1" x14ac:dyDescent="0.2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2.75" customHeight="1" x14ac:dyDescent="0.2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2.75" customHeight="1" x14ac:dyDescent="0.2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2.75" customHeight="1" x14ac:dyDescent="0.2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2.75" customHeight="1" x14ac:dyDescent="0.2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2.75" customHeight="1" x14ac:dyDescent="0.2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2.75" customHeight="1" x14ac:dyDescent="0.2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2.75" customHeight="1" x14ac:dyDescent="0.2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2.75" customHeight="1" x14ac:dyDescent="0.2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2.75" customHeight="1" x14ac:dyDescent="0.2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2.75" customHeight="1" x14ac:dyDescent="0.2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2.75" customHeight="1" x14ac:dyDescent="0.2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2.75" customHeight="1" x14ac:dyDescent="0.2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2.75" customHeight="1" x14ac:dyDescent="0.2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2.75" customHeight="1" x14ac:dyDescent="0.2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2.75" customHeight="1" x14ac:dyDescent="0.2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2.75" customHeight="1" x14ac:dyDescent="0.2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2.75" customHeight="1" x14ac:dyDescent="0.2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2.75" customHeight="1" x14ac:dyDescent="0.2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2.75" customHeight="1" x14ac:dyDescent="0.2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2.75" customHeight="1" x14ac:dyDescent="0.2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2.75" customHeight="1" x14ac:dyDescent="0.2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2.75" customHeight="1" x14ac:dyDescent="0.2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2.75" customHeight="1" x14ac:dyDescent="0.2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2.75" customHeight="1" x14ac:dyDescent="0.2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2.75" customHeight="1" x14ac:dyDescent="0.2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2.75" customHeight="1" x14ac:dyDescent="0.2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2.75" customHeight="1" x14ac:dyDescent="0.2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2.75" customHeight="1" x14ac:dyDescent="0.2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2.75" customHeight="1" x14ac:dyDescent="0.2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2.75" customHeight="1" x14ac:dyDescent="0.2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2.75" customHeight="1" x14ac:dyDescent="0.2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2.75" customHeight="1" x14ac:dyDescent="0.2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2.75" customHeight="1" x14ac:dyDescent="0.2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2.75" customHeight="1" x14ac:dyDescent="0.2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2.75" customHeight="1" x14ac:dyDescent="0.2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2.75" customHeight="1" x14ac:dyDescent="0.2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2.75" customHeight="1" x14ac:dyDescent="0.2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2.75" customHeight="1" x14ac:dyDescent="0.2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2.75" customHeight="1" x14ac:dyDescent="0.2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2.75" customHeight="1" x14ac:dyDescent="0.2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2.75" customHeight="1" x14ac:dyDescent="0.2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2.75" customHeight="1" x14ac:dyDescent="0.2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2.75" customHeight="1" x14ac:dyDescent="0.2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2.75" customHeight="1" x14ac:dyDescent="0.2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2.75" customHeight="1" x14ac:dyDescent="0.2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2.75" customHeight="1" x14ac:dyDescent="0.2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2.75" customHeight="1" x14ac:dyDescent="0.2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2.75" customHeight="1" x14ac:dyDescent="0.2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2.75" customHeight="1" x14ac:dyDescent="0.2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2.75" customHeight="1" x14ac:dyDescent="0.2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2.75" customHeight="1" x14ac:dyDescent="0.2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2.75" customHeight="1" x14ac:dyDescent="0.2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2.75" customHeight="1" x14ac:dyDescent="0.2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2.75" customHeight="1" x14ac:dyDescent="0.2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2.75" customHeight="1" x14ac:dyDescent="0.2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2.75" customHeight="1" x14ac:dyDescent="0.2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2.75" customHeight="1" x14ac:dyDescent="0.2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2.75" customHeight="1" x14ac:dyDescent="0.2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2.75" customHeight="1" x14ac:dyDescent="0.2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2.75" customHeight="1" x14ac:dyDescent="0.2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2.75" customHeight="1" x14ac:dyDescent="0.2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2.75" customHeight="1" x14ac:dyDescent="0.2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2.75" customHeight="1" x14ac:dyDescent="0.2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2.75" customHeight="1" x14ac:dyDescent="0.2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2.75" customHeight="1" x14ac:dyDescent="0.2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2.75" customHeight="1" x14ac:dyDescent="0.2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2.75" customHeight="1" x14ac:dyDescent="0.2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2.75" customHeight="1" x14ac:dyDescent="0.2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2.75" customHeight="1" x14ac:dyDescent="0.2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2.75" customHeight="1" x14ac:dyDescent="0.2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2.75" customHeight="1" x14ac:dyDescent="0.2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2.75" customHeight="1" x14ac:dyDescent="0.2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2.75" customHeight="1" x14ac:dyDescent="0.2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2.75" customHeight="1" x14ac:dyDescent="0.2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2.75" customHeight="1" x14ac:dyDescent="0.2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2.75" customHeight="1" x14ac:dyDescent="0.2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2.75" customHeight="1" x14ac:dyDescent="0.2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2.75" customHeight="1" x14ac:dyDescent="0.2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2.75" customHeight="1" x14ac:dyDescent="0.2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2.75" customHeight="1" x14ac:dyDescent="0.2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2.75" customHeight="1" x14ac:dyDescent="0.2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2.75" customHeight="1" x14ac:dyDescent="0.2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2.75" customHeight="1" x14ac:dyDescent="0.2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2.75" customHeight="1" x14ac:dyDescent="0.2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2.75" customHeight="1" x14ac:dyDescent="0.2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2.75" customHeight="1" x14ac:dyDescent="0.2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2.75" customHeight="1" x14ac:dyDescent="0.2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2.75" customHeight="1" x14ac:dyDescent="0.2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2.75" customHeight="1" x14ac:dyDescent="0.2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2.75" customHeight="1" x14ac:dyDescent="0.2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2.75" customHeight="1" x14ac:dyDescent="0.2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2.75" customHeight="1" x14ac:dyDescent="0.2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2.75" customHeight="1" x14ac:dyDescent="0.2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2.75" customHeight="1" x14ac:dyDescent="0.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2.75" customHeight="1" x14ac:dyDescent="0.2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2.75" customHeight="1" x14ac:dyDescent="0.2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2.75" customHeight="1" x14ac:dyDescent="0.2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2.75" customHeight="1" x14ac:dyDescent="0.2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2.75" customHeight="1" x14ac:dyDescent="0.2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2.75" customHeight="1" x14ac:dyDescent="0.2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2.75" customHeight="1" x14ac:dyDescent="0.2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2.75" customHeight="1" x14ac:dyDescent="0.2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2.75" customHeight="1" x14ac:dyDescent="0.2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2.75" customHeight="1" x14ac:dyDescent="0.2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2.75" customHeight="1" x14ac:dyDescent="0.2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2.75" customHeight="1" x14ac:dyDescent="0.2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2.75" customHeight="1" x14ac:dyDescent="0.2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2.75" customHeight="1" x14ac:dyDescent="0.2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2.75" customHeight="1" x14ac:dyDescent="0.2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2.75" customHeight="1" x14ac:dyDescent="0.2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2.75" customHeight="1" x14ac:dyDescent="0.2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2.75" customHeight="1" x14ac:dyDescent="0.2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2.75" customHeight="1" x14ac:dyDescent="0.2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2.75" customHeight="1" x14ac:dyDescent="0.2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2.75" customHeight="1" x14ac:dyDescent="0.2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2.75" customHeight="1" x14ac:dyDescent="0.2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2.75" customHeight="1" x14ac:dyDescent="0.2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2.75" customHeight="1" x14ac:dyDescent="0.2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2.75" customHeight="1" x14ac:dyDescent="0.2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2.75" customHeight="1" x14ac:dyDescent="0.2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2.75" customHeight="1" x14ac:dyDescent="0.2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2.75" customHeight="1" x14ac:dyDescent="0.2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2.75" customHeight="1" x14ac:dyDescent="0.2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2.75" customHeight="1" x14ac:dyDescent="0.2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2.75" customHeight="1" x14ac:dyDescent="0.2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2.75" customHeight="1" x14ac:dyDescent="0.2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2.75" customHeight="1" x14ac:dyDescent="0.2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2.75" customHeight="1" x14ac:dyDescent="0.2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2.75" customHeight="1" x14ac:dyDescent="0.2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2.75" customHeight="1" x14ac:dyDescent="0.2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2.75" customHeight="1" x14ac:dyDescent="0.2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2.75" customHeight="1" x14ac:dyDescent="0.2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2.75" customHeight="1" x14ac:dyDescent="0.2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2.75" customHeight="1" x14ac:dyDescent="0.2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2.75" customHeight="1" x14ac:dyDescent="0.2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2.75" customHeight="1" x14ac:dyDescent="0.2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2.75" customHeight="1" x14ac:dyDescent="0.2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2.75" customHeight="1" x14ac:dyDescent="0.2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2.75" customHeight="1" x14ac:dyDescent="0.2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2.75" customHeight="1" x14ac:dyDescent="0.2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2.75" customHeight="1" x14ac:dyDescent="0.2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2.75" customHeight="1" x14ac:dyDescent="0.2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2.75" customHeight="1" x14ac:dyDescent="0.2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2.75" customHeight="1" x14ac:dyDescent="0.2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2.75" customHeight="1" x14ac:dyDescent="0.2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2.75" customHeight="1" x14ac:dyDescent="0.2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2.75" customHeight="1" x14ac:dyDescent="0.2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2.75" customHeight="1" x14ac:dyDescent="0.2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2.75" customHeight="1" x14ac:dyDescent="0.2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2.75" customHeight="1" x14ac:dyDescent="0.2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2.75" customHeight="1" x14ac:dyDescent="0.2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2.75" customHeight="1" x14ac:dyDescent="0.2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2.75" customHeight="1" x14ac:dyDescent="0.2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2.75" customHeight="1" x14ac:dyDescent="0.2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2.75" customHeight="1" x14ac:dyDescent="0.2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2.75" customHeight="1" x14ac:dyDescent="0.2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2.75" customHeight="1" x14ac:dyDescent="0.2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2.75" customHeight="1" x14ac:dyDescent="0.2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2.75" customHeight="1" x14ac:dyDescent="0.2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2.75" customHeight="1" x14ac:dyDescent="0.2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2.75" customHeight="1" x14ac:dyDescent="0.2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2.75" customHeight="1" x14ac:dyDescent="0.2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2.75" customHeight="1" x14ac:dyDescent="0.2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2.75" customHeight="1" x14ac:dyDescent="0.2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2.75" customHeight="1" x14ac:dyDescent="0.2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2.75" customHeight="1" x14ac:dyDescent="0.2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2.75" customHeight="1" x14ac:dyDescent="0.2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2.75" customHeight="1" x14ac:dyDescent="0.2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2.75" customHeight="1" x14ac:dyDescent="0.2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2.75" customHeight="1" x14ac:dyDescent="0.2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2.75" customHeight="1" x14ac:dyDescent="0.2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2.75" customHeight="1" x14ac:dyDescent="0.2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2.75" customHeight="1" x14ac:dyDescent="0.2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2.75" customHeight="1" x14ac:dyDescent="0.2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2.75" customHeight="1" x14ac:dyDescent="0.2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2.75" customHeight="1" x14ac:dyDescent="0.2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2.75" customHeight="1" x14ac:dyDescent="0.2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2.75" customHeight="1" x14ac:dyDescent="0.2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2.75" customHeight="1" x14ac:dyDescent="0.2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2.75" customHeight="1" x14ac:dyDescent="0.2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2.75" customHeight="1" x14ac:dyDescent="0.2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2.75" customHeight="1" x14ac:dyDescent="0.2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2.75" customHeight="1" x14ac:dyDescent="0.2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2.75" customHeight="1" x14ac:dyDescent="0.2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2.75" customHeight="1" x14ac:dyDescent="0.2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2.75" customHeight="1" x14ac:dyDescent="0.2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2.75" customHeight="1" x14ac:dyDescent="0.2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2.75" customHeight="1" x14ac:dyDescent="0.2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2.75" customHeight="1" x14ac:dyDescent="0.2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2.75" customHeight="1" x14ac:dyDescent="0.2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2.75" customHeight="1" x14ac:dyDescent="0.2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2.75" customHeight="1" x14ac:dyDescent="0.2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2.75" customHeight="1" x14ac:dyDescent="0.2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2.75" customHeight="1" x14ac:dyDescent="0.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2.75" customHeight="1" x14ac:dyDescent="0.2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2.75" customHeight="1" x14ac:dyDescent="0.2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2.75" customHeight="1" x14ac:dyDescent="0.2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2.75" customHeight="1" x14ac:dyDescent="0.2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2.75" customHeight="1" x14ac:dyDescent="0.2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2.75" customHeight="1" x14ac:dyDescent="0.2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2.75" customHeight="1" x14ac:dyDescent="0.2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2.75" customHeight="1" x14ac:dyDescent="0.2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2.75" customHeight="1" x14ac:dyDescent="0.2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2.75" customHeight="1" x14ac:dyDescent="0.2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2.75" customHeight="1" x14ac:dyDescent="0.2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2.75" customHeight="1" x14ac:dyDescent="0.2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2.75" customHeight="1" x14ac:dyDescent="0.2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2.75" customHeight="1" x14ac:dyDescent="0.2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2.75" customHeight="1" x14ac:dyDescent="0.2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2.75" customHeight="1" x14ac:dyDescent="0.2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2.75" customHeight="1" x14ac:dyDescent="0.2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2.75" customHeight="1" x14ac:dyDescent="0.2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2.75" customHeight="1" x14ac:dyDescent="0.2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2.75" customHeight="1" x14ac:dyDescent="0.2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2.75" customHeight="1" x14ac:dyDescent="0.2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2.75" customHeight="1" x14ac:dyDescent="0.2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2.75" customHeight="1" x14ac:dyDescent="0.2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2.75" customHeight="1" x14ac:dyDescent="0.2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2.75" customHeight="1" x14ac:dyDescent="0.2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2.75" customHeight="1" x14ac:dyDescent="0.2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2.75" customHeight="1" x14ac:dyDescent="0.2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2.75" customHeight="1" x14ac:dyDescent="0.2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2.75" customHeight="1" x14ac:dyDescent="0.2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2.75" customHeight="1" x14ac:dyDescent="0.2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2.75" customHeight="1" x14ac:dyDescent="0.2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2.75" customHeight="1" x14ac:dyDescent="0.2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2.75" customHeight="1" x14ac:dyDescent="0.2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2.75" customHeight="1" x14ac:dyDescent="0.2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2.75" customHeight="1" x14ac:dyDescent="0.2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2.75" customHeight="1" x14ac:dyDescent="0.2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2.75" customHeight="1" x14ac:dyDescent="0.2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2.75" customHeight="1" x14ac:dyDescent="0.2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2.75" customHeight="1" x14ac:dyDescent="0.2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2.75" customHeight="1" x14ac:dyDescent="0.2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2.75" customHeight="1" x14ac:dyDescent="0.2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2.75" customHeight="1" x14ac:dyDescent="0.2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2.75" customHeight="1" x14ac:dyDescent="0.2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2.75" customHeight="1" x14ac:dyDescent="0.2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2.75" customHeight="1" x14ac:dyDescent="0.2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2.75" customHeight="1" x14ac:dyDescent="0.2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2.75" customHeight="1" x14ac:dyDescent="0.2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2.75" customHeight="1" x14ac:dyDescent="0.2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2.75" customHeight="1" x14ac:dyDescent="0.2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2.75" customHeight="1" x14ac:dyDescent="0.2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2.75" customHeight="1" x14ac:dyDescent="0.2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2.75" customHeight="1" x14ac:dyDescent="0.2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2.75" customHeight="1" x14ac:dyDescent="0.2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2.75" customHeight="1" x14ac:dyDescent="0.2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2.75" customHeight="1" x14ac:dyDescent="0.2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2.75" customHeight="1" x14ac:dyDescent="0.2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2.75" customHeight="1" x14ac:dyDescent="0.2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2.75" customHeight="1" x14ac:dyDescent="0.2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2.75" customHeight="1" x14ac:dyDescent="0.2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2.75" customHeight="1" x14ac:dyDescent="0.2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2.75" customHeight="1" x14ac:dyDescent="0.2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2.75" customHeight="1" x14ac:dyDescent="0.2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2.75" customHeight="1" x14ac:dyDescent="0.2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2.75" customHeight="1" x14ac:dyDescent="0.2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2.75" customHeight="1" x14ac:dyDescent="0.2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2.75" customHeight="1" x14ac:dyDescent="0.2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2.75" customHeight="1" x14ac:dyDescent="0.2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2.75" customHeight="1" x14ac:dyDescent="0.2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2.75" customHeight="1" x14ac:dyDescent="0.2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2.75" customHeight="1" x14ac:dyDescent="0.2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2.75" customHeight="1" x14ac:dyDescent="0.2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2.75" customHeight="1" x14ac:dyDescent="0.2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2.75" customHeight="1" x14ac:dyDescent="0.2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2.75" customHeight="1" x14ac:dyDescent="0.2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2.75" customHeight="1" x14ac:dyDescent="0.2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2.75" customHeight="1" x14ac:dyDescent="0.2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2.75" customHeight="1" x14ac:dyDescent="0.2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2.75" customHeight="1" x14ac:dyDescent="0.2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2.75" customHeight="1" x14ac:dyDescent="0.2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2.75" customHeight="1" x14ac:dyDescent="0.2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2.75" customHeight="1" x14ac:dyDescent="0.2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2.75" customHeight="1" x14ac:dyDescent="0.2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2.75" customHeight="1" x14ac:dyDescent="0.2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2.75" customHeight="1" x14ac:dyDescent="0.2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2.75" customHeight="1" x14ac:dyDescent="0.2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2.75" customHeight="1" x14ac:dyDescent="0.2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2.75" customHeight="1" x14ac:dyDescent="0.2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2.75" customHeight="1" x14ac:dyDescent="0.2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2.75" customHeight="1" x14ac:dyDescent="0.2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2.75" customHeight="1" x14ac:dyDescent="0.2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2.75" customHeight="1" x14ac:dyDescent="0.2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2.75" customHeight="1" x14ac:dyDescent="0.2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2.75" customHeight="1" x14ac:dyDescent="0.2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2.75" customHeight="1" x14ac:dyDescent="0.2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2.75" customHeight="1" x14ac:dyDescent="0.2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2.75" customHeight="1" x14ac:dyDescent="0.2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2.75" customHeight="1" x14ac:dyDescent="0.2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2.75" customHeight="1" x14ac:dyDescent="0.2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2.75" customHeight="1" x14ac:dyDescent="0.2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2.75" customHeight="1" x14ac:dyDescent="0.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2.75" customHeight="1" x14ac:dyDescent="0.2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2.75" customHeight="1" x14ac:dyDescent="0.2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2.75" customHeight="1" x14ac:dyDescent="0.2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2.75" customHeight="1" x14ac:dyDescent="0.2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2.75" customHeight="1" x14ac:dyDescent="0.2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2.75" customHeight="1" x14ac:dyDescent="0.2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2.75" customHeight="1" x14ac:dyDescent="0.2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2.75" customHeight="1" x14ac:dyDescent="0.2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2.75" customHeight="1" x14ac:dyDescent="0.2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2.75" customHeight="1" x14ac:dyDescent="0.2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2.75" customHeight="1" x14ac:dyDescent="0.2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2.75" customHeight="1" x14ac:dyDescent="0.2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2.75" customHeight="1" x14ac:dyDescent="0.2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2.75" customHeight="1" x14ac:dyDescent="0.2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2.75" customHeight="1" x14ac:dyDescent="0.2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2.75" customHeight="1" x14ac:dyDescent="0.2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2.75" customHeight="1" x14ac:dyDescent="0.2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2.75" customHeight="1" x14ac:dyDescent="0.2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2.75" customHeight="1" x14ac:dyDescent="0.2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2.75" customHeight="1" x14ac:dyDescent="0.2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2.75" customHeight="1" x14ac:dyDescent="0.2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2.75" customHeight="1" x14ac:dyDescent="0.2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2.75" customHeight="1" x14ac:dyDescent="0.2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2.75" customHeight="1" x14ac:dyDescent="0.2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2.75" customHeight="1" x14ac:dyDescent="0.2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2.75" customHeight="1" x14ac:dyDescent="0.2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2.75" customHeight="1" x14ac:dyDescent="0.2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2.75" customHeight="1" x14ac:dyDescent="0.2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2.75" customHeight="1" x14ac:dyDescent="0.2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2.75" customHeight="1" x14ac:dyDescent="0.2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2.75" customHeight="1" x14ac:dyDescent="0.2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2.75" customHeight="1" x14ac:dyDescent="0.2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2.75" customHeight="1" x14ac:dyDescent="0.2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2.75" customHeight="1" x14ac:dyDescent="0.2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2.75" customHeight="1" x14ac:dyDescent="0.2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2.75" customHeight="1" x14ac:dyDescent="0.2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2.75" customHeight="1" x14ac:dyDescent="0.2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2.75" customHeight="1" x14ac:dyDescent="0.2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2.75" customHeight="1" x14ac:dyDescent="0.2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2.75" customHeight="1" x14ac:dyDescent="0.2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2.75" customHeight="1" x14ac:dyDescent="0.2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2.75" customHeight="1" x14ac:dyDescent="0.2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2.75" customHeight="1" x14ac:dyDescent="0.2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2.75" customHeight="1" x14ac:dyDescent="0.2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2.75" customHeight="1" x14ac:dyDescent="0.2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2.75" customHeight="1" x14ac:dyDescent="0.2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2.75" customHeight="1" x14ac:dyDescent="0.2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2.75" customHeight="1" x14ac:dyDescent="0.2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2.75" customHeight="1" x14ac:dyDescent="0.2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2.75" customHeight="1" x14ac:dyDescent="0.2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2.75" customHeight="1" x14ac:dyDescent="0.2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2.75" customHeight="1" x14ac:dyDescent="0.2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2.75" customHeight="1" x14ac:dyDescent="0.2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2.75" customHeight="1" x14ac:dyDescent="0.2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2.75" customHeight="1" x14ac:dyDescent="0.2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2.75" customHeight="1" x14ac:dyDescent="0.2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2.75" customHeight="1" x14ac:dyDescent="0.2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2.75" customHeight="1" x14ac:dyDescent="0.2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2.75" customHeight="1" x14ac:dyDescent="0.2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2.75" customHeight="1" x14ac:dyDescent="0.2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2.75" customHeight="1" x14ac:dyDescent="0.2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2.75" customHeight="1" x14ac:dyDescent="0.2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2.75" customHeight="1" x14ac:dyDescent="0.2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2.75" customHeight="1" x14ac:dyDescent="0.2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2.75" customHeight="1" x14ac:dyDescent="0.2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2.75" customHeight="1" x14ac:dyDescent="0.2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2.75" customHeight="1" x14ac:dyDescent="0.2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2.75" customHeight="1" x14ac:dyDescent="0.2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2.75" customHeight="1" x14ac:dyDescent="0.2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2.75" customHeight="1" x14ac:dyDescent="0.2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2.75" customHeight="1" x14ac:dyDescent="0.2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2.75" customHeight="1" x14ac:dyDescent="0.2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2.75" customHeight="1" x14ac:dyDescent="0.2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2.75" customHeight="1" x14ac:dyDescent="0.2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2.75" customHeight="1" x14ac:dyDescent="0.2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2.75" customHeight="1" x14ac:dyDescent="0.2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2.75" customHeight="1" x14ac:dyDescent="0.2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2.75" customHeight="1" x14ac:dyDescent="0.2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2.75" customHeight="1" x14ac:dyDescent="0.2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2.75" customHeight="1" x14ac:dyDescent="0.2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2.75" customHeight="1" x14ac:dyDescent="0.2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2.75" customHeight="1" x14ac:dyDescent="0.2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2.75" customHeight="1" x14ac:dyDescent="0.2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2.75" customHeight="1" x14ac:dyDescent="0.2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2.75" customHeight="1" x14ac:dyDescent="0.2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2.75" customHeight="1" x14ac:dyDescent="0.2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2.75" customHeight="1" x14ac:dyDescent="0.2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2.75" customHeight="1" x14ac:dyDescent="0.2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2.75" customHeight="1" x14ac:dyDescent="0.2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2.75" customHeight="1" x14ac:dyDescent="0.2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2.75" customHeight="1" x14ac:dyDescent="0.2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2.75" customHeight="1" x14ac:dyDescent="0.2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2.75" customHeight="1" x14ac:dyDescent="0.2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2.75" customHeight="1" x14ac:dyDescent="0.2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2.75" customHeight="1" x14ac:dyDescent="0.2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2.75" customHeight="1" x14ac:dyDescent="0.2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2.75" customHeight="1" x14ac:dyDescent="0.2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2.75" customHeight="1" x14ac:dyDescent="0.2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2.75" customHeight="1" x14ac:dyDescent="0.2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2.75" customHeight="1" x14ac:dyDescent="0.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2.75" customHeight="1" x14ac:dyDescent="0.2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2.75" customHeight="1" x14ac:dyDescent="0.2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2.75" customHeight="1" x14ac:dyDescent="0.2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2.75" customHeight="1" x14ac:dyDescent="0.2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2.75" customHeight="1" x14ac:dyDescent="0.2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2.75" customHeight="1" x14ac:dyDescent="0.2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2.75" customHeight="1" x14ac:dyDescent="0.2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2.75" customHeight="1" x14ac:dyDescent="0.2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2.75" customHeight="1" x14ac:dyDescent="0.2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2.75" customHeight="1" x14ac:dyDescent="0.2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2.75" customHeight="1" x14ac:dyDescent="0.2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2.75" customHeight="1" x14ac:dyDescent="0.2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2.75" customHeight="1" x14ac:dyDescent="0.2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2.75" customHeight="1" x14ac:dyDescent="0.2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2.75" customHeight="1" x14ac:dyDescent="0.2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2.75" customHeight="1" x14ac:dyDescent="0.2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2.75" customHeight="1" x14ac:dyDescent="0.2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2.75" customHeight="1" x14ac:dyDescent="0.2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2.75" customHeight="1" x14ac:dyDescent="0.2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2.75" customHeight="1" x14ac:dyDescent="0.2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2.75" customHeight="1" x14ac:dyDescent="0.2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2.75" customHeight="1" x14ac:dyDescent="0.2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2.75" customHeight="1" x14ac:dyDescent="0.2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2.75" customHeight="1" x14ac:dyDescent="0.2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2.75" customHeight="1" x14ac:dyDescent="0.2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2.75" customHeight="1" x14ac:dyDescent="0.2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2.75" customHeight="1" x14ac:dyDescent="0.2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2.75" customHeight="1" x14ac:dyDescent="0.2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2.75" customHeight="1" x14ac:dyDescent="0.2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2.75" customHeight="1" x14ac:dyDescent="0.2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2.75" customHeight="1" x14ac:dyDescent="0.2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2.75" customHeight="1" x14ac:dyDescent="0.2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2.75" customHeight="1" x14ac:dyDescent="0.2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2.75" customHeight="1" x14ac:dyDescent="0.2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2.75" customHeight="1" x14ac:dyDescent="0.2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2.75" customHeight="1" x14ac:dyDescent="0.2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2.75" customHeight="1" x14ac:dyDescent="0.2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2.75" customHeight="1" x14ac:dyDescent="0.2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2.75" customHeight="1" x14ac:dyDescent="0.2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2.75" customHeight="1" x14ac:dyDescent="0.2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2.75" customHeight="1" x14ac:dyDescent="0.2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2.75" customHeight="1" x14ac:dyDescent="0.2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2.75" customHeight="1" x14ac:dyDescent="0.2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2.75" customHeight="1" x14ac:dyDescent="0.2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2.75" customHeight="1" x14ac:dyDescent="0.2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2.75" customHeight="1" x14ac:dyDescent="0.2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2.75" customHeight="1" x14ac:dyDescent="0.2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2.75" customHeight="1" x14ac:dyDescent="0.2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2.75" customHeight="1" x14ac:dyDescent="0.2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2.75" customHeight="1" x14ac:dyDescent="0.2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2.75" customHeight="1" x14ac:dyDescent="0.2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2.75" customHeight="1" x14ac:dyDescent="0.2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2.75" customHeight="1" x14ac:dyDescent="0.2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2.75" customHeight="1" x14ac:dyDescent="0.2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2.75" customHeight="1" x14ac:dyDescent="0.2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2.75" customHeight="1" x14ac:dyDescent="0.2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2.75" customHeight="1" x14ac:dyDescent="0.2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2.75" customHeight="1" x14ac:dyDescent="0.2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2.75" customHeight="1" x14ac:dyDescent="0.2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2.75" customHeight="1" x14ac:dyDescent="0.2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2.75" customHeight="1" x14ac:dyDescent="0.2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2.75" customHeight="1" x14ac:dyDescent="0.2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2.75" customHeight="1" x14ac:dyDescent="0.2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2.75" customHeight="1" x14ac:dyDescent="0.2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2.75" customHeight="1" x14ac:dyDescent="0.2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2.75" customHeight="1" x14ac:dyDescent="0.2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2.75" customHeight="1" x14ac:dyDescent="0.2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2.75" customHeight="1" x14ac:dyDescent="0.2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2.75" customHeight="1" x14ac:dyDescent="0.2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2.75" customHeight="1" x14ac:dyDescent="0.2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2.75" customHeight="1" x14ac:dyDescent="0.2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2.75" customHeight="1" x14ac:dyDescent="0.2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2.75" customHeight="1" x14ac:dyDescent="0.2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2.75" customHeight="1" x14ac:dyDescent="0.2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2.75" customHeight="1" x14ac:dyDescent="0.2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2.75" customHeight="1" x14ac:dyDescent="0.2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2.75" customHeight="1" x14ac:dyDescent="0.2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2.75" customHeight="1" x14ac:dyDescent="0.2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2.75" customHeight="1" x14ac:dyDescent="0.2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2.75" customHeight="1" x14ac:dyDescent="0.2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2.75" customHeight="1" x14ac:dyDescent="0.2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2.75" customHeight="1" x14ac:dyDescent="0.2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2.75" customHeight="1" x14ac:dyDescent="0.2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2.75" customHeight="1" x14ac:dyDescent="0.2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2.75" customHeight="1" x14ac:dyDescent="0.2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2.75" customHeight="1" x14ac:dyDescent="0.2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2.75" customHeight="1" x14ac:dyDescent="0.2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2.75" customHeight="1" x14ac:dyDescent="0.2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2.75" customHeight="1" x14ac:dyDescent="0.2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2.75" customHeight="1" x14ac:dyDescent="0.2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2.75" customHeight="1" x14ac:dyDescent="0.2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2.75" customHeight="1" x14ac:dyDescent="0.2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2.75" customHeight="1" x14ac:dyDescent="0.2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2.75" customHeight="1" x14ac:dyDescent="0.2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2.75" customHeight="1" x14ac:dyDescent="0.2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2.75" customHeight="1" x14ac:dyDescent="0.2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2.75" customHeight="1" x14ac:dyDescent="0.2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2.75" customHeight="1" x14ac:dyDescent="0.2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2.75" customHeight="1" x14ac:dyDescent="0.2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2.75" customHeight="1" x14ac:dyDescent="0.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2.75" customHeight="1" x14ac:dyDescent="0.2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2.75" customHeight="1" x14ac:dyDescent="0.2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2.75" customHeight="1" x14ac:dyDescent="0.2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2.75" customHeight="1" x14ac:dyDescent="0.2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2.75" customHeight="1" x14ac:dyDescent="0.2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2.75" customHeight="1" x14ac:dyDescent="0.2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2.75" customHeight="1" x14ac:dyDescent="0.2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2.75" customHeight="1" x14ac:dyDescent="0.2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2.75" customHeight="1" x14ac:dyDescent="0.2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2.75" customHeight="1" x14ac:dyDescent="0.2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2.75" customHeight="1" x14ac:dyDescent="0.2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2.75" customHeight="1" x14ac:dyDescent="0.2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2.75" customHeight="1" x14ac:dyDescent="0.2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2.75" customHeight="1" x14ac:dyDescent="0.2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2.75" customHeight="1" x14ac:dyDescent="0.2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2.75" customHeight="1" x14ac:dyDescent="0.2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2.75" customHeight="1" x14ac:dyDescent="0.2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2.75" customHeight="1" x14ac:dyDescent="0.2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2.75" customHeight="1" x14ac:dyDescent="0.2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2.75" customHeight="1" x14ac:dyDescent="0.2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2.75" customHeight="1" x14ac:dyDescent="0.2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2.75" customHeight="1" x14ac:dyDescent="0.2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2.75" customHeight="1" x14ac:dyDescent="0.2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2.75" customHeight="1" x14ac:dyDescent="0.2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2.75" customHeight="1" x14ac:dyDescent="0.2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2.75" customHeight="1" x14ac:dyDescent="0.2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2.75" customHeight="1" x14ac:dyDescent="0.2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2.75" customHeight="1" x14ac:dyDescent="0.2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2.75" customHeight="1" x14ac:dyDescent="0.2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2.75" customHeight="1" x14ac:dyDescent="0.2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2.75" customHeight="1" x14ac:dyDescent="0.2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2.75" customHeight="1" x14ac:dyDescent="0.2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2.75" customHeight="1" x14ac:dyDescent="0.2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2.75" customHeight="1" x14ac:dyDescent="0.2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2.75" customHeight="1" x14ac:dyDescent="0.2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2.75" customHeight="1" x14ac:dyDescent="0.2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2.75" customHeight="1" x14ac:dyDescent="0.2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2.75" customHeight="1" x14ac:dyDescent="0.2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2.75" customHeight="1" x14ac:dyDescent="0.2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2.75" customHeight="1" x14ac:dyDescent="0.2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2.75" customHeight="1" x14ac:dyDescent="0.2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2.75" customHeight="1" x14ac:dyDescent="0.2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2.75" customHeight="1" x14ac:dyDescent="0.2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2.75" customHeight="1" x14ac:dyDescent="0.2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2.75" customHeight="1" x14ac:dyDescent="0.2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2.75" customHeight="1" x14ac:dyDescent="0.2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2.75" customHeight="1" x14ac:dyDescent="0.2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2.75" customHeight="1" x14ac:dyDescent="0.2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2.75" customHeight="1" x14ac:dyDescent="0.2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2.75" customHeight="1" x14ac:dyDescent="0.2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2.75" customHeight="1" x14ac:dyDescent="0.2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2.75" customHeight="1" x14ac:dyDescent="0.2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2.75" customHeight="1" x14ac:dyDescent="0.2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2.75" customHeight="1" x14ac:dyDescent="0.2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2.75" customHeight="1" x14ac:dyDescent="0.2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2.75" customHeight="1" x14ac:dyDescent="0.2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2.75" customHeight="1" x14ac:dyDescent="0.2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2.75" customHeight="1" x14ac:dyDescent="0.2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2.75" customHeight="1" x14ac:dyDescent="0.2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2.75" customHeight="1" x14ac:dyDescent="0.2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2.75" customHeight="1" x14ac:dyDescent="0.2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2.75" customHeight="1" x14ac:dyDescent="0.2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2.75" customHeight="1" x14ac:dyDescent="0.2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2.75" customHeight="1" x14ac:dyDescent="0.2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2.75" customHeight="1" x14ac:dyDescent="0.2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2.75" customHeight="1" x14ac:dyDescent="0.2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2.75" customHeight="1" x14ac:dyDescent="0.2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2.75" customHeight="1" x14ac:dyDescent="0.2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2.75" customHeight="1" x14ac:dyDescent="0.2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2.75" customHeight="1" x14ac:dyDescent="0.2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2.75" customHeight="1" x14ac:dyDescent="0.2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2.75" customHeight="1" x14ac:dyDescent="0.2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2.75" customHeight="1" x14ac:dyDescent="0.2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2.75" customHeight="1" x14ac:dyDescent="0.2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2.75" customHeight="1" x14ac:dyDescent="0.2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12">
    <mergeCell ref="C17:D17"/>
    <mergeCell ref="C18:D18"/>
    <mergeCell ref="B1:H1"/>
    <mergeCell ref="C2:H2"/>
    <mergeCell ref="C4:H4"/>
    <mergeCell ref="B12:H12"/>
    <mergeCell ref="B14:H14"/>
    <mergeCell ref="C19:D19"/>
    <mergeCell ref="C20:D20"/>
    <mergeCell ref="B30:G30"/>
    <mergeCell ref="G33:G34"/>
    <mergeCell ref="G38:G39"/>
  </mergeCells>
  <printOptions horizontalCentered="1"/>
  <pageMargins left="0.70866141732283472" right="0.70866141732283472" top="0.74803149606299213" bottom="0.74803149606299213" header="0" footer="0"/>
  <pageSetup paperSize="9" scale="80" fitToHeight="0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showGridLines="0" view="pageBreakPreview" topLeftCell="A16" zoomScale="98" zoomScaleNormal="100" zoomScaleSheetLayoutView="98" workbookViewId="0">
      <selection activeCell="E36" sqref="E36"/>
    </sheetView>
  </sheetViews>
  <sheetFormatPr baseColWidth="10" defaultColWidth="14.42578125" defaultRowHeight="15" customHeight="1" x14ac:dyDescent="0.25"/>
  <cols>
    <col min="1" max="1" width="1.5703125" customWidth="1"/>
    <col min="2" max="2" width="13" customWidth="1"/>
    <col min="3" max="3" width="35" customWidth="1"/>
    <col min="4" max="4" width="16" customWidth="1"/>
    <col min="5" max="5" width="18.28515625" customWidth="1"/>
    <col min="6" max="6" width="8.42578125" customWidth="1"/>
    <col min="7" max="7" width="10.7109375" customWidth="1"/>
    <col min="8" max="8" width="14.140625" customWidth="1"/>
    <col min="9" max="9" width="0.85546875" customWidth="1"/>
    <col min="10" max="10" width="10" customWidth="1"/>
    <col min="11" max="26" width="11.42578125" customWidth="1"/>
  </cols>
  <sheetData>
    <row r="1" spans="1:26" ht="45" customHeight="1" x14ac:dyDescent="0.25">
      <c r="A1" s="156"/>
      <c r="B1" s="736"/>
      <c r="C1" s="501"/>
      <c r="D1" s="501"/>
      <c r="E1" s="501"/>
      <c r="F1" s="501"/>
      <c r="G1" s="501"/>
      <c r="H1" s="501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30.75" customHeight="1" x14ac:dyDescent="0.25">
      <c r="A2" s="156"/>
      <c r="B2" s="272" t="str">
        <f>'RESUMEN C.I.'!B3</f>
        <v>PROYECTO:</v>
      </c>
      <c r="C2" s="718" t="str">
        <f>+'DATOS '!$D$5</f>
        <v>“MEJORAMIENTO DE VIVIENDA RURAL EN EL CENTRO POBLADO AGUAS DE NIEVE - DISTRITO DE MONOBAMBA - PROVINCIA DE JAUJA; CENTROS POBLADOS PUCALOMA Y UTCUYACU - DISTRITO DE VITOC - PROVINCIA DE CHANCHAMAYO - DEPARTAMENTO DE JUNIN"</v>
      </c>
      <c r="D2" s="501"/>
      <c r="E2" s="501"/>
      <c r="F2" s="501"/>
      <c r="G2" s="501"/>
      <c r="H2" s="501"/>
      <c r="I2" s="4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spans="1:26" ht="15" customHeight="1" x14ac:dyDescent="0.25">
      <c r="A3" s="156"/>
      <c r="B3" s="158" t="str">
        <f>'RESUMEN C.I.'!B4</f>
        <v>UBICACIÓN:</v>
      </c>
      <c r="C3" s="158"/>
      <c r="D3" s="10"/>
      <c r="E3" s="10"/>
      <c r="F3" s="10"/>
      <c r="G3" s="10"/>
      <c r="H3" s="10"/>
      <c r="I3" s="4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</row>
    <row r="4" spans="1:26" ht="23.25" customHeight="1" x14ac:dyDescent="0.25">
      <c r="A4" s="156"/>
      <c r="B4" s="161" t="s">
        <v>248</v>
      </c>
      <c r="C4" s="161" t="str">
        <f>+'DATOS '!$D$7</f>
        <v>PUCALOMA - UTCUMAYO - AGUAS DE NIEVE</v>
      </c>
      <c r="D4" s="10"/>
      <c r="E4" s="10"/>
      <c r="F4" s="10"/>
      <c r="G4" s="10"/>
      <c r="H4" s="10"/>
      <c r="I4" s="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15" customHeight="1" x14ac:dyDescent="0.25">
      <c r="A5" s="156"/>
      <c r="B5" s="161" t="s">
        <v>249</v>
      </c>
      <c r="C5" s="161" t="str">
        <f>+'DATOS '!$D$8</f>
        <v>VITOC - MONOBAMBA</v>
      </c>
      <c r="D5" s="10"/>
      <c r="E5" s="10"/>
      <c r="F5" s="10"/>
      <c r="G5" s="10"/>
      <c r="H5" s="10"/>
      <c r="I5" s="4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5" customHeight="1" x14ac:dyDescent="0.25">
      <c r="A6" s="156"/>
      <c r="B6" s="161" t="s">
        <v>250</v>
      </c>
      <c r="C6" s="161" t="str">
        <f>+'DATOS '!$D$9</f>
        <v>CHANCHAMAYO</v>
      </c>
      <c r="D6" s="10"/>
      <c r="E6" s="10"/>
      <c r="F6" s="10"/>
      <c r="G6" s="10"/>
      <c r="H6" s="10"/>
      <c r="I6" s="4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15" customHeight="1" x14ac:dyDescent="0.25">
      <c r="A7" s="156"/>
      <c r="B7" s="161" t="s">
        <v>251</v>
      </c>
      <c r="C7" s="161" t="str">
        <f>+'DATOS '!$D$10</f>
        <v>JUNIN</v>
      </c>
      <c r="D7" s="10"/>
      <c r="E7" s="10"/>
      <c r="F7" s="10"/>
      <c r="G7" s="10"/>
      <c r="H7" s="10"/>
      <c r="I7" s="4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15" customHeight="1" x14ac:dyDescent="0.25">
      <c r="A8" s="156"/>
      <c r="B8" s="158" t="str">
        <f>'RESUMEN C.I.'!B9</f>
        <v>ENTIDAD:</v>
      </c>
      <c r="C8" s="158" t="str">
        <f>+'DATOS '!$D$11</f>
        <v>MINISTERIO DE VIVIENDA, CONSTRUCCION Y SANEAMIENTO</v>
      </c>
      <c r="D8" s="10"/>
      <c r="E8" s="10"/>
      <c r="F8" s="10"/>
      <c r="G8" s="10"/>
      <c r="H8" s="10"/>
      <c r="I8" s="4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</row>
    <row r="9" spans="1:26" ht="15" customHeight="1" x14ac:dyDescent="0.25">
      <c r="A9" s="156"/>
      <c r="B9" s="158"/>
      <c r="C9" s="158" t="str">
        <f>+'DATOS '!$D$12</f>
        <v>PROGRAMA NACIONAL DE VIVIENDA RURAL</v>
      </c>
      <c r="D9" s="10"/>
      <c r="E9" s="10"/>
      <c r="F9" s="10"/>
      <c r="G9" s="10"/>
      <c r="H9" s="10"/>
      <c r="I9" s="4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15" customHeight="1" x14ac:dyDescent="0.25">
      <c r="A10" s="156"/>
      <c r="B10" s="158" t="str">
        <f>'RESUMEN C.I.'!B11</f>
        <v>PROYECTISTA:</v>
      </c>
      <c r="C10" s="161" t="str">
        <f>+'DATOS '!$D$13</f>
        <v xml:space="preserve">ING. KEMMER EMELY SANCHEZ ZARATE </v>
      </c>
      <c r="D10" s="10"/>
      <c r="E10" s="10"/>
      <c r="F10" s="10"/>
      <c r="G10" s="10"/>
      <c r="H10" s="10"/>
      <c r="I10" s="4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12.75" customHeight="1" x14ac:dyDescent="0.25">
      <c r="A11" s="156"/>
      <c r="B11" s="303"/>
      <c r="C11" s="303"/>
      <c r="D11" s="303"/>
      <c r="E11" s="303"/>
      <c r="F11" s="303"/>
      <c r="G11" s="303"/>
      <c r="H11" s="303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12.75" customHeight="1" x14ac:dyDescent="0.25">
      <c r="A12" s="156"/>
      <c r="B12" s="719" t="s">
        <v>261</v>
      </c>
      <c r="C12" s="514"/>
      <c r="D12" s="514"/>
      <c r="E12" s="514"/>
      <c r="F12" s="514"/>
      <c r="G12" s="514"/>
      <c r="H12" s="517"/>
      <c r="I12" s="167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1.25" customHeight="1" x14ac:dyDescent="0.25">
      <c r="A13" s="168"/>
      <c r="B13" s="169"/>
      <c r="C13" s="169"/>
      <c r="D13" s="169"/>
      <c r="E13" s="169"/>
      <c r="F13" s="169"/>
      <c r="G13" s="169"/>
      <c r="H13" s="169"/>
      <c r="I13" s="172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</row>
    <row r="14" spans="1:26" ht="18.75" customHeight="1" x14ac:dyDescent="0.25">
      <c r="A14" s="156"/>
      <c r="B14" s="719" t="s">
        <v>348</v>
      </c>
      <c r="C14" s="514"/>
      <c r="D14" s="514"/>
      <c r="E14" s="514"/>
      <c r="F14" s="514"/>
      <c r="G14" s="514"/>
      <c r="H14" s="515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12.75" customHeight="1" x14ac:dyDescent="0.25">
      <c r="A15" s="156"/>
      <c r="B15" s="221"/>
      <c r="C15" s="221"/>
      <c r="D15" s="221"/>
      <c r="E15" s="221"/>
      <c r="F15" s="221"/>
      <c r="G15" s="223"/>
      <c r="H15" s="223"/>
      <c r="I15" s="167"/>
      <c r="J15" s="167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12.75" customHeight="1" x14ac:dyDescent="0.25">
      <c r="A16" s="156"/>
      <c r="B16" s="304" t="s">
        <v>324</v>
      </c>
      <c r="C16" s="194"/>
      <c r="D16" s="194"/>
      <c r="E16" s="194"/>
      <c r="F16" s="305"/>
      <c r="G16" s="305"/>
      <c r="H16" s="305"/>
      <c r="I16" s="306"/>
      <c r="J16" s="307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12.75" customHeight="1" x14ac:dyDescent="0.25">
      <c r="A17" s="156"/>
      <c r="B17" s="274" t="s">
        <v>102</v>
      </c>
      <c r="C17" s="732" t="s">
        <v>266</v>
      </c>
      <c r="D17" s="514"/>
      <c r="E17" s="525"/>
      <c r="F17" s="275" t="s">
        <v>325</v>
      </c>
      <c r="G17" s="276" t="s">
        <v>120</v>
      </c>
      <c r="H17" s="167"/>
      <c r="I17" s="167"/>
      <c r="J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spans="1:26" ht="12.75" customHeight="1" x14ac:dyDescent="0.25">
      <c r="A18" s="156"/>
      <c r="B18" s="277" t="s">
        <v>326</v>
      </c>
      <c r="C18" s="728" t="s">
        <v>327</v>
      </c>
      <c r="D18" s="514"/>
      <c r="E18" s="517"/>
      <c r="F18" s="279">
        <v>4000</v>
      </c>
      <c r="G18" s="280" t="s">
        <v>328</v>
      </c>
      <c r="H18" s="167"/>
      <c r="I18" s="167"/>
      <c r="J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spans="1:26" ht="12.75" customHeight="1" x14ac:dyDescent="0.25">
      <c r="A19" s="156"/>
      <c r="B19" s="277" t="s">
        <v>329</v>
      </c>
      <c r="C19" s="728" t="s">
        <v>349</v>
      </c>
      <c r="D19" s="514"/>
      <c r="E19" s="517"/>
      <c r="F19" s="279">
        <f>+RESIDENTE!F19</f>
        <v>5</v>
      </c>
      <c r="G19" s="280" t="s">
        <v>295</v>
      </c>
      <c r="H19" s="167"/>
      <c r="I19" s="167"/>
      <c r="J19" s="308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12.75" customHeight="1" x14ac:dyDescent="0.25">
      <c r="A20" s="156"/>
      <c r="B20" s="277" t="s">
        <v>331</v>
      </c>
      <c r="C20" s="728" t="s">
        <v>350</v>
      </c>
      <c r="D20" s="514"/>
      <c r="E20" s="517"/>
      <c r="F20" s="279">
        <f>+RESIDENTE!F20</f>
        <v>42</v>
      </c>
      <c r="G20" s="280" t="s">
        <v>333</v>
      </c>
      <c r="H20" s="167"/>
      <c r="I20" s="167"/>
      <c r="J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2.75" customHeight="1" x14ac:dyDescent="0.25">
      <c r="A21" s="156"/>
      <c r="B21" s="221"/>
      <c r="C21" s="221"/>
      <c r="D21" s="221"/>
      <c r="E21" s="221"/>
      <c r="F21" s="221"/>
      <c r="G21" s="221"/>
      <c r="H21" s="221"/>
      <c r="I21" s="167"/>
      <c r="J21" s="167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2.75" customHeight="1" x14ac:dyDescent="0.25">
      <c r="A22" s="156"/>
      <c r="B22" s="156"/>
      <c r="C22" s="156"/>
      <c r="D22" s="156"/>
      <c r="E22" s="156"/>
      <c r="F22" s="156"/>
      <c r="G22" s="156"/>
      <c r="H22" s="156"/>
      <c r="I22" s="167"/>
      <c r="J22" s="167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2.75" customHeight="1" x14ac:dyDescent="0.25">
      <c r="A23" s="156"/>
      <c r="B23" s="309" t="s">
        <v>334</v>
      </c>
      <c r="C23" s="309"/>
      <c r="D23" s="309"/>
      <c r="E23" s="309"/>
      <c r="F23" s="221"/>
      <c r="G23" s="221"/>
      <c r="H23" s="221"/>
      <c r="I23" s="167"/>
      <c r="J23" s="167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2.75" customHeight="1" x14ac:dyDescent="0.25">
      <c r="A24" s="156"/>
      <c r="B24" s="283" t="s">
        <v>102</v>
      </c>
      <c r="C24" s="283" t="s">
        <v>266</v>
      </c>
      <c r="D24" s="283" t="s">
        <v>268</v>
      </c>
      <c r="E24" s="283" t="s">
        <v>335</v>
      </c>
      <c r="F24" s="283" t="s">
        <v>231</v>
      </c>
      <c r="G24" s="283" t="s">
        <v>269</v>
      </c>
      <c r="H24" s="283" t="s">
        <v>270</v>
      </c>
      <c r="I24" s="167"/>
      <c r="J24" s="167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2.75" customHeight="1" x14ac:dyDescent="0.25">
      <c r="A25" s="156"/>
      <c r="B25" s="277" t="s">
        <v>326</v>
      </c>
      <c r="C25" s="280" t="s">
        <v>351</v>
      </c>
      <c r="D25" s="310">
        <v>1</v>
      </c>
      <c r="E25" s="310">
        <v>1</v>
      </c>
      <c r="F25" s="282">
        <f>F19</f>
        <v>5</v>
      </c>
      <c r="G25" s="286">
        <v>4000</v>
      </c>
      <c r="H25" s="286">
        <f>+E25*F25*G25*D25</f>
        <v>20000</v>
      </c>
      <c r="I25" s="167"/>
      <c r="J25" s="308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2.75" customHeight="1" x14ac:dyDescent="0.25">
      <c r="A26" s="156"/>
      <c r="B26" s="221"/>
      <c r="C26" s="221"/>
      <c r="D26" s="221"/>
      <c r="E26" s="221"/>
      <c r="F26" s="221"/>
      <c r="G26" s="222"/>
      <c r="H26" s="222"/>
      <c r="I26" s="156"/>
      <c r="J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8" customHeight="1" x14ac:dyDescent="0.25">
      <c r="A27" s="311"/>
      <c r="B27" s="735" t="s">
        <v>352</v>
      </c>
      <c r="C27" s="514"/>
      <c r="D27" s="514"/>
      <c r="E27" s="514"/>
      <c r="F27" s="514"/>
      <c r="G27" s="517"/>
      <c r="H27" s="312">
        <f>SUM(H25)</f>
        <v>20000</v>
      </c>
      <c r="I27" s="311"/>
      <c r="J27" s="311"/>
      <c r="K27" s="313"/>
      <c r="L27" s="311"/>
      <c r="M27" s="311"/>
      <c r="N27" s="311"/>
      <c r="O27" s="311"/>
      <c r="P27" s="311"/>
      <c r="Q27" s="311"/>
      <c r="R27" s="311"/>
      <c r="S27" s="311"/>
      <c r="T27" s="311"/>
      <c r="U27" s="311"/>
      <c r="V27" s="311"/>
      <c r="W27" s="311"/>
      <c r="X27" s="311"/>
      <c r="Y27" s="311"/>
      <c r="Z27" s="311"/>
    </row>
    <row r="28" spans="1:26" ht="12.75" customHeight="1" x14ac:dyDescent="0.25">
      <c r="A28" s="156"/>
      <c r="B28" s="221"/>
      <c r="C28" s="221"/>
      <c r="D28" s="221"/>
      <c r="E28" s="221"/>
      <c r="F28" s="221"/>
      <c r="G28" s="221"/>
      <c r="H28" s="221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2.75" customHeight="1" x14ac:dyDescent="0.25">
      <c r="A29" s="156"/>
      <c r="B29" s="156"/>
      <c r="C29" s="156"/>
      <c r="D29" s="156"/>
      <c r="E29" s="156"/>
      <c r="F29" s="156"/>
      <c r="G29" s="156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2.75" customHeight="1" x14ac:dyDescent="0.25">
      <c r="A30" s="295"/>
      <c r="B30" s="295"/>
      <c r="C30" s="295"/>
      <c r="D30" s="295"/>
      <c r="E30" s="295"/>
      <c r="F30" s="295"/>
      <c r="G30" s="295"/>
      <c r="H30" s="295"/>
      <c r="I30" s="295"/>
      <c r="J30" s="295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2.75" customHeight="1" x14ac:dyDescent="0.25">
      <c r="A31" s="295"/>
      <c r="B31" s="295"/>
      <c r="C31" s="295"/>
      <c r="D31" s="295"/>
      <c r="E31" s="295"/>
      <c r="F31" s="295"/>
      <c r="G31" s="295"/>
      <c r="H31" s="295"/>
      <c r="I31" s="295"/>
      <c r="J31" s="295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2.75" customHeight="1" x14ac:dyDescent="0.25">
      <c r="A32" s="295"/>
      <c r="B32" s="295"/>
      <c r="C32" s="295"/>
      <c r="D32" s="295"/>
      <c r="E32" s="295"/>
      <c r="F32" s="295"/>
      <c r="G32" s="295"/>
      <c r="H32" s="295"/>
      <c r="I32" s="295"/>
      <c r="J32" s="295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2.75" customHeight="1" x14ac:dyDescent="0.25">
      <c r="A33" s="156"/>
      <c r="B33" s="156"/>
      <c r="C33" s="292"/>
      <c r="D33" s="293"/>
      <c r="E33" s="292"/>
      <c r="F33" s="292"/>
      <c r="G33" s="731"/>
      <c r="H33" s="294"/>
      <c r="I33" s="194"/>
      <c r="J33" s="294"/>
      <c r="K33" s="292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2.75" customHeight="1" x14ac:dyDescent="0.25">
      <c r="A34" s="156"/>
      <c r="B34" s="156"/>
      <c r="C34" s="295"/>
      <c r="D34" s="295"/>
      <c r="E34" s="295"/>
      <c r="F34" s="295"/>
      <c r="G34" s="501"/>
      <c r="H34" s="295"/>
      <c r="I34" s="194"/>
      <c r="J34" s="295"/>
      <c r="K34" s="295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2.75" customHeight="1" x14ac:dyDescent="0.25">
      <c r="A35" s="156"/>
      <c r="B35" s="156"/>
      <c r="C35" s="302"/>
      <c r="D35" s="298"/>
      <c r="E35" s="299"/>
      <c r="F35" s="299"/>
      <c r="G35" s="299"/>
      <c r="H35" s="299"/>
      <c r="I35" s="300"/>
      <c r="J35" s="299"/>
      <c r="K35" s="299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2.75" customHeight="1" x14ac:dyDescent="0.25">
      <c r="A36" s="156"/>
      <c r="B36" s="156"/>
      <c r="C36" s="302"/>
      <c r="D36" s="298"/>
      <c r="E36" s="299"/>
      <c r="F36" s="299"/>
      <c r="G36" s="299"/>
      <c r="H36" s="299"/>
      <c r="I36" s="300"/>
      <c r="J36" s="299"/>
      <c r="K36" s="299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2.75" customHeight="1" x14ac:dyDescent="0.25">
      <c r="A37" s="156"/>
      <c r="B37" s="156"/>
      <c r="C37" s="302"/>
      <c r="D37" s="298"/>
      <c r="E37" s="299"/>
      <c r="F37" s="299"/>
      <c r="G37" s="299"/>
      <c r="H37" s="299"/>
      <c r="I37" s="300"/>
      <c r="J37" s="299"/>
      <c r="K37" s="299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2.75" customHeight="1" x14ac:dyDescent="0.25">
      <c r="A38" s="156"/>
      <c r="B38" s="156"/>
      <c r="C38" s="295"/>
      <c r="D38" s="293"/>
      <c r="E38" s="292"/>
      <c r="F38" s="292"/>
      <c r="G38" s="731"/>
      <c r="H38" s="292"/>
      <c r="I38" s="194"/>
      <c r="J38" s="292"/>
      <c r="K38" s="295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2.75" customHeight="1" x14ac:dyDescent="0.25">
      <c r="A39" s="156"/>
      <c r="B39" s="156"/>
      <c r="C39" s="194"/>
      <c r="D39" s="295"/>
      <c r="E39" s="295"/>
      <c r="F39" s="295"/>
      <c r="G39" s="501"/>
      <c r="H39" s="299"/>
      <c r="I39" s="300"/>
      <c r="J39" s="299"/>
      <c r="K39" s="299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2.75" customHeight="1" x14ac:dyDescent="0.25">
      <c r="A40" s="156"/>
      <c r="B40" s="156"/>
      <c r="C40" s="302"/>
      <c r="D40" s="298"/>
      <c r="E40" s="299"/>
      <c r="F40" s="299"/>
      <c r="G40" s="299"/>
      <c r="H40" s="299"/>
      <c r="I40" s="300"/>
      <c r="J40" s="299"/>
      <c r="K40" s="299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2.75" customHeight="1" x14ac:dyDescent="0.25">
      <c r="A41" s="156"/>
      <c r="B41" s="156"/>
      <c r="C41" s="10"/>
      <c r="D41" s="10"/>
      <c r="E41" s="10"/>
      <c r="F41" s="10"/>
      <c r="G41" s="10"/>
      <c r="H41" s="10"/>
      <c r="I41" s="10"/>
      <c r="J41" s="10"/>
      <c r="K41" s="10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2.75" customHeight="1" x14ac:dyDescent="0.25">
      <c r="A42" s="156"/>
      <c r="B42" s="156"/>
      <c r="C42" s="302"/>
      <c r="D42" s="298"/>
      <c r="E42" s="299"/>
      <c r="F42" s="299"/>
      <c r="G42" s="299"/>
      <c r="H42" s="299"/>
      <c r="I42" s="300"/>
      <c r="J42" s="299"/>
      <c r="K42" s="299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2.75" customHeight="1" x14ac:dyDescent="0.25">
      <c r="A43" s="156"/>
      <c r="B43" s="156"/>
      <c r="C43" s="156"/>
      <c r="D43" s="156"/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2.75" customHeight="1" x14ac:dyDescent="0.25">
      <c r="A44" s="156"/>
      <c r="B44" s="156"/>
      <c r="C44" s="156"/>
      <c r="D44" s="156"/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2.75" customHeight="1" x14ac:dyDescent="0.25">
      <c r="A45" s="156"/>
      <c r="B45" s="156"/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2.75" customHeight="1" x14ac:dyDescent="0.25">
      <c r="A46" s="156"/>
      <c r="B46" s="156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2.75" customHeight="1" x14ac:dyDescent="0.25">
      <c r="A47" s="156"/>
      <c r="B47" s="156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2.75" customHeight="1" x14ac:dyDescent="0.25">
      <c r="A48" s="156"/>
      <c r="B48" s="156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2.75" customHeight="1" x14ac:dyDescent="0.25">
      <c r="A49" s="156"/>
      <c r="B49" s="156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2.75" customHeight="1" x14ac:dyDescent="0.25">
      <c r="A50" s="156"/>
      <c r="B50" s="156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2.75" customHeight="1" x14ac:dyDescent="0.25">
      <c r="A51" s="156"/>
      <c r="B51" s="156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2.75" customHeight="1" x14ac:dyDescent="0.25">
      <c r="A52" s="156"/>
      <c r="B52" s="156"/>
      <c r="C52" s="156"/>
      <c r="D52" s="156">
        <f>+SUM(C70:C75)+1</f>
        <v>1</v>
      </c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2.75" customHeight="1" x14ac:dyDescent="0.25">
      <c r="A53" s="156"/>
      <c r="B53" s="156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2.75" customHeight="1" x14ac:dyDescent="0.25">
      <c r="A54" s="156"/>
      <c r="B54" s="156"/>
      <c r="C54" s="156"/>
      <c r="D54" s="156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2.75" customHeight="1" x14ac:dyDescent="0.25">
      <c r="A55" s="156"/>
      <c r="B55" s="156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2.75" customHeight="1" x14ac:dyDescent="0.25">
      <c r="A56" s="156"/>
      <c r="B56" s="156"/>
      <c r="C56" s="156"/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2.75" customHeight="1" x14ac:dyDescent="0.25">
      <c r="A57" s="156"/>
      <c r="B57" s="156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2.75" customHeight="1" x14ac:dyDescent="0.25">
      <c r="A58" s="156"/>
      <c r="B58" s="156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2.75" customHeight="1" x14ac:dyDescent="0.25">
      <c r="A59" s="156"/>
      <c r="B59" s="156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2.75" customHeight="1" x14ac:dyDescent="0.25">
      <c r="A60" s="156"/>
      <c r="B60" s="156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2.75" customHeight="1" x14ac:dyDescent="0.25">
      <c r="A61" s="156"/>
      <c r="B61" s="156"/>
      <c r="C61" s="156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2.75" customHeight="1" x14ac:dyDescent="0.25">
      <c r="A62" s="156"/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2.75" customHeight="1" x14ac:dyDescent="0.25">
      <c r="A63" s="156"/>
      <c r="B63" s="156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2.75" customHeight="1" x14ac:dyDescent="0.25">
      <c r="A64" s="156"/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2.75" customHeight="1" x14ac:dyDescent="0.25">
      <c r="A65" s="156"/>
      <c r="B65" s="156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2.75" customHeight="1" x14ac:dyDescent="0.25">
      <c r="A66" s="156"/>
      <c r="B66" s="156"/>
      <c r="C66" s="156">
        <v>8507.7045999999991</v>
      </c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2.75" customHeight="1" x14ac:dyDescent="0.25">
      <c r="A67" s="156"/>
      <c r="B67" s="156"/>
      <c r="C67" s="156">
        <v>6237.9413999999997</v>
      </c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2.75" customHeight="1" x14ac:dyDescent="0.25">
      <c r="A68" s="156"/>
      <c r="B68" s="156"/>
      <c r="C68" s="156">
        <v>11285.8825</v>
      </c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2.75" customHeight="1" x14ac:dyDescent="0.25">
      <c r="A69" s="156"/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2.75" customHeight="1" x14ac:dyDescent="0.25">
      <c r="A70" s="156"/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2.75" customHeight="1" x14ac:dyDescent="0.25">
      <c r="A71" s="156"/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2.75" customHeight="1" x14ac:dyDescent="0.25">
      <c r="A72" s="156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2.75" customHeight="1" x14ac:dyDescent="0.25">
      <c r="A73" s="156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2.75" customHeight="1" x14ac:dyDescent="0.25">
      <c r="A74" s="156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2.75" customHeight="1" x14ac:dyDescent="0.25">
      <c r="A75" s="156"/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2.75" customHeight="1" x14ac:dyDescent="0.25">
      <c r="A76" s="156"/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2.75" customHeight="1" x14ac:dyDescent="0.25">
      <c r="A77" s="156"/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2.75" customHeight="1" x14ac:dyDescent="0.25">
      <c r="A78" s="156"/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2.75" customHeight="1" x14ac:dyDescent="0.25">
      <c r="A79" s="156"/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2.75" customHeight="1" x14ac:dyDescent="0.25">
      <c r="A80" s="156"/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2.75" customHeight="1" x14ac:dyDescent="0.25">
      <c r="A81" s="156"/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2.75" customHeight="1" x14ac:dyDescent="0.25">
      <c r="A82" s="156"/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2.75" customHeight="1" x14ac:dyDescent="0.25">
      <c r="A83" s="156"/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2.75" customHeight="1" x14ac:dyDescent="0.25">
      <c r="A84" s="156"/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2.75" customHeight="1" x14ac:dyDescent="0.25">
      <c r="A85" s="156"/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2.75" customHeight="1" x14ac:dyDescent="0.25">
      <c r="A86" s="156"/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2.75" customHeight="1" x14ac:dyDescent="0.25">
      <c r="A87" s="156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2.75" customHeight="1" x14ac:dyDescent="0.25">
      <c r="A88" s="156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2.75" customHeight="1" x14ac:dyDescent="0.25">
      <c r="A89" s="156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2.75" customHeight="1" x14ac:dyDescent="0.25">
      <c r="A90" s="156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2.75" customHeight="1" x14ac:dyDescent="0.25">
      <c r="A91" s="156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2.75" customHeight="1" x14ac:dyDescent="0.25">
      <c r="A92" s="156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2.75" customHeight="1" x14ac:dyDescent="0.25">
      <c r="A93" s="156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2.75" customHeight="1" x14ac:dyDescent="0.25">
      <c r="A94" s="156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2.75" customHeight="1" x14ac:dyDescent="0.25">
      <c r="A95" s="156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2.75" customHeight="1" x14ac:dyDescent="0.25">
      <c r="A96" s="156"/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2.75" customHeight="1" x14ac:dyDescent="0.25">
      <c r="A97" s="156"/>
      <c r="B97" s="156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2.75" customHeight="1" x14ac:dyDescent="0.25">
      <c r="A98" s="156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2.75" customHeight="1" x14ac:dyDescent="0.25">
      <c r="A99" s="156"/>
      <c r="B99" s="156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2.75" customHeight="1" x14ac:dyDescent="0.25">
      <c r="A100" s="156"/>
      <c r="B100" s="156"/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2.75" customHeight="1" x14ac:dyDescent="0.25">
      <c r="A101" s="156"/>
      <c r="B101" s="156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2.75" customHeight="1" x14ac:dyDescent="0.25">
      <c r="A102" s="156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2.75" customHeight="1" x14ac:dyDescent="0.25">
      <c r="A103" s="156"/>
      <c r="B103" s="156"/>
      <c r="C103" s="156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2.75" customHeight="1" x14ac:dyDescent="0.25">
      <c r="A104" s="156"/>
      <c r="B104" s="156"/>
      <c r="C104" s="156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2.75" customHeight="1" x14ac:dyDescent="0.25">
      <c r="A105" s="156"/>
      <c r="B105" s="156"/>
      <c r="C105" s="156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2.75" customHeight="1" x14ac:dyDescent="0.25">
      <c r="A106" s="156"/>
      <c r="B106" s="156"/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2.75" customHeight="1" x14ac:dyDescent="0.25">
      <c r="A107" s="156"/>
      <c r="B107" s="156"/>
      <c r="C107" s="156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2.75" customHeight="1" x14ac:dyDescent="0.25">
      <c r="A108" s="156"/>
      <c r="B108" s="156"/>
      <c r="C108" s="156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2.75" customHeight="1" x14ac:dyDescent="0.25">
      <c r="A109" s="156"/>
      <c r="B109" s="156"/>
      <c r="C109" s="156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2.75" customHeight="1" x14ac:dyDescent="0.25">
      <c r="A110" s="156"/>
      <c r="B110" s="156"/>
      <c r="C110" s="156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2.75" customHeight="1" x14ac:dyDescent="0.25">
      <c r="A111" s="156"/>
      <c r="B111" s="156"/>
      <c r="C111" s="156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2.75" customHeight="1" x14ac:dyDescent="0.25">
      <c r="A112" s="156"/>
      <c r="B112" s="156"/>
      <c r="C112" s="156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2.75" customHeight="1" x14ac:dyDescent="0.25">
      <c r="A113" s="156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2.75" customHeight="1" x14ac:dyDescent="0.25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2.75" customHeight="1" x14ac:dyDescent="0.25">
      <c r="A115" s="156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2.75" customHeight="1" x14ac:dyDescent="0.25">
      <c r="A116" s="156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2.75" customHeight="1" x14ac:dyDescent="0.25">
      <c r="A117" s="156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2.75" customHeight="1" x14ac:dyDescent="0.25">
      <c r="A118" s="156"/>
      <c r="B118" s="156"/>
      <c r="C118" s="156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2.75" customHeight="1" x14ac:dyDescent="0.25">
      <c r="A119" s="156"/>
      <c r="B119" s="156"/>
      <c r="C119" s="156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2.75" customHeight="1" x14ac:dyDescent="0.25">
      <c r="A120" s="156"/>
      <c r="B120" s="156"/>
      <c r="C120" s="156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2.75" customHeight="1" x14ac:dyDescent="0.25">
      <c r="A121" s="156"/>
      <c r="B121" s="156"/>
      <c r="C121" s="156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2.75" customHeight="1" x14ac:dyDescent="0.25">
      <c r="A122" s="156"/>
      <c r="B122" s="156"/>
      <c r="C122" s="156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2.75" customHeight="1" x14ac:dyDescent="0.25">
      <c r="A123" s="156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2.75" customHeight="1" x14ac:dyDescent="0.25">
      <c r="A124" s="156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2.75" customHeight="1" x14ac:dyDescent="0.25">
      <c r="A125" s="156"/>
      <c r="B125" s="156"/>
      <c r="C125" s="156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2.75" customHeight="1" x14ac:dyDescent="0.25">
      <c r="A126" s="156"/>
      <c r="B126" s="156"/>
      <c r="C126" s="156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2.75" customHeight="1" x14ac:dyDescent="0.25">
      <c r="A127" s="156"/>
      <c r="B127" s="156"/>
      <c r="C127" s="156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2.75" customHeight="1" x14ac:dyDescent="0.25">
      <c r="A128" s="156"/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2.75" customHeight="1" x14ac:dyDescent="0.25">
      <c r="A129" s="156"/>
      <c r="B129" s="156"/>
      <c r="C129" s="156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2.75" customHeight="1" x14ac:dyDescent="0.25">
      <c r="A130" s="156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2.75" customHeight="1" x14ac:dyDescent="0.25">
      <c r="A131" s="156"/>
      <c r="B131" s="156"/>
      <c r="C131" s="156"/>
      <c r="D131" s="156"/>
      <c r="E131" s="156"/>
      <c r="F131" s="156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2.75" customHeight="1" x14ac:dyDescent="0.25">
      <c r="A132" s="156"/>
      <c r="B132" s="156"/>
      <c r="C132" s="156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2.75" customHeight="1" x14ac:dyDescent="0.25">
      <c r="A133" s="156"/>
      <c r="B133" s="156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2.75" customHeight="1" x14ac:dyDescent="0.25">
      <c r="A134" s="156"/>
      <c r="B134" s="156"/>
      <c r="C134" s="156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2.75" customHeight="1" x14ac:dyDescent="0.25">
      <c r="A135" s="156"/>
      <c r="B135" s="156"/>
      <c r="C135" s="156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2.75" customHeight="1" x14ac:dyDescent="0.25">
      <c r="A136" s="156"/>
      <c r="B136" s="156"/>
      <c r="C136" s="156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2.75" customHeight="1" x14ac:dyDescent="0.25">
      <c r="A137" s="156"/>
      <c r="B137" s="156"/>
      <c r="C137" s="156"/>
      <c r="D137" s="156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2.75" customHeight="1" x14ac:dyDescent="0.25">
      <c r="A138" s="156"/>
      <c r="B138" s="156"/>
      <c r="C138" s="156"/>
      <c r="D138" s="156"/>
      <c r="E138" s="156"/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2.75" customHeight="1" x14ac:dyDescent="0.25">
      <c r="A139" s="156"/>
      <c r="B139" s="156"/>
      <c r="C139" s="156"/>
      <c r="D139" s="156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2.75" customHeight="1" x14ac:dyDescent="0.25">
      <c r="A140" s="156"/>
      <c r="B140" s="156"/>
      <c r="C140" s="156"/>
      <c r="D140" s="156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2.75" customHeight="1" x14ac:dyDescent="0.25">
      <c r="A141" s="156"/>
      <c r="B141" s="156"/>
      <c r="C141" s="156"/>
      <c r="D141" s="156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2.75" customHeight="1" x14ac:dyDescent="0.25">
      <c r="A142" s="156"/>
      <c r="B142" s="156"/>
      <c r="C142" s="156"/>
      <c r="D142" s="156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2.75" customHeight="1" x14ac:dyDescent="0.25">
      <c r="A143" s="156"/>
      <c r="B143" s="156"/>
      <c r="C143" s="156"/>
      <c r="D143" s="156"/>
      <c r="E143" s="156"/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2.75" customHeight="1" x14ac:dyDescent="0.25">
      <c r="A144" s="156"/>
      <c r="B144" s="156"/>
      <c r="C144" s="156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2.75" customHeight="1" x14ac:dyDescent="0.25">
      <c r="A145" s="156"/>
      <c r="B145" s="156"/>
      <c r="C145" s="156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2.75" customHeight="1" x14ac:dyDescent="0.25">
      <c r="A146" s="156"/>
      <c r="B146" s="156"/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2.75" customHeight="1" x14ac:dyDescent="0.25">
      <c r="A147" s="156"/>
      <c r="B147" s="156"/>
      <c r="C147" s="156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2.75" customHeight="1" x14ac:dyDescent="0.25">
      <c r="A148" s="156"/>
      <c r="B148" s="156"/>
      <c r="C148" s="156"/>
      <c r="D148" s="156"/>
      <c r="E148" s="156"/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2.75" customHeight="1" x14ac:dyDescent="0.25">
      <c r="A149" s="156"/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2.75" customHeight="1" x14ac:dyDescent="0.25">
      <c r="A150" s="156"/>
      <c r="B150" s="156"/>
      <c r="C150" s="156"/>
      <c r="D150" s="156"/>
      <c r="E150" s="156"/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2.75" customHeight="1" x14ac:dyDescent="0.25">
      <c r="A151" s="156"/>
      <c r="B151" s="156"/>
      <c r="C151" s="156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2.75" customHeight="1" x14ac:dyDescent="0.25">
      <c r="A152" s="156"/>
      <c r="B152" s="156"/>
      <c r="C152" s="156"/>
      <c r="D152" s="156"/>
      <c r="E152" s="156"/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2.75" customHeight="1" x14ac:dyDescent="0.25">
      <c r="A153" s="156"/>
      <c r="B153" s="156"/>
      <c r="C153" s="156"/>
      <c r="D153" s="156"/>
      <c r="E153" s="156"/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2.75" customHeight="1" x14ac:dyDescent="0.25">
      <c r="A154" s="156"/>
      <c r="B154" s="156"/>
      <c r="C154" s="156"/>
      <c r="D154" s="156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2.75" customHeight="1" x14ac:dyDescent="0.25">
      <c r="A155" s="156"/>
      <c r="B155" s="156"/>
      <c r="C155" s="156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2.75" customHeight="1" x14ac:dyDescent="0.25">
      <c r="A156" s="156"/>
      <c r="B156" s="156"/>
      <c r="C156" s="156"/>
      <c r="D156" s="156"/>
      <c r="E156" s="156"/>
      <c r="F156" s="156"/>
      <c r="G156" s="156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2.75" customHeight="1" x14ac:dyDescent="0.25">
      <c r="A157" s="156"/>
      <c r="B157" s="156"/>
      <c r="C157" s="156"/>
      <c r="D157" s="156"/>
      <c r="E157" s="156"/>
      <c r="F157" s="156"/>
      <c r="G157" s="156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2.75" customHeight="1" x14ac:dyDescent="0.25">
      <c r="A158" s="156"/>
      <c r="B158" s="156"/>
      <c r="C158" s="156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2.75" customHeight="1" x14ac:dyDescent="0.25">
      <c r="A159" s="156"/>
      <c r="B159" s="156"/>
      <c r="C159" s="156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2.75" customHeight="1" x14ac:dyDescent="0.25">
      <c r="A160" s="156"/>
      <c r="B160" s="156"/>
      <c r="C160" s="156"/>
      <c r="D160" s="156"/>
      <c r="E160" s="156"/>
      <c r="F160" s="156"/>
      <c r="G160" s="156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2.75" customHeight="1" x14ac:dyDescent="0.25">
      <c r="A161" s="156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2.75" customHeight="1" x14ac:dyDescent="0.25">
      <c r="A162" s="156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2.75" customHeight="1" x14ac:dyDescent="0.25">
      <c r="A163" s="156"/>
      <c r="B163" s="156"/>
      <c r="C163" s="156"/>
      <c r="D163" s="156"/>
      <c r="E163" s="156"/>
      <c r="F163" s="156"/>
      <c r="G163" s="156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2.75" customHeight="1" x14ac:dyDescent="0.25">
      <c r="A164" s="156"/>
      <c r="B164" s="156"/>
      <c r="C164" s="156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2.75" customHeight="1" x14ac:dyDescent="0.25">
      <c r="A165" s="156"/>
      <c r="B165" s="156"/>
      <c r="C165" s="156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2.75" customHeight="1" x14ac:dyDescent="0.25">
      <c r="A166" s="156"/>
      <c r="B166" s="156"/>
      <c r="C166" s="156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2.75" customHeight="1" x14ac:dyDescent="0.25">
      <c r="A167" s="156"/>
      <c r="B167" s="156"/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2.75" customHeight="1" x14ac:dyDescent="0.25">
      <c r="A168" s="156"/>
      <c r="B168" s="156"/>
      <c r="C168" s="156"/>
      <c r="D168" s="156"/>
      <c r="E168" s="156"/>
      <c r="F168" s="156"/>
      <c r="G168" s="156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2.75" customHeight="1" x14ac:dyDescent="0.25">
      <c r="A169" s="156"/>
      <c r="B169" s="156"/>
      <c r="C169" s="156"/>
      <c r="D169" s="156"/>
      <c r="E169" s="156"/>
      <c r="F169" s="156"/>
      <c r="G169" s="156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2.75" customHeight="1" x14ac:dyDescent="0.25">
      <c r="A170" s="156"/>
      <c r="B170" s="156"/>
      <c r="C170" s="156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2.75" customHeight="1" x14ac:dyDescent="0.25">
      <c r="A171" s="156"/>
      <c r="B171" s="156"/>
      <c r="C171" s="156"/>
      <c r="D171" s="156"/>
      <c r="E171" s="156"/>
      <c r="F171" s="156"/>
      <c r="G171" s="156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2.75" customHeight="1" x14ac:dyDescent="0.25">
      <c r="A172" s="156"/>
      <c r="B172" s="156"/>
      <c r="C172" s="156"/>
      <c r="D172" s="156"/>
      <c r="E172" s="156"/>
      <c r="F172" s="156"/>
      <c r="G172" s="156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2.75" customHeight="1" x14ac:dyDescent="0.25">
      <c r="A173" s="156"/>
      <c r="B173" s="156"/>
      <c r="C173" s="156"/>
      <c r="D173" s="156"/>
      <c r="E173" s="156"/>
      <c r="F173" s="156"/>
      <c r="G173" s="156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2.75" customHeight="1" x14ac:dyDescent="0.25">
      <c r="A174" s="156"/>
      <c r="B174" s="156"/>
      <c r="C174" s="156"/>
      <c r="D174" s="156"/>
      <c r="E174" s="156"/>
      <c r="F174" s="156"/>
      <c r="G174" s="156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2.75" customHeight="1" x14ac:dyDescent="0.25">
      <c r="A175" s="156"/>
      <c r="B175" s="156"/>
      <c r="C175" s="156"/>
      <c r="D175" s="156"/>
      <c r="E175" s="156"/>
      <c r="F175" s="156"/>
      <c r="G175" s="156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2.75" customHeight="1" x14ac:dyDescent="0.25">
      <c r="A176" s="156"/>
      <c r="B176" s="156"/>
      <c r="C176" s="156"/>
      <c r="D176" s="156"/>
      <c r="E176" s="156"/>
      <c r="F176" s="156"/>
      <c r="G176" s="156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2.75" customHeight="1" x14ac:dyDescent="0.25">
      <c r="A177" s="156"/>
      <c r="B177" s="156"/>
      <c r="C177" s="156"/>
      <c r="D177" s="156"/>
      <c r="E177" s="156"/>
      <c r="F177" s="156"/>
      <c r="G177" s="156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2.75" customHeight="1" x14ac:dyDescent="0.25">
      <c r="A178" s="156"/>
      <c r="B178" s="156"/>
      <c r="C178" s="156"/>
      <c r="D178" s="156"/>
      <c r="E178" s="156"/>
      <c r="F178" s="156"/>
      <c r="G178" s="156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2.75" customHeight="1" x14ac:dyDescent="0.25">
      <c r="A179" s="156"/>
      <c r="B179" s="156"/>
      <c r="C179" s="156"/>
      <c r="D179" s="156"/>
      <c r="E179" s="156"/>
      <c r="F179" s="156"/>
      <c r="G179" s="156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2.75" customHeight="1" x14ac:dyDescent="0.25">
      <c r="A180" s="156"/>
      <c r="B180" s="156"/>
      <c r="C180" s="156"/>
      <c r="D180" s="156"/>
      <c r="E180" s="156"/>
      <c r="F180" s="156"/>
      <c r="G180" s="156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2.75" customHeight="1" x14ac:dyDescent="0.25">
      <c r="A181" s="156"/>
      <c r="B181" s="156"/>
      <c r="C181" s="156"/>
      <c r="D181" s="156"/>
      <c r="E181" s="156"/>
      <c r="F181" s="156"/>
      <c r="G181" s="156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2.75" customHeight="1" x14ac:dyDescent="0.25">
      <c r="A182" s="156"/>
      <c r="B182" s="156"/>
      <c r="C182" s="156"/>
      <c r="D182" s="156"/>
      <c r="E182" s="156"/>
      <c r="F182" s="156"/>
      <c r="G182" s="156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2.75" customHeight="1" x14ac:dyDescent="0.25">
      <c r="A183" s="156"/>
      <c r="B183" s="156"/>
      <c r="C183" s="156"/>
      <c r="D183" s="156"/>
      <c r="E183" s="156"/>
      <c r="F183" s="156"/>
      <c r="G183" s="156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2.75" customHeight="1" x14ac:dyDescent="0.25">
      <c r="A184" s="156"/>
      <c r="B184" s="156"/>
      <c r="C184" s="156"/>
      <c r="D184" s="156"/>
      <c r="E184" s="156"/>
      <c r="F184" s="156"/>
      <c r="G184" s="156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2.75" customHeight="1" x14ac:dyDescent="0.25">
      <c r="A185" s="156"/>
      <c r="B185" s="156"/>
      <c r="C185" s="156"/>
      <c r="D185" s="156"/>
      <c r="E185" s="156"/>
      <c r="F185" s="156"/>
      <c r="G185" s="156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2.75" customHeight="1" x14ac:dyDescent="0.25">
      <c r="A186" s="156"/>
      <c r="B186" s="156"/>
      <c r="C186" s="156"/>
      <c r="D186" s="156"/>
      <c r="E186" s="156"/>
      <c r="F186" s="156"/>
      <c r="G186" s="156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2.75" customHeight="1" x14ac:dyDescent="0.25">
      <c r="A187" s="156"/>
      <c r="B187" s="156"/>
      <c r="C187" s="156"/>
      <c r="D187" s="156"/>
      <c r="E187" s="156"/>
      <c r="F187" s="156"/>
      <c r="G187" s="156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2.75" customHeight="1" x14ac:dyDescent="0.25">
      <c r="A188" s="156"/>
      <c r="B188" s="156"/>
      <c r="C188" s="156"/>
      <c r="D188" s="156"/>
      <c r="E188" s="156"/>
      <c r="F188" s="156"/>
      <c r="G188" s="156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2.75" customHeight="1" x14ac:dyDescent="0.25">
      <c r="A189" s="156"/>
      <c r="B189" s="156"/>
      <c r="C189" s="156"/>
      <c r="D189" s="156"/>
      <c r="E189" s="156"/>
      <c r="F189" s="156"/>
      <c r="G189" s="156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2.75" customHeight="1" x14ac:dyDescent="0.25">
      <c r="A190" s="156"/>
      <c r="B190" s="156"/>
      <c r="C190" s="156"/>
      <c r="D190" s="156"/>
      <c r="E190" s="156"/>
      <c r="F190" s="156"/>
      <c r="G190" s="156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2.75" customHeight="1" x14ac:dyDescent="0.25">
      <c r="A191" s="156"/>
      <c r="B191" s="156"/>
      <c r="C191" s="156"/>
      <c r="D191" s="156"/>
      <c r="E191" s="156"/>
      <c r="F191" s="156"/>
      <c r="G191" s="156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2.75" customHeight="1" x14ac:dyDescent="0.25">
      <c r="A192" s="156"/>
      <c r="B192" s="156"/>
      <c r="C192" s="156"/>
      <c r="D192" s="156"/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2.75" customHeight="1" x14ac:dyDescent="0.25">
      <c r="A193" s="156"/>
      <c r="B193" s="156"/>
      <c r="C193" s="156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2.75" customHeight="1" x14ac:dyDescent="0.25">
      <c r="A194" s="156"/>
      <c r="B194" s="156"/>
      <c r="C194" s="156"/>
      <c r="D194" s="156"/>
      <c r="E194" s="156"/>
      <c r="F194" s="156"/>
      <c r="G194" s="156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2.75" customHeight="1" x14ac:dyDescent="0.25">
      <c r="A195" s="156"/>
      <c r="B195" s="156"/>
      <c r="C195" s="156"/>
      <c r="D195" s="156"/>
      <c r="E195" s="156"/>
      <c r="F195" s="156"/>
      <c r="G195" s="156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2.75" customHeight="1" x14ac:dyDescent="0.25">
      <c r="A196" s="156"/>
      <c r="B196" s="156"/>
      <c r="C196" s="156"/>
      <c r="D196" s="156"/>
      <c r="E196" s="156"/>
      <c r="F196" s="156"/>
      <c r="G196" s="156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2.75" customHeight="1" x14ac:dyDescent="0.25">
      <c r="A197" s="156"/>
      <c r="B197" s="156"/>
      <c r="C197" s="156"/>
      <c r="D197" s="156"/>
      <c r="E197" s="156"/>
      <c r="F197" s="156"/>
      <c r="G197" s="156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2.75" customHeight="1" x14ac:dyDescent="0.25">
      <c r="A198" s="156"/>
      <c r="B198" s="156"/>
      <c r="C198" s="156"/>
      <c r="D198" s="156"/>
      <c r="E198" s="156"/>
      <c r="F198" s="156"/>
      <c r="G198" s="156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2.75" customHeight="1" x14ac:dyDescent="0.25">
      <c r="A199" s="156"/>
      <c r="B199" s="156"/>
      <c r="C199" s="156"/>
      <c r="D199" s="156"/>
      <c r="E199" s="156"/>
      <c r="F199" s="156"/>
      <c r="G199" s="156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2.75" customHeight="1" x14ac:dyDescent="0.25">
      <c r="A200" s="156"/>
      <c r="B200" s="156"/>
      <c r="C200" s="156"/>
      <c r="D200" s="156"/>
      <c r="E200" s="156"/>
      <c r="F200" s="156"/>
      <c r="G200" s="156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2.75" customHeight="1" x14ac:dyDescent="0.25">
      <c r="A201" s="156"/>
      <c r="B201" s="156"/>
      <c r="C201" s="156"/>
      <c r="D201" s="156"/>
      <c r="E201" s="156"/>
      <c r="F201" s="156"/>
      <c r="G201" s="156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2.75" customHeight="1" x14ac:dyDescent="0.25">
      <c r="A202" s="156"/>
      <c r="B202" s="156"/>
      <c r="C202" s="156"/>
      <c r="D202" s="156"/>
      <c r="E202" s="156"/>
      <c r="F202" s="156"/>
      <c r="G202" s="156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2.75" customHeight="1" x14ac:dyDescent="0.25">
      <c r="A203" s="156"/>
      <c r="B203" s="156"/>
      <c r="C203" s="156"/>
      <c r="D203" s="156"/>
      <c r="E203" s="156"/>
      <c r="F203" s="156"/>
      <c r="G203" s="156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2.75" customHeight="1" x14ac:dyDescent="0.25">
      <c r="A204" s="156"/>
      <c r="B204" s="156"/>
      <c r="C204" s="156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2.75" customHeight="1" x14ac:dyDescent="0.25">
      <c r="A205" s="156"/>
      <c r="B205" s="156"/>
      <c r="C205" s="156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2.75" customHeight="1" x14ac:dyDescent="0.25">
      <c r="A206" s="156"/>
      <c r="B206" s="156"/>
      <c r="C206" s="156"/>
      <c r="D206" s="156"/>
      <c r="E206" s="156"/>
      <c r="F206" s="156"/>
      <c r="G206" s="156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2.75" customHeight="1" x14ac:dyDescent="0.25">
      <c r="A207" s="156"/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2.75" customHeight="1" x14ac:dyDescent="0.25">
      <c r="A208" s="156"/>
      <c r="B208" s="156"/>
      <c r="C208" s="156"/>
      <c r="D208" s="156"/>
      <c r="E208" s="156"/>
      <c r="F208" s="156"/>
      <c r="G208" s="156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2.75" customHeight="1" x14ac:dyDescent="0.25">
      <c r="A209" s="156"/>
      <c r="B209" s="156"/>
      <c r="C209" s="156"/>
      <c r="D209" s="156"/>
      <c r="E209" s="156"/>
      <c r="F209" s="156"/>
      <c r="G209" s="156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2.75" customHeight="1" x14ac:dyDescent="0.25">
      <c r="A210" s="156"/>
      <c r="B210" s="156"/>
      <c r="C210" s="156"/>
      <c r="D210" s="156"/>
      <c r="E210" s="156"/>
      <c r="F210" s="156"/>
      <c r="G210" s="156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2.75" customHeight="1" x14ac:dyDescent="0.25">
      <c r="A211" s="156"/>
      <c r="B211" s="156"/>
      <c r="C211" s="156"/>
      <c r="D211" s="156"/>
      <c r="E211" s="156"/>
      <c r="F211" s="156"/>
      <c r="G211" s="156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2.75" customHeight="1" x14ac:dyDescent="0.25">
      <c r="A212" s="156"/>
      <c r="B212" s="156"/>
      <c r="C212" s="156"/>
      <c r="D212" s="156"/>
      <c r="E212" s="156"/>
      <c r="F212" s="156"/>
      <c r="G212" s="156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2.75" customHeight="1" x14ac:dyDescent="0.25">
      <c r="A213" s="156"/>
      <c r="B213" s="156"/>
      <c r="C213" s="156"/>
      <c r="D213" s="156"/>
      <c r="E213" s="156"/>
      <c r="F213" s="156"/>
      <c r="G213" s="156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2.75" customHeight="1" x14ac:dyDescent="0.25">
      <c r="A214" s="156"/>
      <c r="B214" s="156"/>
      <c r="C214" s="156"/>
      <c r="D214" s="156"/>
      <c r="E214" s="156"/>
      <c r="F214" s="156"/>
      <c r="G214" s="156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2.75" customHeight="1" x14ac:dyDescent="0.25">
      <c r="A215" s="156"/>
      <c r="B215" s="156"/>
      <c r="C215" s="156"/>
      <c r="D215" s="156"/>
      <c r="E215" s="156"/>
      <c r="F215" s="156"/>
      <c r="G215" s="156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2.75" customHeight="1" x14ac:dyDescent="0.25">
      <c r="A216" s="156"/>
      <c r="B216" s="156"/>
      <c r="C216" s="156"/>
      <c r="D216" s="156"/>
      <c r="E216" s="156"/>
      <c r="F216" s="156"/>
      <c r="G216" s="156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2.75" customHeight="1" x14ac:dyDescent="0.25">
      <c r="A217" s="156"/>
      <c r="B217" s="156"/>
      <c r="C217" s="156"/>
      <c r="D217" s="156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2.75" customHeight="1" x14ac:dyDescent="0.25">
      <c r="A218" s="156"/>
      <c r="B218" s="156"/>
      <c r="C218" s="156"/>
      <c r="D218" s="156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2.75" customHeight="1" x14ac:dyDescent="0.25">
      <c r="A219" s="156"/>
      <c r="B219" s="156"/>
      <c r="C219" s="156"/>
      <c r="D219" s="156"/>
      <c r="E219" s="156"/>
      <c r="F219" s="156"/>
      <c r="G219" s="156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2.75" customHeight="1" x14ac:dyDescent="0.25">
      <c r="A220" s="156"/>
      <c r="B220" s="156"/>
      <c r="C220" s="156"/>
      <c r="D220" s="156"/>
      <c r="E220" s="156"/>
      <c r="F220" s="156"/>
      <c r="G220" s="156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2.75" customHeight="1" x14ac:dyDescent="0.25">
      <c r="A221" s="156"/>
      <c r="B221" s="156"/>
      <c r="C221" s="156"/>
      <c r="D221" s="156"/>
      <c r="E221" s="156"/>
      <c r="F221" s="156"/>
      <c r="G221" s="156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2.75" customHeight="1" x14ac:dyDescent="0.25">
      <c r="A222" s="156"/>
      <c r="B222" s="156"/>
      <c r="C222" s="156"/>
      <c r="D222" s="156"/>
      <c r="E222" s="156"/>
      <c r="F222" s="156"/>
      <c r="G222" s="156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2.75" customHeight="1" x14ac:dyDescent="0.25">
      <c r="A223" s="156"/>
      <c r="B223" s="156"/>
      <c r="C223" s="156"/>
      <c r="D223" s="156"/>
      <c r="E223" s="156"/>
      <c r="F223" s="156"/>
      <c r="G223" s="156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2.75" customHeight="1" x14ac:dyDescent="0.25">
      <c r="A224" s="156"/>
      <c r="B224" s="156"/>
      <c r="C224" s="156"/>
      <c r="D224" s="156"/>
      <c r="E224" s="156"/>
      <c r="F224" s="156"/>
      <c r="G224" s="156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2.75" customHeight="1" x14ac:dyDescent="0.25">
      <c r="A225" s="156"/>
      <c r="B225" s="156"/>
      <c r="C225" s="156"/>
      <c r="D225" s="156"/>
      <c r="E225" s="156"/>
      <c r="F225" s="156"/>
      <c r="G225" s="156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2.75" customHeight="1" x14ac:dyDescent="0.25">
      <c r="A226" s="156"/>
      <c r="B226" s="156"/>
      <c r="C226" s="156"/>
      <c r="D226" s="156"/>
      <c r="E226" s="156"/>
      <c r="F226" s="156"/>
      <c r="G226" s="156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2.75" customHeight="1" x14ac:dyDescent="0.25">
      <c r="A227" s="156"/>
      <c r="B227" s="156"/>
      <c r="C227" s="156"/>
      <c r="D227" s="156"/>
      <c r="E227" s="156"/>
      <c r="F227" s="156"/>
      <c r="G227" s="156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2.75" customHeight="1" x14ac:dyDescent="0.25">
      <c r="A228" s="156"/>
      <c r="B228" s="156"/>
      <c r="C228" s="156"/>
      <c r="D228" s="156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2.75" customHeight="1" x14ac:dyDescent="0.25">
      <c r="A229" s="156"/>
      <c r="B229" s="156"/>
      <c r="C229" s="156"/>
      <c r="D229" s="156"/>
      <c r="E229" s="156"/>
      <c r="F229" s="156"/>
      <c r="G229" s="156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2.75" customHeight="1" x14ac:dyDescent="0.25">
      <c r="A230" s="156"/>
      <c r="B230" s="156"/>
      <c r="C230" s="156"/>
      <c r="D230" s="156"/>
      <c r="E230" s="156"/>
      <c r="F230" s="156"/>
      <c r="G230" s="156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2.75" customHeight="1" x14ac:dyDescent="0.25">
      <c r="A231" s="156"/>
      <c r="B231" s="156"/>
      <c r="C231" s="156"/>
      <c r="D231" s="156"/>
      <c r="E231" s="156"/>
      <c r="F231" s="156"/>
      <c r="G231" s="156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2.75" customHeight="1" x14ac:dyDescent="0.25">
      <c r="A232" s="156"/>
      <c r="B232" s="156"/>
      <c r="C232" s="156"/>
      <c r="D232" s="156"/>
      <c r="E232" s="156"/>
      <c r="F232" s="156"/>
      <c r="G232" s="156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2.75" customHeight="1" x14ac:dyDescent="0.25">
      <c r="A233" s="156"/>
      <c r="B233" s="156"/>
      <c r="C233" s="156"/>
      <c r="D233" s="156"/>
      <c r="E233" s="156"/>
      <c r="F233" s="156"/>
      <c r="G233" s="156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2.75" customHeight="1" x14ac:dyDescent="0.25">
      <c r="A234" s="156"/>
      <c r="B234" s="156"/>
      <c r="C234" s="156"/>
      <c r="D234" s="156"/>
      <c r="E234" s="156"/>
      <c r="F234" s="156"/>
      <c r="G234" s="156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2.75" customHeight="1" x14ac:dyDescent="0.25">
      <c r="A235" s="156"/>
      <c r="B235" s="156"/>
      <c r="C235" s="156"/>
      <c r="D235" s="156"/>
      <c r="E235" s="156"/>
      <c r="F235" s="156"/>
      <c r="G235" s="156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2.75" customHeight="1" x14ac:dyDescent="0.25">
      <c r="A236" s="156"/>
      <c r="B236" s="156"/>
      <c r="C236" s="156"/>
      <c r="D236" s="156"/>
      <c r="E236" s="156"/>
      <c r="F236" s="156"/>
      <c r="G236" s="156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2.75" customHeight="1" x14ac:dyDescent="0.25">
      <c r="A237" s="156"/>
      <c r="B237" s="156"/>
      <c r="C237" s="156"/>
      <c r="D237" s="156"/>
      <c r="E237" s="156"/>
      <c r="F237" s="156"/>
      <c r="G237" s="156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2.75" customHeight="1" x14ac:dyDescent="0.25">
      <c r="A238" s="156"/>
      <c r="B238" s="156"/>
      <c r="C238" s="156"/>
      <c r="D238" s="156"/>
      <c r="E238" s="156"/>
      <c r="F238" s="156"/>
      <c r="G238" s="156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2.75" customHeight="1" x14ac:dyDescent="0.25">
      <c r="A239" s="156"/>
      <c r="B239" s="156"/>
      <c r="C239" s="156"/>
      <c r="D239" s="156"/>
      <c r="E239" s="156"/>
      <c r="F239" s="156"/>
      <c r="G239" s="156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2.75" customHeight="1" x14ac:dyDescent="0.25">
      <c r="A240" s="156"/>
      <c r="B240" s="156"/>
      <c r="C240" s="156"/>
      <c r="D240" s="156"/>
      <c r="E240" s="156"/>
      <c r="F240" s="156"/>
      <c r="G240" s="156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2.75" customHeight="1" x14ac:dyDescent="0.25">
      <c r="A241" s="156"/>
      <c r="B241" s="156"/>
      <c r="C241" s="156"/>
      <c r="D241" s="156"/>
      <c r="E241" s="156"/>
      <c r="F241" s="156"/>
      <c r="G241" s="156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2.75" customHeight="1" x14ac:dyDescent="0.25">
      <c r="A242" s="156"/>
      <c r="B242" s="156"/>
      <c r="C242" s="156"/>
      <c r="D242" s="156"/>
      <c r="E242" s="156"/>
      <c r="F242" s="156"/>
      <c r="G242" s="156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2.75" customHeight="1" x14ac:dyDescent="0.25">
      <c r="A243" s="156"/>
      <c r="B243" s="156"/>
      <c r="C243" s="156"/>
      <c r="D243" s="156"/>
      <c r="E243" s="156"/>
      <c r="F243" s="156"/>
      <c r="G243" s="156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2.75" customHeight="1" x14ac:dyDescent="0.25">
      <c r="A244" s="156"/>
      <c r="B244" s="156"/>
      <c r="C244" s="156"/>
      <c r="D244" s="156"/>
      <c r="E244" s="156"/>
      <c r="F244" s="156"/>
      <c r="G244" s="156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2.75" customHeight="1" x14ac:dyDescent="0.25">
      <c r="A245" s="156"/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2.75" customHeight="1" x14ac:dyDescent="0.25">
      <c r="A246" s="156"/>
      <c r="B246" s="156"/>
      <c r="C246" s="156"/>
      <c r="D246" s="156"/>
      <c r="E246" s="156"/>
      <c r="F246" s="156"/>
      <c r="G246" s="156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2.75" customHeight="1" x14ac:dyDescent="0.25">
      <c r="A247" s="156"/>
      <c r="B247" s="156"/>
      <c r="C247" s="156"/>
      <c r="D247" s="156"/>
      <c r="E247" s="156"/>
      <c r="F247" s="156"/>
      <c r="G247" s="156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2.75" customHeight="1" x14ac:dyDescent="0.25">
      <c r="A248" s="156"/>
      <c r="B248" s="156"/>
      <c r="C248" s="156"/>
      <c r="D248" s="156"/>
      <c r="E248" s="156"/>
      <c r="F248" s="156"/>
      <c r="G248" s="156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2.75" customHeight="1" x14ac:dyDescent="0.25">
      <c r="A249" s="156"/>
      <c r="B249" s="156"/>
      <c r="C249" s="156"/>
      <c r="D249" s="156"/>
      <c r="E249" s="156"/>
      <c r="F249" s="156"/>
      <c r="G249" s="156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2.75" customHeight="1" x14ac:dyDescent="0.25">
      <c r="A250" s="156"/>
      <c r="B250" s="156"/>
      <c r="C250" s="156"/>
      <c r="D250" s="156"/>
      <c r="E250" s="156"/>
      <c r="F250" s="156"/>
      <c r="G250" s="156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2.75" customHeight="1" x14ac:dyDescent="0.25">
      <c r="A251" s="156"/>
      <c r="B251" s="156"/>
      <c r="C251" s="156"/>
      <c r="D251" s="156"/>
      <c r="E251" s="156"/>
      <c r="F251" s="156"/>
      <c r="G251" s="156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2.75" customHeight="1" x14ac:dyDescent="0.25">
      <c r="A252" s="156"/>
      <c r="B252" s="156"/>
      <c r="C252" s="156"/>
      <c r="D252" s="156"/>
      <c r="E252" s="156"/>
      <c r="F252" s="156"/>
      <c r="G252" s="156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2.75" customHeight="1" x14ac:dyDescent="0.25">
      <c r="A253" s="156"/>
      <c r="B253" s="156"/>
      <c r="C253" s="156"/>
      <c r="D253" s="156"/>
      <c r="E253" s="156"/>
      <c r="F253" s="156"/>
      <c r="G253" s="156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2.75" customHeight="1" x14ac:dyDescent="0.25">
      <c r="A254" s="156"/>
      <c r="B254" s="156"/>
      <c r="C254" s="156"/>
      <c r="D254" s="156"/>
      <c r="E254" s="156"/>
      <c r="F254" s="156"/>
      <c r="G254" s="156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2.75" customHeight="1" x14ac:dyDescent="0.25">
      <c r="A255" s="156"/>
      <c r="B255" s="156"/>
      <c r="C255" s="156"/>
      <c r="D255" s="156"/>
      <c r="E255" s="156"/>
      <c r="F255" s="156"/>
      <c r="G255" s="156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2.75" customHeight="1" x14ac:dyDescent="0.25">
      <c r="A256" s="156"/>
      <c r="B256" s="156"/>
      <c r="C256" s="156"/>
      <c r="D256" s="156"/>
      <c r="E256" s="156"/>
      <c r="F256" s="156"/>
      <c r="G256" s="156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2.75" customHeight="1" x14ac:dyDescent="0.25">
      <c r="A257" s="156"/>
      <c r="B257" s="156"/>
      <c r="C257" s="156"/>
      <c r="D257" s="156"/>
      <c r="E257" s="156"/>
      <c r="F257" s="156"/>
      <c r="G257" s="156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2.75" customHeight="1" x14ac:dyDescent="0.25">
      <c r="A258" s="156"/>
      <c r="B258" s="156"/>
      <c r="C258" s="156"/>
      <c r="D258" s="156"/>
      <c r="E258" s="156"/>
      <c r="F258" s="156"/>
      <c r="G258" s="156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2.75" customHeight="1" x14ac:dyDescent="0.25">
      <c r="A259" s="156"/>
      <c r="B259" s="156"/>
      <c r="C259" s="156"/>
      <c r="D259" s="156"/>
      <c r="E259" s="156"/>
      <c r="F259" s="156"/>
      <c r="G259" s="156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2.75" customHeight="1" x14ac:dyDescent="0.25">
      <c r="A260" s="156"/>
      <c r="B260" s="156"/>
      <c r="C260" s="156"/>
      <c r="D260" s="156"/>
      <c r="E260" s="156"/>
      <c r="F260" s="156"/>
      <c r="G260" s="156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2.75" customHeight="1" x14ac:dyDescent="0.25">
      <c r="A261" s="156"/>
      <c r="B261" s="156"/>
      <c r="C261" s="156"/>
      <c r="D261" s="156"/>
      <c r="E261" s="156"/>
      <c r="F261" s="156"/>
      <c r="G261" s="156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2.75" customHeight="1" x14ac:dyDescent="0.25">
      <c r="A262" s="156"/>
      <c r="B262" s="156"/>
      <c r="C262" s="156"/>
      <c r="D262" s="156"/>
      <c r="E262" s="156"/>
      <c r="F262" s="156"/>
      <c r="G262" s="156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2.75" customHeight="1" x14ac:dyDescent="0.25">
      <c r="A263" s="156"/>
      <c r="B263" s="156"/>
      <c r="C263" s="156"/>
      <c r="D263" s="156"/>
      <c r="E263" s="156"/>
      <c r="F263" s="156"/>
      <c r="G263" s="156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2.75" customHeight="1" x14ac:dyDescent="0.25">
      <c r="A264" s="156"/>
      <c r="B264" s="156"/>
      <c r="C264" s="156"/>
      <c r="D264" s="156"/>
      <c r="E264" s="156"/>
      <c r="F264" s="156"/>
      <c r="G264" s="156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2.75" customHeight="1" x14ac:dyDescent="0.25">
      <c r="A265" s="156"/>
      <c r="B265" s="156"/>
      <c r="C265" s="156"/>
      <c r="D265" s="156"/>
      <c r="E265" s="156"/>
      <c r="F265" s="156"/>
      <c r="G265" s="156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2.75" customHeight="1" x14ac:dyDescent="0.25">
      <c r="A266" s="156"/>
      <c r="B266" s="156"/>
      <c r="C266" s="156"/>
      <c r="D266" s="156"/>
      <c r="E266" s="156"/>
      <c r="F266" s="156"/>
      <c r="G266" s="156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2.75" customHeight="1" x14ac:dyDescent="0.25">
      <c r="A267" s="156"/>
      <c r="B267" s="156"/>
      <c r="C267" s="156"/>
      <c r="D267" s="156"/>
      <c r="E267" s="156"/>
      <c r="F267" s="156"/>
      <c r="G267" s="156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2.75" customHeight="1" x14ac:dyDescent="0.25">
      <c r="A268" s="156"/>
      <c r="B268" s="156"/>
      <c r="C268" s="156"/>
      <c r="D268" s="156"/>
      <c r="E268" s="156"/>
      <c r="F268" s="156"/>
      <c r="G268" s="156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2.75" customHeight="1" x14ac:dyDescent="0.25">
      <c r="A269" s="156"/>
      <c r="B269" s="156"/>
      <c r="C269" s="156"/>
      <c r="D269" s="156"/>
      <c r="E269" s="156"/>
      <c r="F269" s="156"/>
      <c r="G269" s="156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2.75" customHeight="1" x14ac:dyDescent="0.25">
      <c r="A270" s="156"/>
      <c r="B270" s="156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2.75" customHeight="1" x14ac:dyDescent="0.25">
      <c r="A271" s="156"/>
      <c r="B271" s="156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2.75" customHeight="1" x14ac:dyDescent="0.25">
      <c r="A272" s="156"/>
      <c r="B272" s="156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2.75" customHeight="1" x14ac:dyDescent="0.25">
      <c r="A273" s="156"/>
      <c r="B273" s="156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2.75" customHeight="1" x14ac:dyDescent="0.25">
      <c r="A274" s="156"/>
      <c r="B274" s="156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2.75" customHeight="1" x14ac:dyDescent="0.25">
      <c r="A275" s="156"/>
      <c r="B275" s="156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2.75" customHeight="1" x14ac:dyDescent="0.25">
      <c r="A276" s="156"/>
      <c r="B276" s="156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2.75" customHeight="1" x14ac:dyDescent="0.25">
      <c r="A277" s="156"/>
      <c r="B277" s="156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2.75" customHeight="1" x14ac:dyDescent="0.25">
      <c r="A278" s="156"/>
      <c r="B278" s="156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2.75" customHeight="1" x14ac:dyDescent="0.25">
      <c r="A279" s="156"/>
      <c r="B279" s="156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2.75" customHeight="1" x14ac:dyDescent="0.25">
      <c r="A280" s="156"/>
      <c r="B280" s="156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2.75" customHeight="1" x14ac:dyDescent="0.25">
      <c r="A281" s="156"/>
      <c r="B281" s="156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2.75" customHeight="1" x14ac:dyDescent="0.25">
      <c r="A282" s="156"/>
      <c r="B282" s="156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2.75" customHeight="1" x14ac:dyDescent="0.25">
      <c r="A283" s="156"/>
      <c r="B283" s="156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2.75" customHeight="1" x14ac:dyDescent="0.25">
      <c r="A284" s="156"/>
      <c r="B284" s="156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2.75" customHeight="1" x14ac:dyDescent="0.25">
      <c r="A285" s="156"/>
      <c r="B285" s="156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2.75" customHeight="1" x14ac:dyDescent="0.25">
      <c r="A286" s="156"/>
      <c r="B286" s="156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2.75" customHeight="1" x14ac:dyDescent="0.25">
      <c r="A287" s="156"/>
      <c r="B287" s="156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2.75" customHeight="1" x14ac:dyDescent="0.25">
      <c r="A288" s="156"/>
      <c r="B288" s="156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2.75" customHeight="1" x14ac:dyDescent="0.25">
      <c r="A289" s="156"/>
      <c r="B289" s="156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2.75" customHeight="1" x14ac:dyDescent="0.25">
      <c r="A290" s="156"/>
      <c r="B290" s="156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2.75" customHeight="1" x14ac:dyDescent="0.25">
      <c r="A291" s="156"/>
      <c r="B291" s="156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2.75" customHeight="1" x14ac:dyDescent="0.25">
      <c r="A292" s="156"/>
      <c r="B292" s="156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2.75" customHeight="1" x14ac:dyDescent="0.25">
      <c r="A293" s="156"/>
      <c r="B293" s="156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2.75" customHeight="1" x14ac:dyDescent="0.25">
      <c r="A294" s="156"/>
      <c r="B294" s="156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2.75" customHeight="1" x14ac:dyDescent="0.25">
      <c r="A295" s="156"/>
      <c r="B295" s="156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2.75" customHeight="1" x14ac:dyDescent="0.25">
      <c r="A296" s="156"/>
      <c r="B296" s="156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2.75" customHeight="1" x14ac:dyDescent="0.25">
      <c r="A297" s="156"/>
      <c r="B297" s="156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2.75" customHeight="1" x14ac:dyDescent="0.25">
      <c r="A298" s="156"/>
      <c r="B298" s="156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2.75" customHeight="1" x14ac:dyDescent="0.25">
      <c r="A299" s="156"/>
      <c r="B299" s="156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2.75" customHeight="1" x14ac:dyDescent="0.25">
      <c r="A300" s="156"/>
      <c r="B300" s="156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2.75" customHeight="1" x14ac:dyDescent="0.25">
      <c r="A301" s="156"/>
      <c r="B301" s="156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2.75" customHeight="1" x14ac:dyDescent="0.25">
      <c r="A302" s="156"/>
      <c r="B302" s="156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2.75" customHeight="1" x14ac:dyDescent="0.25">
      <c r="A303" s="156"/>
      <c r="B303" s="156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2.75" customHeight="1" x14ac:dyDescent="0.25">
      <c r="A304" s="156"/>
      <c r="B304" s="156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2.75" customHeight="1" x14ac:dyDescent="0.25">
      <c r="A305" s="156"/>
      <c r="B305" s="156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2.75" customHeight="1" x14ac:dyDescent="0.25">
      <c r="A306" s="156"/>
      <c r="B306" s="156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2.75" customHeight="1" x14ac:dyDescent="0.25">
      <c r="A307" s="156"/>
      <c r="B307" s="156"/>
      <c r="C307" s="156"/>
      <c r="D307" s="156"/>
      <c r="E307" s="156"/>
      <c r="F307" s="156"/>
      <c r="G307" s="156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2.75" customHeight="1" x14ac:dyDescent="0.25">
      <c r="A308" s="156"/>
      <c r="B308" s="156"/>
      <c r="C308" s="156"/>
      <c r="D308" s="156"/>
      <c r="E308" s="156"/>
      <c r="F308" s="156"/>
      <c r="G308" s="156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2.75" customHeight="1" x14ac:dyDescent="0.25">
      <c r="A309" s="156"/>
      <c r="B309" s="156"/>
      <c r="C309" s="156"/>
      <c r="D309" s="156"/>
      <c r="E309" s="156"/>
      <c r="F309" s="156"/>
      <c r="G309" s="156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2.75" customHeight="1" x14ac:dyDescent="0.25">
      <c r="A310" s="156"/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2.75" customHeight="1" x14ac:dyDescent="0.25">
      <c r="A311" s="156"/>
      <c r="B311" s="156"/>
      <c r="C311" s="156"/>
      <c r="D311" s="156"/>
      <c r="E311" s="156"/>
      <c r="F311" s="156"/>
      <c r="G311" s="156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2.75" customHeight="1" x14ac:dyDescent="0.25">
      <c r="A312" s="156"/>
      <c r="B312" s="156"/>
      <c r="C312" s="156"/>
      <c r="D312" s="156"/>
      <c r="E312" s="156"/>
      <c r="F312" s="156"/>
      <c r="G312" s="156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2.75" customHeight="1" x14ac:dyDescent="0.25">
      <c r="A313" s="156"/>
      <c r="B313" s="156"/>
      <c r="C313" s="156"/>
      <c r="D313" s="156"/>
      <c r="E313" s="156"/>
      <c r="F313" s="156"/>
      <c r="G313" s="156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2.75" customHeight="1" x14ac:dyDescent="0.25">
      <c r="A314" s="156"/>
      <c r="B314" s="156"/>
      <c r="C314" s="156"/>
      <c r="D314" s="156"/>
      <c r="E314" s="156"/>
      <c r="F314" s="156"/>
      <c r="G314" s="156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2.75" customHeight="1" x14ac:dyDescent="0.25">
      <c r="A315" s="156"/>
      <c r="B315" s="156"/>
      <c r="C315" s="156"/>
      <c r="D315" s="156"/>
      <c r="E315" s="156"/>
      <c r="F315" s="156"/>
      <c r="G315" s="156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2.75" customHeight="1" x14ac:dyDescent="0.25">
      <c r="A316" s="156"/>
      <c r="B316" s="156"/>
      <c r="C316" s="156"/>
      <c r="D316" s="156"/>
      <c r="E316" s="156"/>
      <c r="F316" s="156"/>
      <c r="G316" s="156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2.75" customHeight="1" x14ac:dyDescent="0.25">
      <c r="A317" s="156"/>
      <c r="B317" s="156"/>
      <c r="C317" s="156"/>
      <c r="D317" s="156"/>
      <c r="E317" s="156"/>
      <c r="F317" s="156"/>
      <c r="G317" s="156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2.75" customHeight="1" x14ac:dyDescent="0.25">
      <c r="A318" s="156"/>
      <c r="B318" s="156"/>
      <c r="C318" s="156"/>
      <c r="D318" s="156"/>
      <c r="E318" s="156"/>
      <c r="F318" s="156"/>
      <c r="G318" s="156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2.75" customHeight="1" x14ac:dyDescent="0.25">
      <c r="A319" s="156"/>
      <c r="B319" s="156"/>
      <c r="C319" s="156"/>
      <c r="D319" s="156"/>
      <c r="E319" s="156"/>
      <c r="F319" s="156"/>
      <c r="G319" s="156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2.75" customHeight="1" x14ac:dyDescent="0.25">
      <c r="A320" s="156"/>
      <c r="B320" s="156"/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2.75" customHeight="1" x14ac:dyDescent="0.25">
      <c r="A321" s="156"/>
      <c r="B321" s="156"/>
      <c r="C321" s="156"/>
      <c r="D321" s="156"/>
      <c r="E321" s="156"/>
      <c r="F321" s="156"/>
      <c r="G321" s="156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2.75" customHeight="1" x14ac:dyDescent="0.25">
      <c r="A322" s="156"/>
      <c r="B322" s="156"/>
      <c r="C322" s="156"/>
      <c r="D322" s="156"/>
      <c r="E322" s="156"/>
      <c r="F322" s="156"/>
      <c r="G322" s="156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2.75" customHeight="1" x14ac:dyDescent="0.25">
      <c r="A323" s="156"/>
      <c r="B323" s="156"/>
      <c r="C323" s="156"/>
      <c r="D323" s="156"/>
      <c r="E323" s="156"/>
      <c r="F323" s="156"/>
      <c r="G323" s="156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2.75" customHeight="1" x14ac:dyDescent="0.25">
      <c r="A324" s="156"/>
      <c r="B324" s="156"/>
      <c r="C324" s="156"/>
      <c r="D324" s="156"/>
      <c r="E324" s="156"/>
      <c r="F324" s="156"/>
      <c r="G324" s="156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2.75" customHeight="1" x14ac:dyDescent="0.25">
      <c r="A325" s="156"/>
      <c r="B325" s="156"/>
      <c r="C325" s="156"/>
      <c r="D325" s="156"/>
      <c r="E325" s="156"/>
      <c r="F325" s="156"/>
      <c r="G325" s="156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2.75" customHeight="1" x14ac:dyDescent="0.25">
      <c r="A326" s="156"/>
      <c r="B326" s="156"/>
      <c r="C326" s="156"/>
      <c r="D326" s="156"/>
      <c r="E326" s="156"/>
      <c r="F326" s="156"/>
      <c r="G326" s="156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2.75" customHeight="1" x14ac:dyDescent="0.25">
      <c r="A327" s="156"/>
      <c r="B327" s="156"/>
      <c r="C327" s="156"/>
      <c r="D327" s="156"/>
      <c r="E327" s="156"/>
      <c r="F327" s="156"/>
      <c r="G327" s="156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2.75" customHeight="1" x14ac:dyDescent="0.25">
      <c r="A328" s="156"/>
      <c r="B328" s="156"/>
      <c r="C328" s="156"/>
      <c r="D328" s="156"/>
      <c r="E328" s="156"/>
      <c r="F328" s="156"/>
      <c r="G328" s="156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2.75" customHeight="1" x14ac:dyDescent="0.25">
      <c r="A329" s="156"/>
      <c r="B329" s="156"/>
      <c r="C329" s="156"/>
      <c r="D329" s="156"/>
      <c r="E329" s="156"/>
      <c r="F329" s="156"/>
      <c r="G329" s="156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2.75" customHeight="1" x14ac:dyDescent="0.25">
      <c r="A330" s="156"/>
      <c r="B330" s="156"/>
      <c r="C330" s="156"/>
      <c r="D330" s="156"/>
      <c r="E330" s="156"/>
      <c r="F330" s="156"/>
      <c r="G330" s="156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2.75" customHeight="1" x14ac:dyDescent="0.25">
      <c r="A331" s="156"/>
      <c r="B331" s="156"/>
      <c r="C331" s="156"/>
      <c r="D331" s="156"/>
      <c r="E331" s="156"/>
      <c r="F331" s="156"/>
      <c r="G331" s="156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2.75" customHeight="1" x14ac:dyDescent="0.25">
      <c r="A332" s="156"/>
      <c r="B332" s="156"/>
      <c r="C332" s="156"/>
      <c r="D332" s="156"/>
      <c r="E332" s="156"/>
      <c r="F332" s="156"/>
      <c r="G332" s="156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2.75" customHeight="1" x14ac:dyDescent="0.25">
      <c r="A333" s="156"/>
      <c r="B333" s="156"/>
      <c r="C333" s="156"/>
      <c r="D333" s="156"/>
      <c r="E333" s="156"/>
      <c r="F333" s="156"/>
      <c r="G333" s="156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2.75" customHeight="1" x14ac:dyDescent="0.25">
      <c r="A334" s="156"/>
      <c r="B334" s="156"/>
      <c r="C334" s="156"/>
      <c r="D334" s="156"/>
      <c r="E334" s="156"/>
      <c r="F334" s="156"/>
      <c r="G334" s="156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2.75" customHeight="1" x14ac:dyDescent="0.25">
      <c r="A335" s="156"/>
      <c r="B335" s="156"/>
      <c r="C335" s="156"/>
      <c r="D335" s="156"/>
      <c r="E335" s="156"/>
      <c r="F335" s="156"/>
      <c r="G335" s="156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2.75" customHeight="1" x14ac:dyDescent="0.25">
      <c r="A336" s="156"/>
      <c r="B336" s="156"/>
      <c r="C336" s="156"/>
      <c r="D336" s="156"/>
      <c r="E336" s="156"/>
      <c r="F336" s="156"/>
      <c r="G336" s="156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2.75" customHeight="1" x14ac:dyDescent="0.25">
      <c r="A337" s="156"/>
      <c r="B337" s="156"/>
      <c r="C337" s="156"/>
      <c r="D337" s="156"/>
      <c r="E337" s="156"/>
      <c r="F337" s="156"/>
      <c r="G337" s="156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2.75" customHeight="1" x14ac:dyDescent="0.25">
      <c r="A338" s="156"/>
      <c r="B338" s="156"/>
      <c r="C338" s="156"/>
      <c r="D338" s="156"/>
      <c r="E338" s="156"/>
      <c r="F338" s="156"/>
      <c r="G338" s="156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2.75" customHeight="1" x14ac:dyDescent="0.25">
      <c r="A339" s="156"/>
      <c r="B339" s="156"/>
      <c r="C339" s="156"/>
      <c r="D339" s="156"/>
      <c r="E339" s="156"/>
      <c r="F339" s="156"/>
      <c r="G339" s="156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2.75" customHeight="1" x14ac:dyDescent="0.25">
      <c r="A340" s="156"/>
      <c r="B340" s="156"/>
      <c r="C340" s="156"/>
      <c r="D340" s="156"/>
      <c r="E340" s="156"/>
      <c r="F340" s="156"/>
      <c r="G340" s="156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2.75" customHeight="1" x14ac:dyDescent="0.25">
      <c r="A341" s="156"/>
      <c r="B341" s="156"/>
      <c r="C341" s="156"/>
      <c r="D341" s="156"/>
      <c r="E341" s="156"/>
      <c r="F341" s="156"/>
      <c r="G341" s="156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2.75" customHeight="1" x14ac:dyDescent="0.25">
      <c r="A342" s="156"/>
      <c r="B342" s="156"/>
      <c r="C342" s="156"/>
      <c r="D342" s="156"/>
      <c r="E342" s="156"/>
      <c r="F342" s="156"/>
      <c r="G342" s="156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2.75" customHeight="1" x14ac:dyDescent="0.25">
      <c r="A343" s="156"/>
      <c r="B343" s="156"/>
      <c r="C343" s="156"/>
      <c r="D343" s="156"/>
      <c r="E343" s="156"/>
      <c r="F343" s="156"/>
      <c r="G343" s="156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2.75" customHeight="1" x14ac:dyDescent="0.25">
      <c r="A344" s="156"/>
      <c r="B344" s="156"/>
      <c r="C344" s="156"/>
      <c r="D344" s="156"/>
      <c r="E344" s="156"/>
      <c r="F344" s="156"/>
      <c r="G344" s="156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2.75" customHeight="1" x14ac:dyDescent="0.25">
      <c r="A345" s="156"/>
      <c r="B345" s="156"/>
      <c r="C345" s="156"/>
      <c r="D345" s="156"/>
      <c r="E345" s="156"/>
      <c r="F345" s="156"/>
      <c r="G345" s="156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2.75" customHeight="1" x14ac:dyDescent="0.25">
      <c r="A346" s="156"/>
      <c r="B346" s="156"/>
      <c r="C346" s="156"/>
      <c r="D346" s="156"/>
      <c r="E346" s="156"/>
      <c r="F346" s="156"/>
      <c r="G346" s="156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2.75" customHeight="1" x14ac:dyDescent="0.25">
      <c r="A347" s="156"/>
      <c r="B347" s="156"/>
      <c r="C347" s="156"/>
      <c r="D347" s="156"/>
      <c r="E347" s="156"/>
      <c r="F347" s="156"/>
      <c r="G347" s="156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2.75" customHeight="1" x14ac:dyDescent="0.25">
      <c r="A348" s="156"/>
      <c r="B348" s="156"/>
      <c r="C348" s="156"/>
      <c r="D348" s="156"/>
      <c r="E348" s="156"/>
      <c r="F348" s="156"/>
      <c r="G348" s="156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2.75" customHeight="1" x14ac:dyDescent="0.25">
      <c r="A349" s="156"/>
      <c r="B349" s="156"/>
      <c r="C349" s="156"/>
      <c r="D349" s="156"/>
      <c r="E349" s="156"/>
      <c r="F349" s="156"/>
      <c r="G349" s="156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2.75" customHeight="1" x14ac:dyDescent="0.25">
      <c r="A350" s="156"/>
      <c r="B350" s="156"/>
      <c r="C350" s="156"/>
      <c r="D350" s="156"/>
      <c r="E350" s="156"/>
      <c r="F350" s="156"/>
      <c r="G350" s="156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2.75" customHeight="1" x14ac:dyDescent="0.25">
      <c r="A351" s="156"/>
      <c r="B351" s="156"/>
      <c r="C351" s="156"/>
      <c r="D351" s="156"/>
      <c r="E351" s="156"/>
      <c r="F351" s="156"/>
      <c r="G351" s="156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2.75" customHeight="1" x14ac:dyDescent="0.25">
      <c r="A352" s="156"/>
      <c r="B352" s="156"/>
      <c r="C352" s="156"/>
      <c r="D352" s="156"/>
      <c r="E352" s="156"/>
      <c r="F352" s="156"/>
      <c r="G352" s="156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2.75" customHeight="1" x14ac:dyDescent="0.25">
      <c r="A353" s="156"/>
      <c r="B353" s="156"/>
      <c r="C353" s="156"/>
      <c r="D353" s="156"/>
      <c r="E353" s="156"/>
      <c r="F353" s="156"/>
      <c r="G353" s="156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2.75" customHeight="1" x14ac:dyDescent="0.25">
      <c r="A354" s="156"/>
      <c r="B354" s="156"/>
      <c r="C354" s="156"/>
      <c r="D354" s="156"/>
      <c r="E354" s="156"/>
      <c r="F354" s="156"/>
      <c r="G354" s="156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2.75" customHeight="1" x14ac:dyDescent="0.25">
      <c r="A355" s="156"/>
      <c r="B355" s="156"/>
      <c r="C355" s="156"/>
      <c r="D355" s="156"/>
      <c r="E355" s="156"/>
      <c r="F355" s="156"/>
      <c r="G355" s="156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2.75" customHeight="1" x14ac:dyDescent="0.25">
      <c r="A356" s="156"/>
      <c r="B356" s="156"/>
      <c r="C356" s="156"/>
      <c r="D356" s="156"/>
      <c r="E356" s="156"/>
      <c r="F356" s="156"/>
      <c r="G356" s="156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2.75" customHeight="1" x14ac:dyDescent="0.25">
      <c r="A357" s="156"/>
      <c r="B357" s="156"/>
      <c r="C357" s="156"/>
      <c r="D357" s="156"/>
      <c r="E357" s="156"/>
      <c r="F357" s="156"/>
      <c r="G357" s="156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2.75" customHeight="1" x14ac:dyDescent="0.25">
      <c r="A358" s="156"/>
      <c r="B358" s="156"/>
      <c r="C358" s="156"/>
      <c r="D358" s="156"/>
      <c r="E358" s="156"/>
      <c r="F358" s="156"/>
      <c r="G358" s="156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2.75" customHeight="1" x14ac:dyDescent="0.25">
      <c r="A359" s="156"/>
      <c r="B359" s="156"/>
      <c r="C359" s="156"/>
      <c r="D359" s="156"/>
      <c r="E359" s="156"/>
      <c r="F359" s="156"/>
      <c r="G359" s="156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2.75" customHeight="1" x14ac:dyDescent="0.25">
      <c r="A360" s="156"/>
      <c r="B360" s="156"/>
      <c r="C360" s="156"/>
      <c r="D360" s="156"/>
      <c r="E360" s="156"/>
      <c r="F360" s="156"/>
      <c r="G360" s="156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2.75" customHeight="1" x14ac:dyDescent="0.25">
      <c r="A361" s="156"/>
      <c r="B361" s="156"/>
      <c r="C361" s="156"/>
      <c r="D361" s="156"/>
      <c r="E361" s="156"/>
      <c r="F361" s="156"/>
      <c r="G361" s="156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2.75" customHeight="1" x14ac:dyDescent="0.25">
      <c r="A362" s="156"/>
      <c r="B362" s="156"/>
      <c r="C362" s="156"/>
      <c r="D362" s="156"/>
      <c r="E362" s="156"/>
      <c r="F362" s="156"/>
      <c r="G362" s="156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2.75" customHeight="1" x14ac:dyDescent="0.25">
      <c r="A363" s="156"/>
      <c r="B363" s="156"/>
      <c r="C363" s="156"/>
      <c r="D363" s="156"/>
      <c r="E363" s="156"/>
      <c r="F363" s="156"/>
      <c r="G363" s="156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2.75" customHeight="1" x14ac:dyDescent="0.25">
      <c r="A364" s="156"/>
      <c r="B364" s="156"/>
      <c r="C364" s="156"/>
      <c r="D364" s="156"/>
      <c r="E364" s="156"/>
      <c r="F364" s="156"/>
      <c r="G364" s="156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2.75" customHeight="1" x14ac:dyDescent="0.25">
      <c r="A365" s="156"/>
      <c r="B365" s="156"/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2.75" customHeight="1" x14ac:dyDescent="0.25">
      <c r="A366" s="156"/>
      <c r="B366" s="156"/>
      <c r="C366" s="156"/>
      <c r="D366" s="156"/>
      <c r="E366" s="156"/>
      <c r="F366" s="156"/>
      <c r="G366" s="156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2.75" customHeight="1" x14ac:dyDescent="0.25">
      <c r="A367" s="156"/>
      <c r="B367" s="156"/>
      <c r="C367" s="156"/>
      <c r="D367" s="156"/>
      <c r="E367" s="156"/>
      <c r="F367" s="156"/>
      <c r="G367" s="156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2.75" customHeight="1" x14ac:dyDescent="0.25">
      <c r="A368" s="156"/>
      <c r="B368" s="156"/>
      <c r="C368" s="156"/>
      <c r="D368" s="156"/>
      <c r="E368" s="156"/>
      <c r="F368" s="156"/>
      <c r="G368" s="156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2.75" customHeight="1" x14ac:dyDescent="0.25">
      <c r="A369" s="156"/>
      <c r="B369" s="156"/>
      <c r="C369" s="156"/>
      <c r="D369" s="156"/>
      <c r="E369" s="156"/>
      <c r="F369" s="156"/>
      <c r="G369" s="156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2.75" customHeight="1" x14ac:dyDescent="0.25">
      <c r="A370" s="156"/>
      <c r="B370" s="156"/>
      <c r="C370" s="156"/>
      <c r="D370" s="156"/>
      <c r="E370" s="156"/>
      <c r="F370" s="156"/>
      <c r="G370" s="156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2.75" customHeight="1" x14ac:dyDescent="0.25">
      <c r="A371" s="156"/>
      <c r="B371" s="156"/>
      <c r="C371" s="156"/>
      <c r="D371" s="156"/>
      <c r="E371" s="156"/>
      <c r="F371" s="156"/>
      <c r="G371" s="156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2.75" customHeight="1" x14ac:dyDescent="0.25">
      <c r="A372" s="156"/>
      <c r="B372" s="156"/>
      <c r="C372" s="156"/>
      <c r="D372" s="156"/>
      <c r="E372" s="156"/>
      <c r="F372" s="156"/>
      <c r="G372" s="156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2.75" customHeight="1" x14ac:dyDescent="0.25">
      <c r="A373" s="156"/>
      <c r="B373" s="156"/>
      <c r="C373" s="156"/>
      <c r="D373" s="156"/>
      <c r="E373" s="156"/>
      <c r="F373" s="156"/>
      <c r="G373" s="156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2.75" customHeight="1" x14ac:dyDescent="0.25">
      <c r="A374" s="156"/>
      <c r="B374" s="156"/>
      <c r="C374" s="156"/>
      <c r="D374" s="156"/>
      <c r="E374" s="156"/>
      <c r="F374" s="156"/>
      <c r="G374" s="156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2.75" customHeight="1" x14ac:dyDescent="0.25">
      <c r="A375" s="156"/>
      <c r="B375" s="156"/>
      <c r="C375" s="156"/>
      <c r="D375" s="156"/>
      <c r="E375" s="156"/>
      <c r="F375" s="156"/>
      <c r="G375" s="156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2.75" customHeight="1" x14ac:dyDescent="0.25">
      <c r="A376" s="156"/>
      <c r="B376" s="156"/>
      <c r="C376" s="156"/>
      <c r="D376" s="156"/>
      <c r="E376" s="156"/>
      <c r="F376" s="156"/>
      <c r="G376" s="156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2.75" customHeight="1" x14ac:dyDescent="0.25">
      <c r="A377" s="156"/>
      <c r="B377" s="156"/>
      <c r="C377" s="156"/>
      <c r="D377" s="156"/>
      <c r="E377" s="156"/>
      <c r="F377" s="156"/>
      <c r="G377" s="156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2.75" customHeight="1" x14ac:dyDescent="0.25">
      <c r="A378" s="156"/>
      <c r="B378" s="156"/>
      <c r="C378" s="156"/>
      <c r="D378" s="156"/>
      <c r="E378" s="156"/>
      <c r="F378" s="156"/>
      <c r="G378" s="156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2.75" customHeight="1" x14ac:dyDescent="0.25">
      <c r="A379" s="156"/>
      <c r="B379" s="156"/>
      <c r="C379" s="156"/>
      <c r="D379" s="156"/>
      <c r="E379" s="156"/>
      <c r="F379" s="156"/>
      <c r="G379" s="156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2.75" customHeight="1" x14ac:dyDescent="0.25">
      <c r="A380" s="156"/>
      <c r="B380" s="156"/>
      <c r="C380" s="156"/>
      <c r="D380" s="156"/>
      <c r="E380" s="156"/>
      <c r="F380" s="156"/>
      <c r="G380" s="156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2.75" customHeight="1" x14ac:dyDescent="0.25">
      <c r="A381" s="156"/>
      <c r="B381" s="156"/>
      <c r="C381" s="156"/>
      <c r="D381" s="156"/>
      <c r="E381" s="156"/>
      <c r="F381" s="156"/>
      <c r="G381" s="156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2.75" customHeight="1" x14ac:dyDescent="0.25">
      <c r="A382" s="156"/>
      <c r="B382" s="156"/>
      <c r="C382" s="156"/>
      <c r="D382" s="156"/>
      <c r="E382" s="156"/>
      <c r="F382" s="156"/>
      <c r="G382" s="156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2.75" customHeight="1" x14ac:dyDescent="0.25">
      <c r="A383" s="156"/>
      <c r="B383" s="156"/>
      <c r="C383" s="156"/>
      <c r="D383" s="156"/>
      <c r="E383" s="156"/>
      <c r="F383" s="156"/>
      <c r="G383" s="156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2.75" customHeight="1" x14ac:dyDescent="0.25">
      <c r="A384" s="156"/>
      <c r="B384" s="156"/>
      <c r="C384" s="156"/>
      <c r="D384" s="156"/>
      <c r="E384" s="156"/>
      <c r="F384" s="156"/>
      <c r="G384" s="156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2.75" customHeight="1" x14ac:dyDescent="0.25">
      <c r="A385" s="156"/>
      <c r="B385" s="156"/>
      <c r="C385" s="156"/>
      <c r="D385" s="156"/>
      <c r="E385" s="156"/>
      <c r="F385" s="156"/>
      <c r="G385" s="156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2.75" customHeight="1" x14ac:dyDescent="0.25">
      <c r="A386" s="156"/>
      <c r="B386" s="156"/>
      <c r="C386" s="156"/>
      <c r="D386" s="156"/>
      <c r="E386" s="156"/>
      <c r="F386" s="156"/>
      <c r="G386" s="156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2.75" customHeight="1" x14ac:dyDescent="0.25">
      <c r="A387" s="156"/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2.75" customHeight="1" x14ac:dyDescent="0.25">
      <c r="A388" s="156"/>
      <c r="B388" s="156"/>
      <c r="C388" s="156"/>
      <c r="D388" s="156"/>
      <c r="E388" s="156"/>
      <c r="F388" s="156"/>
      <c r="G388" s="156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2.75" customHeight="1" x14ac:dyDescent="0.25">
      <c r="A389" s="156"/>
      <c r="B389" s="156"/>
      <c r="C389" s="156"/>
      <c r="D389" s="156"/>
      <c r="E389" s="156"/>
      <c r="F389" s="156"/>
      <c r="G389" s="156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2.75" customHeight="1" x14ac:dyDescent="0.25">
      <c r="A390" s="156"/>
      <c r="B390" s="156"/>
      <c r="C390" s="156"/>
      <c r="D390" s="156"/>
      <c r="E390" s="156"/>
      <c r="F390" s="156"/>
      <c r="G390" s="156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2.75" customHeight="1" x14ac:dyDescent="0.25">
      <c r="A391" s="156"/>
      <c r="B391" s="156"/>
      <c r="C391" s="156"/>
      <c r="D391" s="156"/>
      <c r="E391" s="156"/>
      <c r="F391" s="156"/>
      <c r="G391" s="156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2.75" customHeight="1" x14ac:dyDescent="0.25">
      <c r="A392" s="156"/>
      <c r="B392" s="156"/>
      <c r="C392" s="156"/>
      <c r="D392" s="156"/>
      <c r="E392" s="156"/>
      <c r="F392" s="156"/>
      <c r="G392" s="156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2.75" customHeight="1" x14ac:dyDescent="0.25">
      <c r="A393" s="156"/>
      <c r="B393" s="156"/>
      <c r="C393" s="156"/>
      <c r="D393" s="156"/>
      <c r="E393" s="156"/>
      <c r="F393" s="156"/>
      <c r="G393" s="156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2.75" customHeight="1" x14ac:dyDescent="0.25">
      <c r="A394" s="156"/>
      <c r="B394" s="156"/>
      <c r="C394" s="156"/>
      <c r="D394" s="156"/>
      <c r="E394" s="156"/>
      <c r="F394" s="156"/>
      <c r="G394" s="156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2.75" customHeight="1" x14ac:dyDescent="0.25">
      <c r="A395" s="156"/>
      <c r="B395" s="156"/>
      <c r="C395" s="156"/>
      <c r="D395" s="156"/>
      <c r="E395" s="156"/>
      <c r="F395" s="156"/>
      <c r="G395" s="156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2.75" customHeight="1" x14ac:dyDescent="0.25">
      <c r="A396" s="156"/>
      <c r="B396" s="156"/>
      <c r="C396" s="156"/>
      <c r="D396" s="156"/>
      <c r="E396" s="156"/>
      <c r="F396" s="156"/>
      <c r="G396" s="156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2.75" customHeight="1" x14ac:dyDescent="0.25">
      <c r="A397" s="156"/>
      <c r="B397" s="156"/>
      <c r="C397" s="156"/>
      <c r="D397" s="156"/>
      <c r="E397" s="156"/>
      <c r="F397" s="156"/>
      <c r="G397" s="156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2.75" customHeight="1" x14ac:dyDescent="0.25">
      <c r="A398" s="156"/>
      <c r="B398" s="156"/>
      <c r="C398" s="156"/>
      <c r="D398" s="156"/>
      <c r="E398" s="156"/>
      <c r="F398" s="156"/>
      <c r="G398" s="156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2.75" customHeight="1" x14ac:dyDescent="0.25">
      <c r="A399" s="156"/>
      <c r="B399" s="156"/>
      <c r="C399" s="156"/>
      <c r="D399" s="156"/>
      <c r="E399" s="156"/>
      <c r="F399" s="156"/>
      <c r="G399" s="156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2.75" customHeight="1" x14ac:dyDescent="0.25">
      <c r="A400" s="156"/>
      <c r="B400" s="156"/>
      <c r="C400" s="156"/>
      <c r="D400" s="156"/>
      <c r="E400" s="156"/>
      <c r="F400" s="156"/>
      <c r="G400" s="156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2.75" customHeight="1" x14ac:dyDescent="0.25">
      <c r="A401" s="156"/>
      <c r="B401" s="156"/>
      <c r="C401" s="156"/>
      <c r="D401" s="156"/>
      <c r="E401" s="156"/>
      <c r="F401" s="156"/>
      <c r="G401" s="156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2.75" customHeight="1" x14ac:dyDescent="0.25">
      <c r="A402" s="156"/>
      <c r="B402" s="156"/>
      <c r="C402" s="156"/>
      <c r="D402" s="156"/>
      <c r="E402" s="156"/>
      <c r="F402" s="156"/>
      <c r="G402" s="156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2.75" customHeight="1" x14ac:dyDescent="0.25">
      <c r="A403" s="156"/>
      <c r="B403" s="156"/>
      <c r="C403" s="156"/>
      <c r="D403" s="156"/>
      <c r="E403" s="156"/>
      <c r="F403" s="156"/>
      <c r="G403" s="156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2.75" customHeight="1" x14ac:dyDescent="0.25">
      <c r="A404" s="156"/>
      <c r="B404" s="156"/>
      <c r="C404" s="156"/>
      <c r="D404" s="156"/>
      <c r="E404" s="156"/>
      <c r="F404" s="156"/>
      <c r="G404" s="156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2.75" customHeight="1" x14ac:dyDescent="0.25">
      <c r="A405" s="156"/>
      <c r="B405" s="156"/>
      <c r="C405" s="156"/>
      <c r="D405" s="156"/>
      <c r="E405" s="156"/>
      <c r="F405" s="156"/>
      <c r="G405" s="156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2.75" customHeight="1" x14ac:dyDescent="0.25">
      <c r="A406" s="156"/>
      <c r="B406" s="156"/>
      <c r="C406" s="156"/>
      <c r="D406" s="156"/>
      <c r="E406" s="156"/>
      <c r="F406" s="156"/>
      <c r="G406" s="156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2.75" customHeight="1" x14ac:dyDescent="0.25">
      <c r="A407" s="156"/>
      <c r="B407" s="156"/>
      <c r="C407" s="156"/>
      <c r="D407" s="156"/>
      <c r="E407" s="156"/>
      <c r="F407" s="156"/>
      <c r="G407" s="156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2.75" customHeight="1" x14ac:dyDescent="0.25">
      <c r="A408" s="156"/>
      <c r="B408" s="156"/>
      <c r="C408" s="156"/>
      <c r="D408" s="156"/>
      <c r="E408" s="156"/>
      <c r="F408" s="156"/>
      <c r="G408" s="156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2.75" customHeight="1" x14ac:dyDescent="0.25">
      <c r="A409" s="156"/>
      <c r="B409" s="156"/>
      <c r="C409" s="156"/>
      <c r="D409" s="156"/>
      <c r="E409" s="156"/>
      <c r="F409" s="156"/>
      <c r="G409" s="156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2.75" customHeight="1" x14ac:dyDescent="0.25">
      <c r="A410" s="156"/>
      <c r="B410" s="156"/>
      <c r="C410" s="156"/>
      <c r="D410" s="156"/>
      <c r="E410" s="156"/>
      <c r="F410" s="156"/>
      <c r="G410" s="156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2.75" customHeight="1" x14ac:dyDescent="0.25">
      <c r="A411" s="156"/>
      <c r="B411" s="156"/>
      <c r="C411" s="156"/>
      <c r="D411" s="156"/>
      <c r="E411" s="156"/>
      <c r="F411" s="156"/>
      <c r="G411" s="156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2.75" customHeight="1" x14ac:dyDescent="0.25">
      <c r="A412" s="156"/>
      <c r="B412" s="156"/>
      <c r="C412" s="156"/>
      <c r="D412" s="156"/>
      <c r="E412" s="156"/>
      <c r="F412" s="156"/>
      <c r="G412" s="156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2.75" customHeight="1" x14ac:dyDescent="0.25">
      <c r="A413" s="156"/>
      <c r="B413" s="156"/>
      <c r="C413" s="156"/>
      <c r="D413" s="156"/>
      <c r="E413" s="156"/>
      <c r="F413" s="156"/>
      <c r="G413" s="156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2.75" customHeight="1" x14ac:dyDescent="0.25">
      <c r="A414" s="156"/>
      <c r="B414" s="156"/>
      <c r="C414" s="156"/>
      <c r="D414" s="156"/>
      <c r="E414" s="156"/>
      <c r="F414" s="156"/>
      <c r="G414" s="156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2.75" customHeight="1" x14ac:dyDescent="0.25">
      <c r="A415" s="156"/>
      <c r="B415" s="156"/>
      <c r="C415" s="156"/>
      <c r="D415" s="156"/>
      <c r="E415" s="156"/>
      <c r="F415" s="156"/>
      <c r="G415" s="156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2.75" customHeight="1" x14ac:dyDescent="0.25">
      <c r="A416" s="156"/>
      <c r="B416" s="156"/>
      <c r="C416" s="156"/>
      <c r="D416" s="156"/>
      <c r="E416" s="156"/>
      <c r="F416" s="156"/>
      <c r="G416" s="156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2.75" customHeight="1" x14ac:dyDescent="0.25">
      <c r="A417" s="156"/>
      <c r="B417" s="156"/>
      <c r="C417" s="156"/>
      <c r="D417" s="156"/>
      <c r="E417" s="156"/>
      <c r="F417" s="156"/>
      <c r="G417" s="156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2.75" customHeight="1" x14ac:dyDescent="0.25">
      <c r="A418" s="156"/>
      <c r="B418" s="156"/>
      <c r="C418" s="156"/>
      <c r="D418" s="156"/>
      <c r="E418" s="156"/>
      <c r="F418" s="156"/>
      <c r="G418" s="156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2.75" customHeight="1" x14ac:dyDescent="0.25">
      <c r="A419" s="156"/>
      <c r="B419" s="156"/>
      <c r="C419" s="156"/>
      <c r="D419" s="156"/>
      <c r="E419" s="156"/>
      <c r="F419" s="156"/>
      <c r="G419" s="156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2.75" customHeight="1" x14ac:dyDescent="0.25">
      <c r="A420" s="156"/>
      <c r="B420" s="156"/>
      <c r="C420" s="156"/>
      <c r="D420" s="156"/>
      <c r="E420" s="156"/>
      <c r="F420" s="156"/>
      <c r="G420" s="156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2.75" customHeight="1" x14ac:dyDescent="0.25">
      <c r="A421" s="156"/>
      <c r="B421" s="156"/>
      <c r="C421" s="156"/>
      <c r="D421" s="156"/>
      <c r="E421" s="156"/>
      <c r="F421" s="156"/>
      <c r="G421" s="156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2.75" customHeight="1" x14ac:dyDescent="0.25">
      <c r="A422" s="156"/>
      <c r="B422" s="156"/>
      <c r="C422" s="156"/>
      <c r="D422" s="156"/>
      <c r="E422" s="156"/>
      <c r="F422" s="156"/>
      <c r="G422" s="156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2.75" customHeight="1" x14ac:dyDescent="0.25">
      <c r="A423" s="156"/>
      <c r="B423" s="156"/>
      <c r="C423" s="156"/>
      <c r="D423" s="156"/>
      <c r="E423" s="156"/>
      <c r="F423" s="156"/>
      <c r="G423" s="156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2.75" customHeight="1" x14ac:dyDescent="0.25">
      <c r="A424" s="156"/>
      <c r="B424" s="156"/>
      <c r="C424" s="156"/>
      <c r="D424" s="156"/>
      <c r="E424" s="156"/>
      <c r="F424" s="156"/>
      <c r="G424" s="156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2.75" customHeight="1" x14ac:dyDescent="0.25">
      <c r="A425" s="156"/>
      <c r="B425" s="156"/>
      <c r="C425" s="156"/>
      <c r="D425" s="156"/>
      <c r="E425" s="156"/>
      <c r="F425" s="156"/>
      <c r="G425" s="156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2.75" customHeight="1" x14ac:dyDescent="0.25">
      <c r="A426" s="156"/>
      <c r="B426" s="156"/>
      <c r="C426" s="156"/>
      <c r="D426" s="156"/>
      <c r="E426" s="156"/>
      <c r="F426" s="156"/>
      <c r="G426" s="156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2.75" customHeight="1" x14ac:dyDescent="0.25">
      <c r="A427" s="156"/>
      <c r="B427" s="156"/>
      <c r="C427" s="156"/>
      <c r="D427" s="156"/>
      <c r="E427" s="156"/>
      <c r="F427" s="156"/>
      <c r="G427" s="156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2.75" customHeight="1" x14ac:dyDescent="0.25">
      <c r="A428" s="156"/>
      <c r="B428" s="156"/>
      <c r="C428" s="156"/>
      <c r="D428" s="156"/>
      <c r="E428" s="156"/>
      <c r="F428" s="156"/>
      <c r="G428" s="156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2.75" customHeight="1" x14ac:dyDescent="0.25">
      <c r="A429" s="156"/>
      <c r="B429" s="156"/>
      <c r="C429" s="156"/>
      <c r="D429" s="156"/>
      <c r="E429" s="156"/>
      <c r="F429" s="156"/>
      <c r="G429" s="156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2.75" customHeight="1" x14ac:dyDescent="0.25">
      <c r="A430" s="156"/>
      <c r="B430" s="156"/>
      <c r="C430" s="156"/>
      <c r="D430" s="156"/>
      <c r="E430" s="156"/>
      <c r="F430" s="156"/>
      <c r="G430" s="156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2.75" customHeight="1" x14ac:dyDescent="0.25">
      <c r="A431" s="156"/>
      <c r="B431" s="156"/>
      <c r="C431" s="156"/>
      <c r="D431" s="156"/>
      <c r="E431" s="156"/>
      <c r="F431" s="156"/>
      <c r="G431" s="156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2.75" customHeight="1" x14ac:dyDescent="0.25">
      <c r="A432" s="156"/>
      <c r="B432" s="156"/>
      <c r="C432" s="156"/>
      <c r="D432" s="156"/>
      <c r="E432" s="156"/>
      <c r="F432" s="156"/>
      <c r="G432" s="156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2.75" customHeight="1" x14ac:dyDescent="0.25">
      <c r="A433" s="156"/>
      <c r="B433" s="156"/>
      <c r="C433" s="156"/>
      <c r="D433" s="156"/>
      <c r="E433" s="156"/>
      <c r="F433" s="156"/>
      <c r="G433" s="156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2.75" customHeight="1" x14ac:dyDescent="0.25">
      <c r="A434" s="156"/>
      <c r="B434" s="156"/>
      <c r="C434" s="156"/>
      <c r="D434" s="156"/>
      <c r="E434" s="156"/>
      <c r="F434" s="156"/>
      <c r="G434" s="156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2.75" customHeight="1" x14ac:dyDescent="0.25">
      <c r="A435" s="156"/>
      <c r="B435" s="156"/>
      <c r="C435" s="156"/>
      <c r="D435" s="156"/>
      <c r="E435" s="156"/>
      <c r="F435" s="156"/>
      <c r="G435" s="156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2.75" customHeight="1" x14ac:dyDescent="0.25">
      <c r="A436" s="156"/>
      <c r="B436" s="156"/>
      <c r="C436" s="156"/>
      <c r="D436" s="156"/>
      <c r="E436" s="156"/>
      <c r="F436" s="156"/>
      <c r="G436" s="156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2.75" customHeight="1" x14ac:dyDescent="0.25">
      <c r="A437" s="156"/>
      <c r="B437" s="156"/>
      <c r="C437" s="156"/>
      <c r="D437" s="156"/>
      <c r="E437" s="156"/>
      <c r="F437" s="156"/>
      <c r="G437" s="156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2.75" customHeight="1" x14ac:dyDescent="0.25">
      <c r="A438" s="156"/>
      <c r="B438" s="156"/>
      <c r="C438" s="156"/>
      <c r="D438" s="156"/>
      <c r="E438" s="156"/>
      <c r="F438" s="156"/>
      <c r="G438" s="156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2.75" customHeight="1" x14ac:dyDescent="0.25">
      <c r="A439" s="156"/>
      <c r="B439" s="156"/>
      <c r="C439" s="156"/>
      <c r="D439" s="156"/>
      <c r="E439" s="156"/>
      <c r="F439" s="156"/>
      <c r="G439" s="156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2.75" customHeight="1" x14ac:dyDescent="0.25">
      <c r="A440" s="156"/>
      <c r="B440" s="156"/>
      <c r="C440" s="156"/>
      <c r="D440" s="156"/>
      <c r="E440" s="156"/>
      <c r="F440" s="156"/>
      <c r="G440" s="156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2.75" customHeight="1" x14ac:dyDescent="0.25">
      <c r="A441" s="156"/>
      <c r="B441" s="156"/>
      <c r="C441" s="156"/>
      <c r="D441" s="156"/>
      <c r="E441" s="156"/>
      <c r="F441" s="156"/>
      <c r="G441" s="156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2.75" customHeight="1" x14ac:dyDescent="0.25">
      <c r="A442" s="156"/>
      <c r="B442" s="156"/>
      <c r="C442" s="156"/>
      <c r="D442" s="156"/>
      <c r="E442" s="156"/>
      <c r="F442" s="156"/>
      <c r="G442" s="156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2.75" customHeight="1" x14ac:dyDescent="0.25">
      <c r="A443" s="156"/>
      <c r="B443" s="156"/>
      <c r="C443" s="156"/>
      <c r="D443" s="156"/>
      <c r="E443" s="156"/>
      <c r="F443" s="156"/>
      <c r="G443" s="156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2.75" customHeight="1" x14ac:dyDescent="0.25">
      <c r="A444" s="156"/>
      <c r="B444" s="156"/>
      <c r="C444" s="156"/>
      <c r="D444" s="156"/>
      <c r="E444" s="156"/>
      <c r="F444" s="156"/>
      <c r="G444" s="156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2.75" customHeight="1" x14ac:dyDescent="0.25">
      <c r="A445" s="156"/>
      <c r="B445" s="156"/>
      <c r="C445" s="156"/>
      <c r="D445" s="156"/>
      <c r="E445" s="156"/>
      <c r="F445" s="156"/>
      <c r="G445" s="156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2.75" customHeight="1" x14ac:dyDescent="0.25">
      <c r="A446" s="156"/>
      <c r="B446" s="156"/>
      <c r="C446" s="156"/>
      <c r="D446" s="156"/>
      <c r="E446" s="156"/>
      <c r="F446" s="156"/>
      <c r="G446" s="156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2.75" customHeight="1" x14ac:dyDescent="0.25">
      <c r="A447" s="156"/>
      <c r="B447" s="156"/>
      <c r="C447" s="156"/>
      <c r="D447" s="156"/>
      <c r="E447" s="156"/>
      <c r="F447" s="156"/>
      <c r="G447" s="156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2.75" customHeight="1" x14ac:dyDescent="0.25">
      <c r="A448" s="156"/>
      <c r="B448" s="156"/>
      <c r="C448" s="156"/>
      <c r="D448" s="156"/>
      <c r="E448" s="156"/>
      <c r="F448" s="156"/>
      <c r="G448" s="156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2.75" customHeight="1" x14ac:dyDescent="0.25">
      <c r="A449" s="156"/>
      <c r="B449" s="156"/>
      <c r="C449" s="156"/>
      <c r="D449" s="156"/>
      <c r="E449" s="156"/>
      <c r="F449" s="156"/>
      <c r="G449" s="156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2.75" customHeight="1" x14ac:dyDescent="0.25">
      <c r="A450" s="156"/>
      <c r="B450" s="156"/>
      <c r="C450" s="156"/>
      <c r="D450" s="156"/>
      <c r="E450" s="156"/>
      <c r="F450" s="156"/>
      <c r="G450" s="156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2.75" customHeight="1" x14ac:dyDescent="0.25">
      <c r="A451" s="156"/>
      <c r="B451" s="156"/>
      <c r="C451" s="156"/>
      <c r="D451" s="156"/>
      <c r="E451" s="156"/>
      <c r="F451" s="156"/>
      <c r="G451" s="156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2.75" customHeight="1" x14ac:dyDescent="0.25">
      <c r="A452" s="156"/>
      <c r="B452" s="156"/>
      <c r="C452" s="156"/>
      <c r="D452" s="156"/>
      <c r="E452" s="156"/>
      <c r="F452" s="156"/>
      <c r="G452" s="156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2.75" customHeight="1" x14ac:dyDescent="0.25">
      <c r="A453" s="156"/>
      <c r="B453" s="156"/>
      <c r="C453" s="156"/>
      <c r="D453" s="156"/>
      <c r="E453" s="156"/>
      <c r="F453" s="156"/>
      <c r="G453" s="156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2.75" customHeight="1" x14ac:dyDescent="0.25">
      <c r="A454" s="156"/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2.75" customHeight="1" x14ac:dyDescent="0.25">
      <c r="A455" s="156"/>
      <c r="B455" s="156"/>
      <c r="C455" s="156"/>
      <c r="D455" s="156"/>
      <c r="E455" s="156"/>
      <c r="F455" s="156"/>
      <c r="G455" s="156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2.75" customHeight="1" x14ac:dyDescent="0.25">
      <c r="A456" s="156"/>
      <c r="B456" s="156"/>
      <c r="C456" s="156"/>
      <c r="D456" s="156"/>
      <c r="E456" s="156"/>
      <c r="F456" s="156"/>
      <c r="G456" s="156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2.75" customHeight="1" x14ac:dyDescent="0.25">
      <c r="A457" s="156"/>
      <c r="B457" s="156"/>
      <c r="C457" s="156"/>
      <c r="D457" s="156"/>
      <c r="E457" s="156"/>
      <c r="F457" s="156"/>
      <c r="G457" s="156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2.75" customHeight="1" x14ac:dyDescent="0.25">
      <c r="A458" s="156"/>
      <c r="B458" s="156"/>
      <c r="C458" s="156"/>
      <c r="D458" s="156"/>
      <c r="E458" s="156"/>
      <c r="F458" s="156"/>
      <c r="G458" s="156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2.75" customHeight="1" x14ac:dyDescent="0.25">
      <c r="A459" s="156"/>
      <c r="B459" s="156"/>
      <c r="C459" s="156"/>
      <c r="D459" s="156"/>
      <c r="E459" s="156"/>
      <c r="F459" s="156"/>
      <c r="G459" s="156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2.75" customHeight="1" x14ac:dyDescent="0.25">
      <c r="A460" s="156"/>
      <c r="B460" s="156"/>
      <c r="C460" s="156"/>
      <c r="D460" s="156"/>
      <c r="E460" s="156"/>
      <c r="F460" s="156"/>
      <c r="G460" s="156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2.75" customHeight="1" x14ac:dyDescent="0.25">
      <c r="A461" s="156"/>
      <c r="B461" s="156"/>
      <c r="C461" s="156"/>
      <c r="D461" s="156"/>
      <c r="E461" s="156"/>
      <c r="F461" s="156"/>
      <c r="G461" s="156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2.75" customHeight="1" x14ac:dyDescent="0.25">
      <c r="A462" s="156"/>
      <c r="B462" s="156"/>
      <c r="C462" s="156"/>
      <c r="D462" s="156"/>
      <c r="E462" s="156"/>
      <c r="F462" s="156"/>
      <c r="G462" s="156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2.75" customHeight="1" x14ac:dyDescent="0.25">
      <c r="A463" s="156"/>
      <c r="B463" s="156"/>
      <c r="C463" s="156"/>
      <c r="D463" s="156"/>
      <c r="E463" s="156"/>
      <c r="F463" s="156"/>
      <c r="G463" s="156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2.75" customHeight="1" x14ac:dyDescent="0.25">
      <c r="A464" s="156"/>
      <c r="B464" s="156"/>
      <c r="C464" s="156"/>
      <c r="D464" s="156"/>
      <c r="E464" s="156"/>
      <c r="F464" s="156"/>
      <c r="G464" s="156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2.75" customHeight="1" x14ac:dyDescent="0.25">
      <c r="A465" s="156"/>
      <c r="B465" s="156"/>
      <c r="C465" s="156"/>
      <c r="D465" s="156"/>
      <c r="E465" s="156"/>
      <c r="F465" s="156"/>
      <c r="G465" s="156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2.75" customHeight="1" x14ac:dyDescent="0.25">
      <c r="A466" s="156"/>
      <c r="B466" s="156"/>
      <c r="C466" s="156"/>
      <c r="D466" s="156"/>
      <c r="E466" s="156"/>
      <c r="F466" s="156"/>
      <c r="G466" s="156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2.75" customHeight="1" x14ac:dyDescent="0.25">
      <c r="A467" s="156"/>
      <c r="B467" s="156"/>
      <c r="C467" s="156"/>
      <c r="D467" s="156"/>
      <c r="E467" s="156"/>
      <c r="F467" s="156"/>
      <c r="G467" s="156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2.75" customHeight="1" x14ac:dyDescent="0.25">
      <c r="A468" s="156"/>
      <c r="B468" s="156"/>
      <c r="C468" s="156"/>
      <c r="D468" s="156"/>
      <c r="E468" s="156"/>
      <c r="F468" s="156"/>
      <c r="G468" s="156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2.75" customHeight="1" x14ac:dyDescent="0.25">
      <c r="A469" s="156"/>
      <c r="B469" s="156"/>
      <c r="C469" s="156"/>
      <c r="D469" s="156"/>
      <c r="E469" s="156"/>
      <c r="F469" s="156"/>
      <c r="G469" s="156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2.75" customHeight="1" x14ac:dyDescent="0.25">
      <c r="A470" s="156"/>
      <c r="B470" s="156"/>
      <c r="C470" s="156"/>
      <c r="D470" s="156"/>
      <c r="E470" s="156"/>
      <c r="F470" s="156"/>
      <c r="G470" s="156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2.75" customHeight="1" x14ac:dyDescent="0.25">
      <c r="A471" s="156"/>
      <c r="B471" s="156"/>
      <c r="C471" s="156"/>
      <c r="D471" s="156"/>
      <c r="E471" s="156"/>
      <c r="F471" s="156"/>
      <c r="G471" s="156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2.75" customHeight="1" x14ac:dyDescent="0.25">
      <c r="A472" s="156"/>
      <c r="B472" s="156"/>
      <c r="C472" s="156"/>
      <c r="D472" s="156"/>
      <c r="E472" s="156"/>
      <c r="F472" s="156"/>
      <c r="G472" s="156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2.75" customHeight="1" x14ac:dyDescent="0.25">
      <c r="A473" s="156"/>
      <c r="B473" s="156"/>
      <c r="C473" s="156"/>
      <c r="D473" s="156"/>
      <c r="E473" s="156"/>
      <c r="F473" s="156"/>
      <c r="G473" s="156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2.75" customHeight="1" x14ac:dyDescent="0.25">
      <c r="A474" s="156"/>
      <c r="B474" s="156"/>
      <c r="C474" s="156"/>
      <c r="D474" s="156"/>
      <c r="E474" s="156"/>
      <c r="F474" s="156"/>
      <c r="G474" s="156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2.75" customHeight="1" x14ac:dyDescent="0.25">
      <c r="A475" s="156"/>
      <c r="B475" s="156"/>
      <c r="C475" s="156"/>
      <c r="D475" s="156"/>
      <c r="E475" s="156"/>
      <c r="F475" s="156"/>
      <c r="G475" s="156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2.75" customHeight="1" x14ac:dyDescent="0.25">
      <c r="A476" s="156"/>
      <c r="B476" s="156"/>
      <c r="C476" s="156"/>
      <c r="D476" s="156"/>
      <c r="E476" s="156"/>
      <c r="F476" s="156"/>
      <c r="G476" s="156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2.75" customHeight="1" x14ac:dyDescent="0.25">
      <c r="A477" s="156"/>
      <c r="B477" s="156"/>
      <c r="C477" s="156"/>
      <c r="D477" s="156"/>
      <c r="E477" s="156"/>
      <c r="F477" s="156"/>
      <c r="G477" s="156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2.75" customHeight="1" x14ac:dyDescent="0.25">
      <c r="A478" s="156"/>
      <c r="B478" s="156"/>
      <c r="C478" s="156"/>
      <c r="D478" s="156"/>
      <c r="E478" s="156"/>
      <c r="F478" s="156"/>
      <c r="G478" s="156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2.75" customHeight="1" x14ac:dyDescent="0.25">
      <c r="A479" s="156"/>
      <c r="B479" s="156"/>
      <c r="C479" s="156"/>
      <c r="D479" s="156"/>
      <c r="E479" s="156"/>
      <c r="F479" s="156"/>
      <c r="G479" s="156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2.75" customHeight="1" x14ac:dyDescent="0.25">
      <c r="A480" s="156"/>
      <c r="B480" s="156"/>
      <c r="C480" s="156"/>
      <c r="D480" s="156"/>
      <c r="E480" s="156"/>
      <c r="F480" s="156"/>
      <c r="G480" s="156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2.75" customHeight="1" x14ac:dyDescent="0.25">
      <c r="A481" s="156"/>
      <c r="B481" s="156"/>
      <c r="C481" s="156"/>
      <c r="D481" s="156"/>
      <c r="E481" s="156"/>
      <c r="F481" s="156"/>
      <c r="G481" s="156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2.75" customHeight="1" x14ac:dyDescent="0.25">
      <c r="A482" s="156"/>
      <c r="B482" s="156"/>
      <c r="C482" s="156"/>
      <c r="D482" s="156"/>
      <c r="E482" s="156"/>
      <c r="F482" s="156"/>
      <c r="G482" s="156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2.75" customHeight="1" x14ac:dyDescent="0.25">
      <c r="A483" s="156"/>
      <c r="B483" s="156"/>
      <c r="C483" s="156"/>
      <c r="D483" s="156"/>
      <c r="E483" s="156"/>
      <c r="F483" s="156"/>
      <c r="G483" s="156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2.75" customHeight="1" x14ac:dyDescent="0.25">
      <c r="A484" s="156"/>
      <c r="B484" s="156"/>
      <c r="C484" s="156"/>
      <c r="D484" s="156"/>
      <c r="E484" s="156"/>
      <c r="F484" s="156"/>
      <c r="G484" s="156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2.75" customHeight="1" x14ac:dyDescent="0.25">
      <c r="A485" s="156"/>
      <c r="B485" s="156"/>
      <c r="C485" s="156"/>
      <c r="D485" s="156"/>
      <c r="E485" s="156"/>
      <c r="F485" s="156"/>
      <c r="G485" s="156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2.75" customHeight="1" x14ac:dyDescent="0.25">
      <c r="A486" s="156"/>
      <c r="B486" s="156"/>
      <c r="C486" s="156"/>
      <c r="D486" s="156"/>
      <c r="E486" s="156"/>
      <c r="F486" s="156"/>
      <c r="G486" s="156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2.75" customHeight="1" x14ac:dyDescent="0.25">
      <c r="A487" s="156"/>
      <c r="B487" s="156"/>
      <c r="C487" s="156"/>
      <c r="D487" s="156"/>
      <c r="E487" s="156"/>
      <c r="F487" s="156"/>
      <c r="G487" s="156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2.75" customHeight="1" x14ac:dyDescent="0.25">
      <c r="A488" s="156"/>
      <c r="B488" s="156"/>
      <c r="C488" s="156"/>
      <c r="D488" s="156"/>
      <c r="E488" s="156"/>
      <c r="F488" s="156"/>
      <c r="G488" s="156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2.75" customHeight="1" x14ac:dyDescent="0.25">
      <c r="A489" s="156"/>
      <c r="B489" s="156"/>
      <c r="C489" s="156"/>
      <c r="D489" s="156"/>
      <c r="E489" s="156"/>
      <c r="F489" s="156"/>
      <c r="G489" s="156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2.75" customHeight="1" x14ac:dyDescent="0.25">
      <c r="A490" s="156"/>
      <c r="B490" s="156"/>
      <c r="C490" s="156"/>
      <c r="D490" s="156"/>
      <c r="E490" s="156"/>
      <c r="F490" s="156"/>
      <c r="G490" s="156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2.75" customHeight="1" x14ac:dyDescent="0.25">
      <c r="A491" s="156"/>
      <c r="B491" s="156"/>
      <c r="C491" s="156"/>
      <c r="D491" s="156"/>
      <c r="E491" s="156"/>
      <c r="F491" s="156"/>
      <c r="G491" s="156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2.75" customHeight="1" x14ac:dyDescent="0.25">
      <c r="A492" s="156"/>
      <c r="B492" s="156"/>
      <c r="C492" s="156"/>
      <c r="D492" s="156"/>
      <c r="E492" s="156"/>
      <c r="F492" s="156"/>
      <c r="G492" s="156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2.75" customHeight="1" x14ac:dyDescent="0.25">
      <c r="A493" s="156"/>
      <c r="B493" s="156"/>
      <c r="C493" s="156"/>
      <c r="D493" s="156"/>
      <c r="E493" s="156"/>
      <c r="F493" s="156"/>
      <c r="G493" s="156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2.75" customHeight="1" x14ac:dyDescent="0.25">
      <c r="A494" s="156"/>
      <c r="B494" s="156"/>
      <c r="C494" s="156"/>
      <c r="D494" s="156"/>
      <c r="E494" s="156"/>
      <c r="F494" s="156"/>
      <c r="G494" s="156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2.75" customHeight="1" x14ac:dyDescent="0.25">
      <c r="A495" s="156"/>
      <c r="B495" s="156"/>
      <c r="C495" s="156"/>
      <c r="D495" s="156"/>
      <c r="E495" s="156"/>
      <c r="F495" s="156"/>
      <c r="G495" s="156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2.75" customHeight="1" x14ac:dyDescent="0.25">
      <c r="A496" s="156"/>
      <c r="B496" s="156"/>
      <c r="C496" s="156"/>
      <c r="D496" s="156"/>
      <c r="E496" s="156"/>
      <c r="F496" s="156"/>
      <c r="G496" s="156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2.75" customHeight="1" x14ac:dyDescent="0.25">
      <c r="A497" s="156"/>
      <c r="B497" s="156"/>
      <c r="C497" s="156"/>
      <c r="D497" s="156"/>
      <c r="E497" s="156"/>
      <c r="F497" s="156"/>
      <c r="G497" s="156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2.75" customHeight="1" x14ac:dyDescent="0.25">
      <c r="A498" s="156"/>
      <c r="B498" s="156"/>
      <c r="C498" s="156"/>
      <c r="D498" s="156"/>
      <c r="E498" s="156"/>
      <c r="F498" s="156"/>
      <c r="G498" s="156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2.75" customHeight="1" x14ac:dyDescent="0.25">
      <c r="A499" s="156"/>
      <c r="B499" s="156"/>
      <c r="C499" s="156"/>
      <c r="D499" s="156"/>
      <c r="E499" s="156"/>
      <c r="F499" s="156"/>
      <c r="G499" s="156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2.75" customHeight="1" x14ac:dyDescent="0.25">
      <c r="A500" s="156"/>
      <c r="B500" s="156"/>
      <c r="C500" s="156"/>
      <c r="D500" s="156"/>
      <c r="E500" s="156"/>
      <c r="F500" s="156"/>
      <c r="G500" s="156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2.75" customHeight="1" x14ac:dyDescent="0.25">
      <c r="A501" s="156"/>
      <c r="B501" s="156"/>
      <c r="C501" s="156"/>
      <c r="D501" s="156"/>
      <c r="E501" s="156"/>
      <c r="F501" s="156"/>
      <c r="G501" s="156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2.75" customHeight="1" x14ac:dyDescent="0.25">
      <c r="A502" s="156"/>
      <c r="B502" s="156"/>
      <c r="C502" s="156"/>
      <c r="D502" s="156"/>
      <c r="E502" s="156"/>
      <c r="F502" s="156"/>
      <c r="G502" s="156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2.75" customHeight="1" x14ac:dyDescent="0.25">
      <c r="A503" s="156"/>
      <c r="B503" s="156"/>
      <c r="C503" s="156"/>
      <c r="D503" s="156"/>
      <c r="E503" s="156"/>
      <c r="F503" s="156"/>
      <c r="G503" s="156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2.75" customHeight="1" x14ac:dyDescent="0.25">
      <c r="A504" s="156"/>
      <c r="B504" s="156"/>
      <c r="C504" s="156"/>
      <c r="D504" s="156"/>
      <c r="E504" s="156"/>
      <c r="F504" s="156"/>
      <c r="G504" s="156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2.75" customHeight="1" x14ac:dyDescent="0.25">
      <c r="A505" s="156"/>
      <c r="B505" s="156"/>
      <c r="C505" s="156"/>
      <c r="D505" s="156"/>
      <c r="E505" s="156"/>
      <c r="F505" s="156"/>
      <c r="G505" s="156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2.75" customHeight="1" x14ac:dyDescent="0.25">
      <c r="A506" s="156"/>
      <c r="B506" s="156"/>
      <c r="C506" s="156"/>
      <c r="D506" s="156"/>
      <c r="E506" s="156"/>
      <c r="F506" s="156"/>
      <c r="G506" s="156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2.75" customHeight="1" x14ac:dyDescent="0.25">
      <c r="A507" s="156"/>
      <c r="B507" s="156"/>
      <c r="C507" s="156"/>
      <c r="D507" s="156"/>
      <c r="E507" s="156"/>
      <c r="F507" s="156"/>
      <c r="G507" s="156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2.75" customHeight="1" x14ac:dyDescent="0.25">
      <c r="A508" s="156"/>
      <c r="B508" s="156"/>
      <c r="C508" s="156"/>
      <c r="D508" s="156"/>
      <c r="E508" s="156"/>
      <c r="F508" s="156"/>
      <c r="G508" s="156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2.75" customHeight="1" x14ac:dyDescent="0.25">
      <c r="A509" s="156"/>
      <c r="B509" s="156"/>
      <c r="C509" s="156"/>
      <c r="D509" s="156"/>
      <c r="E509" s="156"/>
      <c r="F509" s="156"/>
      <c r="G509" s="156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2.75" customHeight="1" x14ac:dyDescent="0.25">
      <c r="A510" s="156"/>
      <c r="B510" s="156"/>
      <c r="C510" s="156"/>
      <c r="D510" s="156"/>
      <c r="E510" s="156"/>
      <c r="F510" s="156"/>
      <c r="G510" s="156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2.75" customHeight="1" x14ac:dyDescent="0.25">
      <c r="A511" s="156"/>
      <c r="B511" s="156"/>
      <c r="C511" s="156"/>
      <c r="D511" s="156"/>
      <c r="E511" s="156"/>
      <c r="F511" s="156"/>
      <c r="G511" s="156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2.75" customHeight="1" x14ac:dyDescent="0.25">
      <c r="A512" s="156"/>
      <c r="B512" s="156"/>
      <c r="C512" s="156"/>
      <c r="D512" s="156"/>
      <c r="E512" s="156"/>
      <c r="F512" s="156"/>
      <c r="G512" s="156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2.75" customHeight="1" x14ac:dyDescent="0.25">
      <c r="A513" s="156"/>
      <c r="B513" s="156"/>
      <c r="C513" s="156"/>
      <c r="D513" s="156"/>
      <c r="E513" s="156"/>
      <c r="F513" s="156"/>
      <c r="G513" s="156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2.75" customHeight="1" x14ac:dyDescent="0.25">
      <c r="A514" s="156"/>
      <c r="B514" s="156"/>
      <c r="C514" s="156"/>
      <c r="D514" s="156"/>
      <c r="E514" s="156"/>
      <c r="F514" s="156"/>
      <c r="G514" s="156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2.75" customHeight="1" x14ac:dyDescent="0.25">
      <c r="A515" s="156"/>
      <c r="B515" s="156"/>
      <c r="C515" s="156"/>
      <c r="D515" s="156"/>
      <c r="E515" s="156"/>
      <c r="F515" s="156"/>
      <c r="G515" s="156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2.75" customHeight="1" x14ac:dyDescent="0.25">
      <c r="A516" s="156"/>
      <c r="B516" s="156"/>
      <c r="C516" s="156"/>
      <c r="D516" s="156"/>
      <c r="E516" s="156"/>
      <c r="F516" s="156"/>
      <c r="G516" s="156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2.75" customHeight="1" x14ac:dyDescent="0.25">
      <c r="A517" s="156"/>
      <c r="B517" s="156"/>
      <c r="C517" s="156"/>
      <c r="D517" s="156"/>
      <c r="E517" s="156"/>
      <c r="F517" s="156"/>
      <c r="G517" s="156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2.75" customHeight="1" x14ac:dyDescent="0.25">
      <c r="A518" s="156"/>
      <c r="B518" s="156"/>
      <c r="C518" s="156"/>
      <c r="D518" s="156"/>
      <c r="E518" s="156"/>
      <c r="F518" s="156"/>
      <c r="G518" s="156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2.75" customHeight="1" x14ac:dyDescent="0.25">
      <c r="A519" s="156"/>
      <c r="B519" s="156"/>
      <c r="C519" s="156"/>
      <c r="D519" s="156"/>
      <c r="E519" s="156"/>
      <c r="F519" s="156"/>
      <c r="G519" s="156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2.75" customHeight="1" x14ac:dyDescent="0.25">
      <c r="A520" s="156"/>
      <c r="B520" s="156"/>
      <c r="C520" s="156"/>
      <c r="D520" s="156"/>
      <c r="E520" s="156"/>
      <c r="F520" s="156"/>
      <c r="G520" s="156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2.75" customHeight="1" x14ac:dyDescent="0.25">
      <c r="A521" s="156"/>
      <c r="B521" s="156"/>
      <c r="C521" s="156"/>
      <c r="D521" s="156"/>
      <c r="E521" s="156"/>
      <c r="F521" s="156"/>
      <c r="G521" s="156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2.75" customHeight="1" x14ac:dyDescent="0.25">
      <c r="A522" s="156"/>
      <c r="B522" s="156"/>
      <c r="C522" s="156"/>
      <c r="D522" s="156"/>
      <c r="E522" s="156"/>
      <c r="F522" s="156"/>
      <c r="G522" s="156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2.75" customHeight="1" x14ac:dyDescent="0.25">
      <c r="A523" s="156"/>
      <c r="B523" s="156"/>
      <c r="C523" s="156"/>
      <c r="D523" s="156"/>
      <c r="E523" s="156"/>
      <c r="F523" s="156"/>
      <c r="G523" s="156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2.75" customHeight="1" x14ac:dyDescent="0.25">
      <c r="A524" s="156"/>
      <c r="B524" s="156"/>
      <c r="C524" s="156"/>
      <c r="D524" s="156"/>
      <c r="E524" s="156"/>
      <c r="F524" s="156"/>
      <c r="G524" s="156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2.75" customHeight="1" x14ac:dyDescent="0.25">
      <c r="A525" s="156"/>
      <c r="B525" s="156"/>
      <c r="C525" s="156"/>
      <c r="D525" s="156"/>
      <c r="E525" s="156"/>
      <c r="F525" s="156"/>
      <c r="G525" s="156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2.75" customHeight="1" x14ac:dyDescent="0.25">
      <c r="A526" s="156"/>
      <c r="B526" s="156"/>
      <c r="C526" s="156"/>
      <c r="D526" s="156"/>
      <c r="E526" s="156"/>
      <c r="F526" s="156"/>
      <c r="G526" s="156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2.75" customHeight="1" x14ac:dyDescent="0.25">
      <c r="A527" s="156"/>
      <c r="B527" s="156"/>
      <c r="C527" s="156"/>
      <c r="D527" s="156"/>
      <c r="E527" s="156"/>
      <c r="F527" s="156"/>
      <c r="G527" s="156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2.75" customHeight="1" x14ac:dyDescent="0.25">
      <c r="A528" s="156"/>
      <c r="B528" s="156"/>
      <c r="C528" s="156"/>
      <c r="D528" s="156"/>
      <c r="E528" s="156"/>
      <c r="F528" s="156"/>
      <c r="G528" s="156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2.75" customHeight="1" x14ac:dyDescent="0.25">
      <c r="A529" s="156"/>
      <c r="B529" s="156"/>
      <c r="C529" s="156"/>
      <c r="D529" s="156"/>
      <c r="E529" s="156"/>
      <c r="F529" s="156"/>
      <c r="G529" s="156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2.75" customHeight="1" x14ac:dyDescent="0.25">
      <c r="A530" s="156"/>
      <c r="B530" s="156"/>
      <c r="C530" s="156"/>
      <c r="D530" s="156"/>
      <c r="E530" s="156"/>
      <c r="F530" s="156"/>
      <c r="G530" s="156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2.75" customHeight="1" x14ac:dyDescent="0.25">
      <c r="A531" s="156"/>
      <c r="B531" s="156"/>
      <c r="C531" s="156"/>
      <c r="D531" s="156"/>
      <c r="E531" s="156"/>
      <c r="F531" s="156"/>
      <c r="G531" s="156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2.75" customHeight="1" x14ac:dyDescent="0.25">
      <c r="A532" s="156"/>
      <c r="B532" s="156"/>
      <c r="C532" s="156"/>
      <c r="D532" s="156"/>
      <c r="E532" s="156"/>
      <c r="F532" s="156"/>
      <c r="G532" s="156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2.75" customHeight="1" x14ac:dyDescent="0.25">
      <c r="A533" s="156"/>
      <c r="B533" s="156"/>
      <c r="C533" s="156"/>
      <c r="D533" s="156"/>
      <c r="E533" s="156"/>
      <c r="F533" s="156"/>
      <c r="G533" s="156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2.75" customHeight="1" x14ac:dyDescent="0.25">
      <c r="A534" s="156"/>
      <c r="B534" s="156"/>
      <c r="C534" s="156"/>
      <c r="D534" s="156"/>
      <c r="E534" s="156"/>
      <c r="F534" s="156"/>
      <c r="G534" s="156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2.75" customHeight="1" x14ac:dyDescent="0.25">
      <c r="A535" s="156"/>
      <c r="B535" s="156"/>
      <c r="C535" s="156"/>
      <c r="D535" s="156"/>
      <c r="E535" s="156"/>
      <c r="F535" s="156"/>
      <c r="G535" s="156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2.75" customHeight="1" x14ac:dyDescent="0.25">
      <c r="A536" s="156"/>
      <c r="B536" s="156"/>
      <c r="C536" s="156"/>
      <c r="D536" s="156"/>
      <c r="E536" s="156"/>
      <c r="F536" s="156"/>
      <c r="G536" s="156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2.75" customHeight="1" x14ac:dyDescent="0.25">
      <c r="A537" s="156"/>
      <c r="B537" s="156"/>
      <c r="C537" s="156"/>
      <c r="D537" s="156"/>
      <c r="E537" s="156"/>
      <c r="F537" s="156"/>
      <c r="G537" s="156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2.75" customHeight="1" x14ac:dyDescent="0.25">
      <c r="A538" s="156"/>
      <c r="B538" s="156"/>
      <c r="C538" s="156"/>
      <c r="D538" s="156"/>
      <c r="E538" s="156"/>
      <c r="F538" s="156"/>
      <c r="G538" s="156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2.75" customHeight="1" x14ac:dyDescent="0.25">
      <c r="A539" s="156"/>
      <c r="B539" s="156"/>
      <c r="C539" s="156"/>
      <c r="D539" s="156"/>
      <c r="E539" s="156"/>
      <c r="F539" s="156"/>
      <c r="G539" s="156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2.75" customHeight="1" x14ac:dyDescent="0.25">
      <c r="A540" s="156"/>
      <c r="B540" s="156"/>
      <c r="C540" s="156"/>
      <c r="D540" s="156"/>
      <c r="E540" s="156"/>
      <c r="F540" s="156"/>
      <c r="G540" s="156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2.75" customHeight="1" x14ac:dyDescent="0.25">
      <c r="A541" s="156"/>
      <c r="B541" s="156"/>
      <c r="C541" s="156"/>
      <c r="D541" s="156"/>
      <c r="E541" s="156"/>
      <c r="F541" s="156"/>
      <c r="G541" s="156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2.75" customHeight="1" x14ac:dyDescent="0.25">
      <c r="A542" s="156"/>
      <c r="B542" s="156"/>
      <c r="C542" s="156"/>
      <c r="D542" s="156"/>
      <c r="E542" s="156"/>
      <c r="F542" s="156"/>
      <c r="G542" s="156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2.75" customHeight="1" x14ac:dyDescent="0.25">
      <c r="A543" s="156"/>
      <c r="B543" s="156"/>
      <c r="C543" s="156"/>
      <c r="D543" s="156"/>
      <c r="E543" s="156"/>
      <c r="F543" s="156"/>
      <c r="G543" s="156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2.75" customHeight="1" x14ac:dyDescent="0.25">
      <c r="A544" s="156"/>
      <c r="B544" s="156"/>
      <c r="C544" s="156"/>
      <c r="D544" s="156"/>
      <c r="E544" s="156"/>
      <c r="F544" s="156"/>
      <c r="G544" s="156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2.75" customHeight="1" x14ac:dyDescent="0.25">
      <c r="A545" s="156"/>
      <c r="B545" s="156"/>
      <c r="C545" s="156"/>
      <c r="D545" s="156"/>
      <c r="E545" s="156"/>
      <c r="F545" s="156"/>
      <c r="G545" s="156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2.75" customHeight="1" x14ac:dyDescent="0.25">
      <c r="A546" s="156"/>
      <c r="B546" s="156"/>
      <c r="C546" s="156"/>
      <c r="D546" s="156"/>
      <c r="E546" s="156"/>
      <c r="F546" s="156"/>
      <c r="G546" s="156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2.75" customHeight="1" x14ac:dyDescent="0.25">
      <c r="A547" s="156"/>
      <c r="B547" s="156"/>
      <c r="C547" s="156"/>
      <c r="D547" s="156"/>
      <c r="E547" s="156"/>
      <c r="F547" s="156"/>
      <c r="G547" s="156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2.75" customHeight="1" x14ac:dyDescent="0.25">
      <c r="A548" s="156"/>
      <c r="B548" s="156"/>
      <c r="C548" s="156"/>
      <c r="D548" s="156"/>
      <c r="E548" s="156"/>
      <c r="F548" s="156"/>
      <c r="G548" s="156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2.75" customHeight="1" x14ac:dyDescent="0.25">
      <c r="A549" s="156"/>
      <c r="B549" s="156"/>
      <c r="C549" s="156"/>
      <c r="D549" s="156"/>
      <c r="E549" s="156"/>
      <c r="F549" s="156"/>
      <c r="G549" s="156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2.75" customHeight="1" x14ac:dyDescent="0.25">
      <c r="A550" s="156"/>
      <c r="B550" s="156"/>
      <c r="C550" s="156"/>
      <c r="D550" s="156"/>
      <c r="E550" s="156"/>
      <c r="F550" s="156"/>
      <c r="G550" s="156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2.75" customHeight="1" x14ac:dyDescent="0.25">
      <c r="A551" s="156"/>
      <c r="B551" s="156"/>
      <c r="C551" s="156"/>
      <c r="D551" s="156"/>
      <c r="E551" s="156"/>
      <c r="F551" s="156"/>
      <c r="G551" s="156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2.75" customHeight="1" x14ac:dyDescent="0.25">
      <c r="A552" s="156"/>
      <c r="B552" s="156"/>
      <c r="C552" s="156"/>
      <c r="D552" s="156"/>
      <c r="E552" s="156"/>
      <c r="F552" s="156"/>
      <c r="G552" s="156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2.75" customHeight="1" x14ac:dyDescent="0.25">
      <c r="A553" s="156"/>
      <c r="B553" s="156"/>
      <c r="C553" s="156"/>
      <c r="D553" s="156"/>
      <c r="E553" s="156"/>
      <c r="F553" s="156"/>
      <c r="G553" s="156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2.75" customHeight="1" x14ac:dyDescent="0.25">
      <c r="A554" s="156"/>
      <c r="B554" s="156"/>
      <c r="C554" s="156"/>
      <c r="D554" s="156"/>
      <c r="E554" s="156"/>
      <c r="F554" s="156"/>
      <c r="G554" s="156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2.75" customHeight="1" x14ac:dyDescent="0.25">
      <c r="A555" s="156"/>
      <c r="B555" s="156"/>
      <c r="C555" s="156"/>
      <c r="D555" s="156"/>
      <c r="E555" s="156"/>
      <c r="F555" s="156"/>
      <c r="G555" s="156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2.75" customHeight="1" x14ac:dyDescent="0.25">
      <c r="A556" s="156"/>
      <c r="B556" s="156"/>
      <c r="C556" s="156"/>
      <c r="D556" s="156"/>
      <c r="E556" s="156"/>
      <c r="F556" s="156"/>
      <c r="G556" s="156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2.75" customHeight="1" x14ac:dyDescent="0.25">
      <c r="A557" s="156"/>
      <c r="B557" s="156"/>
      <c r="C557" s="156"/>
      <c r="D557" s="156"/>
      <c r="E557" s="156"/>
      <c r="F557" s="156"/>
      <c r="G557" s="156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2.75" customHeight="1" x14ac:dyDescent="0.25">
      <c r="A558" s="156"/>
      <c r="B558" s="156"/>
      <c r="C558" s="156"/>
      <c r="D558" s="156"/>
      <c r="E558" s="156"/>
      <c r="F558" s="156"/>
      <c r="G558" s="156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2.75" customHeight="1" x14ac:dyDescent="0.25">
      <c r="A559" s="156"/>
      <c r="B559" s="156"/>
      <c r="C559" s="156"/>
      <c r="D559" s="156"/>
      <c r="E559" s="156"/>
      <c r="F559" s="156"/>
      <c r="G559" s="156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2.75" customHeight="1" x14ac:dyDescent="0.25">
      <c r="A560" s="156"/>
      <c r="B560" s="156"/>
      <c r="C560" s="156"/>
      <c r="D560" s="156"/>
      <c r="E560" s="156"/>
      <c r="F560" s="156"/>
      <c r="G560" s="156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2.75" customHeight="1" x14ac:dyDescent="0.25">
      <c r="A561" s="156"/>
      <c r="B561" s="156"/>
      <c r="C561" s="156"/>
      <c r="D561" s="156"/>
      <c r="E561" s="156"/>
      <c r="F561" s="156"/>
      <c r="G561" s="156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2.75" customHeight="1" x14ac:dyDescent="0.25">
      <c r="A562" s="156"/>
      <c r="B562" s="156"/>
      <c r="C562" s="156"/>
      <c r="D562" s="156"/>
      <c r="E562" s="156"/>
      <c r="F562" s="156"/>
      <c r="G562" s="156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2.75" customHeight="1" x14ac:dyDescent="0.25">
      <c r="A563" s="156"/>
      <c r="B563" s="156"/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2.75" customHeight="1" x14ac:dyDescent="0.25">
      <c r="A564" s="156"/>
      <c r="B564" s="156"/>
      <c r="C564" s="156"/>
      <c r="D564" s="156"/>
      <c r="E564" s="156"/>
      <c r="F564" s="156"/>
      <c r="G564" s="156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2.75" customHeight="1" x14ac:dyDescent="0.25">
      <c r="A565" s="156"/>
      <c r="B565" s="156"/>
      <c r="C565" s="156"/>
      <c r="D565" s="156"/>
      <c r="E565" s="156"/>
      <c r="F565" s="156"/>
      <c r="G565" s="156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2.75" customHeight="1" x14ac:dyDescent="0.25">
      <c r="A566" s="156"/>
      <c r="B566" s="156"/>
      <c r="C566" s="156"/>
      <c r="D566" s="156"/>
      <c r="E566" s="156"/>
      <c r="F566" s="156"/>
      <c r="G566" s="156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2.75" customHeight="1" x14ac:dyDescent="0.25">
      <c r="A567" s="156"/>
      <c r="B567" s="156"/>
      <c r="C567" s="156"/>
      <c r="D567" s="156"/>
      <c r="E567" s="156"/>
      <c r="F567" s="156"/>
      <c r="G567" s="156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2.75" customHeight="1" x14ac:dyDescent="0.25">
      <c r="A568" s="156"/>
      <c r="B568" s="156"/>
      <c r="C568" s="156"/>
      <c r="D568" s="156"/>
      <c r="E568" s="156"/>
      <c r="F568" s="156"/>
      <c r="G568" s="156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2.75" customHeight="1" x14ac:dyDescent="0.25">
      <c r="A569" s="156"/>
      <c r="B569" s="156"/>
      <c r="C569" s="156"/>
      <c r="D569" s="156"/>
      <c r="E569" s="156"/>
      <c r="F569" s="156"/>
      <c r="G569" s="156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2.75" customHeight="1" x14ac:dyDescent="0.25">
      <c r="A570" s="156"/>
      <c r="B570" s="156"/>
      <c r="C570" s="156"/>
      <c r="D570" s="156"/>
      <c r="E570" s="156"/>
      <c r="F570" s="156"/>
      <c r="G570" s="156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2.75" customHeight="1" x14ac:dyDescent="0.25">
      <c r="A571" s="156"/>
      <c r="B571" s="156"/>
      <c r="C571" s="156"/>
      <c r="D571" s="156"/>
      <c r="E571" s="156"/>
      <c r="F571" s="156"/>
      <c r="G571" s="156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2.75" customHeight="1" x14ac:dyDescent="0.25">
      <c r="A572" s="156"/>
      <c r="B572" s="156"/>
      <c r="C572" s="156"/>
      <c r="D572" s="156"/>
      <c r="E572" s="156"/>
      <c r="F572" s="156"/>
      <c r="G572" s="156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2.75" customHeight="1" x14ac:dyDescent="0.25">
      <c r="A573" s="156"/>
      <c r="B573" s="156"/>
      <c r="C573" s="156"/>
      <c r="D573" s="156"/>
      <c r="E573" s="156"/>
      <c r="F573" s="156"/>
      <c r="G573" s="156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2.75" customHeight="1" x14ac:dyDescent="0.25">
      <c r="A574" s="156"/>
      <c r="B574" s="156"/>
      <c r="C574" s="156"/>
      <c r="D574" s="156"/>
      <c r="E574" s="156"/>
      <c r="F574" s="156"/>
      <c r="G574" s="156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2.75" customHeight="1" x14ac:dyDescent="0.25">
      <c r="A575" s="156"/>
      <c r="B575" s="156"/>
      <c r="C575" s="156"/>
      <c r="D575" s="156"/>
      <c r="E575" s="156"/>
      <c r="F575" s="156"/>
      <c r="G575" s="156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2.75" customHeight="1" x14ac:dyDescent="0.25">
      <c r="A576" s="156"/>
      <c r="B576" s="156"/>
      <c r="C576" s="156"/>
      <c r="D576" s="156"/>
      <c r="E576" s="156"/>
      <c r="F576" s="156"/>
      <c r="G576" s="156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2.75" customHeight="1" x14ac:dyDescent="0.25">
      <c r="A577" s="156"/>
      <c r="B577" s="156"/>
      <c r="C577" s="156"/>
      <c r="D577" s="156"/>
      <c r="E577" s="156"/>
      <c r="F577" s="156"/>
      <c r="G577" s="156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2.75" customHeight="1" x14ac:dyDescent="0.25">
      <c r="A578" s="156"/>
      <c r="B578" s="156"/>
      <c r="C578" s="156"/>
      <c r="D578" s="156"/>
      <c r="E578" s="156"/>
      <c r="F578" s="156"/>
      <c r="G578" s="156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2.75" customHeight="1" x14ac:dyDescent="0.25">
      <c r="A579" s="156"/>
      <c r="B579" s="156"/>
      <c r="C579" s="156"/>
      <c r="D579" s="156"/>
      <c r="E579" s="156"/>
      <c r="F579" s="156"/>
      <c r="G579" s="156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2.75" customHeight="1" x14ac:dyDescent="0.25">
      <c r="A580" s="156"/>
      <c r="B580" s="156"/>
      <c r="C580" s="156"/>
      <c r="D580" s="156"/>
      <c r="E580" s="156"/>
      <c r="F580" s="156"/>
      <c r="G580" s="156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2.75" customHeight="1" x14ac:dyDescent="0.25">
      <c r="A581" s="156"/>
      <c r="B581" s="156"/>
      <c r="C581" s="156"/>
      <c r="D581" s="156"/>
      <c r="E581" s="156"/>
      <c r="F581" s="156"/>
      <c r="G581" s="156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2.75" customHeight="1" x14ac:dyDescent="0.25">
      <c r="A582" s="156"/>
      <c r="B582" s="156"/>
      <c r="C582" s="156"/>
      <c r="D582" s="156"/>
      <c r="E582" s="156"/>
      <c r="F582" s="156"/>
      <c r="G582" s="156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2.75" customHeight="1" x14ac:dyDescent="0.25">
      <c r="A583" s="156"/>
      <c r="B583" s="156"/>
      <c r="C583" s="156"/>
      <c r="D583" s="156"/>
      <c r="E583" s="156"/>
      <c r="F583" s="156"/>
      <c r="G583" s="156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2.75" customHeight="1" x14ac:dyDescent="0.25">
      <c r="A584" s="156"/>
      <c r="B584" s="156"/>
      <c r="C584" s="156"/>
      <c r="D584" s="156"/>
      <c r="E584" s="156"/>
      <c r="F584" s="156"/>
      <c r="G584" s="156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2.75" customHeight="1" x14ac:dyDescent="0.25">
      <c r="A585" s="156"/>
      <c r="B585" s="156"/>
      <c r="C585" s="156"/>
      <c r="D585" s="156"/>
      <c r="E585" s="156"/>
      <c r="F585" s="156"/>
      <c r="G585" s="156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2.75" customHeight="1" x14ac:dyDescent="0.25">
      <c r="A586" s="156"/>
      <c r="B586" s="156"/>
      <c r="C586" s="156"/>
      <c r="D586" s="156"/>
      <c r="E586" s="156"/>
      <c r="F586" s="156"/>
      <c r="G586" s="156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2.75" customHeight="1" x14ac:dyDescent="0.25">
      <c r="A587" s="156"/>
      <c r="B587" s="156"/>
      <c r="C587" s="156"/>
      <c r="D587" s="156"/>
      <c r="E587" s="156"/>
      <c r="F587" s="156"/>
      <c r="G587" s="156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2.75" customHeight="1" x14ac:dyDescent="0.25">
      <c r="A588" s="156"/>
      <c r="B588" s="156"/>
      <c r="C588" s="156"/>
      <c r="D588" s="156"/>
      <c r="E588" s="156"/>
      <c r="F588" s="156"/>
      <c r="G588" s="156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2.75" customHeight="1" x14ac:dyDescent="0.25">
      <c r="A589" s="156"/>
      <c r="B589" s="156"/>
      <c r="C589" s="156"/>
      <c r="D589" s="156"/>
      <c r="E589" s="156"/>
      <c r="F589" s="156"/>
      <c r="G589" s="156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2.75" customHeight="1" x14ac:dyDescent="0.25">
      <c r="A590" s="156"/>
      <c r="B590" s="156"/>
      <c r="C590" s="156"/>
      <c r="D590" s="156"/>
      <c r="E590" s="156"/>
      <c r="F590" s="156"/>
      <c r="G590" s="156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2.75" customHeight="1" x14ac:dyDescent="0.25">
      <c r="A591" s="156"/>
      <c r="B591" s="156"/>
      <c r="C591" s="156"/>
      <c r="D591" s="156"/>
      <c r="E591" s="156"/>
      <c r="F591" s="156"/>
      <c r="G591" s="156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2.75" customHeight="1" x14ac:dyDescent="0.25">
      <c r="A592" s="156"/>
      <c r="B592" s="156"/>
      <c r="C592" s="156"/>
      <c r="D592" s="156"/>
      <c r="E592" s="156"/>
      <c r="F592" s="156"/>
      <c r="G592" s="156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2.75" customHeight="1" x14ac:dyDescent="0.25">
      <c r="A593" s="156"/>
      <c r="B593" s="156"/>
      <c r="C593" s="156"/>
      <c r="D593" s="156"/>
      <c r="E593" s="156"/>
      <c r="F593" s="156"/>
      <c r="G593" s="156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2.75" customHeight="1" x14ac:dyDescent="0.25">
      <c r="A594" s="156"/>
      <c r="B594" s="156"/>
      <c r="C594" s="156"/>
      <c r="D594" s="156"/>
      <c r="E594" s="156"/>
      <c r="F594" s="156"/>
      <c r="G594" s="156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2.75" customHeight="1" x14ac:dyDescent="0.25">
      <c r="A595" s="156"/>
      <c r="B595" s="156"/>
      <c r="C595" s="156"/>
      <c r="D595" s="156"/>
      <c r="E595" s="156"/>
      <c r="F595" s="156"/>
      <c r="G595" s="156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2.75" customHeight="1" x14ac:dyDescent="0.25">
      <c r="A596" s="156"/>
      <c r="B596" s="156"/>
      <c r="C596" s="156"/>
      <c r="D596" s="156"/>
      <c r="E596" s="156"/>
      <c r="F596" s="156"/>
      <c r="G596" s="156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2.75" customHeight="1" x14ac:dyDescent="0.25">
      <c r="A597" s="156"/>
      <c r="B597" s="156"/>
      <c r="C597" s="156"/>
      <c r="D597" s="156"/>
      <c r="E597" s="156"/>
      <c r="F597" s="156"/>
      <c r="G597" s="156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2.75" customHeight="1" x14ac:dyDescent="0.25">
      <c r="A598" s="156"/>
      <c r="B598" s="156"/>
      <c r="C598" s="156"/>
      <c r="D598" s="156"/>
      <c r="E598" s="156"/>
      <c r="F598" s="156"/>
      <c r="G598" s="156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2.75" customHeight="1" x14ac:dyDescent="0.25">
      <c r="A599" s="156"/>
      <c r="B599" s="156"/>
      <c r="C599" s="156"/>
      <c r="D599" s="156"/>
      <c r="E599" s="156"/>
      <c r="F599" s="156"/>
      <c r="G599" s="156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2.75" customHeight="1" x14ac:dyDescent="0.25">
      <c r="A600" s="156"/>
      <c r="B600" s="156"/>
      <c r="C600" s="156"/>
      <c r="D600" s="156"/>
      <c r="E600" s="156"/>
      <c r="F600" s="156"/>
      <c r="G600" s="156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2.75" customHeight="1" x14ac:dyDescent="0.25">
      <c r="A601" s="156"/>
      <c r="B601" s="156"/>
      <c r="C601" s="156"/>
      <c r="D601" s="156"/>
      <c r="E601" s="156"/>
      <c r="F601" s="156"/>
      <c r="G601" s="156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2.75" customHeight="1" x14ac:dyDescent="0.25">
      <c r="A602" s="156"/>
      <c r="B602" s="156"/>
      <c r="C602" s="156"/>
      <c r="D602" s="156"/>
      <c r="E602" s="156"/>
      <c r="F602" s="156"/>
      <c r="G602" s="156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2.75" customHeight="1" x14ac:dyDescent="0.25">
      <c r="A603" s="156"/>
      <c r="B603" s="156"/>
      <c r="C603" s="156"/>
      <c r="D603" s="156"/>
      <c r="E603" s="156"/>
      <c r="F603" s="156"/>
      <c r="G603" s="156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2.75" customHeight="1" x14ac:dyDescent="0.25">
      <c r="A604" s="156"/>
      <c r="B604" s="156"/>
      <c r="C604" s="156"/>
      <c r="D604" s="156"/>
      <c r="E604" s="156"/>
      <c r="F604" s="156"/>
      <c r="G604" s="156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2.75" customHeight="1" x14ac:dyDescent="0.25">
      <c r="A605" s="156"/>
      <c r="B605" s="156"/>
      <c r="C605" s="156"/>
      <c r="D605" s="156"/>
      <c r="E605" s="156"/>
      <c r="F605" s="156"/>
      <c r="G605" s="156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2.75" customHeight="1" x14ac:dyDescent="0.25">
      <c r="A606" s="156"/>
      <c r="B606" s="156"/>
      <c r="C606" s="156"/>
      <c r="D606" s="156"/>
      <c r="E606" s="156"/>
      <c r="F606" s="156"/>
      <c r="G606" s="156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2.75" customHeight="1" x14ac:dyDescent="0.25">
      <c r="A607" s="156"/>
      <c r="B607" s="156"/>
      <c r="C607" s="156"/>
      <c r="D607" s="156"/>
      <c r="E607" s="156"/>
      <c r="F607" s="156"/>
      <c r="G607" s="156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2.75" customHeight="1" x14ac:dyDescent="0.25">
      <c r="A608" s="156"/>
      <c r="B608" s="156"/>
      <c r="C608" s="156"/>
      <c r="D608" s="156"/>
      <c r="E608" s="156"/>
      <c r="F608" s="156"/>
      <c r="G608" s="156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2.75" customHeight="1" x14ac:dyDescent="0.25">
      <c r="A609" s="156"/>
      <c r="B609" s="156"/>
      <c r="C609" s="156"/>
      <c r="D609" s="156"/>
      <c r="E609" s="156"/>
      <c r="F609" s="156"/>
      <c r="G609" s="156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2.75" customHeight="1" x14ac:dyDescent="0.25">
      <c r="A610" s="156"/>
      <c r="B610" s="156"/>
      <c r="C610" s="156"/>
      <c r="D610" s="156"/>
      <c r="E610" s="156"/>
      <c r="F610" s="156"/>
      <c r="G610" s="156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2.75" customHeight="1" x14ac:dyDescent="0.25">
      <c r="A611" s="156"/>
      <c r="B611" s="156"/>
      <c r="C611" s="156"/>
      <c r="D611" s="156"/>
      <c r="E611" s="156"/>
      <c r="F611" s="156"/>
      <c r="G611" s="156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2.75" customHeight="1" x14ac:dyDescent="0.25">
      <c r="A612" s="156"/>
      <c r="B612" s="156"/>
      <c r="C612" s="156"/>
      <c r="D612" s="156"/>
      <c r="E612" s="156"/>
      <c r="F612" s="156"/>
      <c r="G612" s="156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2.75" customHeight="1" x14ac:dyDescent="0.25">
      <c r="A613" s="156"/>
      <c r="B613" s="156"/>
      <c r="C613" s="156"/>
      <c r="D613" s="156"/>
      <c r="E613" s="156"/>
      <c r="F613" s="156"/>
      <c r="G613" s="156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2.75" customHeight="1" x14ac:dyDescent="0.25">
      <c r="A614" s="156"/>
      <c r="B614" s="156"/>
      <c r="C614" s="156"/>
      <c r="D614" s="156"/>
      <c r="E614" s="156"/>
      <c r="F614" s="156"/>
      <c r="G614" s="156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2.75" customHeight="1" x14ac:dyDescent="0.25">
      <c r="A615" s="156"/>
      <c r="B615" s="156"/>
      <c r="C615" s="156"/>
      <c r="D615" s="156"/>
      <c r="E615" s="156"/>
      <c r="F615" s="156"/>
      <c r="G615" s="156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2.75" customHeight="1" x14ac:dyDescent="0.25">
      <c r="A616" s="156"/>
      <c r="B616" s="156"/>
      <c r="C616" s="156"/>
      <c r="D616" s="156"/>
      <c r="E616" s="156"/>
      <c r="F616" s="156"/>
      <c r="G616" s="156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2.75" customHeight="1" x14ac:dyDescent="0.25">
      <c r="A617" s="156"/>
      <c r="B617" s="156"/>
      <c r="C617" s="156"/>
      <c r="D617" s="156"/>
      <c r="E617" s="156"/>
      <c r="F617" s="156"/>
      <c r="G617" s="156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2.75" customHeight="1" x14ac:dyDescent="0.25">
      <c r="A618" s="156"/>
      <c r="B618" s="156"/>
      <c r="C618" s="156"/>
      <c r="D618" s="156"/>
      <c r="E618" s="156"/>
      <c r="F618" s="156"/>
      <c r="G618" s="156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2.75" customHeight="1" x14ac:dyDescent="0.25">
      <c r="A619" s="156"/>
      <c r="B619" s="156"/>
      <c r="C619" s="156"/>
      <c r="D619" s="156"/>
      <c r="E619" s="156"/>
      <c r="F619" s="156"/>
      <c r="G619" s="156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2.75" customHeight="1" x14ac:dyDescent="0.25">
      <c r="A620" s="156"/>
      <c r="B620" s="156"/>
      <c r="C620" s="156"/>
      <c r="D620" s="156"/>
      <c r="E620" s="156"/>
      <c r="F620" s="156"/>
      <c r="G620" s="156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2.75" customHeight="1" x14ac:dyDescent="0.25">
      <c r="A621" s="156"/>
      <c r="B621" s="156"/>
      <c r="C621" s="156"/>
      <c r="D621" s="156"/>
      <c r="E621" s="156"/>
      <c r="F621" s="156"/>
      <c r="G621" s="156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2.75" customHeight="1" x14ac:dyDescent="0.25">
      <c r="A622" s="156"/>
      <c r="B622" s="156"/>
      <c r="C622" s="156"/>
      <c r="D622" s="156"/>
      <c r="E622" s="156"/>
      <c r="F622" s="156"/>
      <c r="G622" s="156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2.75" customHeight="1" x14ac:dyDescent="0.25">
      <c r="A623" s="156"/>
      <c r="B623" s="156"/>
      <c r="C623" s="156"/>
      <c r="D623" s="156"/>
      <c r="E623" s="156"/>
      <c r="F623" s="156"/>
      <c r="G623" s="156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2.75" customHeight="1" x14ac:dyDescent="0.25">
      <c r="A624" s="156"/>
      <c r="B624" s="156"/>
      <c r="C624" s="156"/>
      <c r="D624" s="156"/>
      <c r="E624" s="156"/>
      <c r="F624" s="156"/>
      <c r="G624" s="156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2.75" customHeight="1" x14ac:dyDescent="0.25">
      <c r="A625" s="156"/>
      <c r="B625" s="156"/>
      <c r="C625" s="156"/>
      <c r="D625" s="156"/>
      <c r="E625" s="156"/>
      <c r="F625" s="156"/>
      <c r="G625" s="156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2.75" customHeight="1" x14ac:dyDescent="0.25">
      <c r="A626" s="156"/>
      <c r="B626" s="156"/>
      <c r="C626" s="156"/>
      <c r="D626" s="156"/>
      <c r="E626" s="156"/>
      <c r="F626" s="156"/>
      <c r="G626" s="156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2.75" customHeight="1" x14ac:dyDescent="0.25">
      <c r="A627" s="156"/>
      <c r="B627" s="156"/>
      <c r="C627" s="156"/>
      <c r="D627" s="156"/>
      <c r="E627" s="156"/>
      <c r="F627" s="156"/>
      <c r="G627" s="156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2.75" customHeight="1" x14ac:dyDescent="0.25">
      <c r="A628" s="156"/>
      <c r="B628" s="156"/>
      <c r="C628" s="156"/>
      <c r="D628" s="156"/>
      <c r="E628" s="156"/>
      <c r="F628" s="156"/>
      <c r="G628" s="156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2.75" customHeight="1" x14ac:dyDescent="0.25">
      <c r="A629" s="156"/>
      <c r="B629" s="156"/>
      <c r="C629" s="156"/>
      <c r="D629" s="156"/>
      <c r="E629" s="156"/>
      <c r="F629" s="156"/>
      <c r="G629" s="156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2.75" customHeight="1" x14ac:dyDescent="0.25">
      <c r="A630" s="156"/>
      <c r="B630" s="156"/>
      <c r="C630" s="156"/>
      <c r="D630" s="156"/>
      <c r="E630" s="156"/>
      <c r="F630" s="156"/>
      <c r="G630" s="156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2.75" customHeight="1" x14ac:dyDescent="0.25">
      <c r="A631" s="156"/>
      <c r="B631" s="156"/>
      <c r="C631" s="156"/>
      <c r="D631" s="156"/>
      <c r="E631" s="156"/>
      <c r="F631" s="156"/>
      <c r="G631" s="156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2.75" customHeight="1" x14ac:dyDescent="0.25">
      <c r="A632" s="156"/>
      <c r="B632" s="156"/>
      <c r="C632" s="156"/>
      <c r="D632" s="156"/>
      <c r="E632" s="156"/>
      <c r="F632" s="156"/>
      <c r="G632" s="156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2.75" customHeight="1" x14ac:dyDescent="0.25">
      <c r="A633" s="156"/>
      <c r="B633" s="156"/>
      <c r="C633" s="156"/>
      <c r="D633" s="156"/>
      <c r="E633" s="156"/>
      <c r="F633" s="156"/>
      <c r="G633" s="156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2.75" customHeight="1" x14ac:dyDescent="0.25">
      <c r="A634" s="156"/>
      <c r="B634" s="156"/>
      <c r="C634" s="156"/>
      <c r="D634" s="156"/>
      <c r="E634" s="156"/>
      <c r="F634" s="156"/>
      <c r="G634" s="156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2.75" customHeight="1" x14ac:dyDescent="0.25">
      <c r="A635" s="156"/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2.75" customHeight="1" x14ac:dyDescent="0.25">
      <c r="A636" s="156"/>
      <c r="B636" s="156"/>
      <c r="C636" s="156"/>
      <c r="D636" s="156"/>
      <c r="E636" s="156"/>
      <c r="F636" s="156"/>
      <c r="G636" s="156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2.75" customHeight="1" x14ac:dyDescent="0.25">
      <c r="A637" s="156"/>
      <c r="B637" s="156"/>
      <c r="C637" s="156"/>
      <c r="D637" s="156"/>
      <c r="E637" s="156"/>
      <c r="F637" s="156"/>
      <c r="G637" s="156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2.75" customHeight="1" x14ac:dyDescent="0.25">
      <c r="A638" s="156"/>
      <c r="B638" s="156"/>
      <c r="C638" s="156"/>
      <c r="D638" s="156"/>
      <c r="E638" s="156"/>
      <c r="F638" s="156"/>
      <c r="G638" s="156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2.75" customHeight="1" x14ac:dyDescent="0.25">
      <c r="A639" s="156"/>
      <c r="B639" s="156"/>
      <c r="C639" s="156"/>
      <c r="D639" s="156"/>
      <c r="E639" s="156"/>
      <c r="F639" s="156"/>
      <c r="G639" s="156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2.75" customHeight="1" x14ac:dyDescent="0.25">
      <c r="A640" s="156"/>
      <c r="B640" s="156"/>
      <c r="C640" s="156"/>
      <c r="D640" s="156"/>
      <c r="E640" s="156"/>
      <c r="F640" s="156"/>
      <c r="G640" s="156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2.75" customHeight="1" x14ac:dyDescent="0.25">
      <c r="A641" s="156"/>
      <c r="B641" s="156"/>
      <c r="C641" s="156"/>
      <c r="D641" s="156"/>
      <c r="E641" s="156"/>
      <c r="F641" s="156"/>
      <c r="G641" s="156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2.75" customHeight="1" x14ac:dyDescent="0.25">
      <c r="A642" s="156"/>
      <c r="B642" s="156"/>
      <c r="C642" s="156"/>
      <c r="D642" s="156"/>
      <c r="E642" s="156"/>
      <c r="F642" s="156"/>
      <c r="G642" s="156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2.75" customHeight="1" x14ac:dyDescent="0.25">
      <c r="A643" s="156"/>
      <c r="B643" s="156"/>
      <c r="C643" s="156"/>
      <c r="D643" s="156"/>
      <c r="E643" s="156"/>
      <c r="F643" s="156"/>
      <c r="G643" s="156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2.75" customHeight="1" x14ac:dyDescent="0.25">
      <c r="A644" s="156"/>
      <c r="B644" s="156"/>
      <c r="C644" s="156"/>
      <c r="D644" s="156"/>
      <c r="E644" s="156"/>
      <c r="F644" s="156"/>
      <c r="G644" s="156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2.75" customHeight="1" x14ac:dyDescent="0.25">
      <c r="A645" s="156"/>
      <c r="B645" s="156"/>
      <c r="C645" s="156"/>
      <c r="D645" s="156"/>
      <c r="E645" s="156"/>
      <c r="F645" s="156"/>
      <c r="G645" s="156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2.75" customHeight="1" x14ac:dyDescent="0.25">
      <c r="A646" s="156"/>
      <c r="B646" s="156"/>
      <c r="C646" s="156"/>
      <c r="D646" s="156"/>
      <c r="E646" s="156"/>
      <c r="F646" s="156"/>
      <c r="G646" s="156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2.75" customHeight="1" x14ac:dyDescent="0.25">
      <c r="A647" s="156"/>
      <c r="B647" s="156"/>
      <c r="C647" s="156"/>
      <c r="D647" s="156"/>
      <c r="E647" s="156"/>
      <c r="F647" s="156"/>
      <c r="G647" s="156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2.75" customHeight="1" x14ac:dyDescent="0.25">
      <c r="A648" s="156"/>
      <c r="B648" s="156"/>
      <c r="C648" s="156"/>
      <c r="D648" s="156"/>
      <c r="E648" s="156"/>
      <c r="F648" s="156"/>
      <c r="G648" s="156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2.75" customHeight="1" x14ac:dyDescent="0.25">
      <c r="A649" s="156"/>
      <c r="B649" s="156"/>
      <c r="C649" s="156"/>
      <c r="D649" s="156"/>
      <c r="E649" s="156"/>
      <c r="F649" s="156"/>
      <c r="G649" s="156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2.75" customHeight="1" x14ac:dyDescent="0.25">
      <c r="A650" s="156"/>
      <c r="B650" s="156"/>
      <c r="C650" s="156"/>
      <c r="D650" s="156"/>
      <c r="E650" s="156"/>
      <c r="F650" s="156"/>
      <c r="G650" s="156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2.75" customHeight="1" x14ac:dyDescent="0.25">
      <c r="A651" s="156"/>
      <c r="B651" s="156"/>
      <c r="C651" s="156"/>
      <c r="D651" s="156"/>
      <c r="E651" s="156"/>
      <c r="F651" s="156"/>
      <c r="G651" s="156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2.75" customHeight="1" x14ac:dyDescent="0.25">
      <c r="A652" s="156"/>
      <c r="B652" s="156"/>
      <c r="C652" s="156"/>
      <c r="D652" s="156"/>
      <c r="E652" s="156"/>
      <c r="F652" s="156"/>
      <c r="G652" s="156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2.75" customHeight="1" x14ac:dyDescent="0.25">
      <c r="A653" s="156"/>
      <c r="B653" s="156"/>
      <c r="C653" s="156"/>
      <c r="D653" s="156"/>
      <c r="E653" s="156"/>
      <c r="F653" s="156"/>
      <c r="G653" s="156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2.75" customHeight="1" x14ac:dyDescent="0.25">
      <c r="A654" s="156"/>
      <c r="B654" s="156"/>
      <c r="C654" s="156"/>
      <c r="D654" s="156"/>
      <c r="E654" s="156"/>
      <c r="F654" s="156"/>
      <c r="G654" s="156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2.75" customHeight="1" x14ac:dyDescent="0.25">
      <c r="A655" s="156"/>
      <c r="B655" s="156"/>
      <c r="C655" s="156"/>
      <c r="D655" s="156"/>
      <c r="E655" s="156"/>
      <c r="F655" s="156"/>
      <c r="G655" s="156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2.75" customHeight="1" x14ac:dyDescent="0.25">
      <c r="A656" s="156"/>
      <c r="B656" s="156"/>
      <c r="C656" s="156"/>
      <c r="D656" s="156"/>
      <c r="E656" s="156"/>
      <c r="F656" s="156"/>
      <c r="G656" s="156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2.75" customHeight="1" x14ac:dyDescent="0.25">
      <c r="A657" s="156"/>
      <c r="B657" s="156"/>
      <c r="C657" s="156"/>
      <c r="D657" s="156"/>
      <c r="E657" s="156"/>
      <c r="F657" s="156"/>
      <c r="G657" s="156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2.75" customHeight="1" x14ac:dyDescent="0.25">
      <c r="A658" s="156"/>
      <c r="B658" s="156"/>
      <c r="C658" s="156"/>
      <c r="D658" s="156"/>
      <c r="E658" s="156"/>
      <c r="F658" s="156"/>
      <c r="G658" s="156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2.75" customHeight="1" x14ac:dyDescent="0.25">
      <c r="A659" s="156"/>
      <c r="B659" s="156"/>
      <c r="C659" s="156"/>
      <c r="D659" s="156"/>
      <c r="E659" s="156"/>
      <c r="F659" s="156"/>
      <c r="G659" s="156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2.75" customHeight="1" x14ac:dyDescent="0.25">
      <c r="A660" s="156"/>
      <c r="B660" s="156"/>
      <c r="C660" s="156"/>
      <c r="D660" s="156"/>
      <c r="E660" s="156"/>
      <c r="F660" s="156"/>
      <c r="G660" s="156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2.75" customHeight="1" x14ac:dyDescent="0.25">
      <c r="A661" s="156"/>
      <c r="B661" s="156"/>
      <c r="C661" s="156"/>
      <c r="D661" s="156"/>
      <c r="E661" s="156"/>
      <c r="F661" s="156"/>
      <c r="G661" s="156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2.75" customHeight="1" x14ac:dyDescent="0.25">
      <c r="A662" s="156"/>
      <c r="B662" s="156"/>
      <c r="C662" s="156"/>
      <c r="D662" s="156"/>
      <c r="E662" s="156"/>
      <c r="F662" s="156"/>
      <c r="G662" s="156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2.75" customHeight="1" x14ac:dyDescent="0.25">
      <c r="A663" s="156"/>
      <c r="B663" s="156"/>
      <c r="C663" s="156"/>
      <c r="D663" s="156"/>
      <c r="E663" s="156"/>
      <c r="F663" s="156"/>
      <c r="G663" s="156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2.75" customHeight="1" x14ac:dyDescent="0.25">
      <c r="A664" s="156"/>
      <c r="B664" s="156"/>
      <c r="C664" s="156"/>
      <c r="D664" s="156"/>
      <c r="E664" s="156"/>
      <c r="F664" s="156"/>
      <c r="G664" s="156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2.75" customHeight="1" x14ac:dyDescent="0.25">
      <c r="A665" s="156"/>
      <c r="B665" s="156"/>
      <c r="C665" s="156"/>
      <c r="D665" s="156"/>
      <c r="E665" s="156"/>
      <c r="F665" s="156"/>
      <c r="G665" s="156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2.75" customHeight="1" x14ac:dyDescent="0.25">
      <c r="A666" s="156"/>
      <c r="B666" s="156"/>
      <c r="C666" s="156"/>
      <c r="D666" s="156"/>
      <c r="E666" s="156"/>
      <c r="F666" s="156"/>
      <c r="G666" s="156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2.75" customHeight="1" x14ac:dyDescent="0.25">
      <c r="A667" s="156"/>
      <c r="B667" s="156"/>
      <c r="C667" s="156"/>
      <c r="D667" s="156"/>
      <c r="E667" s="156"/>
      <c r="F667" s="156"/>
      <c r="G667" s="156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2.75" customHeight="1" x14ac:dyDescent="0.25">
      <c r="A668" s="156"/>
      <c r="B668" s="156"/>
      <c r="C668" s="156"/>
      <c r="D668" s="156"/>
      <c r="E668" s="156"/>
      <c r="F668" s="156"/>
      <c r="G668" s="156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2.75" customHeight="1" x14ac:dyDescent="0.25">
      <c r="A669" s="156"/>
      <c r="B669" s="156"/>
      <c r="C669" s="156"/>
      <c r="D669" s="156"/>
      <c r="E669" s="156"/>
      <c r="F669" s="156"/>
      <c r="G669" s="156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2.75" customHeight="1" x14ac:dyDescent="0.25">
      <c r="A670" s="156"/>
      <c r="B670" s="156"/>
      <c r="C670" s="156"/>
      <c r="D670" s="156"/>
      <c r="E670" s="156"/>
      <c r="F670" s="156"/>
      <c r="G670" s="156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2.75" customHeight="1" x14ac:dyDescent="0.25">
      <c r="A671" s="156"/>
      <c r="B671" s="156"/>
      <c r="C671" s="156"/>
      <c r="D671" s="156"/>
      <c r="E671" s="156"/>
      <c r="F671" s="156"/>
      <c r="G671" s="156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2.75" customHeight="1" x14ac:dyDescent="0.25">
      <c r="A672" s="156"/>
      <c r="B672" s="156"/>
      <c r="C672" s="156"/>
      <c r="D672" s="156"/>
      <c r="E672" s="156"/>
      <c r="F672" s="156"/>
      <c r="G672" s="156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2.75" customHeight="1" x14ac:dyDescent="0.25">
      <c r="A673" s="156"/>
      <c r="B673" s="156"/>
      <c r="C673" s="156"/>
      <c r="D673" s="156"/>
      <c r="E673" s="156"/>
      <c r="F673" s="156"/>
      <c r="G673" s="156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2.75" customHeight="1" x14ac:dyDescent="0.25">
      <c r="A674" s="156"/>
      <c r="B674" s="156"/>
      <c r="C674" s="156"/>
      <c r="D674" s="156"/>
      <c r="E674" s="156"/>
      <c r="F674" s="156"/>
      <c r="G674" s="156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2.75" customHeight="1" x14ac:dyDescent="0.25">
      <c r="A675" s="156"/>
      <c r="B675" s="156"/>
      <c r="C675" s="156"/>
      <c r="D675" s="156"/>
      <c r="E675" s="156"/>
      <c r="F675" s="156"/>
      <c r="G675" s="156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2.75" customHeight="1" x14ac:dyDescent="0.25">
      <c r="A676" s="156"/>
      <c r="B676" s="156"/>
      <c r="C676" s="156"/>
      <c r="D676" s="156"/>
      <c r="E676" s="156"/>
      <c r="F676" s="156"/>
      <c r="G676" s="156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2.75" customHeight="1" x14ac:dyDescent="0.25">
      <c r="A677" s="156"/>
      <c r="B677" s="156"/>
      <c r="C677" s="156"/>
      <c r="D677" s="156"/>
      <c r="E677" s="156"/>
      <c r="F677" s="156"/>
      <c r="G677" s="156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2.75" customHeight="1" x14ac:dyDescent="0.25">
      <c r="A678" s="156"/>
      <c r="B678" s="156"/>
      <c r="C678" s="156"/>
      <c r="D678" s="156"/>
      <c r="E678" s="156"/>
      <c r="F678" s="156"/>
      <c r="G678" s="156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2.75" customHeight="1" x14ac:dyDescent="0.25">
      <c r="A679" s="156"/>
      <c r="B679" s="156"/>
      <c r="C679" s="156"/>
      <c r="D679" s="156"/>
      <c r="E679" s="156"/>
      <c r="F679" s="156"/>
      <c r="G679" s="156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2.75" customHeight="1" x14ac:dyDescent="0.25">
      <c r="A680" s="156"/>
      <c r="B680" s="156"/>
      <c r="C680" s="156"/>
      <c r="D680" s="156"/>
      <c r="E680" s="156"/>
      <c r="F680" s="156"/>
      <c r="G680" s="156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2.75" customHeight="1" x14ac:dyDescent="0.25">
      <c r="A681" s="156"/>
      <c r="B681" s="156"/>
      <c r="C681" s="156"/>
      <c r="D681" s="156"/>
      <c r="E681" s="156"/>
      <c r="F681" s="156"/>
      <c r="G681" s="156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2.75" customHeight="1" x14ac:dyDescent="0.25">
      <c r="A682" s="156"/>
      <c r="B682" s="156"/>
      <c r="C682" s="156"/>
      <c r="D682" s="156"/>
      <c r="E682" s="156"/>
      <c r="F682" s="156"/>
      <c r="G682" s="156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2.75" customHeight="1" x14ac:dyDescent="0.25">
      <c r="A683" s="156"/>
      <c r="B683" s="156"/>
      <c r="C683" s="156"/>
      <c r="D683" s="156"/>
      <c r="E683" s="156"/>
      <c r="F683" s="156"/>
      <c r="G683" s="156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2.75" customHeight="1" x14ac:dyDescent="0.25">
      <c r="A684" s="156"/>
      <c r="B684" s="156"/>
      <c r="C684" s="156"/>
      <c r="D684" s="156"/>
      <c r="E684" s="156"/>
      <c r="F684" s="156"/>
      <c r="G684" s="156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2.75" customHeight="1" x14ac:dyDescent="0.25">
      <c r="A685" s="156"/>
      <c r="B685" s="156"/>
      <c r="C685" s="156"/>
      <c r="D685" s="156"/>
      <c r="E685" s="156"/>
      <c r="F685" s="156"/>
      <c r="G685" s="156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2.75" customHeight="1" x14ac:dyDescent="0.25">
      <c r="A686" s="156"/>
      <c r="B686" s="156"/>
      <c r="C686" s="156"/>
      <c r="D686" s="156"/>
      <c r="E686" s="156"/>
      <c r="F686" s="156"/>
      <c r="G686" s="156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2.75" customHeight="1" x14ac:dyDescent="0.25">
      <c r="A687" s="156"/>
      <c r="B687" s="156"/>
      <c r="C687" s="156"/>
      <c r="D687" s="156"/>
      <c r="E687" s="156"/>
      <c r="F687" s="156"/>
      <c r="G687" s="156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2.75" customHeight="1" x14ac:dyDescent="0.25">
      <c r="A688" s="156"/>
      <c r="B688" s="156"/>
      <c r="C688" s="156"/>
      <c r="D688" s="156"/>
      <c r="E688" s="156"/>
      <c r="F688" s="156"/>
      <c r="G688" s="156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2.75" customHeight="1" x14ac:dyDescent="0.25">
      <c r="A689" s="156"/>
      <c r="B689" s="156"/>
      <c r="C689" s="156"/>
      <c r="D689" s="156"/>
      <c r="E689" s="156"/>
      <c r="F689" s="156"/>
      <c r="G689" s="156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2.75" customHeight="1" x14ac:dyDescent="0.25">
      <c r="A690" s="156"/>
      <c r="B690" s="156"/>
      <c r="C690" s="156"/>
      <c r="D690" s="156"/>
      <c r="E690" s="156"/>
      <c r="F690" s="156"/>
      <c r="G690" s="156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2.75" customHeight="1" x14ac:dyDescent="0.25">
      <c r="A691" s="156"/>
      <c r="B691" s="156"/>
      <c r="C691" s="156"/>
      <c r="D691" s="156"/>
      <c r="E691" s="156"/>
      <c r="F691" s="156"/>
      <c r="G691" s="156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2.75" customHeight="1" x14ac:dyDescent="0.25">
      <c r="A692" s="156"/>
      <c r="B692" s="156"/>
      <c r="C692" s="156"/>
      <c r="D692" s="156"/>
      <c r="E692" s="156"/>
      <c r="F692" s="156"/>
      <c r="G692" s="156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2.75" customHeight="1" x14ac:dyDescent="0.25">
      <c r="A693" s="156"/>
      <c r="B693" s="156"/>
      <c r="C693" s="156"/>
      <c r="D693" s="156"/>
      <c r="E693" s="156"/>
      <c r="F693" s="156"/>
      <c r="G693" s="156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2.75" customHeight="1" x14ac:dyDescent="0.25">
      <c r="A694" s="156"/>
      <c r="B694" s="156"/>
      <c r="C694" s="156"/>
      <c r="D694" s="156"/>
      <c r="E694" s="156"/>
      <c r="F694" s="156"/>
      <c r="G694" s="156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2.75" customHeight="1" x14ac:dyDescent="0.25">
      <c r="A695" s="156"/>
      <c r="B695" s="156"/>
      <c r="C695" s="156"/>
      <c r="D695" s="156"/>
      <c r="E695" s="156"/>
      <c r="F695" s="156"/>
      <c r="G695" s="156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2.75" customHeight="1" x14ac:dyDescent="0.25">
      <c r="A696" s="156"/>
      <c r="B696" s="156"/>
      <c r="C696" s="156"/>
      <c r="D696" s="156"/>
      <c r="E696" s="156"/>
      <c r="F696" s="156"/>
      <c r="G696" s="156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2.75" customHeight="1" x14ac:dyDescent="0.25">
      <c r="A697" s="156"/>
      <c r="B697" s="156"/>
      <c r="C697" s="156"/>
      <c r="D697" s="156"/>
      <c r="E697" s="156"/>
      <c r="F697" s="156"/>
      <c r="G697" s="156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2.75" customHeight="1" x14ac:dyDescent="0.25">
      <c r="A698" s="156"/>
      <c r="B698" s="156"/>
      <c r="C698" s="156"/>
      <c r="D698" s="156"/>
      <c r="E698" s="156"/>
      <c r="F698" s="156"/>
      <c r="G698" s="156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2.75" customHeight="1" x14ac:dyDescent="0.25">
      <c r="A699" s="156"/>
      <c r="B699" s="156"/>
      <c r="C699" s="156"/>
      <c r="D699" s="156"/>
      <c r="E699" s="156"/>
      <c r="F699" s="156"/>
      <c r="G699" s="156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2.75" customHeight="1" x14ac:dyDescent="0.25">
      <c r="A700" s="156"/>
      <c r="B700" s="156"/>
      <c r="C700" s="156"/>
      <c r="D700" s="156"/>
      <c r="E700" s="156"/>
      <c r="F700" s="156"/>
      <c r="G700" s="156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2.75" customHeight="1" x14ac:dyDescent="0.25">
      <c r="A701" s="156"/>
      <c r="B701" s="156"/>
      <c r="C701" s="156"/>
      <c r="D701" s="156"/>
      <c r="E701" s="156"/>
      <c r="F701" s="156"/>
      <c r="G701" s="156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2.75" customHeight="1" x14ac:dyDescent="0.25">
      <c r="A702" s="156"/>
      <c r="B702" s="156"/>
      <c r="C702" s="156"/>
      <c r="D702" s="156"/>
      <c r="E702" s="156"/>
      <c r="F702" s="156"/>
      <c r="G702" s="156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2.75" customHeight="1" x14ac:dyDescent="0.25">
      <c r="A703" s="156"/>
      <c r="B703" s="156"/>
      <c r="C703" s="156"/>
      <c r="D703" s="156"/>
      <c r="E703" s="156"/>
      <c r="F703" s="156"/>
      <c r="G703" s="156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2.75" customHeight="1" x14ac:dyDescent="0.25">
      <c r="A704" s="156"/>
      <c r="B704" s="156"/>
      <c r="C704" s="156"/>
      <c r="D704" s="156"/>
      <c r="E704" s="156"/>
      <c r="F704" s="156"/>
      <c r="G704" s="156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2.75" customHeight="1" x14ac:dyDescent="0.25">
      <c r="A705" s="156"/>
      <c r="B705" s="156"/>
      <c r="C705" s="156"/>
      <c r="D705" s="156"/>
      <c r="E705" s="156"/>
      <c r="F705" s="156"/>
      <c r="G705" s="156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2.75" customHeight="1" x14ac:dyDescent="0.25">
      <c r="A706" s="156"/>
      <c r="B706" s="156"/>
      <c r="C706" s="156"/>
      <c r="D706" s="156"/>
      <c r="E706" s="156"/>
      <c r="F706" s="156"/>
      <c r="G706" s="156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2.75" customHeight="1" x14ac:dyDescent="0.25">
      <c r="A707" s="156"/>
      <c r="B707" s="156"/>
      <c r="C707" s="156"/>
      <c r="D707" s="156"/>
      <c r="E707" s="156"/>
      <c r="F707" s="156"/>
      <c r="G707" s="156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2.75" customHeight="1" x14ac:dyDescent="0.25">
      <c r="A708" s="156"/>
      <c r="B708" s="156"/>
      <c r="C708" s="156"/>
      <c r="D708" s="156"/>
      <c r="E708" s="156"/>
      <c r="F708" s="156"/>
      <c r="G708" s="156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2.75" customHeight="1" x14ac:dyDescent="0.25">
      <c r="A709" s="156"/>
      <c r="B709" s="156"/>
      <c r="C709" s="156"/>
      <c r="D709" s="156"/>
      <c r="E709" s="156"/>
      <c r="F709" s="156"/>
      <c r="G709" s="156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2.75" customHeight="1" x14ac:dyDescent="0.25">
      <c r="A710" s="156"/>
      <c r="B710" s="156"/>
      <c r="C710" s="156"/>
      <c r="D710" s="156"/>
      <c r="E710" s="156"/>
      <c r="F710" s="156"/>
      <c r="G710" s="156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2.75" customHeight="1" x14ac:dyDescent="0.25">
      <c r="A711" s="156"/>
      <c r="B711" s="156"/>
      <c r="C711" s="156"/>
      <c r="D711" s="156"/>
      <c r="E711" s="156"/>
      <c r="F711" s="156"/>
      <c r="G711" s="156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2.75" customHeight="1" x14ac:dyDescent="0.25">
      <c r="A712" s="156"/>
      <c r="B712" s="156"/>
      <c r="C712" s="156"/>
      <c r="D712" s="156"/>
      <c r="E712" s="156"/>
      <c r="F712" s="156"/>
      <c r="G712" s="156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2.75" customHeight="1" x14ac:dyDescent="0.25">
      <c r="A713" s="156"/>
      <c r="B713" s="156"/>
      <c r="C713" s="156"/>
      <c r="D713" s="156"/>
      <c r="E713" s="156"/>
      <c r="F713" s="156"/>
      <c r="G713" s="156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2.75" customHeight="1" x14ac:dyDescent="0.25">
      <c r="A714" s="156"/>
      <c r="B714" s="156"/>
      <c r="C714" s="156"/>
      <c r="D714" s="156"/>
      <c r="E714" s="156"/>
      <c r="F714" s="156"/>
      <c r="G714" s="156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2.75" customHeight="1" x14ac:dyDescent="0.25">
      <c r="A715" s="156"/>
      <c r="B715" s="156"/>
      <c r="C715" s="156"/>
      <c r="D715" s="156"/>
      <c r="E715" s="156"/>
      <c r="F715" s="156"/>
      <c r="G715" s="156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2.75" customHeight="1" x14ac:dyDescent="0.25">
      <c r="A716" s="156"/>
      <c r="B716" s="156"/>
      <c r="C716" s="156"/>
      <c r="D716" s="156"/>
      <c r="E716" s="156"/>
      <c r="F716" s="156"/>
      <c r="G716" s="156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2.75" customHeight="1" x14ac:dyDescent="0.25">
      <c r="A717" s="156"/>
      <c r="B717" s="156"/>
      <c r="C717" s="156"/>
      <c r="D717" s="156"/>
      <c r="E717" s="156"/>
      <c r="F717" s="156"/>
      <c r="G717" s="156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2.75" customHeight="1" x14ac:dyDescent="0.25">
      <c r="A718" s="156"/>
      <c r="B718" s="156"/>
      <c r="C718" s="156"/>
      <c r="D718" s="156"/>
      <c r="E718" s="156"/>
      <c r="F718" s="156"/>
      <c r="G718" s="156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2.75" customHeight="1" x14ac:dyDescent="0.25">
      <c r="A719" s="156"/>
      <c r="B719" s="156"/>
      <c r="C719" s="156"/>
      <c r="D719" s="156"/>
      <c r="E719" s="156"/>
      <c r="F719" s="156"/>
      <c r="G719" s="156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2.75" customHeight="1" x14ac:dyDescent="0.25">
      <c r="A720" s="156"/>
      <c r="B720" s="156"/>
      <c r="C720" s="156"/>
      <c r="D720" s="156"/>
      <c r="E720" s="156"/>
      <c r="F720" s="156"/>
      <c r="G720" s="156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2.75" customHeight="1" x14ac:dyDescent="0.25">
      <c r="A721" s="156"/>
      <c r="B721" s="156"/>
      <c r="C721" s="156"/>
      <c r="D721" s="156"/>
      <c r="E721" s="156"/>
      <c r="F721" s="156"/>
      <c r="G721" s="156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2.75" customHeight="1" x14ac:dyDescent="0.25">
      <c r="A722" s="156"/>
      <c r="B722" s="156"/>
      <c r="C722" s="156"/>
      <c r="D722" s="156"/>
      <c r="E722" s="156"/>
      <c r="F722" s="156"/>
      <c r="G722" s="156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2.75" customHeight="1" x14ac:dyDescent="0.25">
      <c r="A723" s="156"/>
      <c r="B723" s="156"/>
      <c r="C723" s="156"/>
      <c r="D723" s="156"/>
      <c r="E723" s="156"/>
      <c r="F723" s="156"/>
      <c r="G723" s="156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2.75" customHeight="1" x14ac:dyDescent="0.25">
      <c r="A724" s="156"/>
      <c r="B724" s="156"/>
      <c r="C724" s="156"/>
      <c r="D724" s="156"/>
      <c r="E724" s="156"/>
      <c r="F724" s="156"/>
      <c r="G724" s="156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2.75" customHeight="1" x14ac:dyDescent="0.25">
      <c r="A725" s="156"/>
      <c r="B725" s="156"/>
      <c r="C725" s="156"/>
      <c r="D725" s="156"/>
      <c r="E725" s="156"/>
      <c r="F725" s="156"/>
      <c r="G725" s="156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2.75" customHeight="1" x14ac:dyDescent="0.25">
      <c r="A726" s="156"/>
      <c r="B726" s="156"/>
      <c r="C726" s="156"/>
      <c r="D726" s="156"/>
      <c r="E726" s="156"/>
      <c r="F726" s="156"/>
      <c r="G726" s="156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2.75" customHeight="1" x14ac:dyDescent="0.25">
      <c r="A727" s="156"/>
      <c r="B727" s="156"/>
      <c r="C727" s="156"/>
      <c r="D727" s="156"/>
      <c r="E727" s="156"/>
      <c r="F727" s="156"/>
      <c r="G727" s="156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2.75" customHeight="1" x14ac:dyDescent="0.25">
      <c r="A728" s="156"/>
      <c r="B728" s="156"/>
      <c r="C728" s="156"/>
      <c r="D728" s="156"/>
      <c r="E728" s="156"/>
      <c r="F728" s="156"/>
      <c r="G728" s="156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2.75" customHeight="1" x14ac:dyDescent="0.25">
      <c r="A729" s="156"/>
      <c r="B729" s="156"/>
      <c r="C729" s="156"/>
      <c r="D729" s="156"/>
      <c r="E729" s="156"/>
      <c r="F729" s="156"/>
      <c r="G729" s="156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2.75" customHeight="1" x14ac:dyDescent="0.25">
      <c r="A730" s="156"/>
      <c r="B730" s="156"/>
      <c r="C730" s="156"/>
      <c r="D730" s="156"/>
      <c r="E730" s="156"/>
      <c r="F730" s="156"/>
      <c r="G730" s="156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2.75" customHeight="1" x14ac:dyDescent="0.25">
      <c r="A731" s="156"/>
      <c r="B731" s="156"/>
      <c r="C731" s="156"/>
      <c r="D731" s="156"/>
      <c r="E731" s="156"/>
      <c r="F731" s="156"/>
      <c r="G731" s="156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2.75" customHeight="1" x14ac:dyDescent="0.25">
      <c r="A732" s="156"/>
      <c r="B732" s="156"/>
      <c r="C732" s="156"/>
      <c r="D732" s="156"/>
      <c r="E732" s="156"/>
      <c r="F732" s="156"/>
      <c r="G732" s="156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2.75" customHeight="1" x14ac:dyDescent="0.25">
      <c r="A733" s="156"/>
      <c r="B733" s="156"/>
      <c r="C733" s="156"/>
      <c r="D733" s="156"/>
      <c r="E733" s="156"/>
      <c r="F733" s="156"/>
      <c r="G733" s="156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2.75" customHeight="1" x14ac:dyDescent="0.25">
      <c r="A734" s="156"/>
      <c r="B734" s="156"/>
      <c r="C734" s="156"/>
      <c r="D734" s="156"/>
      <c r="E734" s="156"/>
      <c r="F734" s="156"/>
      <c r="G734" s="156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2.75" customHeight="1" x14ac:dyDescent="0.25">
      <c r="A735" s="156"/>
      <c r="B735" s="156"/>
      <c r="C735" s="156"/>
      <c r="D735" s="156"/>
      <c r="E735" s="156"/>
      <c r="F735" s="156"/>
      <c r="G735" s="156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2.75" customHeight="1" x14ac:dyDescent="0.25">
      <c r="A736" s="156"/>
      <c r="B736" s="156"/>
      <c r="C736" s="156"/>
      <c r="D736" s="156"/>
      <c r="E736" s="156"/>
      <c r="F736" s="156"/>
      <c r="G736" s="156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2.75" customHeight="1" x14ac:dyDescent="0.25">
      <c r="A737" s="156"/>
      <c r="B737" s="156"/>
      <c r="C737" s="156"/>
      <c r="D737" s="156"/>
      <c r="E737" s="156"/>
      <c r="F737" s="156"/>
      <c r="G737" s="156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2.75" customHeight="1" x14ac:dyDescent="0.25">
      <c r="A738" s="156"/>
      <c r="B738" s="156"/>
      <c r="C738" s="156"/>
      <c r="D738" s="156"/>
      <c r="E738" s="156"/>
      <c r="F738" s="156"/>
      <c r="G738" s="156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2.75" customHeight="1" x14ac:dyDescent="0.25">
      <c r="A739" s="156"/>
      <c r="B739" s="156"/>
      <c r="C739" s="156"/>
      <c r="D739" s="156"/>
      <c r="E739" s="156"/>
      <c r="F739" s="156"/>
      <c r="G739" s="156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2.75" customHeight="1" x14ac:dyDescent="0.25">
      <c r="A740" s="156"/>
      <c r="B740" s="156"/>
      <c r="C740" s="156"/>
      <c r="D740" s="156"/>
      <c r="E740" s="156"/>
      <c r="F740" s="156"/>
      <c r="G740" s="156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2.75" customHeight="1" x14ac:dyDescent="0.25">
      <c r="A741" s="156"/>
      <c r="B741" s="156"/>
      <c r="C741" s="156"/>
      <c r="D741" s="156"/>
      <c r="E741" s="156"/>
      <c r="F741" s="156"/>
      <c r="G741" s="156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2.75" customHeight="1" x14ac:dyDescent="0.25">
      <c r="A742" s="156"/>
      <c r="B742" s="156"/>
      <c r="C742" s="156"/>
      <c r="D742" s="156"/>
      <c r="E742" s="156"/>
      <c r="F742" s="156"/>
      <c r="G742" s="156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2.75" customHeight="1" x14ac:dyDescent="0.25">
      <c r="A743" s="156"/>
      <c r="B743" s="156"/>
      <c r="C743" s="156"/>
      <c r="D743" s="156"/>
      <c r="E743" s="156"/>
      <c r="F743" s="156"/>
      <c r="G743" s="156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2.75" customHeight="1" x14ac:dyDescent="0.25">
      <c r="A744" s="156"/>
      <c r="B744" s="156"/>
      <c r="C744" s="156"/>
      <c r="D744" s="156"/>
      <c r="E744" s="156"/>
      <c r="F744" s="156"/>
      <c r="G744" s="156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2.75" customHeight="1" x14ac:dyDescent="0.25">
      <c r="A745" s="156"/>
      <c r="B745" s="156"/>
      <c r="C745" s="156"/>
      <c r="D745" s="156"/>
      <c r="E745" s="156"/>
      <c r="F745" s="156"/>
      <c r="G745" s="156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2.75" customHeight="1" x14ac:dyDescent="0.25">
      <c r="A746" s="156"/>
      <c r="B746" s="156"/>
      <c r="C746" s="156"/>
      <c r="D746" s="156"/>
      <c r="E746" s="156"/>
      <c r="F746" s="156"/>
      <c r="G746" s="156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2.75" customHeight="1" x14ac:dyDescent="0.25">
      <c r="A747" s="156"/>
      <c r="B747" s="156"/>
      <c r="C747" s="156"/>
      <c r="D747" s="156"/>
      <c r="E747" s="156"/>
      <c r="F747" s="156"/>
      <c r="G747" s="156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2.75" customHeight="1" x14ac:dyDescent="0.25">
      <c r="A748" s="156"/>
      <c r="B748" s="156"/>
      <c r="C748" s="156"/>
      <c r="D748" s="156"/>
      <c r="E748" s="156"/>
      <c r="F748" s="156"/>
      <c r="G748" s="156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2.75" customHeight="1" x14ac:dyDescent="0.25">
      <c r="A749" s="156"/>
      <c r="B749" s="156"/>
      <c r="C749" s="156"/>
      <c r="D749" s="156"/>
      <c r="E749" s="156"/>
      <c r="F749" s="156"/>
      <c r="G749" s="156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2.75" customHeight="1" x14ac:dyDescent="0.25">
      <c r="A750" s="156"/>
      <c r="B750" s="156"/>
      <c r="C750" s="156"/>
      <c r="D750" s="156"/>
      <c r="E750" s="156"/>
      <c r="F750" s="156"/>
      <c r="G750" s="156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2.75" customHeight="1" x14ac:dyDescent="0.25">
      <c r="A751" s="156"/>
      <c r="B751" s="156"/>
      <c r="C751" s="156"/>
      <c r="D751" s="156"/>
      <c r="E751" s="156"/>
      <c r="F751" s="156"/>
      <c r="G751" s="156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2.75" customHeight="1" x14ac:dyDescent="0.25">
      <c r="A752" s="156"/>
      <c r="B752" s="156"/>
      <c r="C752" s="156"/>
      <c r="D752" s="156"/>
      <c r="E752" s="156"/>
      <c r="F752" s="156"/>
      <c r="G752" s="156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2.75" customHeight="1" x14ac:dyDescent="0.25">
      <c r="A753" s="156"/>
      <c r="B753" s="156"/>
      <c r="C753" s="156"/>
      <c r="D753" s="156"/>
      <c r="E753" s="156"/>
      <c r="F753" s="156"/>
      <c r="G753" s="156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2.75" customHeight="1" x14ac:dyDescent="0.25">
      <c r="A754" s="156"/>
      <c r="B754" s="156"/>
      <c r="C754" s="156"/>
      <c r="D754" s="156"/>
      <c r="E754" s="156"/>
      <c r="F754" s="156"/>
      <c r="G754" s="156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2.75" customHeight="1" x14ac:dyDescent="0.25">
      <c r="A755" s="156"/>
      <c r="B755" s="156"/>
      <c r="C755" s="156"/>
      <c r="D755" s="156"/>
      <c r="E755" s="156"/>
      <c r="F755" s="156"/>
      <c r="G755" s="156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2.75" customHeight="1" x14ac:dyDescent="0.25">
      <c r="A756" s="156"/>
      <c r="B756" s="156"/>
      <c r="C756" s="156"/>
      <c r="D756" s="156"/>
      <c r="E756" s="156"/>
      <c r="F756" s="156"/>
      <c r="G756" s="156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2.75" customHeight="1" x14ac:dyDescent="0.25">
      <c r="A757" s="156"/>
      <c r="B757" s="156"/>
      <c r="C757" s="156"/>
      <c r="D757" s="156"/>
      <c r="E757" s="156"/>
      <c r="F757" s="156"/>
      <c r="G757" s="156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2.75" customHeight="1" x14ac:dyDescent="0.25">
      <c r="A758" s="156"/>
      <c r="B758" s="156"/>
      <c r="C758" s="156"/>
      <c r="D758" s="156"/>
      <c r="E758" s="156"/>
      <c r="F758" s="156"/>
      <c r="G758" s="156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2.75" customHeight="1" x14ac:dyDescent="0.25">
      <c r="A759" s="156"/>
      <c r="B759" s="156"/>
      <c r="C759" s="156"/>
      <c r="D759" s="156"/>
      <c r="E759" s="156"/>
      <c r="F759" s="156"/>
      <c r="G759" s="156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2.75" customHeight="1" x14ac:dyDescent="0.25">
      <c r="A760" s="156"/>
      <c r="B760" s="156"/>
      <c r="C760" s="156"/>
      <c r="D760" s="156"/>
      <c r="E760" s="156"/>
      <c r="F760" s="156"/>
      <c r="G760" s="156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2.75" customHeight="1" x14ac:dyDescent="0.25">
      <c r="A761" s="156"/>
      <c r="B761" s="156"/>
      <c r="C761" s="156"/>
      <c r="D761" s="156"/>
      <c r="E761" s="156"/>
      <c r="F761" s="156"/>
      <c r="G761" s="156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2.75" customHeight="1" x14ac:dyDescent="0.25">
      <c r="A762" s="156"/>
      <c r="B762" s="156"/>
      <c r="C762" s="156"/>
      <c r="D762" s="156"/>
      <c r="E762" s="156"/>
      <c r="F762" s="156"/>
      <c r="G762" s="156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2.75" customHeight="1" x14ac:dyDescent="0.25">
      <c r="A763" s="156"/>
      <c r="B763" s="156"/>
      <c r="C763" s="156"/>
      <c r="D763" s="156"/>
      <c r="E763" s="156"/>
      <c r="F763" s="156"/>
      <c r="G763" s="156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2.75" customHeight="1" x14ac:dyDescent="0.25">
      <c r="A764" s="156"/>
      <c r="B764" s="156"/>
      <c r="C764" s="156"/>
      <c r="D764" s="156"/>
      <c r="E764" s="156"/>
      <c r="F764" s="156"/>
      <c r="G764" s="156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2.75" customHeight="1" x14ac:dyDescent="0.25">
      <c r="A765" s="156"/>
      <c r="B765" s="156"/>
      <c r="C765" s="156"/>
      <c r="D765" s="156"/>
      <c r="E765" s="156"/>
      <c r="F765" s="156"/>
      <c r="G765" s="156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2.75" customHeight="1" x14ac:dyDescent="0.25">
      <c r="A766" s="156"/>
      <c r="B766" s="156"/>
      <c r="C766" s="156"/>
      <c r="D766" s="156"/>
      <c r="E766" s="156"/>
      <c r="F766" s="156"/>
      <c r="G766" s="156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2.75" customHeight="1" x14ac:dyDescent="0.25">
      <c r="A767" s="156"/>
      <c r="B767" s="156"/>
      <c r="C767" s="156"/>
      <c r="D767" s="156"/>
      <c r="E767" s="156"/>
      <c r="F767" s="156"/>
      <c r="G767" s="156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2.75" customHeight="1" x14ac:dyDescent="0.25">
      <c r="A768" s="156"/>
      <c r="B768" s="156"/>
      <c r="C768" s="156"/>
      <c r="D768" s="156"/>
      <c r="E768" s="156"/>
      <c r="F768" s="156"/>
      <c r="G768" s="156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2.75" customHeight="1" x14ac:dyDescent="0.25">
      <c r="A769" s="156"/>
      <c r="B769" s="156"/>
      <c r="C769" s="156"/>
      <c r="D769" s="156"/>
      <c r="E769" s="156"/>
      <c r="F769" s="156"/>
      <c r="G769" s="156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2.75" customHeight="1" x14ac:dyDescent="0.25">
      <c r="A770" s="156"/>
      <c r="B770" s="156"/>
      <c r="C770" s="156"/>
      <c r="D770" s="156"/>
      <c r="E770" s="156"/>
      <c r="F770" s="156"/>
      <c r="G770" s="156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2.75" customHeight="1" x14ac:dyDescent="0.25">
      <c r="A771" s="156"/>
      <c r="B771" s="156"/>
      <c r="C771" s="156"/>
      <c r="D771" s="156"/>
      <c r="E771" s="156"/>
      <c r="F771" s="156"/>
      <c r="G771" s="156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2.75" customHeight="1" x14ac:dyDescent="0.25">
      <c r="A772" s="156"/>
      <c r="B772" s="156"/>
      <c r="C772" s="156"/>
      <c r="D772" s="156"/>
      <c r="E772" s="156"/>
      <c r="F772" s="156"/>
      <c r="G772" s="156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2.75" customHeight="1" x14ac:dyDescent="0.25">
      <c r="A773" s="156"/>
      <c r="B773" s="156"/>
      <c r="C773" s="156"/>
      <c r="D773" s="156"/>
      <c r="E773" s="156"/>
      <c r="F773" s="156"/>
      <c r="G773" s="156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2.75" customHeight="1" x14ac:dyDescent="0.25">
      <c r="A774" s="156"/>
      <c r="B774" s="156"/>
      <c r="C774" s="156"/>
      <c r="D774" s="156"/>
      <c r="E774" s="156"/>
      <c r="F774" s="156"/>
      <c r="G774" s="156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2.75" customHeight="1" x14ac:dyDescent="0.25">
      <c r="A775" s="156"/>
      <c r="B775" s="156"/>
      <c r="C775" s="156"/>
      <c r="D775" s="156"/>
      <c r="E775" s="156"/>
      <c r="F775" s="156"/>
      <c r="G775" s="156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2.75" customHeight="1" x14ac:dyDescent="0.25">
      <c r="A776" s="156"/>
      <c r="B776" s="156"/>
      <c r="C776" s="156"/>
      <c r="D776" s="156"/>
      <c r="E776" s="156"/>
      <c r="F776" s="156"/>
      <c r="G776" s="156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2.75" customHeight="1" x14ac:dyDescent="0.25">
      <c r="A777" s="156"/>
      <c r="B777" s="156"/>
      <c r="C777" s="156"/>
      <c r="D777" s="156"/>
      <c r="E777" s="156"/>
      <c r="F777" s="156"/>
      <c r="G777" s="156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2.75" customHeight="1" x14ac:dyDescent="0.25">
      <c r="A778" s="156"/>
      <c r="B778" s="156"/>
      <c r="C778" s="156"/>
      <c r="D778" s="156"/>
      <c r="E778" s="156"/>
      <c r="F778" s="156"/>
      <c r="G778" s="156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2.75" customHeight="1" x14ac:dyDescent="0.25">
      <c r="A779" s="156"/>
      <c r="B779" s="156"/>
      <c r="C779" s="156"/>
      <c r="D779" s="156"/>
      <c r="E779" s="156"/>
      <c r="F779" s="156"/>
      <c r="G779" s="156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2.75" customHeight="1" x14ac:dyDescent="0.25">
      <c r="A780" s="156"/>
      <c r="B780" s="156"/>
      <c r="C780" s="156"/>
      <c r="D780" s="156"/>
      <c r="E780" s="156"/>
      <c r="F780" s="156"/>
      <c r="G780" s="156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2.75" customHeight="1" x14ac:dyDescent="0.25">
      <c r="A781" s="156"/>
      <c r="B781" s="156"/>
      <c r="C781" s="156"/>
      <c r="D781" s="156"/>
      <c r="E781" s="156"/>
      <c r="F781" s="156"/>
      <c r="G781" s="156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2.75" customHeight="1" x14ac:dyDescent="0.25">
      <c r="A782" s="156"/>
      <c r="B782" s="156"/>
      <c r="C782" s="156"/>
      <c r="D782" s="156"/>
      <c r="E782" s="156"/>
      <c r="F782" s="156"/>
      <c r="G782" s="156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2.75" customHeight="1" x14ac:dyDescent="0.25">
      <c r="A783" s="156"/>
      <c r="B783" s="156"/>
      <c r="C783" s="156"/>
      <c r="D783" s="156"/>
      <c r="E783" s="156"/>
      <c r="F783" s="156"/>
      <c r="G783" s="156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2.75" customHeight="1" x14ac:dyDescent="0.25">
      <c r="A784" s="156"/>
      <c r="B784" s="156"/>
      <c r="C784" s="156"/>
      <c r="D784" s="156"/>
      <c r="E784" s="156"/>
      <c r="F784" s="156"/>
      <c r="G784" s="156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2.75" customHeight="1" x14ac:dyDescent="0.25">
      <c r="A785" s="156"/>
      <c r="B785" s="156"/>
      <c r="C785" s="156"/>
      <c r="D785" s="156"/>
      <c r="E785" s="156"/>
      <c r="F785" s="156"/>
      <c r="G785" s="156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2.75" customHeight="1" x14ac:dyDescent="0.25">
      <c r="A786" s="156"/>
      <c r="B786" s="156"/>
      <c r="C786" s="156"/>
      <c r="D786" s="156"/>
      <c r="E786" s="156"/>
      <c r="F786" s="156"/>
      <c r="G786" s="156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2.75" customHeight="1" x14ac:dyDescent="0.25">
      <c r="A787" s="156"/>
      <c r="B787" s="156"/>
      <c r="C787" s="156"/>
      <c r="D787" s="156"/>
      <c r="E787" s="156"/>
      <c r="F787" s="156"/>
      <c r="G787" s="156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2.75" customHeight="1" x14ac:dyDescent="0.25">
      <c r="A788" s="156"/>
      <c r="B788" s="156"/>
      <c r="C788" s="156"/>
      <c r="D788" s="156"/>
      <c r="E788" s="156"/>
      <c r="F788" s="156"/>
      <c r="G788" s="156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2.75" customHeight="1" x14ac:dyDescent="0.25">
      <c r="A789" s="156"/>
      <c r="B789" s="156"/>
      <c r="C789" s="156"/>
      <c r="D789" s="156"/>
      <c r="E789" s="156"/>
      <c r="F789" s="156"/>
      <c r="G789" s="156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2.75" customHeight="1" x14ac:dyDescent="0.25">
      <c r="A790" s="156"/>
      <c r="B790" s="156"/>
      <c r="C790" s="156"/>
      <c r="D790" s="156"/>
      <c r="E790" s="156"/>
      <c r="F790" s="156"/>
      <c r="G790" s="156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2.75" customHeight="1" x14ac:dyDescent="0.25">
      <c r="A791" s="156"/>
      <c r="B791" s="156"/>
      <c r="C791" s="156"/>
      <c r="D791" s="156"/>
      <c r="E791" s="156"/>
      <c r="F791" s="156"/>
      <c r="G791" s="156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2.75" customHeight="1" x14ac:dyDescent="0.25">
      <c r="A792" s="156"/>
      <c r="B792" s="156"/>
      <c r="C792" s="156"/>
      <c r="D792" s="156"/>
      <c r="E792" s="156"/>
      <c r="F792" s="156"/>
      <c r="G792" s="156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2.75" customHeight="1" x14ac:dyDescent="0.25">
      <c r="A793" s="156"/>
      <c r="B793" s="156"/>
      <c r="C793" s="156"/>
      <c r="D793" s="156"/>
      <c r="E793" s="156"/>
      <c r="F793" s="156"/>
      <c r="G793" s="156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2.75" customHeight="1" x14ac:dyDescent="0.25">
      <c r="A794" s="156"/>
      <c r="B794" s="156"/>
      <c r="C794" s="156"/>
      <c r="D794" s="156"/>
      <c r="E794" s="156"/>
      <c r="F794" s="156"/>
      <c r="G794" s="156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2.75" customHeight="1" x14ac:dyDescent="0.25">
      <c r="A795" s="156"/>
      <c r="B795" s="156"/>
      <c r="C795" s="156"/>
      <c r="D795" s="156"/>
      <c r="E795" s="156"/>
      <c r="F795" s="156"/>
      <c r="G795" s="156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2.75" customHeight="1" x14ac:dyDescent="0.25">
      <c r="A796" s="156"/>
      <c r="B796" s="156"/>
      <c r="C796" s="156"/>
      <c r="D796" s="156"/>
      <c r="E796" s="156"/>
      <c r="F796" s="156"/>
      <c r="G796" s="156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2.75" customHeight="1" x14ac:dyDescent="0.25">
      <c r="A797" s="156"/>
      <c r="B797" s="156"/>
      <c r="C797" s="156"/>
      <c r="D797" s="156"/>
      <c r="E797" s="156"/>
      <c r="F797" s="156"/>
      <c r="G797" s="156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2.75" customHeight="1" x14ac:dyDescent="0.25">
      <c r="A798" s="156"/>
      <c r="B798" s="156"/>
      <c r="C798" s="156"/>
      <c r="D798" s="156"/>
      <c r="E798" s="156"/>
      <c r="F798" s="156"/>
      <c r="G798" s="156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2.75" customHeight="1" x14ac:dyDescent="0.25">
      <c r="A799" s="156"/>
      <c r="B799" s="156"/>
      <c r="C799" s="156"/>
      <c r="D799" s="156"/>
      <c r="E799" s="156"/>
      <c r="F799" s="156"/>
      <c r="G799" s="156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2.75" customHeight="1" x14ac:dyDescent="0.25">
      <c r="A800" s="156"/>
      <c r="B800" s="156"/>
      <c r="C800" s="156"/>
      <c r="D800" s="156"/>
      <c r="E800" s="156"/>
      <c r="F800" s="156"/>
      <c r="G800" s="156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2.75" customHeight="1" x14ac:dyDescent="0.25">
      <c r="A801" s="156"/>
      <c r="B801" s="156"/>
      <c r="C801" s="156"/>
      <c r="D801" s="156"/>
      <c r="E801" s="156"/>
      <c r="F801" s="156"/>
      <c r="G801" s="156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2.75" customHeight="1" x14ac:dyDescent="0.25">
      <c r="A802" s="156"/>
      <c r="B802" s="156"/>
      <c r="C802" s="156"/>
      <c r="D802" s="156"/>
      <c r="E802" s="156"/>
      <c r="F802" s="156"/>
      <c r="G802" s="156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2.75" customHeight="1" x14ac:dyDescent="0.25">
      <c r="A803" s="156"/>
      <c r="B803" s="156"/>
      <c r="C803" s="156"/>
      <c r="D803" s="156"/>
      <c r="E803" s="156"/>
      <c r="F803" s="156"/>
      <c r="G803" s="156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2.75" customHeight="1" x14ac:dyDescent="0.25">
      <c r="A804" s="156"/>
      <c r="B804" s="156"/>
      <c r="C804" s="156"/>
      <c r="D804" s="156"/>
      <c r="E804" s="156"/>
      <c r="F804" s="156"/>
      <c r="G804" s="156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2.75" customHeight="1" x14ac:dyDescent="0.25">
      <c r="A805" s="156"/>
      <c r="B805" s="156"/>
      <c r="C805" s="156"/>
      <c r="D805" s="156"/>
      <c r="E805" s="156"/>
      <c r="F805" s="156"/>
      <c r="G805" s="156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2.75" customHeight="1" x14ac:dyDescent="0.25">
      <c r="A806" s="156"/>
      <c r="B806" s="156"/>
      <c r="C806" s="156"/>
      <c r="D806" s="156"/>
      <c r="E806" s="156"/>
      <c r="F806" s="156"/>
      <c r="G806" s="156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2.75" customHeight="1" x14ac:dyDescent="0.25">
      <c r="A807" s="156"/>
      <c r="B807" s="156"/>
      <c r="C807" s="156"/>
      <c r="D807" s="156"/>
      <c r="E807" s="156"/>
      <c r="F807" s="156"/>
      <c r="G807" s="156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2.75" customHeight="1" x14ac:dyDescent="0.25">
      <c r="A808" s="156"/>
      <c r="B808" s="156"/>
      <c r="C808" s="156"/>
      <c r="D808" s="156"/>
      <c r="E808" s="156"/>
      <c r="F808" s="156"/>
      <c r="G808" s="156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2.75" customHeight="1" x14ac:dyDescent="0.25">
      <c r="A809" s="156"/>
      <c r="B809" s="156"/>
      <c r="C809" s="156"/>
      <c r="D809" s="156"/>
      <c r="E809" s="156"/>
      <c r="F809" s="156"/>
      <c r="G809" s="156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2.75" customHeight="1" x14ac:dyDescent="0.25">
      <c r="A810" s="156"/>
      <c r="B810" s="156"/>
      <c r="C810" s="156"/>
      <c r="D810" s="156"/>
      <c r="E810" s="156"/>
      <c r="F810" s="156"/>
      <c r="G810" s="156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2.75" customHeight="1" x14ac:dyDescent="0.25">
      <c r="A811" s="156"/>
      <c r="B811" s="156"/>
      <c r="C811" s="156"/>
      <c r="D811" s="156"/>
      <c r="E811" s="156"/>
      <c r="F811" s="156"/>
      <c r="G811" s="156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2.75" customHeight="1" x14ac:dyDescent="0.25">
      <c r="A812" s="156"/>
      <c r="B812" s="156"/>
      <c r="C812" s="156"/>
      <c r="D812" s="156"/>
      <c r="E812" s="156"/>
      <c r="F812" s="156"/>
      <c r="G812" s="156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2.75" customHeight="1" x14ac:dyDescent="0.25">
      <c r="A813" s="156"/>
      <c r="B813" s="156"/>
      <c r="C813" s="156"/>
      <c r="D813" s="156"/>
      <c r="E813" s="156"/>
      <c r="F813" s="156"/>
      <c r="G813" s="156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2.75" customHeight="1" x14ac:dyDescent="0.25">
      <c r="A814" s="156"/>
      <c r="B814" s="156"/>
      <c r="C814" s="156"/>
      <c r="D814" s="156"/>
      <c r="E814" s="156"/>
      <c r="F814" s="156"/>
      <c r="G814" s="156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2.75" customHeight="1" x14ac:dyDescent="0.25">
      <c r="A815" s="156"/>
      <c r="B815" s="156"/>
      <c r="C815" s="156"/>
      <c r="D815" s="156"/>
      <c r="E815" s="156"/>
      <c r="F815" s="156"/>
      <c r="G815" s="156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2.75" customHeight="1" x14ac:dyDescent="0.25">
      <c r="A816" s="156"/>
      <c r="B816" s="156"/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2.75" customHeight="1" x14ac:dyDescent="0.25">
      <c r="A817" s="156"/>
      <c r="B817" s="156"/>
      <c r="C817" s="156"/>
      <c r="D817" s="156"/>
      <c r="E817" s="156"/>
      <c r="F817" s="156"/>
      <c r="G817" s="156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2.75" customHeight="1" x14ac:dyDescent="0.25">
      <c r="A818" s="156"/>
      <c r="B818" s="156"/>
      <c r="C818" s="156"/>
      <c r="D818" s="156"/>
      <c r="E818" s="156"/>
      <c r="F818" s="156"/>
      <c r="G818" s="156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2.75" customHeight="1" x14ac:dyDescent="0.25">
      <c r="A819" s="156"/>
      <c r="B819" s="156"/>
      <c r="C819" s="156"/>
      <c r="D819" s="156"/>
      <c r="E819" s="156"/>
      <c r="F819" s="156"/>
      <c r="G819" s="156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2.75" customHeight="1" x14ac:dyDescent="0.25">
      <c r="A820" s="156"/>
      <c r="B820" s="156"/>
      <c r="C820" s="156"/>
      <c r="D820" s="156"/>
      <c r="E820" s="156"/>
      <c r="F820" s="156"/>
      <c r="G820" s="156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2.75" customHeight="1" x14ac:dyDescent="0.25">
      <c r="A821" s="156"/>
      <c r="B821" s="156"/>
      <c r="C821" s="156"/>
      <c r="D821" s="156"/>
      <c r="E821" s="156"/>
      <c r="F821" s="156"/>
      <c r="G821" s="156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2.75" customHeight="1" x14ac:dyDescent="0.25">
      <c r="A822" s="156"/>
      <c r="B822" s="156"/>
      <c r="C822" s="156"/>
      <c r="D822" s="156"/>
      <c r="E822" s="156"/>
      <c r="F822" s="156"/>
      <c r="G822" s="156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2.75" customHeight="1" x14ac:dyDescent="0.25">
      <c r="A823" s="156"/>
      <c r="B823" s="156"/>
      <c r="C823" s="156"/>
      <c r="D823" s="156"/>
      <c r="E823" s="156"/>
      <c r="F823" s="156"/>
      <c r="G823" s="156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2.75" customHeight="1" x14ac:dyDescent="0.25">
      <c r="A824" s="156"/>
      <c r="B824" s="156"/>
      <c r="C824" s="156"/>
      <c r="D824" s="156"/>
      <c r="E824" s="156"/>
      <c r="F824" s="156"/>
      <c r="G824" s="156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2.75" customHeight="1" x14ac:dyDescent="0.25">
      <c r="A825" s="156"/>
      <c r="B825" s="156"/>
      <c r="C825" s="156"/>
      <c r="D825" s="156"/>
      <c r="E825" s="156"/>
      <c r="F825" s="156"/>
      <c r="G825" s="156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2.75" customHeight="1" x14ac:dyDescent="0.25">
      <c r="A826" s="156"/>
      <c r="B826" s="156"/>
      <c r="C826" s="156"/>
      <c r="D826" s="156"/>
      <c r="E826" s="156"/>
      <c r="F826" s="156"/>
      <c r="G826" s="156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2.75" customHeight="1" x14ac:dyDescent="0.25">
      <c r="A827" s="156"/>
      <c r="B827" s="156"/>
      <c r="C827" s="156"/>
      <c r="D827" s="156"/>
      <c r="E827" s="156"/>
      <c r="F827" s="156"/>
      <c r="G827" s="156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2.75" customHeight="1" x14ac:dyDescent="0.25">
      <c r="A828" s="156"/>
      <c r="B828" s="156"/>
      <c r="C828" s="156"/>
      <c r="D828" s="156"/>
      <c r="E828" s="156"/>
      <c r="F828" s="156"/>
      <c r="G828" s="156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2.75" customHeight="1" x14ac:dyDescent="0.25">
      <c r="A829" s="156"/>
      <c r="B829" s="156"/>
      <c r="C829" s="156"/>
      <c r="D829" s="156"/>
      <c r="E829" s="156"/>
      <c r="F829" s="156"/>
      <c r="G829" s="156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2.75" customHeight="1" x14ac:dyDescent="0.25">
      <c r="A830" s="156"/>
      <c r="B830" s="156"/>
      <c r="C830" s="156"/>
      <c r="D830" s="156"/>
      <c r="E830" s="156"/>
      <c r="F830" s="156"/>
      <c r="G830" s="156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2.75" customHeight="1" x14ac:dyDescent="0.25">
      <c r="A831" s="156"/>
      <c r="B831" s="156"/>
      <c r="C831" s="156"/>
      <c r="D831" s="156"/>
      <c r="E831" s="156"/>
      <c r="F831" s="156"/>
      <c r="G831" s="156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2.75" customHeight="1" x14ac:dyDescent="0.25">
      <c r="A832" s="156"/>
      <c r="B832" s="156"/>
      <c r="C832" s="156"/>
      <c r="D832" s="156"/>
      <c r="E832" s="156"/>
      <c r="F832" s="156"/>
      <c r="G832" s="156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2.75" customHeight="1" x14ac:dyDescent="0.25">
      <c r="A833" s="156"/>
      <c r="B833" s="156"/>
      <c r="C833" s="156"/>
      <c r="D833" s="156"/>
      <c r="E833" s="156"/>
      <c r="F833" s="156"/>
      <c r="G833" s="156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2.75" customHeight="1" x14ac:dyDescent="0.25">
      <c r="A834" s="156"/>
      <c r="B834" s="156"/>
      <c r="C834" s="156"/>
      <c r="D834" s="156"/>
      <c r="E834" s="156"/>
      <c r="F834" s="156"/>
      <c r="G834" s="156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2.75" customHeight="1" x14ac:dyDescent="0.25">
      <c r="A835" s="156"/>
      <c r="B835" s="156"/>
      <c r="C835" s="156"/>
      <c r="D835" s="156"/>
      <c r="E835" s="156"/>
      <c r="F835" s="156"/>
      <c r="G835" s="156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2.75" customHeight="1" x14ac:dyDescent="0.25">
      <c r="A836" s="156"/>
      <c r="B836" s="156"/>
      <c r="C836" s="156"/>
      <c r="D836" s="156"/>
      <c r="E836" s="156"/>
      <c r="F836" s="156"/>
      <c r="G836" s="156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2.75" customHeight="1" x14ac:dyDescent="0.25">
      <c r="A837" s="156"/>
      <c r="B837" s="156"/>
      <c r="C837" s="156"/>
      <c r="D837" s="156"/>
      <c r="E837" s="156"/>
      <c r="F837" s="156"/>
      <c r="G837" s="156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2.75" customHeight="1" x14ac:dyDescent="0.25">
      <c r="A838" s="156"/>
      <c r="B838" s="156"/>
      <c r="C838" s="156"/>
      <c r="D838" s="156"/>
      <c r="E838" s="156"/>
      <c r="F838" s="156"/>
      <c r="G838" s="156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2.75" customHeight="1" x14ac:dyDescent="0.25">
      <c r="A839" s="156"/>
      <c r="B839" s="156"/>
      <c r="C839" s="156"/>
      <c r="D839" s="156"/>
      <c r="E839" s="156"/>
      <c r="F839" s="156"/>
      <c r="G839" s="156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2.75" customHeight="1" x14ac:dyDescent="0.25">
      <c r="A840" s="156"/>
      <c r="B840" s="156"/>
      <c r="C840" s="156"/>
      <c r="D840" s="156"/>
      <c r="E840" s="156"/>
      <c r="F840" s="156"/>
      <c r="G840" s="156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2.75" customHeight="1" x14ac:dyDescent="0.25">
      <c r="A841" s="156"/>
      <c r="B841" s="156"/>
      <c r="C841" s="156"/>
      <c r="D841" s="156"/>
      <c r="E841" s="156"/>
      <c r="F841" s="156"/>
      <c r="G841" s="156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2.75" customHeight="1" x14ac:dyDescent="0.25">
      <c r="A842" s="156"/>
      <c r="B842" s="156"/>
      <c r="C842" s="156"/>
      <c r="D842" s="156"/>
      <c r="E842" s="156"/>
      <c r="F842" s="156"/>
      <c r="G842" s="156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2.75" customHeight="1" x14ac:dyDescent="0.25">
      <c r="A843" s="156"/>
      <c r="B843" s="156"/>
      <c r="C843" s="156"/>
      <c r="D843" s="156"/>
      <c r="E843" s="156"/>
      <c r="F843" s="156"/>
      <c r="G843" s="156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2.75" customHeight="1" x14ac:dyDescent="0.25">
      <c r="A844" s="156"/>
      <c r="B844" s="156"/>
      <c r="C844" s="156"/>
      <c r="D844" s="156"/>
      <c r="E844" s="156"/>
      <c r="F844" s="156"/>
      <c r="G844" s="156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2.75" customHeight="1" x14ac:dyDescent="0.25">
      <c r="A845" s="156"/>
      <c r="B845" s="156"/>
      <c r="C845" s="156"/>
      <c r="D845" s="156"/>
      <c r="E845" s="156"/>
      <c r="F845" s="156"/>
      <c r="G845" s="156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2.75" customHeight="1" x14ac:dyDescent="0.25">
      <c r="A846" s="156"/>
      <c r="B846" s="156"/>
      <c r="C846" s="156"/>
      <c r="D846" s="156"/>
      <c r="E846" s="156"/>
      <c r="F846" s="156"/>
      <c r="G846" s="156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2.75" customHeight="1" x14ac:dyDescent="0.25">
      <c r="A847" s="156"/>
      <c r="B847" s="156"/>
      <c r="C847" s="156"/>
      <c r="D847" s="156"/>
      <c r="E847" s="156"/>
      <c r="F847" s="156"/>
      <c r="G847" s="156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2.75" customHeight="1" x14ac:dyDescent="0.25">
      <c r="A848" s="156"/>
      <c r="B848" s="156"/>
      <c r="C848" s="156"/>
      <c r="D848" s="156"/>
      <c r="E848" s="156"/>
      <c r="F848" s="156"/>
      <c r="G848" s="156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2.75" customHeight="1" x14ac:dyDescent="0.25">
      <c r="A849" s="156"/>
      <c r="B849" s="156"/>
      <c r="C849" s="156"/>
      <c r="D849" s="156"/>
      <c r="E849" s="156"/>
      <c r="F849" s="156"/>
      <c r="G849" s="156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2.75" customHeight="1" x14ac:dyDescent="0.25">
      <c r="A850" s="156"/>
      <c r="B850" s="156"/>
      <c r="C850" s="156"/>
      <c r="D850" s="156"/>
      <c r="E850" s="156"/>
      <c r="F850" s="156"/>
      <c r="G850" s="156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2.75" customHeight="1" x14ac:dyDescent="0.25">
      <c r="A851" s="156"/>
      <c r="B851" s="156"/>
      <c r="C851" s="156"/>
      <c r="D851" s="156"/>
      <c r="E851" s="156"/>
      <c r="F851" s="156"/>
      <c r="G851" s="156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2.75" customHeight="1" x14ac:dyDescent="0.25">
      <c r="A852" s="156"/>
      <c r="B852" s="156"/>
      <c r="C852" s="156"/>
      <c r="D852" s="156"/>
      <c r="E852" s="156"/>
      <c r="F852" s="156"/>
      <c r="G852" s="156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2.75" customHeight="1" x14ac:dyDescent="0.25">
      <c r="A853" s="156"/>
      <c r="B853" s="156"/>
      <c r="C853" s="156"/>
      <c r="D853" s="156"/>
      <c r="E853" s="156"/>
      <c r="F853" s="156"/>
      <c r="G853" s="156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2.75" customHeight="1" x14ac:dyDescent="0.25">
      <c r="A854" s="156"/>
      <c r="B854" s="156"/>
      <c r="C854" s="156"/>
      <c r="D854" s="156"/>
      <c r="E854" s="156"/>
      <c r="F854" s="156"/>
      <c r="G854" s="156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2.75" customHeight="1" x14ac:dyDescent="0.25">
      <c r="A855" s="156"/>
      <c r="B855" s="156"/>
      <c r="C855" s="156"/>
      <c r="D855" s="156"/>
      <c r="E855" s="156"/>
      <c r="F855" s="156"/>
      <c r="G855" s="156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2.75" customHeight="1" x14ac:dyDescent="0.25">
      <c r="A856" s="156"/>
      <c r="B856" s="156"/>
      <c r="C856" s="156"/>
      <c r="D856" s="156"/>
      <c r="E856" s="156"/>
      <c r="F856" s="156"/>
      <c r="G856" s="156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2.75" customHeight="1" x14ac:dyDescent="0.25">
      <c r="A857" s="156"/>
      <c r="B857" s="156"/>
      <c r="C857" s="156"/>
      <c r="D857" s="156"/>
      <c r="E857" s="156"/>
      <c r="F857" s="156"/>
      <c r="G857" s="156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2.75" customHeight="1" x14ac:dyDescent="0.25">
      <c r="A858" s="156"/>
      <c r="B858" s="156"/>
      <c r="C858" s="156"/>
      <c r="D858" s="156"/>
      <c r="E858" s="156"/>
      <c r="F858" s="156"/>
      <c r="G858" s="156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2.75" customHeight="1" x14ac:dyDescent="0.25">
      <c r="A859" s="156"/>
      <c r="B859" s="156"/>
      <c r="C859" s="156"/>
      <c r="D859" s="156"/>
      <c r="E859" s="156"/>
      <c r="F859" s="156"/>
      <c r="G859" s="156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2.75" customHeight="1" x14ac:dyDescent="0.25">
      <c r="A860" s="156"/>
      <c r="B860" s="156"/>
      <c r="C860" s="156"/>
      <c r="D860" s="156"/>
      <c r="E860" s="156"/>
      <c r="F860" s="156"/>
      <c r="G860" s="156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2.75" customHeight="1" x14ac:dyDescent="0.25">
      <c r="A861" s="156"/>
      <c r="B861" s="156"/>
      <c r="C861" s="156"/>
      <c r="D861" s="156"/>
      <c r="E861" s="156"/>
      <c r="F861" s="156"/>
      <c r="G861" s="156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2.75" customHeight="1" x14ac:dyDescent="0.25">
      <c r="A862" s="156"/>
      <c r="B862" s="156"/>
      <c r="C862" s="156"/>
      <c r="D862" s="156"/>
      <c r="E862" s="156"/>
      <c r="F862" s="156"/>
      <c r="G862" s="156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2.75" customHeight="1" x14ac:dyDescent="0.25">
      <c r="A863" s="156"/>
      <c r="B863" s="156"/>
      <c r="C863" s="156"/>
      <c r="D863" s="156"/>
      <c r="E863" s="156"/>
      <c r="F863" s="156"/>
      <c r="G863" s="156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2.75" customHeight="1" x14ac:dyDescent="0.25">
      <c r="A864" s="156"/>
      <c r="B864" s="156"/>
      <c r="C864" s="156"/>
      <c r="D864" s="156"/>
      <c r="E864" s="156"/>
      <c r="F864" s="156"/>
      <c r="G864" s="156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2.75" customHeight="1" x14ac:dyDescent="0.25">
      <c r="A865" s="156"/>
      <c r="B865" s="156"/>
      <c r="C865" s="156"/>
      <c r="D865" s="156"/>
      <c r="E865" s="156"/>
      <c r="F865" s="156"/>
      <c r="G865" s="156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2.75" customHeight="1" x14ac:dyDescent="0.25">
      <c r="A866" s="156"/>
      <c r="B866" s="156"/>
      <c r="C866" s="156"/>
      <c r="D866" s="156"/>
      <c r="E866" s="156"/>
      <c r="F866" s="156"/>
      <c r="G866" s="156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2.75" customHeight="1" x14ac:dyDescent="0.25">
      <c r="A867" s="156"/>
      <c r="B867" s="156"/>
      <c r="C867" s="156"/>
      <c r="D867" s="156"/>
      <c r="E867" s="156"/>
      <c r="F867" s="156"/>
      <c r="G867" s="156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2.75" customHeight="1" x14ac:dyDescent="0.25">
      <c r="A868" s="156"/>
      <c r="B868" s="156"/>
      <c r="C868" s="156"/>
      <c r="D868" s="156"/>
      <c r="E868" s="156"/>
      <c r="F868" s="156"/>
      <c r="G868" s="156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2.75" customHeight="1" x14ac:dyDescent="0.25">
      <c r="A869" s="156"/>
      <c r="B869" s="156"/>
      <c r="C869" s="156"/>
      <c r="D869" s="156"/>
      <c r="E869" s="156"/>
      <c r="F869" s="156"/>
      <c r="G869" s="156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2.75" customHeight="1" x14ac:dyDescent="0.25">
      <c r="A870" s="156"/>
      <c r="B870" s="156"/>
      <c r="C870" s="156"/>
      <c r="D870" s="156"/>
      <c r="E870" s="156"/>
      <c r="F870" s="156"/>
      <c r="G870" s="156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2.75" customHeight="1" x14ac:dyDescent="0.25">
      <c r="A871" s="156"/>
      <c r="B871" s="156"/>
      <c r="C871" s="156"/>
      <c r="D871" s="156"/>
      <c r="E871" s="156"/>
      <c r="F871" s="156"/>
      <c r="G871" s="156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2.75" customHeight="1" x14ac:dyDescent="0.25">
      <c r="A872" s="156"/>
      <c r="B872" s="156"/>
      <c r="C872" s="156"/>
      <c r="D872" s="156"/>
      <c r="E872" s="156"/>
      <c r="F872" s="156"/>
      <c r="G872" s="156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2.75" customHeight="1" x14ac:dyDescent="0.25">
      <c r="A873" s="156"/>
      <c r="B873" s="156"/>
      <c r="C873" s="156"/>
      <c r="D873" s="156"/>
      <c r="E873" s="156"/>
      <c r="F873" s="156"/>
      <c r="G873" s="156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2.75" customHeight="1" x14ac:dyDescent="0.25">
      <c r="A874" s="156"/>
      <c r="B874" s="156"/>
      <c r="C874" s="156"/>
      <c r="D874" s="156"/>
      <c r="E874" s="156"/>
      <c r="F874" s="156"/>
      <c r="G874" s="156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2.75" customHeight="1" x14ac:dyDescent="0.25">
      <c r="A875" s="156"/>
      <c r="B875" s="156"/>
      <c r="C875" s="156"/>
      <c r="D875" s="156"/>
      <c r="E875" s="156"/>
      <c r="F875" s="156"/>
      <c r="G875" s="156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2.75" customHeight="1" x14ac:dyDescent="0.25">
      <c r="A876" s="156"/>
      <c r="B876" s="156"/>
      <c r="C876" s="156"/>
      <c r="D876" s="156"/>
      <c r="E876" s="156"/>
      <c r="F876" s="156"/>
      <c r="G876" s="156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2.75" customHeight="1" x14ac:dyDescent="0.25">
      <c r="A877" s="156"/>
      <c r="B877" s="156"/>
      <c r="C877" s="156"/>
      <c r="D877" s="156"/>
      <c r="E877" s="156"/>
      <c r="F877" s="156"/>
      <c r="G877" s="156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2.75" customHeight="1" x14ac:dyDescent="0.25">
      <c r="A878" s="156"/>
      <c r="B878" s="156"/>
      <c r="C878" s="156"/>
      <c r="D878" s="156"/>
      <c r="E878" s="156"/>
      <c r="F878" s="156"/>
      <c r="G878" s="156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2.75" customHeight="1" x14ac:dyDescent="0.25">
      <c r="A879" s="156"/>
      <c r="B879" s="156"/>
      <c r="C879" s="156"/>
      <c r="D879" s="156"/>
      <c r="E879" s="156"/>
      <c r="F879" s="156"/>
      <c r="G879" s="156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2.75" customHeight="1" x14ac:dyDescent="0.25">
      <c r="A880" s="156"/>
      <c r="B880" s="156"/>
      <c r="C880" s="156"/>
      <c r="D880" s="156"/>
      <c r="E880" s="156"/>
      <c r="F880" s="156"/>
      <c r="G880" s="156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2.75" customHeight="1" x14ac:dyDescent="0.25">
      <c r="A881" s="156"/>
      <c r="B881" s="156"/>
      <c r="C881" s="156"/>
      <c r="D881" s="156"/>
      <c r="E881" s="156"/>
      <c r="F881" s="156"/>
      <c r="G881" s="156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2.75" customHeight="1" x14ac:dyDescent="0.25">
      <c r="A882" s="156"/>
      <c r="B882" s="156"/>
      <c r="C882" s="156"/>
      <c r="D882" s="156"/>
      <c r="E882" s="156"/>
      <c r="F882" s="156"/>
      <c r="G882" s="156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2.75" customHeight="1" x14ac:dyDescent="0.25">
      <c r="A883" s="156"/>
      <c r="B883" s="156"/>
      <c r="C883" s="156"/>
      <c r="D883" s="156"/>
      <c r="E883" s="156"/>
      <c r="F883" s="156"/>
      <c r="G883" s="156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2.75" customHeight="1" x14ac:dyDescent="0.25">
      <c r="A884" s="156"/>
      <c r="B884" s="156"/>
      <c r="C884" s="156"/>
      <c r="D884" s="156"/>
      <c r="E884" s="156"/>
      <c r="F884" s="156"/>
      <c r="G884" s="156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2.75" customHeight="1" x14ac:dyDescent="0.25">
      <c r="A885" s="156"/>
      <c r="B885" s="156"/>
      <c r="C885" s="156"/>
      <c r="D885" s="156"/>
      <c r="E885" s="156"/>
      <c r="F885" s="156"/>
      <c r="G885" s="156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2.75" customHeight="1" x14ac:dyDescent="0.25">
      <c r="A886" s="156"/>
      <c r="B886" s="156"/>
      <c r="C886" s="156"/>
      <c r="D886" s="156"/>
      <c r="E886" s="156"/>
      <c r="F886" s="156"/>
      <c r="G886" s="156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2.75" customHeight="1" x14ac:dyDescent="0.25">
      <c r="A887" s="156"/>
      <c r="B887" s="156"/>
      <c r="C887" s="156"/>
      <c r="D887" s="156"/>
      <c r="E887" s="156"/>
      <c r="F887" s="156"/>
      <c r="G887" s="156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2.75" customHeight="1" x14ac:dyDescent="0.25">
      <c r="A888" s="156"/>
      <c r="B888" s="156"/>
      <c r="C888" s="156"/>
      <c r="D888" s="156"/>
      <c r="E888" s="156"/>
      <c r="F888" s="156"/>
      <c r="G888" s="156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2.75" customHeight="1" x14ac:dyDescent="0.25">
      <c r="A889" s="156"/>
      <c r="B889" s="156"/>
      <c r="C889" s="156"/>
      <c r="D889" s="156"/>
      <c r="E889" s="156"/>
      <c r="F889" s="156"/>
      <c r="G889" s="156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2.75" customHeight="1" x14ac:dyDescent="0.25">
      <c r="A890" s="156"/>
      <c r="B890" s="156"/>
      <c r="C890" s="156"/>
      <c r="D890" s="156"/>
      <c r="E890" s="156"/>
      <c r="F890" s="156"/>
      <c r="G890" s="156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2.75" customHeight="1" x14ac:dyDescent="0.25">
      <c r="A891" s="156"/>
      <c r="B891" s="156"/>
      <c r="C891" s="156"/>
      <c r="D891" s="156"/>
      <c r="E891" s="156"/>
      <c r="F891" s="156"/>
      <c r="G891" s="156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2.75" customHeight="1" x14ac:dyDescent="0.25">
      <c r="A892" s="156"/>
      <c r="B892" s="156"/>
      <c r="C892" s="156"/>
      <c r="D892" s="156"/>
      <c r="E892" s="156"/>
      <c r="F892" s="156"/>
      <c r="G892" s="156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2.75" customHeight="1" x14ac:dyDescent="0.25">
      <c r="A893" s="156"/>
      <c r="B893" s="156"/>
      <c r="C893" s="156"/>
      <c r="D893" s="156"/>
      <c r="E893" s="156"/>
      <c r="F893" s="156"/>
      <c r="G893" s="156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2.75" customHeight="1" x14ac:dyDescent="0.25">
      <c r="A894" s="156"/>
      <c r="B894" s="156"/>
      <c r="C894" s="156"/>
      <c r="D894" s="156"/>
      <c r="E894" s="156"/>
      <c r="F894" s="156"/>
      <c r="G894" s="156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2.75" customHeight="1" x14ac:dyDescent="0.25">
      <c r="A895" s="156"/>
      <c r="B895" s="156"/>
      <c r="C895" s="156"/>
      <c r="D895" s="156"/>
      <c r="E895" s="156"/>
      <c r="F895" s="156"/>
      <c r="G895" s="156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2.75" customHeight="1" x14ac:dyDescent="0.25">
      <c r="A896" s="156"/>
      <c r="B896" s="156"/>
      <c r="C896" s="156"/>
      <c r="D896" s="156"/>
      <c r="E896" s="156"/>
      <c r="F896" s="156"/>
      <c r="G896" s="156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2.75" customHeight="1" x14ac:dyDescent="0.25">
      <c r="A897" s="156"/>
      <c r="B897" s="156"/>
      <c r="C897" s="156"/>
      <c r="D897" s="156"/>
      <c r="E897" s="156"/>
      <c r="F897" s="156"/>
      <c r="G897" s="156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2.75" customHeight="1" x14ac:dyDescent="0.25">
      <c r="A898" s="156"/>
      <c r="B898" s="156"/>
      <c r="C898" s="156"/>
      <c r="D898" s="156"/>
      <c r="E898" s="156"/>
      <c r="F898" s="156"/>
      <c r="G898" s="156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2.75" customHeight="1" x14ac:dyDescent="0.25">
      <c r="A899" s="156"/>
      <c r="B899" s="156"/>
      <c r="C899" s="156"/>
      <c r="D899" s="156"/>
      <c r="E899" s="156"/>
      <c r="F899" s="156"/>
      <c r="G899" s="156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2.75" customHeight="1" x14ac:dyDescent="0.25">
      <c r="A900" s="156"/>
      <c r="B900" s="156"/>
      <c r="C900" s="156"/>
      <c r="D900" s="156"/>
      <c r="E900" s="156"/>
      <c r="F900" s="156"/>
      <c r="G900" s="156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2.75" customHeight="1" x14ac:dyDescent="0.25">
      <c r="A901" s="156"/>
      <c r="B901" s="156"/>
      <c r="C901" s="156"/>
      <c r="D901" s="156"/>
      <c r="E901" s="156"/>
      <c r="F901" s="156"/>
      <c r="G901" s="156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2.75" customHeight="1" x14ac:dyDescent="0.25">
      <c r="A902" s="156"/>
      <c r="B902" s="156"/>
      <c r="C902" s="156"/>
      <c r="D902" s="156"/>
      <c r="E902" s="156"/>
      <c r="F902" s="156"/>
      <c r="G902" s="156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2.75" customHeight="1" x14ac:dyDescent="0.25">
      <c r="A903" s="156"/>
      <c r="B903" s="156"/>
      <c r="C903" s="156"/>
      <c r="D903" s="156"/>
      <c r="E903" s="156"/>
      <c r="F903" s="156"/>
      <c r="G903" s="156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2.75" customHeight="1" x14ac:dyDescent="0.25">
      <c r="A904" s="156"/>
      <c r="B904" s="156"/>
      <c r="C904" s="156"/>
      <c r="D904" s="156"/>
      <c r="E904" s="156"/>
      <c r="F904" s="156"/>
      <c r="G904" s="156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2.75" customHeight="1" x14ac:dyDescent="0.25">
      <c r="A905" s="156"/>
      <c r="B905" s="156"/>
      <c r="C905" s="156"/>
      <c r="D905" s="156"/>
      <c r="E905" s="156"/>
      <c r="F905" s="156"/>
      <c r="G905" s="156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2.75" customHeight="1" x14ac:dyDescent="0.25">
      <c r="A906" s="156"/>
      <c r="B906" s="156"/>
      <c r="C906" s="156"/>
      <c r="D906" s="156"/>
      <c r="E906" s="156"/>
      <c r="F906" s="156"/>
      <c r="G906" s="156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2.75" customHeight="1" x14ac:dyDescent="0.25">
      <c r="A907" s="156"/>
      <c r="B907" s="156"/>
      <c r="C907" s="156"/>
      <c r="D907" s="156"/>
      <c r="E907" s="156"/>
      <c r="F907" s="156"/>
      <c r="G907" s="156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2.75" customHeight="1" x14ac:dyDescent="0.25">
      <c r="A908" s="156"/>
      <c r="B908" s="156"/>
      <c r="C908" s="156"/>
      <c r="D908" s="156"/>
      <c r="E908" s="156"/>
      <c r="F908" s="156"/>
      <c r="G908" s="156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2.75" customHeight="1" x14ac:dyDescent="0.25">
      <c r="A909" s="156"/>
      <c r="B909" s="156"/>
      <c r="C909" s="156"/>
      <c r="D909" s="156"/>
      <c r="E909" s="156"/>
      <c r="F909" s="156"/>
      <c r="G909" s="156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2.75" customHeight="1" x14ac:dyDescent="0.25">
      <c r="A910" s="156"/>
      <c r="B910" s="156"/>
      <c r="C910" s="156"/>
      <c r="D910" s="156"/>
      <c r="E910" s="156"/>
      <c r="F910" s="156"/>
      <c r="G910" s="156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2.75" customHeight="1" x14ac:dyDescent="0.25">
      <c r="A911" s="156"/>
      <c r="B911" s="156"/>
      <c r="C911" s="156"/>
      <c r="D911" s="156"/>
      <c r="E911" s="156"/>
      <c r="F911" s="156"/>
      <c r="G911" s="156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2.75" customHeight="1" x14ac:dyDescent="0.25">
      <c r="A912" s="156"/>
      <c r="B912" s="156"/>
      <c r="C912" s="156"/>
      <c r="D912" s="156"/>
      <c r="E912" s="156"/>
      <c r="F912" s="156"/>
      <c r="G912" s="156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2.75" customHeight="1" x14ac:dyDescent="0.25">
      <c r="A913" s="156"/>
      <c r="B913" s="156"/>
      <c r="C913" s="156"/>
      <c r="D913" s="156"/>
      <c r="E913" s="156"/>
      <c r="F913" s="156"/>
      <c r="G913" s="156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2.75" customHeight="1" x14ac:dyDescent="0.25">
      <c r="A914" s="156"/>
      <c r="B914" s="156"/>
      <c r="C914" s="156"/>
      <c r="D914" s="156"/>
      <c r="E914" s="156"/>
      <c r="F914" s="156"/>
      <c r="G914" s="156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2.75" customHeight="1" x14ac:dyDescent="0.25">
      <c r="A915" s="156"/>
      <c r="B915" s="156"/>
      <c r="C915" s="156"/>
      <c r="D915" s="156"/>
      <c r="E915" s="156"/>
      <c r="F915" s="156"/>
      <c r="G915" s="156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2.75" customHeight="1" x14ac:dyDescent="0.25">
      <c r="A916" s="156"/>
      <c r="B916" s="156"/>
      <c r="C916" s="156"/>
      <c r="D916" s="156"/>
      <c r="E916" s="156"/>
      <c r="F916" s="156"/>
      <c r="G916" s="156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2.75" customHeight="1" x14ac:dyDescent="0.25">
      <c r="A917" s="156"/>
      <c r="B917" s="156"/>
      <c r="C917" s="156"/>
      <c r="D917" s="156"/>
      <c r="E917" s="156"/>
      <c r="F917" s="156"/>
      <c r="G917" s="156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2.75" customHeight="1" x14ac:dyDescent="0.25">
      <c r="A918" s="156"/>
      <c r="B918" s="156"/>
      <c r="C918" s="156"/>
      <c r="D918" s="156"/>
      <c r="E918" s="156"/>
      <c r="F918" s="156"/>
      <c r="G918" s="156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2.75" customHeight="1" x14ac:dyDescent="0.25">
      <c r="A919" s="156"/>
      <c r="B919" s="156"/>
      <c r="C919" s="156"/>
      <c r="D919" s="156"/>
      <c r="E919" s="156"/>
      <c r="F919" s="156"/>
      <c r="G919" s="156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2.75" customHeight="1" x14ac:dyDescent="0.25">
      <c r="A920" s="156"/>
      <c r="B920" s="156"/>
      <c r="C920" s="156"/>
      <c r="D920" s="156"/>
      <c r="E920" s="156"/>
      <c r="F920" s="156"/>
      <c r="G920" s="156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2.75" customHeight="1" x14ac:dyDescent="0.25">
      <c r="A921" s="156"/>
      <c r="B921" s="156"/>
      <c r="C921" s="156"/>
      <c r="D921" s="156"/>
      <c r="E921" s="156"/>
      <c r="F921" s="156"/>
      <c r="G921" s="156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2.75" customHeight="1" x14ac:dyDescent="0.25">
      <c r="A922" s="156"/>
      <c r="B922" s="156"/>
      <c r="C922" s="156"/>
      <c r="D922" s="156"/>
      <c r="E922" s="156"/>
      <c r="F922" s="156"/>
      <c r="G922" s="156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2.75" customHeight="1" x14ac:dyDescent="0.25">
      <c r="A923" s="156"/>
      <c r="B923" s="156"/>
      <c r="C923" s="156"/>
      <c r="D923" s="156"/>
      <c r="E923" s="156"/>
      <c r="F923" s="156"/>
      <c r="G923" s="156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2.75" customHeight="1" x14ac:dyDescent="0.25">
      <c r="A924" s="156"/>
      <c r="B924" s="156"/>
      <c r="C924" s="156"/>
      <c r="D924" s="156"/>
      <c r="E924" s="156"/>
      <c r="F924" s="156"/>
      <c r="G924" s="156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2.75" customHeight="1" x14ac:dyDescent="0.25">
      <c r="A925" s="156"/>
      <c r="B925" s="156"/>
      <c r="C925" s="156"/>
      <c r="D925" s="156"/>
      <c r="E925" s="156"/>
      <c r="F925" s="156"/>
      <c r="G925" s="156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2.75" customHeight="1" x14ac:dyDescent="0.25">
      <c r="A926" s="156"/>
      <c r="B926" s="156"/>
      <c r="C926" s="156"/>
      <c r="D926" s="156"/>
      <c r="E926" s="156"/>
      <c r="F926" s="156"/>
      <c r="G926" s="156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2.75" customHeight="1" x14ac:dyDescent="0.25">
      <c r="A927" s="156"/>
      <c r="B927" s="156"/>
      <c r="C927" s="156"/>
      <c r="D927" s="156"/>
      <c r="E927" s="156"/>
      <c r="F927" s="156"/>
      <c r="G927" s="156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2.75" customHeight="1" x14ac:dyDescent="0.25">
      <c r="A928" s="156"/>
      <c r="B928" s="156"/>
      <c r="C928" s="156"/>
      <c r="D928" s="156"/>
      <c r="E928" s="156"/>
      <c r="F928" s="156"/>
      <c r="G928" s="156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2.75" customHeight="1" x14ac:dyDescent="0.25">
      <c r="A929" s="156"/>
      <c r="B929" s="156"/>
      <c r="C929" s="156"/>
      <c r="D929" s="156"/>
      <c r="E929" s="156"/>
      <c r="F929" s="156"/>
      <c r="G929" s="156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2.75" customHeight="1" x14ac:dyDescent="0.25">
      <c r="A930" s="156"/>
      <c r="B930" s="156"/>
      <c r="C930" s="156"/>
      <c r="D930" s="156"/>
      <c r="E930" s="156"/>
      <c r="F930" s="156"/>
      <c r="G930" s="156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2.75" customHeight="1" x14ac:dyDescent="0.25">
      <c r="A931" s="156"/>
      <c r="B931" s="156"/>
      <c r="C931" s="156"/>
      <c r="D931" s="156"/>
      <c r="E931" s="156"/>
      <c r="F931" s="156"/>
      <c r="G931" s="156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2.75" customHeight="1" x14ac:dyDescent="0.25">
      <c r="A932" s="156"/>
      <c r="B932" s="156"/>
      <c r="C932" s="156"/>
      <c r="D932" s="156"/>
      <c r="E932" s="156"/>
      <c r="F932" s="156"/>
      <c r="G932" s="156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2.75" customHeight="1" x14ac:dyDescent="0.25">
      <c r="A933" s="156"/>
      <c r="B933" s="156"/>
      <c r="C933" s="156"/>
      <c r="D933" s="156"/>
      <c r="E933" s="156"/>
      <c r="F933" s="156"/>
      <c r="G933" s="156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2.75" customHeight="1" x14ac:dyDescent="0.25">
      <c r="A934" s="156"/>
      <c r="B934" s="156"/>
      <c r="C934" s="156"/>
      <c r="D934" s="156"/>
      <c r="E934" s="156"/>
      <c r="F934" s="156"/>
      <c r="G934" s="156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2.75" customHeight="1" x14ac:dyDescent="0.25">
      <c r="A935" s="156"/>
      <c r="B935" s="156"/>
      <c r="C935" s="156"/>
      <c r="D935" s="156"/>
      <c r="E935" s="156"/>
      <c r="F935" s="156"/>
      <c r="G935" s="156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2.75" customHeight="1" x14ac:dyDescent="0.25">
      <c r="A936" s="156"/>
      <c r="B936" s="156"/>
      <c r="C936" s="156"/>
      <c r="D936" s="156"/>
      <c r="E936" s="156"/>
      <c r="F936" s="156"/>
      <c r="G936" s="156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2.75" customHeight="1" x14ac:dyDescent="0.25">
      <c r="A937" s="156"/>
      <c r="B937" s="156"/>
      <c r="C937" s="156"/>
      <c r="D937" s="156"/>
      <c r="E937" s="156"/>
      <c r="F937" s="156"/>
      <c r="G937" s="156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2.75" customHeight="1" x14ac:dyDescent="0.25">
      <c r="A938" s="156"/>
      <c r="B938" s="156"/>
      <c r="C938" s="156"/>
      <c r="D938" s="156"/>
      <c r="E938" s="156"/>
      <c r="F938" s="156"/>
      <c r="G938" s="156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2.75" customHeight="1" x14ac:dyDescent="0.25">
      <c r="A939" s="156"/>
      <c r="B939" s="156"/>
      <c r="C939" s="156"/>
      <c r="D939" s="156"/>
      <c r="E939" s="156"/>
      <c r="F939" s="156"/>
      <c r="G939" s="156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2.75" customHeight="1" x14ac:dyDescent="0.25">
      <c r="A940" s="156"/>
      <c r="B940" s="156"/>
      <c r="C940" s="156"/>
      <c r="D940" s="156"/>
      <c r="E940" s="156"/>
      <c r="F940" s="156"/>
      <c r="G940" s="156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2.75" customHeight="1" x14ac:dyDescent="0.25">
      <c r="A941" s="156"/>
      <c r="B941" s="156"/>
      <c r="C941" s="156"/>
      <c r="D941" s="156"/>
      <c r="E941" s="156"/>
      <c r="F941" s="156"/>
      <c r="G941" s="156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2.75" customHeight="1" x14ac:dyDescent="0.25">
      <c r="A942" s="156"/>
      <c r="B942" s="156"/>
      <c r="C942" s="156"/>
      <c r="D942" s="156"/>
      <c r="E942" s="156"/>
      <c r="F942" s="156"/>
      <c r="G942" s="156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2.75" customHeight="1" x14ac:dyDescent="0.25">
      <c r="A943" s="156"/>
      <c r="B943" s="156"/>
      <c r="C943" s="156"/>
      <c r="D943" s="156"/>
      <c r="E943" s="156"/>
      <c r="F943" s="156"/>
      <c r="G943" s="156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2.75" customHeight="1" x14ac:dyDescent="0.25">
      <c r="A944" s="156"/>
      <c r="B944" s="156"/>
      <c r="C944" s="156"/>
      <c r="D944" s="156"/>
      <c r="E944" s="156"/>
      <c r="F944" s="156"/>
      <c r="G944" s="156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2.75" customHeight="1" x14ac:dyDescent="0.25">
      <c r="A945" s="156"/>
      <c r="B945" s="156"/>
      <c r="C945" s="156"/>
      <c r="D945" s="156"/>
      <c r="E945" s="156"/>
      <c r="F945" s="156"/>
      <c r="G945" s="156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2.75" customHeight="1" x14ac:dyDescent="0.25">
      <c r="A946" s="156"/>
      <c r="B946" s="156"/>
      <c r="C946" s="156"/>
      <c r="D946" s="156"/>
      <c r="E946" s="156"/>
      <c r="F946" s="156"/>
      <c r="G946" s="156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2.75" customHeight="1" x14ac:dyDescent="0.25">
      <c r="A947" s="156"/>
      <c r="B947" s="156"/>
      <c r="C947" s="156"/>
      <c r="D947" s="156"/>
      <c r="E947" s="156"/>
      <c r="F947" s="156"/>
      <c r="G947" s="156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2.75" customHeight="1" x14ac:dyDescent="0.25">
      <c r="A948" s="156"/>
      <c r="B948" s="156"/>
      <c r="C948" s="156"/>
      <c r="D948" s="156"/>
      <c r="E948" s="156"/>
      <c r="F948" s="156"/>
      <c r="G948" s="156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2.75" customHeight="1" x14ac:dyDescent="0.25">
      <c r="A949" s="156"/>
      <c r="B949" s="156"/>
      <c r="C949" s="156"/>
      <c r="D949" s="156"/>
      <c r="E949" s="156"/>
      <c r="F949" s="156"/>
      <c r="G949" s="156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2.75" customHeight="1" x14ac:dyDescent="0.25">
      <c r="A950" s="156"/>
      <c r="B950" s="156"/>
      <c r="C950" s="156"/>
      <c r="D950" s="156"/>
      <c r="E950" s="156"/>
      <c r="F950" s="156"/>
      <c r="G950" s="156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2.75" customHeight="1" x14ac:dyDescent="0.25">
      <c r="A951" s="156"/>
      <c r="B951" s="156"/>
      <c r="C951" s="156"/>
      <c r="D951" s="156"/>
      <c r="E951" s="156"/>
      <c r="F951" s="156"/>
      <c r="G951" s="156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2.75" customHeight="1" x14ac:dyDescent="0.25">
      <c r="A952" s="156"/>
      <c r="B952" s="156"/>
      <c r="C952" s="156"/>
      <c r="D952" s="156"/>
      <c r="E952" s="156"/>
      <c r="F952" s="156"/>
      <c r="G952" s="156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2.75" customHeight="1" x14ac:dyDescent="0.25">
      <c r="A953" s="156"/>
      <c r="B953" s="156"/>
      <c r="C953" s="156"/>
      <c r="D953" s="156"/>
      <c r="E953" s="156"/>
      <c r="F953" s="156"/>
      <c r="G953" s="156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2.75" customHeight="1" x14ac:dyDescent="0.25">
      <c r="A954" s="156"/>
      <c r="B954" s="156"/>
      <c r="C954" s="156"/>
      <c r="D954" s="156"/>
      <c r="E954" s="156"/>
      <c r="F954" s="156"/>
      <c r="G954" s="156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2.75" customHeight="1" x14ac:dyDescent="0.25">
      <c r="A955" s="156"/>
      <c r="B955" s="156"/>
      <c r="C955" s="156"/>
      <c r="D955" s="156"/>
      <c r="E955" s="156"/>
      <c r="F955" s="156"/>
      <c r="G955" s="156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2.75" customHeight="1" x14ac:dyDescent="0.25">
      <c r="A956" s="156"/>
      <c r="B956" s="156"/>
      <c r="C956" s="156"/>
      <c r="D956" s="156"/>
      <c r="E956" s="156"/>
      <c r="F956" s="156"/>
      <c r="G956" s="156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2.75" customHeight="1" x14ac:dyDescent="0.25">
      <c r="A957" s="156"/>
      <c r="B957" s="156"/>
      <c r="C957" s="156"/>
      <c r="D957" s="156"/>
      <c r="E957" s="156"/>
      <c r="F957" s="156"/>
      <c r="G957" s="156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2.75" customHeight="1" x14ac:dyDescent="0.25">
      <c r="A958" s="156"/>
      <c r="B958" s="156"/>
      <c r="C958" s="156"/>
      <c r="D958" s="156"/>
      <c r="E958" s="156"/>
      <c r="F958" s="156"/>
      <c r="G958" s="156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2.75" customHeight="1" x14ac:dyDescent="0.25">
      <c r="A959" s="156"/>
      <c r="B959" s="156"/>
      <c r="C959" s="156"/>
      <c r="D959" s="156"/>
      <c r="E959" s="156"/>
      <c r="F959" s="156"/>
      <c r="G959" s="156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2.75" customHeight="1" x14ac:dyDescent="0.25">
      <c r="A960" s="156"/>
      <c r="B960" s="156"/>
      <c r="C960" s="156"/>
      <c r="D960" s="156"/>
      <c r="E960" s="156"/>
      <c r="F960" s="156"/>
      <c r="G960" s="156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2.75" customHeight="1" x14ac:dyDescent="0.25">
      <c r="A961" s="156"/>
      <c r="B961" s="156"/>
      <c r="C961" s="156"/>
      <c r="D961" s="156"/>
      <c r="E961" s="156"/>
      <c r="F961" s="156"/>
      <c r="G961" s="156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2.75" customHeight="1" x14ac:dyDescent="0.25">
      <c r="A962" s="156"/>
      <c r="B962" s="156"/>
      <c r="C962" s="156"/>
      <c r="D962" s="156"/>
      <c r="E962" s="156"/>
      <c r="F962" s="156"/>
      <c r="G962" s="156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2.75" customHeight="1" x14ac:dyDescent="0.25">
      <c r="A963" s="156"/>
      <c r="B963" s="156"/>
      <c r="C963" s="156"/>
      <c r="D963" s="156"/>
      <c r="E963" s="156"/>
      <c r="F963" s="156"/>
      <c r="G963" s="156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2.75" customHeight="1" x14ac:dyDescent="0.25">
      <c r="A964" s="156"/>
      <c r="B964" s="156"/>
      <c r="C964" s="156"/>
      <c r="D964" s="156"/>
      <c r="E964" s="156"/>
      <c r="F964" s="156"/>
      <c r="G964" s="156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2.75" customHeight="1" x14ac:dyDescent="0.25">
      <c r="A965" s="156"/>
      <c r="B965" s="156"/>
      <c r="C965" s="156"/>
      <c r="D965" s="156"/>
      <c r="E965" s="156"/>
      <c r="F965" s="156"/>
      <c r="G965" s="156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2.75" customHeight="1" x14ac:dyDescent="0.25">
      <c r="A966" s="156"/>
      <c r="B966" s="156"/>
      <c r="C966" s="156"/>
      <c r="D966" s="156"/>
      <c r="E966" s="156"/>
      <c r="F966" s="156"/>
      <c r="G966" s="156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2.75" customHeight="1" x14ac:dyDescent="0.25">
      <c r="A967" s="156"/>
      <c r="B967" s="156"/>
      <c r="C967" s="156"/>
      <c r="D967" s="156"/>
      <c r="E967" s="156"/>
      <c r="F967" s="156"/>
      <c r="G967" s="156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2.75" customHeight="1" x14ac:dyDescent="0.25">
      <c r="A968" s="156"/>
      <c r="B968" s="156"/>
      <c r="C968" s="156"/>
      <c r="D968" s="156"/>
      <c r="E968" s="156"/>
      <c r="F968" s="156"/>
      <c r="G968" s="156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2.75" customHeight="1" x14ac:dyDescent="0.25">
      <c r="A969" s="156"/>
      <c r="B969" s="156"/>
      <c r="C969" s="156"/>
      <c r="D969" s="156"/>
      <c r="E969" s="156"/>
      <c r="F969" s="156"/>
      <c r="G969" s="156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2.75" customHeight="1" x14ac:dyDescent="0.25">
      <c r="A970" s="156"/>
      <c r="B970" s="156"/>
      <c r="C970" s="156"/>
      <c r="D970" s="156"/>
      <c r="E970" s="156"/>
      <c r="F970" s="156"/>
      <c r="G970" s="156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2.75" customHeight="1" x14ac:dyDescent="0.25">
      <c r="A971" s="156"/>
      <c r="B971" s="156"/>
      <c r="C971" s="156"/>
      <c r="D971" s="156"/>
      <c r="E971" s="156"/>
      <c r="F971" s="156"/>
      <c r="G971" s="156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2.75" customHeight="1" x14ac:dyDescent="0.25">
      <c r="A972" s="156"/>
      <c r="B972" s="156"/>
      <c r="C972" s="156"/>
      <c r="D972" s="156"/>
      <c r="E972" s="156"/>
      <c r="F972" s="156"/>
      <c r="G972" s="156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2.75" customHeight="1" x14ac:dyDescent="0.25">
      <c r="A973" s="156"/>
      <c r="B973" s="156"/>
      <c r="C973" s="156"/>
      <c r="D973" s="156"/>
      <c r="E973" s="156"/>
      <c r="F973" s="156"/>
      <c r="G973" s="156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2.75" customHeight="1" x14ac:dyDescent="0.25">
      <c r="A974" s="156"/>
      <c r="B974" s="156"/>
      <c r="C974" s="156"/>
      <c r="D974" s="156"/>
      <c r="E974" s="156"/>
      <c r="F974" s="156"/>
      <c r="G974" s="156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2.75" customHeight="1" x14ac:dyDescent="0.25">
      <c r="A975" s="156"/>
      <c r="B975" s="156"/>
      <c r="C975" s="156"/>
      <c r="D975" s="156"/>
      <c r="E975" s="156"/>
      <c r="F975" s="156"/>
      <c r="G975" s="156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2.75" customHeight="1" x14ac:dyDescent="0.25">
      <c r="A976" s="156"/>
      <c r="B976" s="156"/>
      <c r="C976" s="156"/>
      <c r="D976" s="156"/>
      <c r="E976" s="156"/>
      <c r="F976" s="156"/>
      <c r="G976" s="156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2.75" customHeight="1" x14ac:dyDescent="0.25">
      <c r="A977" s="156"/>
      <c r="B977" s="156"/>
      <c r="C977" s="156"/>
      <c r="D977" s="156"/>
      <c r="E977" s="156"/>
      <c r="F977" s="156"/>
      <c r="G977" s="156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2.75" customHeight="1" x14ac:dyDescent="0.25">
      <c r="A978" s="156"/>
      <c r="B978" s="156"/>
      <c r="C978" s="156"/>
      <c r="D978" s="156"/>
      <c r="E978" s="156"/>
      <c r="F978" s="156"/>
      <c r="G978" s="156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2.75" customHeight="1" x14ac:dyDescent="0.25">
      <c r="A979" s="156"/>
      <c r="B979" s="156"/>
      <c r="C979" s="156"/>
      <c r="D979" s="156"/>
      <c r="E979" s="156"/>
      <c r="F979" s="156"/>
      <c r="G979" s="156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2.75" customHeight="1" x14ac:dyDescent="0.25">
      <c r="A980" s="156"/>
      <c r="B980" s="156"/>
      <c r="C980" s="156"/>
      <c r="D980" s="156"/>
      <c r="E980" s="156"/>
      <c r="F980" s="156"/>
      <c r="G980" s="156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2.75" customHeight="1" x14ac:dyDescent="0.25">
      <c r="A981" s="156"/>
      <c r="B981" s="156"/>
      <c r="C981" s="156"/>
      <c r="D981" s="156"/>
      <c r="E981" s="156"/>
      <c r="F981" s="156"/>
      <c r="G981" s="156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2.75" customHeight="1" x14ac:dyDescent="0.25">
      <c r="A982" s="156"/>
      <c r="B982" s="156"/>
      <c r="C982" s="156"/>
      <c r="D982" s="156"/>
      <c r="E982" s="156"/>
      <c r="F982" s="156"/>
      <c r="G982" s="156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2.75" customHeight="1" x14ac:dyDescent="0.25">
      <c r="A983" s="156"/>
      <c r="B983" s="156"/>
      <c r="C983" s="156"/>
      <c r="D983" s="156"/>
      <c r="E983" s="156"/>
      <c r="F983" s="156"/>
      <c r="G983" s="156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2.75" customHeight="1" x14ac:dyDescent="0.25">
      <c r="A984" s="156"/>
      <c r="B984" s="156"/>
      <c r="C984" s="156"/>
      <c r="D984" s="156"/>
      <c r="E984" s="156"/>
      <c r="F984" s="156"/>
      <c r="G984" s="156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2.75" customHeight="1" x14ac:dyDescent="0.25">
      <c r="A985" s="156"/>
      <c r="B985" s="156"/>
      <c r="C985" s="156"/>
      <c r="D985" s="156"/>
      <c r="E985" s="156"/>
      <c r="F985" s="156"/>
      <c r="G985" s="156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2.75" customHeight="1" x14ac:dyDescent="0.25">
      <c r="A986" s="156"/>
      <c r="B986" s="156"/>
      <c r="C986" s="156"/>
      <c r="D986" s="156"/>
      <c r="E986" s="156"/>
      <c r="F986" s="156"/>
      <c r="G986" s="156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2.75" customHeight="1" x14ac:dyDescent="0.25">
      <c r="A987" s="156"/>
      <c r="B987" s="156"/>
      <c r="C987" s="156"/>
      <c r="D987" s="156"/>
      <c r="E987" s="156"/>
      <c r="F987" s="156"/>
      <c r="G987" s="156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2.75" customHeight="1" x14ac:dyDescent="0.25">
      <c r="A988" s="156"/>
      <c r="B988" s="156"/>
      <c r="C988" s="156"/>
      <c r="D988" s="156"/>
      <c r="E988" s="156"/>
      <c r="F988" s="156"/>
      <c r="G988" s="156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2.75" customHeight="1" x14ac:dyDescent="0.25">
      <c r="A989" s="156"/>
      <c r="B989" s="156"/>
      <c r="C989" s="156"/>
      <c r="D989" s="156"/>
      <c r="E989" s="156"/>
      <c r="F989" s="156"/>
      <c r="G989" s="156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2.75" customHeight="1" x14ac:dyDescent="0.25">
      <c r="A990" s="156"/>
      <c r="B990" s="156"/>
      <c r="C990" s="156"/>
      <c r="D990" s="156"/>
      <c r="E990" s="156"/>
      <c r="F990" s="156"/>
      <c r="G990" s="156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2.75" customHeight="1" x14ac:dyDescent="0.25">
      <c r="A991" s="156"/>
      <c r="B991" s="156"/>
      <c r="C991" s="156"/>
      <c r="D991" s="156"/>
      <c r="E991" s="156"/>
      <c r="F991" s="156"/>
      <c r="G991" s="156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2.75" customHeight="1" x14ac:dyDescent="0.25">
      <c r="A992" s="156"/>
      <c r="B992" s="156"/>
      <c r="C992" s="156"/>
      <c r="D992" s="156"/>
      <c r="E992" s="156"/>
      <c r="F992" s="156"/>
      <c r="G992" s="156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2.75" customHeight="1" x14ac:dyDescent="0.25">
      <c r="A993" s="156"/>
      <c r="B993" s="156"/>
      <c r="C993" s="156"/>
      <c r="D993" s="156"/>
      <c r="E993" s="156"/>
      <c r="F993" s="156"/>
      <c r="G993" s="156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2.75" customHeight="1" x14ac:dyDescent="0.25">
      <c r="A994" s="156"/>
      <c r="B994" s="156"/>
      <c r="C994" s="156"/>
      <c r="D994" s="156"/>
      <c r="E994" s="156"/>
      <c r="F994" s="156"/>
      <c r="G994" s="156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2.75" customHeight="1" x14ac:dyDescent="0.25">
      <c r="A995" s="156"/>
      <c r="B995" s="156"/>
      <c r="C995" s="156"/>
      <c r="D995" s="156"/>
      <c r="E995" s="156"/>
      <c r="F995" s="156"/>
      <c r="G995" s="156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2.75" customHeight="1" x14ac:dyDescent="0.25">
      <c r="A996" s="156"/>
      <c r="B996" s="156"/>
      <c r="C996" s="156"/>
      <c r="D996" s="156"/>
      <c r="E996" s="156"/>
      <c r="F996" s="156"/>
      <c r="G996" s="156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2.75" customHeight="1" x14ac:dyDescent="0.25">
      <c r="A997" s="156"/>
      <c r="B997" s="156"/>
      <c r="C997" s="156"/>
      <c r="D997" s="156"/>
      <c r="E997" s="156"/>
      <c r="F997" s="156"/>
      <c r="G997" s="156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2.75" customHeight="1" x14ac:dyDescent="0.25">
      <c r="A998" s="156"/>
      <c r="B998" s="156"/>
      <c r="C998" s="156"/>
      <c r="D998" s="156"/>
      <c r="E998" s="156"/>
      <c r="F998" s="156"/>
      <c r="G998" s="156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2.75" customHeight="1" x14ac:dyDescent="0.25">
      <c r="A999" s="156"/>
      <c r="B999" s="156"/>
      <c r="C999" s="156"/>
      <c r="D999" s="156"/>
      <c r="E999" s="156"/>
      <c r="F999" s="156"/>
      <c r="G999" s="156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2.75" customHeight="1" x14ac:dyDescent="0.25">
      <c r="A1000" s="156"/>
      <c r="B1000" s="156"/>
      <c r="C1000" s="156"/>
      <c r="D1000" s="156"/>
      <c r="E1000" s="156"/>
      <c r="F1000" s="156"/>
      <c r="G1000" s="156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11">
    <mergeCell ref="C20:E20"/>
    <mergeCell ref="B27:G27"/>
    <mergeCell ref="G33:G34"/>
    <mergeCell ref="G38:G39"/>
    <mergeCell ref="B1:H1"/>
    <mergeCell ref="C2:H2"/>
    <mergeCell ref="B12:H12"/>
    <mergeCell ref="B14:H14"/>
    <mergeCell ref="C17:E17"/>
    <mergeCell ref="C18:E18"/>
    <mergeCell ref="C19:E19"/>
  </mergeCells>
  <printOptions horizontalCentered="1"/>
  <pageMargins left="0.70866141732283472" right="0.70866141732283472" top="0.74803149606299213" bottom="0.74803149606299213" header="0" footer="0"/>
  <pageSetup paperSize="9" scale="70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view="pageBreakPreview" topLeftCell="A16" zoomScale="120" zoomScaleNormal="70" zoomScaleSheetLayoutView="120" workbookViewId="0">
      <selection activeCell="F36" sqref="F36"/>
    </sheetView>
  </sheetViews>
  <sheetFormatPr baseColWidth="10" defaultColWidth="14.42578125" defaultRowHeight="15" customHeight="1" x14ac:dyDescent="0.25"/>
  <cols>
    <col min="1" max="1" width="0.85546875" customWidth="1"/>
    <col min="2" max="2" width="18.85546875" customWidth="1"/>
    <col min="3" max="3" width="29" customWidth="1"/>
    <col min="4" max="4" width="9.140625" customWidth="1"/>
    <col min="5" max="5" width="9.42578125" customWidth="1"/>
    <col min="6" max="6" width="7.5703125" customWidth="1"/>
    <col min="7" max="7" width="10.7109375" customWidth="1"/>
    <col min="8" max="8" width="12.7109375" customWidth="1"/>
    <col min="9" max="9" width="1.5703125" customWidth="1"/>
    <col min="10" max="10" width="10" customWidth="1"/>
    <col min="11" max="26" width="11.42578125" customWidth="1"/>
  </cols>
  <sheetData>
    <row r="1" spans="1:26" ht="45" customHeight="1" x14ac:dyDescent="0.25">
      <c r="A1" s="156"/>
      <c r="B1" s="736"/>
      <c r="C1" s="501"/>
      <c r="D1" s="501"/>
      <c r="E1" s="501"/>
      <c r="F1" s="501"/>
      <c r="G1" s="501"/>
      <c r="H1" s="501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44.25" customHeight="1" x14ac:dyDescent="0.25">
      <c r="A2" s="156"/>
      <c r="B2" s="272" t="str">
        <f>'RESUMEN C.I.'!B3</f>
        <v>PROYECTO:</v>
      </c>
      <c r="C2" s="737" t="str">
        <f>+'DATOS '!$D$5</f>
        <v>“MEJORAMIENTO DE VIVIENDA RURAL EN EL CENTRO POBLADO AGUAS DE NIEVE - DISTRITO DE MONOBAMBA - PROVINCIA DE JAUJA; CENTROS POBLADOS PUCALOMA Y UTCUYACU - DISTRITO DE VITOC - PROVINCIA DE CHANCHAMAYO - DEPARTAMENTO DE JUNIN"</v>
      </c>
      <c r="D2" s="738"/>
      <c r="E2" s="738"/>
      <c r="F2" s="738"/>
      <c r="G2" s="738"/>
      <c r="H2" s="738"/>
      <c r="I2" s="4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spans="1:26" ht="12.75" customHeight="1" x14ac:dyDescent="0.25">
      <c r="A3" s="156"/>
      <c r="B3" s="158" t="str">
        <f>'RESUMEN C.I.'!B4</f>
        <v>UBICACIÓN:</v>
      </c>
      <c r="C3" s="158"/>
      <c r="D3" s="10"/>
      <c r="E3" s="157"/>
      <c r="F3" s="10"/>
      <c r="G3" s="157"/>
      <c r="H3" s="10"/>
      <c r="I3" s="4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</row>
    <row r="4" spans="1:26" ht="23.25" customHeight="1" x14ac:dyDescent="0.25">
      <c r="A4" s="156"/>
      <c r="B4" s="161" t="s">
        <v>248</v>
      </c>
      <c r="C4" s="734" t="str">
        <f>+'DATOS '!$D$7</f>
        <v>PUCALOMA - UTCUMAYO - AGUAS DE NIEVE</v>
      </c>
      <c r="D4" s="501"/>
      <c r="E4" s="501"/>
      <c r="F4" s="501"/>
      <c r="G4" s="501"/>
      <c r="H4" s="501"/>
      <c r="I4" s="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15" customHeight="1" x14ac:dyDescent="0.25">
      <c r="A5" s="156"/>
      <c r="B5" s="161" t="s">
        <v>249</v>
      </c>
      <c r="C5" s="161" t="str">
        <f>+'DATOS '!$D$8</f>
        <v>VITOC - MONOBAMBA</v>
      </c>
      <c r="D5" s="18"/>
      <c r="E5" s="18"/>
      <c r="F5" s="18"/>
      <c r="G5" s="18"/>
      <c r="H5" s="18"/>
      <c r="I5" s="4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5" customHeight="1" x14ac:dyDescent="0.25">
      <c r="A6" s="156"/>
      <c r="B6" s="161" t="s">
        <v>250</v>
      </c>
      <c r="C6" s="161" t="str">
        <f>+'DATOS '!$D$9</f>
        <v>CHANCHAMAYO</v>
      </c>
      <c r="D6" s="10"/>
      <c r="E6" s="18"/>
      <c r="F6" s="10"/>
      <c r="G6" s="18"/>
      <c r="H6" s="10"/>
      <c r="I6" s="4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15" customHeight="1" x14ac:dyDescent="0.25">
      <c r="A7" s="156"/>
      <c r="B7" s="161" t="s">
        <v>251</v>
      </c>
      <c r="C7" s="161" t="str">
        <f>+'DATOS '!$D$10</f>
        <v>JUNIN</v>
      </c>
      <c r="D7" s="10"/>
      <c r="E7" s="18"/>
      <c r="F7" s="10"/>
      <c r="G7" s="18"/>
      <c r="H7" s="10"/>
      <c r="I7" s="4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15" customHeight="1" x14ac:dyDescent="0.25">
      <c r="A8" s="156"/>
      <c r="B8" s="158" t="str">
        <f>'RESUMEN C.I.'!B9</f>
        <v>ENTIDAD:</v>
      </c>
      <c r="C8" s="158" t="str">
        <f>+'DATOS '!$D$11</f>
        <v>MINISTERIO DE VIVIENDA, CONSTRUCCION Y SANEAMIENTO</v>
      </c>
      <c r="D8" s="10"/>
      <c r="E8" s="18"/>
      <c r="F8" s="10"/>
      <c r="G8" s="18"/>
      <c r="H8" s="10"/>
      <c r="I8" s="4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</row>
    <row r="9" spans="1:26" ht="15" customHeight="1" x14ac:dyDescent="0.25">
      <c r="A9" s="156"/>
      <c r="B9" s="158"/>
      <c r="C9" s="158" t="str">
        <f>+'DATOS '!$D$12</f>
        <v>PROGRAMA NACIONAL DE VIVIENDA RURAL</v>
      </c>
      <c r="D9" s="10"/>
      <c r="E9" s="18"/>
      <c r="F9" s="10"/>
      <c r="G9" s="18"/>
      <c r="H9" s="10"/>
      <c r="I9" s="4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15" customHeight="1" x14ac:dyDescent="0.25">
      <c r="A10" s="156"/>
      <c r="B10" s="158" t="str">
        <f>'RESUMEN C.I.'!B11</f>
        <v>PROYECTISTA:</v>
      </c>
      <c r="C10" s="161" t="str">
        <f>+'DATOS '!$D$13</f>
        <v xml:space="preserve">ING. KEMMER EMELY SANCHEZ ZARATE </v>
      </c>
      <c r="D10" s="10"/>
      <c r="E10" s="18"/>
      <c r="F10" s="10"/>
      <c r="G10" s="18"/>
      <c r="H10" s="10"/>
      <c r="I10" s="4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15" customHeight="1" x14ac:dyDescent="0.25">
      <c r="A11" s="156"/>
      <c r="B11" s="4"/>
      <c r="C11" s="4"/>
      <c r="D11" s="4"/>
      <c r="E11" s="4"/>
      <c r="F11" s="4"/>
      <c r="G11" s="4"/>
      <c r="H11" s="4"/>
      <c r="I11" s="4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12.75" customHeight="1" x14ac:dyDescent="0.25">
      <c r="A12" s="156"/>
      <c r="B12" s="719" t="s">
        <v>261</v>
      </c>
      <c r="C12" s="514"/>
      <c r="D12" s="514"/>
      <c r="E12" s="514"/>
      <c r="F12" s="514"/>
      <c r="G12" s="514"/>
      <c r="H12" s="517"/>
      <c r="I12" s="167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1.25" customHeight="1" x14ac:dyDescent="0.25">
      <c r="A13" s="168"/>
      <c r="B13" s="169"/>
      <c r="C13" s="169"/>
      <c r="D13" s="169"/>
      <c r="E13" s="169"/>
      <c r="F13" s="169"/>
      <c r="G13" s="169"/>
      <c r="H13" s="169"/>
      <c r="I13" s="172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</row>
    <row r="14" spans="1:26" ht="18.75" customHeight="1" x14ac:dyDescent="0.25">
      <c r="A14" s="156"/>
      <c r="B14" s="719" t="s">
        <v>309</v>
      </c>
      <c r="C14" s="514"/>
      <c r="D14" s="514"/>
      <c r="E14" s="514"/>
      <c r="F14" s="514"/>
      <c r="G14" s="514"/>
      <c r="H14" s="515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12.75" customHeight="1" x14ac:dyDescent="0.25">
      <c r="A15" s="156"/>
      <c r="B15" s="221"/>
      <c r="C15" s="221"/>
      <c r="D15" s="221"/>
      <c r="E15" s="221"/>
      <c r="F15" s="221"/>
      <c r="G15" s="223"/>
      <c r="H15" s="223"/>
      <c r="I15" s="167"/>
      <c r="J15" s="167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12.75" customHeight="1" x14ac:dyDescent="0.25">
      <c r="A16" s="156"/>
      <c r="B16" s="304" t="s">
        <v>324</v>
      </c>
      <c r="C16" s="194"/>
      <c r="D16" s="194"/>
      <c r="E16" s="194"/>
      <c r="F16" s="305"/>
      <c r="G16" s="305"/>
      <c r="H16" s="305"/>
      <c r="I16" s="306"/>
      <c r="J16" s="307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12.75" customHeight="1" x14ac:dyDescent="0.25">
      <c r="A17" s="156"/>
      <c r="B17" s="274" t="s">
        <v>102</v>
      </c>
      <c r="C17" s="732" t="s">
        <v>266</v>
      </c>
      <c r="D17" s="525"/>
      <c r="E17" s="275"/>
      <c r="F17" s="275" t="s">
        <v>325</v>
      </c>
      <c r="G17" s="276" t="s">
        <v>120</v>
      </c>
      <c r="H17" s="167"/>
      <c r="I17" s="167"/>
      <c r="J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spans="1:26" ht="12.75" customHeight="1" x14ac:dyDescent="0.25">
      <c r="A18" s="156"/>
      <c r="B18" s="277" t="s">
        <v>326</v>
      </c>
      <c r="C18" s="728" t="s">
        <v>327</v>
      </c>
      <c r="D18" s="525"/>
      <c r="E18" s="278"/>
      <c r="F18" s="279">
        <v>4000</v>
      </c>
      <c r="G18" s="280" t="s">
        <v>328</v>
      </c>
      <c r="H18" s="167"/>
      <c r="I18" s="308"/>
      <c r="J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spans="1:26" ht="12.75" customHeight="1" x14ac:dyDescent="0.25">
      <c r="A19" s="156"/>
      <c r="B19" s="277" t="s">
        <v>329</v>
      </c>
      <c r="C19" s="728" t="s">
        <v>353</v>
      </c>
      <c r="D19" s="525"/>
      <c r="E19" s="278"/>
      <c r="F19" s="279">
        <f>+'ASIST. RES'!F19</f>
        <v>5</v>
      </c>
      <c r="G19" s="280" t="s">
        <v>295</v>
      </c>
      <c r="H19" s="167"/>
      <c r="I19" s="167"/>
      <c r="J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12.75" customHeight="1" x14ac:dyDescent="0.25">
      <c r="A20" s="156"/>
      <c r="B20" s="277" t="s">
        <v>331</v>
      </c>
      <c r="C20" s="729" t="s">
        <v>350</v>
      </c>
      <c r="D20" s="548"/>
      <c r="E20" s="281"/>
      <c r="F20" s="279">
        <f>+RESIDENTE!F20</f>
        <v>42</v>
      </c>
      <c r="G20" s="280" t="s">
        <v>333</v>
      </c>
      <c r="H20" s="167"/>
      <c r="I20" s="167"/>
      <c r="J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2.75" customHeight="1" x14ac:dyDescent="0.25">
      <c r="A21" s="156"/>
      <c r="B21" s="221"/>
      <c r="C21" s="221"/>
      <c r="D21" s="221"/>
      <c r="E21" s="221"/>
      <c r="F21" s="221"/>
      <c r="G21" s="221"/>
      <c r="H21" s="221"/>
      <c r="I21" s="167"/>
      <c r="J21" s="167"/>
      <c r="K21" s="167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2.75" customHeight="1" x14ac:dyDescent="0.25">
      <c r="A22" s="156"/>
      <c r="B22" s="156"/>
      <c r="C22" s="156"/>
      <c r="D22" s="156"/>
      <c r="E22" s="156"/>
      <c r="F22" s="156"/>
      <c r="G22" s="156"/>
      <c r="H22" s="156"/>
      <c r="I22" s="167"/>
      <c r="J22" s="167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2.75" customHeight="1" x14ac:dyDescent="0.25">
      <c r="A23" s="156"/>
      <c r="B23" s="309" t="s">
        <v>334</v>
      </c>
      <c r="C23" s="309"/>
      <c r="D23" s="309"/>
      <c r="E23" s="309"/>
      <c r="F23" s="221"/>
      <c r="G23" s="221"/>
      <c r="H23" s="221"/>
      <c r="I23" s="167"/>
      <c r="J23" s="167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2.75" customHeight="1" x14ac:dyDescent="0.25">
      <c r="A24" s="156"/>
      <c r="B24" s="283" t="s">
        <v>102</v>
      </c>
      <c r="C24" s="283" t="s">
        <v>266</v>
      </c>
      <c r="D24" s="283" t="s">
        <v>268</v>
      </c>
      <c r="E24" s="283" t="s">
        <v>335</v>
      </c>
      <c r="F24" s="283" t="s">
        <v>231</v>
      </c>
      <c r="G24" s="283" t="s">
        <v>269</v>
      </c>
      <c r="H24" s="283" t="s">
        <v>270</v>
      </c>
      <c r="I24" s="167"/>
      <c r="J24" s="167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2.75" customHeight="1" x14ac:dyDescent="0.25">
      <c r="A25" s="156"/>
      <c r="B25" s="314">
        <v>1</v>
      </c>
      <c r="C25" s="280" t="s">
        <v>336</v>
      </c>
      <c r="D25" s="315">
        <v>0.1</v>
      </c>
      <c r="E25" s="282">
        <v>1</v>
      </c>
      <c r="F25" s="282">
        <v>1</v>
      </c>
      <c r="G25" s="316">
        <f>+D25*H26</f>
        <v>2000</v>
      </c>
      <c r="H25" s="286">
        <f>+G25</f>
        <v>2000</v>
      </c>
      <c r="I25" s="167"/>
      <c r="J25" s="167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2.75" customHeight="1" x14ac:dyDescent="0.25">
      <c r="A26" s="156"/>
      <c r="B26" s="277" t="s">
        <v>329</v>
      </c>
      <c r="C26" s="280" t="s">
        <v>337</v>
      </c>
      <c r="D26" s="287">
        <v>1</v>
      </c>
      <c r="E26" s="287">
        <v>1</v>
      </c>
      <c r="F26" s="282">
        <f>+F19</f>
        <v>5</v>
      </c>
      <c r="G26" s="286">
        <f>+F18</f>
        <v>4000</v>
      </c>
      <c r="H26" s="286">
        <f t="shared" ref="H26:H27" si="0">+D26*F26*G26*E26</f>
        <v>20000</v>
      </c>
      <c r="I26" s="167"/>
      <c r="J26" s="167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2.75" customHeight="1" x14ac:dyDescent="0.25">
      <c r="A27" s="156"/>
      <c r="B27" s="317" t="s">
        <v>331</v>
      </c>
      <c r="C27" s="318" t="s">
        <v>338</v>
      </c>
      <c r="D27" s="310">
        <v>1</v>
      </c>
      <c r="E27" s="310">
        <v>1</v>
      </c>
      <c r="F27" s="279">
        <f>+F26</f>
        <v>5</v>
      </c>
      <c r="G27" s="286">
        <v>800</v>
      </c>
      <c r="H27" s="316">
        <f t="shared" si="0"/>
        <v>4000</v>
      </c>
      <c r="I27" s="167"/>
      <c r="J27" s="167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2.75" customHeight="1" x14ac:dyDescent="0.25">
      <c r="A28" s="156"/>
      <c r="B28" s="317" t="s">
        <v>339</v>
      </c>
      <c r="C28" s="319" t="s">
        <v>340</v>
      </c>
      <c r="D28" s="315">
        <v>0.18</v>
      </c>
      <c r="E28" s="320">
        <v>1</v>
      </c>
      <c r="F28" s="321">
        <v>1</v>
      </c>
      <c r="G28" s="322">
        <f>+D28*H26</f>
        <v>3600</v>
      </c>
      <c r="H28" s="322">
        <f>+G28</f>
        <v>3600</v>
      </c>
      <c r="I28" s="167"/>
      <c r="J28" s="167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2.75" customHeight="1" x14ac:dyDescent="0.25">
      <c r="A29" s="156"/>
      <c r="B29" s="323"/>
      <c r="C29" s="221"/>
      <c r="D29" s="324"/>
      <c r="E29" s="324"/>
      <c r="F29" s="325"/>
      <c r="G29" s="326"/>
      <c r="H29" s="326"/>
      <c r="I29" s="167"/>
      <c r="J29" s="167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2.75" customHeight="1" x14ac:dyDescent="0.25">
      <c r="A30" s="156"/>
      <c r="B30" s="221"/>
      <c r="C30" s="221"/>
      <c r="D30" s="221"/>
      <c r="E30" s="221"/>
      <c r="F30" s="221"/>
      <c r="G30" s="222"/>
      <c r="H30" s="222"/>
      <c r="I30" s="156"/>
      <c r="J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8" customHeight="1" x14ac:dyDescent="0.25">
      <c r="A31" s="311"/>
      <c r="B31" s="735" t="s">
        <v>354</v>
      </c>
      <c r="C31" s="514"/>
      <c r="D31" s="514"/>
      <c r="E31" s="514"/>
      <c r="F31" s="514"/>
      <c r="G31" s="517"/>
      <c r="H31" s="312">
        <f>SUM(H25:H30)</f>
        <v>29600</v>
      </c>
      <c r="I31" s="311"/>
      <c r="J31" s="311"/>
      <c r="K31" s="311"/>
      <c r="L31" s="311"/>
      <c r="M31" s="311"/>
      <c r="N31" s="311"/>
      <c r="O31" s="311"/>
      <c r="P31" s="311"/>
      <c r="Q31" s="311"/>
      <c r="R31" s="311"/>
      <c r="S31" s="311"/>
      <c r="T31" s="311"/>
      <c r="U31" s="311"/>
      <c r="V31" s="311"/>
      <c r="W31" s="311"/>
      <c r="X31" s="311"/>
      <c r="Y31" s="311"/>
      <c r="Z31" s="311"/>
    </row>
    <row r="32" spans="1:26" ht="12.75" customHeight="1" x14ac:dyDescent="0.25">
      <c r="A32" s="156"/>
      <c r="B32" s="221"/>
      <c r="C32" s="221"/>
      <c r="D32" s="221"/>
      <c r="E32" s="221"/>
      <c r="F32" s="221"/>
      <c r="G32" s="221"/>
      <c r="H32" s="221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2.75" customHeight="1" x14ac:dyDescent="0.25">
      <c r="A33" s="156"/>
      <c r="B33" s="156"/>
      <c r="C33" s="156"/>
      <c r="D33" s="156"/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2.75" customHeight="1" x14ac:dyDescent="0.25">
      <c r="A34" s="156"/>
      <c r="B34" s="156"/>
      <c r="C34" s="156"/>
      <c r="D34" s="156"/>
      <c r="E34" s="156"/>
      <c r="F34" s="156"/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2.75" customHeight="1" x14ac:dyDescent="0.25">
      <c r="A35" s="156"/>
      <c r="B35" s="156"/>
      <c r="C35" s="156"/>
      <c r="D35" s="156"/>
      <c r="E35" s="156"/>
      <c r="F35" s="156"/>
      <c r="G35" s="156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2.75" customHeight="1" x14ac:dyDescent="0.25">
      <c r="A36" s="156"/>
      <c r="B36" s="156"/>
      <c r="C36" s="292"/>
      <c r="D36" s="293"/>
      <c r="E36" s="292"/>
      <c r="F36" s="292"/>
      <c r="G36" s="731"/>
      <c r="H36" s="294"/>
      <c r="I36" s="194"/>
      <c r="J36" s="294"/>
      <c r="K36" s="292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2.75" customHeight="1" x14ac:dyDescent="0.25">
      <c r="A37" s="156"/>
      <c r="B37" s="156"/>
      <c r="C37" s="295"/>
      <c r="D37" s="295"/>
      <c r="E37" s="295"/>
      <c r="F37" s="295"/>
      <c r="G37" s="501"/>
      <c r="H37" s="295"/>
      <c r="I37" s="194"/>
      <c r="J37" s="295"/>
      <c r="K37" s="295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2.75" customHeight="1" x14ac:dyDescent="0.25">
      <c r="A38" s="156"/>
      <c r="B38" s="156"/>
      <c r="C38" s="302"/>
      <c r="D38" s="298"/>
      <c r="E38" s="299"/>
      <c r="F38" s="299"/>
      <c r="G38" s="299"/>
      <c r="H38" s="299"/>
      <c r="I38" s="300"/>
      <c r="J38" s="299"/>
      <c r="K38" s="299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2.75" customHeight="1" x14ac:dyDescent="0.25">
      <c r="A39" s="156"/>
      <c r="B39" s="156"/>
      <c r="C39" s="302"/>
      <c r="D39" s="298"/>
      <c r="E39" s="299"/>
      <c r="F39" s="299"/>
      <c r="G39" s="299"/>
      <c r="H39" s="299"/>
      <c r="I39" s="300"/>
      <c r="J39" s="299"/>
      <c r="K39" s="299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2.75" customHeight="1" x14ac:dyDescent="0.25">
      <c r="A40" s="156"/>
      <c r="B40" s="156"/>
      <c r="C40" s="302"/>
      <c r="D40" s="298"/>
      <c r="E40" s="299"/>
      <c r="F40" s="299"/>
      <c r="G40" s="299"/>
      <c r="H40" s="299"/>
      <c r="I40" s="300"/>
      <c r="J40" s="299"/>
      <c r="K40" s="299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2.75" customHeight="1" x14ac:dyDescent="0.25">
      <c r="A41" s="156"/>
      <c r="B41" s="156"/>
      <c r="C41" s="295"/>
      <c r="D41" s="293"/>
      <c r="E41" s="292"/>
      <c r="F41" s="292"/>
      <c r="G41" s="731"/>
      <c r="H41" s="292"/>
      <c r="I41" s="194"/>
      <c r="J41" s="292"/>
      <c r="K41" s="295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2.75" customHeight="1" x14ac:dyDescent="0.25">
      <c r="A42" s="156"/>
      <c r="B42" s="156"/>
      <c r="C42" s="194"/>
      <c r="D42" s="295"/>
      <c r="E42" s="295"/>
      <c r="F42" s="295"/>
      <c r="G42" s="501"/>
      <c r="H42" s="299"/>
      <c r="I42" s="300"/>
      <c r="J42" s="299"/>
      <c r="K42" s="299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2.75" customHeight="1" x14ac:dyDescent="0.25">
      <c r="A43" s="156"/>
      <c r="B43" s="156"/>
      <c r="C43" s="302"/>
      <c r="D43" s="298"/>
      <c r="E43" s="299"/>
      <c r="F43" s="299"/>
      <c r="G43" s="299"/>
      <c r="H43" s="299"/>
      <c r="I43" s="300"/>
      <c r="J43" s="299"/>
      <c r="K43" s="299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2.75" customHeight="1" x14ac:dyDescent="0.25">
      <c r="A44" s="156"/>
      <c r="B44" s="156"/>
      <c r="C44" s="10"/>
      <c r="D44" s="10"/>
      <c r="E44" s="10"/>
      <c r="F44" s="10"/>
      <c r="G44" s="10"/>
      <c r="H44" s="10"/>
      <c r="I44" s="10"/>
      <c r="J44" s="10"/>
      <c r="K44" s="10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2.75" customHeight="1" x14ac:dyDescent="0.25">
      <c r="A45" s="156"/>
      <c r="B45" s="156"/>
      <c r="C45" s="302"/>
      <c r="D45" s="298"/>
      <c r="E45" s="299"/>
      <c r="F45" s="299"/>
      <c r="G45" s="299"/>
      <c r="H45" s="299"/>
      <c r="I45" s="300"/>
      <c r="J45" s="299"/>
      <c r="K45" s="299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2.75" customHeight="1" x14ac:dyDescent="0.25">
      <c r="A46" s="156"/>
      <c r="B46" s="156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2.75" customHeight="1" x14ac:dyDescent="0.25">
      <c r="A47" s="156"/>
      <c r="B47" s="156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2.75" customHeight="1" x14ac:dyDescent="0.25">
      <c r="A48" s="156"/>
      <c r="B48" s="156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2.75" customHeight="1" x14ac:dyDescent="0.25">
      <c r="A49" s="156"/>
      <c r="B49" s="156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2.75" customHeight="1" x14ac:dyDescent="0.25">
      <c r="A50" s="156"/>
      <c r="B50" s="156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2.75" customHeight="1" x14ac:dyDescent="0.25">
      <c r="A51" s="156"/>
      <c r="B51" s="156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2.75" customHeight="1" x14ac:dyDescent="0.25">
      <c r="A52" s="156"/>
      <c r="B52" s="156"/>
      <c r="C52" s="156"/>
      <c r="D52" s="156">
        <f>+SUM(C70:C75)+1</f>
        <v>1</v>
      </c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2.75" customHeight="1" x14ac:dyDescent="0.25">
      <c r="A53" s="156"/>
      <c r="B53" s="156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2.75" customHeight="1" x14ac:dyDescent="0.25">
      <c r="A54" s="156"/>
      <c r="B54" s="156"/>
      <c r="C54" s="156"/>
      <c r="D54" s="156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2.75" customHeight="1" x14ac:dyDescent="0.25">
      <c r="A55" s="156"/>
      <c r="B55" s="156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2.75" customHeight="1" x14ac:dyDescent="0.25">
      <c r="A56" s="156"/>
      <c r="B56" s="156"/>
      <c r="C56" s="156"/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2.75" customHeight="1" x14ac:dyDescent="0.25">
      <c r="A57" s="156"/>
      <c r="B57" s="156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2.75" customHeight="1" x14ac:dyDescent="0.25">
      <c r="A58" s="156"/>
      <c r="B58" s="156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2.75" customHeight="1" x14ac:dyDescent="0.25">
      <c r="A59" s="156"/>
      <c r="B59" s="156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2.75" customHeight="1" x14ac:dyDescent="0.25">
      <c r="A60" s="156"/>
      <c r="B60" s="156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2.75" customHeight="1" x14ac:dyDescent="0.25">
      <c r="A61" s="156"/>
      <c r="B61" s="156"/>
      <c r="C61" s="156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2.75" customHeight="1" x14ac:dyDescent="0.25">
      <c r="A62" s="156"/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2.75" customHeight="1" x14ac:dyDescent="0.25">
      <c r="A63" s="156"/>
      <c r="B63" s="156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2.75" customHeight="1" x14ac:dyDescent="0.25">
      <c r="A64" s="156"/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2.75" customHeight="1" x14ac:dyDescent="0.25">
      <c r="A65" s="156"/>
      <c r="B65" s="156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2.75" customHeight="1" x14ac:dyDescent="0.25">
      <c r="A66" s="156"/>
      <c r="B66" s="156"/>
      <c r="C66" s="156">
        <v>8507.7045999999991</v>
      </c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2.75" customHeight="1" x14ac:dyDescent="0.25">
      <c r="A67" s="156"/>
      <c r="B67" s="156"/>
      <c r="C67" s="156">
        <v>6237.9413999999997</v>
      </c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2.75" customHeight="1" x14ac:dyDescent="0.25">
      <c r="A68" s="156"/>
      <c r="B68" s="156"/>
      <c r="C68" s="156">
        <v>11285.8825</v>
      </c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2.75" customHeight="1" x14ac:dyDescent="0.25">
      <c r="A69" s="156"/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2.75" customHeight="1" x14ac:dyDescent="0.25">
      <c r="A70" s="156"/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2.75" customHeight="1" x14ac:dyDescent="0.25">
      <c r="A71" s="156"/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2.75" customHeight="1" x14ac:dyDescent="0.25">
      <c r="A72" s="156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2.75" customHeight="1" x14ac:dyDescent="0.25">
      <c r="A73" s="156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2.75" customHeight="1" x14ac:dyDescent="0.25">
      <c r="A74" s="156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2.75" customHeight="1" x14ac:dyDescent="0.25">
      <c r="A75" s="156"/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2.75" customHeight="1" x14ac:dyDescent="0.25">
      <c r="A76" s="156"/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2.75" customHeight="1" x14ac:dyDescent="0.25">
      <c r="A77" s="156"/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2.75" customHeight="1" x14ac:dyDescent="0.25">
      <c r="A78" s="156"/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2.75" customHeight="1" x14ac:dyDescent="0.25">
      <c r="A79" s="156"/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2.75" customHeight="1" x14ac:dyDescent="0.25">
      <c r="A80" s="156"/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2.75" customHeight="1" x14ac:dyDescent="0.25">
      <c r="A81" s="156"/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2.75" customHeight="1" x14ac:dyDescent="0.25">
      <c r="A82" s="156"/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2.75" customHeight="1" x14ac:dyDescent="0.25">
      <c r="A83" s="156"/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2.75" customHeight="1" x14ac:dyDescent="0.25">
      <c r="A84" s="156"/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2.75" customHeight="1" x14ac:dyDescent="0.25">
      <c r="A85" s="156"/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2.75" customHeight="1" x14ac:dyDescent="0.25">
      <c r="A86" s="156"/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2.75" customHeight="1" x14ac:dyDescent="0.25">
      <c r="A87" s="156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2.75" customHeight="1" x14ac:dyDescent="0.25">
      <c r="A88" s="156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2.75" customHeight="1" x14ac:dyDescent="0.25">
      <c r="A89" s="156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2.75" customHeight="1" x14ac:dyDescent="0.25">
      <c r="A90" s="156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2.75" customHeight="1" x14ac:dyDescent="0.25">
      <c r="A91" s="156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2.75" customHeight="1" x14ac:dyDescent="0.25">
      <c r="A92" s="156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2.75" customHeight="1" x14ac:dyDescent="0.25">
      <c r="A93" s="156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2.75" customHeight="1" x14ac:dyDescent="0.25">
      <c r="A94" s="156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2.75" customHeight="1" x14ac:dyDescent="0.25">
      <c r="A95" s="156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2.75" customHeight="1" x14ac:dyDescent="0.25">
      <c r="A96" s="156"/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2.75" customHeight="1" x14ac:dyDescent="0.25">
      <c r="A97" s="156"/>
      <c r="B97" s="156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2.75" customHeight="1" x14ac:dyDescent="0.25">
      <c r="A98" s="156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2.75" customHeight="1" x14ac:dyDescent="0.25">
      <c r="A99" s="156"/>
      <c r="B99" s="156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2.75" customHeight="1" x14ac:dyDescent="0.25">
      <c r="A100" s="156"/>
      <c r="B100" s="156"/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2.75" customHeight="1" x14ac:dyDescent="0.25">
      <c r="A101" s="156"/>
      <c r="B101" s="156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2.75" customHeight="1" x14ac:dyDescent="0.25">
      <c r="A102" s="156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2.75" customHeight="1" x14ac:dyDescent="0.25">
      <c r="A103" s="156"/>
      <c r="B103" s="156"/>
      <c r="C103" s="156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2.75" customHeight="1" x14ac:dyDescent="0.25">
      <c r="A104" s="156"/>
      <c r="B104" s="156"/>
      <c r="C104" s="156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2.75" customHeight="1" x14ac:dyDescent="0.25">
      <c r="A105" s="156"/>
      <c r="B105" s="156"/>
      <c r="C105" s="156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2.75" customHeight="1" x14ac:dyDescent="0.25">
      <c r="A106" s="156"/>
      <c r="B106" s="156"/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2.75" customHeight="1" x14ac:dyDescent="0.25">
      <c r="A107" s="156"/>
      <c r="B107" s="156"/>
      <c r="C107" s="156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2.75" customHeight="1" x14ac:dyDescent="0.25">
      <c r="A108" s="156"/>
      <c r="B108" s="156"/>
      <c r="C108" s="156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2.75" customHeight="1" x14ac:dyDescent="0.25">
      <c r="A109" s="156"/>
      <c r="B109" s="156"/>
      <c r="C109" s="156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2.75" customHeight="1" x14ac:dyDescent="0.25">
      <c r="A110" s="156"/>
      <c r="B110" s="156"/>
      <c r="C110" s="156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2.75" customHeight="1" x14ac:dyDescent="0.25">
      <c r="A111" s="156"/>
      <c r="B111" s="156"/>
      <c r="C111" s="156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2.75" customHeight="1" x14ac:dyDescent="0.25">
      <c r="A112" s="156"/>
      <c r="B112" s="156"/>
      <c r="C112" s="156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2.75" customHeight="1" x14ac:dyDescent="0.25">
      <c r="A113" s="156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2.75" customHeight="1" x14ac:dyDescent="0.25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2.75" customHeight="1" x14ac:dyDescent="0.25">
      <c r="A115" s="156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2.75" customHeight="1" x14ac:dyDescent="0.25">
      <c r="A116" s="156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2.75" customHeight="1" x14ac:dyDescent="0.25">
      <c r="A117" s="156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2.75" customHeight="1" x14ac:dyDescent="0.25">
      <c r="A118" s="156"/>
      <c r="B118" s="156"/>
      <c r="C118" s="156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2.75" customHeight="1" x14ac:dyDescent="0.25">
      <c r="A119" s="156"/>
      <c r="B119" s="156"/>
      <c r="C119" s="156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2.75" customHeight="1" x14ac:dyDescent="0.25">
      <c r="A120" s="156"/>
      <c r="B120" s="156"/>
      <c r="C120" s="156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2.75" customHeight="1" x14ac:dyDescent="0.25">
      <c r="A121" s="156"/>
      <c r="B121" s="156"/>
      <c r="C121" s="156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2.75" customHeight="1" x14ac:dyDescent="0.25">
      <c r="A122" s="156"/>
      <c r="B122" s="156"/>
      <c r="C122" s="156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2.75" customHeight="1" x14ac:dyDescent="0.25">
      <c r="A123" s="156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2.75" customHeight="1" x14ac:dyDescent="0.25">
      <c r="A124" s="156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2.75" customHeight="1" x14ac:dyDescent="0.25">
      <c r="A125" s="156"/>
      <c r="B125" s="156"/>
      <c r="C125" s="156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2.75" customHeight="1" x14ac:dyDescent="0.25">
      <c r="A126" s="156"/>
      <c r="B126" s="156"/>
      <c r="C126" s="156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2.75" customHeight="1" x14ac:dyDescent="0.25">
      <c r="A127" s="156"/>
      <c r="B127" s="156"/>
      <c r="C127" s="156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2.75" customHeight="1" x14ac:dyDescent="0.25">
      <c r="A128" s="156"/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2.75" customHeight="1" x14ac:dyDescent="0.25">
      <c r="A129" s="156"/>
      <c r="B129" s="156"/>
      <c r="C129" s="156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2.75" customHeight="1" x14ac:dyDescent="0.25">
      <c r="A130" s="156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2.75" customHeight="1" x14ac:dyDescent="0.25">
      <c r="A131" s="156"/>
      <c r="B131" s="156"/>
      <c r="C131" s="156"/>
      <c r="D131" s="156"/>
      <c r="E131" s="156"/>
      <c r="F131" s="156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2.75" customHeight="1" x14ac:dyDescent="0.25">
      <c r="A132" s="156"/>
      <c r="B132" s="156"/>
      <c r="C132" s="156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2.75" customHeight="1" x14ac:dyDescent="0.25">
      <c r="A133" s="156"/>
      <c r="B133" s="156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2.75" customHeight="1" x14ac:dyDescent="0.25">
      <c r="A134" s="156"/>
      <c r="B134" s="156"/>
      <c r="C134" s="156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2.75" customHeight="1" x14ac:dyDescent="0.25">
      <c r="A135" s="156"/>
      <c r="B135" s="156"/>
      <c r="C135" s="156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2.75" customHeight="1" x14ac:dyDescent="0.25">
      <c r="A136" s="156"/>
      <c r="B136" s="156"/>
      <c r="C136" s="156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2.75" customHeight="1" x14ac:dyDescent="0.25">
      <c r="A137" s="156"/>
      <c r="B137" s="156"/>
      <c r="C137" s="156"/>
      <c r="D137" s="156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2.75" customHeight="1" x14ac:dyDescent="0.25">
      <c r="A138" s="156"/>
      <c r="B138" s="156"/>
      <c r="C138" s="156"/>
      <c r="D138" s="156"/>
      <c r="E138" s="156"/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2.75" customHeight="1" x14ac:dyDescent="0.25">
      <c r="A139" s="156"/>
      <c r="B139" s="156"/>
      <c r="C139" s="156"/>
      <c r="D139" s="156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2.75" customHeight="1" x14ac:dyDescent="0.25">
      <c r="A140" s="156"/>
      <c r="B140" s="156"/>
      <c r="C140" s="156"/>
      <c r="D140" s="156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2.75" customHeight="1" x14ac:dyDescent="0.25">
      <c r="A141" s="156"/>
      <c r="B141" s="156"/>
      <c r="C141" s="156"/>
      <c r="D141" s="156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2.75" customHeight="1" x14ac:dyDescent="0.25">
      <c r="A142" s="156"/>
      <c r="B142" s="156"/>
      <c r="C142" s="156"/>
      <c r="D142" s="156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2.75" customHeight="1" x14ac:dyDescent="0.25">
      <c r="A143" s="156"/>
      <c r="B143" s="156"/>
      <c r="C143" s="156"/>
      <c r="D143" s="156"/>
      <c r="E143" s="156"/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2.75" customHeight="1" x14ac:dyDescent="0.25">
      <c r="A144" s="156"/>
      <c r="B144" s="156"/>
      <c r="C144" s="156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2.75" customHeight="1" x14ac:dyDescent="0.25">
      <c r="A145" s="156"/>
      <c r="B145" s="156"/>
      <c r="C145" s="156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2.75" customHeight="1" x14ac:dyDescent="0.25">
      <c r="A146" s="156"/>
      <c r="B146" s="156"/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2.75" customHeight="1" x14ac:dyDescent="0.25">
      <c r="A147" s="156"/>
      <c r="B147" s="156"/>
      <c r="C147" s="156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2.75" customHeight="1" x14ac:dyDescent="0.25">
      <c r="A148" s="156"/>
      <c r="B148" s="156"/>
      <c r="C148" s="156"/>
      <c r="D148" s="156"/>
      <c r="E148" s="156"/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2.75" customHeight="1" x14ac:dyDescent="0.25">
      <c r="A149" s="156"/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2.75" customHeight="1" x14ac:dyDescent="0.25">
      <c r="A150" s="156"/>
      <c r="B150" s="156"/>
      <c r="C150" s="156"/>
      <c r="D150" s="156"/>
      <c r="E150" s="156"/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2.75" customHeight="1" x14ac:dyDescent="0.25">
      <c r="A151" s="156"/>
      <c r="B151" s="156"/>
      <c r="C151" s="156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2.75" customHeight="1" x14ac:dyDescent="0.25">
      <c r="A152" s="156"/>
      <c r="B152" s="156"/>
      <c r="C152" s="156"/>
      <c r="D152" s="156"/>
      <c r="E152" s="156"/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2.75" customHeight="1" x14ac:dyDescent="0.25">
      <c r="A153" s="156"/>
      <c r="B153" s="156"/>
      <c r="C153" s="156"/>
      <c r="D153" s="156"/>
      <c r="E153" s="156"/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2.75" customHeight="1" x14ac:dyDescent="0.25">
      <c r="A154" s="156"/>
      <c r="B154" s="156"/>
      <c r="C154" s="156"/>
      <c r="D154" s="156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2.75" customHeight="1" x14ac:dyDescent="0.25">
      <c r="A155" s="156"/>
      <c r="B155" s="156"/>
      <c r="C155" s="156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2.75" customHeight="1" x14ac:dyDescent="0.25">
      <c r="A156" s="156"/>
      <c r="B156" s="156"/>
      <c r="C156" s="156"/>
      <c r="D156" s="156"/>
      <c r="E156" s="156"/>
      <c r="F156" s="156"/>
      <c r="G156" s="156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2.75" customHeight="1" x14ac:dyDescent="0.25">
      <c r="A157" s="156"/>
      <c r="B157" s="156"/>
      <c r="C157" s="156"/>
      <c r="D157" s="156"/>
      <c r="E157" s="156"/>
      <c r="F157" s="156"/>
      <c r="G157" s="156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2.75" customHeight="1" x14ac:dyDescent="0.25">
      <c r="A158" s="156"/>
      <c r="B158" s="156"/>
      <c r="C158" s="156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2.75" customHeight="1" x14ac:dyDescent="0.25">
      <c r="A159" s="156"/>
      <c r="B159" s="156"/>
      <c r="C159" s="156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2.75" customHeight="1" x14ac:dyDescent="0.25">
      <c r="A160" s="156"/>
      <c r="B160" s="156"/>
      <c r="C160" s="156"/>
      <c r="D160" s="156"/>
      <c r="E160" s="156"/>
      <c r="F160" s="156"/>
      <c r="G160" s="156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2.75" customHeight="1" x14ac:dyDescent="0.25">
      <c r="A161" s="156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2.75" customHeight="1" x14ac:dyDescent="0.25">
      <c r="A162" s="156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2.75" customHeight="1" x14ac:dyDescent="0.25">
      <c r="A163" s="156"/>
      <c r="B163" s="156"/>
      <c r="C163" s="156"/>
      <c r="D163" s="156"/>
      <c r="E163" s="156"/>
      <c r="F163" s="156"/>
      <c r="G163" s="156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2.75" customHeight="1" x14ac:dyDescent="0.25">
      <c r="A164" s="156"/>
      <c r="B164" s="156"/>
      <c r="C164" s="156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2.75" customHeight="1" x14ac:dyDescent="0.25">
      <c r="A165" s="156"/>
      <c r="B165" s="156"/>
      <c r="C165" s="156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2.75" customHeight="1" x14ac:dyDescent="0.25">
      <c r="A166" s="156"/>
      <c r="B166" s="156"/>
      <c r="C166" s="156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2.75" customHeight="1" x14ac:dyDescent="0.25">
      <c r="A167" s="156"/>
      <c r="B167" s="156"/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2.75" customHeight="1" x14ac:dyDescent="0.25">
      <c r="A168" s="156"/>
      <c r="B168" s="156"/>
      <c r="C168" s="156"/>
      <c r="D168" s="156"/>
      <c r="E168" s="156"/>
      <c r="F168" s="156"/>
      <c r="G168" s="156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2.75" customHeight="1" x14ac:dyDescent="0.25">
      <c r="A169" s="156"/>
      <c r="B169" s="156"/>
      <c r="C169" s="156"/>
      <c r="D169" s="156"/>
      <c r="E169" s="156"/>
      <c r="F169" s="156"/>
      <c r="G169" s="156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2.75" customHeight="1" x14ac:dyDescent="0.25">
      <c r="A170" s="156"/>
      <c r="B170" s="156"/>
      <c r="C170" s="156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2.75" customHeight="1" x14ac:dyDescent="0.25">
      <c r="A171" s="156"/>
      <c r="B171" s="156"/>
      <c r="C171" s="156"/>
      <c r="D171" s="156"/>
      <c r="E171" s="156"/>
      <c r="F171" s="156"/>
      <c r="G171" s="156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2.75" customHeight="1" x14ac:dyDescent="0.25">
      <c r="A172" s="156"/>
      <c r="B172" s="156"/>
      <c r="C172" s="156"/>
      <c r="D172" s="156"/>
      <c r="E172" s="156"/>
      <c r="F172" s="156"/>
      <c r="G172" s="156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2.75" customHeight="1" x14ac:dyDescent="0.25">
      <c r="A173" s="156"/>
      <c r="B173" s="156"/>
      <c r="C173" s="156"/>
      <c r="D173" s="156"/>
      <c r="E173" s="156"/>
      <c r="F173" s="156"/>
      <c r="G173" s="156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2.75" customHeight="1" x14ac:dyDescent="0.25">
      <c r="A174" s="156"/>
      <c r="B174" s="156"/>
      <c r="C174" s="156"/>
      <c r="D174" s="156"/>
      <c r="E174" s="156"/>
      <c r="F174" s="156"/>
      <c r="G174" s="156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2.75" customHeight="1" x14ac:dyDescent="0.25">
      <c r="A175" s="156"/>
      <c r="B175" s="156"/>
      <c r="C175" s="156"/>
      <c r="D175" s="156"/>
      <c r="E175" s="156"/>
      <c r="F175" s="156"/>
      <c r="G175" s="156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2.75" customHeight="1" x14ac:dyDescent="0.25">
      <c r="A176" s="156"/>
      <c r="B176" s="156"/>
      <c r="C176" s="156"/>
      <c r="D176" s="156"/>
      <c r="E176" s="156"/>
      <c r="F176" s="156"/>
      <c r="G176" s="156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2.75" customHeight="1" x14ac:dyDescent="0.25">
      <c r="A177" s="156"/>
      <c r="B177" s="156"/>
      <c r="C177" s="156"/>
      <c r="D177" s="156"/>
      <c r="E177" s="156"/>
      <c r="F177" s="156"/>
      <c r="G177" s="156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2.75" customHeight="1" x14ac:dyDescent="0.25">
      <c r="A178" s="156"/>
      <c r="B178" s="156"/>
      <c r="C178" s="156"/>
      <c r="D178" s="156"/>
      <c r="E178" s="156"/>
      <c r="F178" s="156"/>
      <c r="G178" s="156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2.75" customHeight="1" x14ac:dyDescent="0.25">
      <c r="A179" s="156"/>
      <c r="B179" s="156"/>
      <c r="C179" s="156"/>
      <c r="D179" s="156"/>
      <c r="E179" s="156"/>
      <c r="F179" s="156"/>
      <c r="G179" s="156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2.75" customHeight="1" x14ac:dyDescent="0.25">
      <c r="A180" s="156"/>
      <c r="B180" s="156"/>
      <c r="C180" s="156"/>
      <c r="D180" s="156"/>
      <c r="E180" s="156"/>
      <c r="F180" s="156"/>
      <c r="G180" s="156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2.75" customHeight="1" x14ac:dyDescent="0.25">
      <c r="A181" s="156"/>
      <c r="B181" s="156"/>
      <c r="C181" s="156"/>
      <c r="D181" s="156"/>
      <c r="E181" s="156"/>
      <c r="F181" s="156"/>
      <c r="G181" s="156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2.75" customHeight="1" x14ac:dyDescent="0.25">
      <c r="A182" s="156"/>
      <c r="B182" s="156"/>
      <c r="C182" s="156"/>
      <c r="D182" s="156"/>
      <c r="E182" s="156"/>
      <c r="F182" s="156"/>
      <c r="G182" s="156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2.75" customHeight="1" x14ac:dyDescent="0.25">
      <c r="A183" s="156"/>
      <c r="B183" s="156"/>
      <c r="C183" s="156"/>
      <c r="D183" s="156"/>
      <c r="E183" s="156"/>
      <c r="F183" s="156"/>
      <c r="G183" s="156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2.75" customHeight="1" x14ac:dyDescent="0.25">
      <c r="A184" s="156"/>
      <c r="B184" s="156"/>
      <c r="C184" s="156"/>
      <c r="D184" s="156"/>
      <c r="E184" s="156"/>
      <c r="F184" s="156"/>
      <c r="G184" s="156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2.75" customHeight="1" x14ac:dyDescent="0.25">
      <c r="A185" s="156"/>
      <c r="B185" s="156"/>
      <c r="C185" s="156"/>
      <c r="D185" s="156"/>
      <c r="E185" s="156"/>
      <c r="F185" s="156"/>
      <c r="G185" s="156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2.75" customHeight="1" x14ac:dyDescent="0.25">
      <c r="A186" s="156"/>
      <c r="B186" s="156"/>
      <c r="C186" s="156"/>
      <c r="D186" s="156"/>
      <c r="E186" s="156"/>
      <c r="F186" s="156"/>
      <c r="G186" s="156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2.75" customHeight="1" x14ac:dyDescent="0.25">
      <c r="A187" s="156"/>
      <c r="B187" s="156"/>
      <c r="C187" s="156"/>
      <c r="D187" s="156"/>
      <c r="E187" s="156"/>
      <c r="F187" s="156"/>
      <c r="G187" s="156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2.75" customHeight="1" x14ac:dyDescent="0.25">
      <c r="A188" s="156"/>
      <c r="B188" s="156"/>
      <c r="C188" s="156"/>
      <c r="D188" s="156"/>
      <c r="E188" s="156"/>
      <c r="F188" s="156"/>
      <c r="G188" s="156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2.75" customHeight="1" x14ac:dyDescent="0.25">
      <c r="A189" s="156"/>
      <c r="B189" s="156"/>
      <c r="C189" s="156"/>
      <c r="D189" s="156"/>
      <c r="E189" s="156"/>
      <c r="F189" s="156"/>
      <c r="G189" s="156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2.75" customHeight="1" x14ac:dyDescent="0.25">
      <c r="A190" s="156"/>
      <c r="B190" s="156"/>
      <c r="C190" s="156"/>
      <c r="D190" s="156"/>
      <c r="E190" s="156"/>
      <c r="F190" s="156"/>
      <c r="G190" s="156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2.75" customHeight="1" x14ac:dyDescent="0.25">
      <c r="A191" s="156"/>
      <c r="B191" s="156"/>
      <c r="C191" s="156"/>
      <c r="D191" s="156"/>
      <c r="E191" s="156"/>
      <c r="F191" s="156"/>
      <c r="G191" s="156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2.75" customHeight="1" x14ac:dyDescent="0.25">
      <c r="A192" s="156"/>
      <c r="B192" s="156"/>
      <c r="C192" s="156"/>
      <c r="D192" s="156"/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2.75" customHeight="1" x14ac:dyDescent="0.25">
      <c r="A193" s="156"/>
      <c r="B193" s="156"/>
      <c r="C193" s="156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2.75" customHeight="1" x14ac:dyDescent="0.25">
      <c r="A194" s="156"/>
      <c r="B194" s="156"/>
      <c r="C194" s="156"/>
      <c r="D194" s="156"/>
      <c r="E194" s="156"/>
      <c r="F194" s="156"/>
      <c r="G194" s="156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2.75" customHeight="1" x14ac:dyDescent="0.25">
      <c r="A195" s="156"/>
      <c r="B195" s="156"/>
      <c r="C195" s="156"/>
      <c r="D195" s="156"/>
      <c r="E195" s="156"/>
      <c r="F195" s="156"/>
      <c r="G195" s="156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2.75" customHeight="1" x14ac:dyDescent="0.25">
      <c r="A196" s="156"/>
      <c r="B196" s="156"/>
      <c r="C196" s="156"/>
      <c r="D196" s="156"/>
      <c r="E196" s="156"/>
      <c r="F196" s="156"/>
      <c r="G196" s="156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2.75" customHeight="1" x14ac:dyDescent="0.25">
      <c r="A197" s="156"/>
      <c r="B197" s="156"/>
      <c r="C197" s="156"/>
      <c r="D197" s="156"/>
      <c r="E197" s="156"/>
      <c r="F197" s="156"/>
      <c r="G197" s="156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2.75" customHeight="1" x14ac:dyDescent="0.25">
      <c r="A198" s="156"/>
      <c r="B198" s="156"/>
      <c r="C198" s="156"/>
      <c r="D198" s="156"/>
      <c r="E198" s="156"/>
      <c r="F198" s="156"/>
      <c r="G198" s="156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2.75" customHeight="1" x14ac:dyDescent="0.25">
      <c r="A199" s="156"/>
      <c r="B199" s="156"/>
      <c r="C199" s="156"/>
      <c r="D199" s="156"/>
      <c r="E199" s="156"/>
      <c r="F199" s="156"/>
      <c r="G199" s="156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2.75" customHeight="1" x14ac:dyDescent="0.25">
      <c r="A200" s="156"/>
      <c r="B200" s="156"/>
      <c r="C200" s="156"/>
      <c r="D200" s="156"/>
      <c r="E200" s="156"/>
      <c r="F200" s="156"/>
      <c r="G200" s="156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2.75" customHeight="1" x14ac:dyDescent="0.25">
      <c r="A201" s="156"/>
      <c r="B201" s="156"/>
      <c r="C201" s="156"/>
      <c r="D201" s="156"/>
      <c r="E201" s="156"/>
      <c r="F201" s="156"/>
      <c r="G201" s="156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2.75" customHeight="1" x14ac:dyDescent="0.25">
      <c r="A202" s="156"/>
      <c r="B202" s="156"/>
      <c r="C202" s="156"/>
      <c r="D202" s="156"/>
      <c r="E202" s="156"/>
      <c r="F202" s="156"/>
      <c r="G202" s="156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2.75" customHeight="1" x14ac:dyDescent="0.25">
      <c r="A203" s="156"/>
      <c r="B203" s="156"/>
      <c r="C203" s="156"/>
      <c r="D203" s="156"/>
      <c r="E203" s="156"/>
      <c r="F203" s="156"/>
      <c r="G203" s="156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2.75" customHeight="1" x14ac:dyDescent="0.25">
      <c r="A204" s="156"/>
      <c r="B204" s="156"/>
      <c r="C204" s="156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2.75" customHeight="1" x14ac:dyDescent="0.25">
      <c r="A205" s="156"/>
      <c r="B205" s="156"/>
      <c r="C205" s="156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2.75" customHeight="1" x14ac:dyDescent="0.25">
      <c r="A206" s="156"/>
      <c r="B206" s="156"/>
      <c r="C206" s="156"/>
      <c r="D206" s="156"/>
      <c r="E206" s="156"/>
      <c r="F206" s="156"/>
      <c r="G206" s="156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2.75" customHeight="1" x14ac:dyDescent="0.25">
      <c r="A207" s="156"/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2.75" customHeight="1" x14ac:dyDescent="0.25">
      <c r="A208" s="156"/>
      <c r="B208" s="156"/>
      <c r="C208" s="156"/>
      <c r="D208" s="156"/>
      <c r="E208" s="156"/>
      <c r="F208" s="156"/>
      <c r="G208" s="156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2.75" customHeight="1" x14ac:dyDescent="0.25">
      <c r="A209" s="156"/>
      <c r="B209" s="156"/>
      <c r="C209" s="156"/>
      <c r="D209" s="156"/>
      <c r="E209" s="156"/>
      <c r="F209" s="156"/>
      <c r="G209" s="156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2.75" customHeight="1" x14ac:dyDescent="0.25">
      <c r="A210" s="156"/>
      <c r="B210" s="156"/>
      <c r="C210" s="156"/>
      <c r="D210" s="156"/>
      <c r="E210" s="156"/>
      <c r="F210" s="156"/>
      <c r="G210" s="156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2.75" customHeight="1" x14ac:dyDescent="0.25">
      <c r="A211" s="156"/>
      <c r="B211" s="156"/>
      <c r="C211" s="156"/>
      <c r="D211" s="156"/>
      <c r="E211" s="156"/>
      <c r="F211" s="156"/>
      <c r="G211" s="156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2.75" customHeight="1" x14ac:dyDescent="0.25">
      <c r="A212" s="156"/>
      <c r="B212" s="156"/>
      <c r="C212" s="156"/>
      <c r="D212" s="156"/>
      <c r="E212" s="156"/>
      <c r="F212" s="156"/>
      <c r="G212" s="156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2.75" customHeight="1" x14ac:dyDescent="0.25">
      <c r="A213" s="156"/>
      <c r="B213" s="156"/>
      <c r="C213" s="156"/>
      <c r="D213" s="156"/>
      <c r="E213" s="156"/>
      <c r="F213" s="156"/>
      <c r="G213" s="156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2.75" customHeight="1" x14ac:dyDescent="0.25">
      <c r="A214" s="156"/>
      <c r="B214" s="156"/>
      <c r="C214" s="156"/>
      <c r="D214" s="156"/>
      <c r="E214" s="156"/>
      <c r="F214" s="156"/>
      <c r="G214" s="156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2.75" customHeight="1" x14ac:dyDescent="0.25">
      <c r="A215" s="156"/>
      <c r="B215" s="156"/>
      <c r="C215" s="156"/>
      <c r="D215" s="156"/>
      <c r="E215" s="156"/>
      <c r="F215" s="156"/>
      <c r="G215" s="156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2.75" customHeight="1" x14ac:dyDescent="0.25">
      <c r="A216" s="156"/>
      <c r="B216" s="156"/>
      <c r="C216" s="156"/>
      <c r="D216" s="156"/>
      <c r="E216" s="156"/>
      <c r="F216" s="156"/>
      <c r="G216" s="156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2.75" customHeight="1" x14ac:dyDescent="0.25">
      <c r="A217" s="156"/>
      <c r="B217" s="156"/>
      <c r="C217" s="156"/>
      <c r="D217" s="156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2.75" customHeight="1" x14ac:dyDescent="0.25">
      <c r="A218" s="156"/>
      <c r="B218" s="156"/>
      <c r="C218" s="156"/>
      <c r="D218" s="156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2.75" customHeight="1" x14ac:dyDescent="0.25">
      <c r="A219" s="156"/>
      <c r="B219" s="156"/>
      <c r="C219" s="156"/>
      <c r="D219" s="156"/>
      <c r="E219" s="156"/>
      <c r="F219" s="156"/>
      <c r="G219" s="156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2.75" customHeight="1" x14ac:dyDescent="0.25">
      <c r="A220" s="156"/>
      <c r="B220" s="156"/>
      <c r="C220" s="156"/>
      <c r="D220" s="156"/>
      <c r="E220" s="156"/>
      <c r="F220" s="156"/>
      <c r="G220" s="156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2.75" customHeight="1" x14ac:dyDescent="0.25">
      <c r="A221" s="156"/>
      <c r="B221" s="156"/>
      <c r="C221" s="156"/>
      <c r="D221" s="156"/>
      <c r="E221" s="156"/>
      <c r="F221" s="156"/>
      <c r="G221" s="156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2.75" customHeight="1" x14ac:dyDescent="0.25">
      <c r="A222" s="156"/>
      <c r="B222" s="156"/>
      <c r="C222" s="156"/>
      <c r="D222" s="156"/>
      <c r="E222" s="156"/>
      <c r="F222" s="156"/>
      <c r="G222" s="156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2.75" customHeight="1" x14ac:dyDescent="0.25">
      <c r="A223" s="156"/>
      <c r="B223" s="156"/>
      <c r="C223" s="156"/>
      <c r="D223" s="156"/>
      <c r="E223" s="156"/>
      <c r="F223" s="156"/>
      <c r="G223" s="156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2.75" customHeight="1" x14ac:dyDescent="0.25">
      <c r="A224" s="156"/>
      <c r="B224" s="156"/>
      <c r="C224" s="156"/>
      <c r="D224" s="156"/>
      <c r="E224" s="156"/>
      <c r="F224" s="156"/>
      <c r="G224" s="156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2.75" customHeight="1" x14ac:dyDescent="0.25">
      <c r="A225" s="156"/>
      <c r="B225" s="156"/>
      <c r="C225" s="156"/>
      <c r="D225" s="156"/>
      <c r="E225" s="156"/>
      <c r="F225" s="156"/>
      <c r="G225" s="156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2.75" customHeight="1" x14ac:dyDescent="0.25">
      <c r="A226" s="156"/>
      <c r="B226" s="156"/>
      <c r="C226" s="156"/>
      <c r="D226" s="156"/>
      <c r="E226" s="156"/>
      <c r="F226" s="156"/>
      <c r="G226" s="156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2.75" customHeight="1" x14ac:dyDescent="0.25">
      <c r="A227" s="156"/>
      <c r="B227" s="156"/>
      <c r="C227" s="156"/>
      <c r="D227" s="156"/>
      <c r="E227" s="156"/>
      <c r="F227" s="156"/>
      <c r="G227" s="156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2.75" customHeight="1" x14ac:dyDescent="0.25">
      <c r="A228" s="156"/>
      <c r="B228" s="156"/>
      <c r="C228" s="156"/>
      <c r="D228" s="156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2.75" customHeight="1" x14ac:dyDescent="0.25">
      <c r="A229" s="156"/>
      <c r="B229" s="156"/>
      <c r="C229" s="156"/>
      <c r="D229" s="156"/>
      <c r="E229" s="156"/>
      <c r="F229" s="156"/>
      <c r="G229" s="156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2.75" customHeight="1" x14ac:dyDescent="0.25">
      <c r="A230" s="156"/>
      <c r="B230" s="156"/>
      <c r="C230" s="156"/>
      <c r="D230" s="156"/>
      <c r="E230" s="156"/>
      <c r="F230" s="156"/>
      <c r="G230" s="156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2.75" customHeight="1" x14ac:dyDescent="0.25">
      <c r="A231" s="156"/>
      <c r="B231" s="156"/>
      <c r="C231" s="156"/>
      <c r="D231" s="156"/>
      <c r="E231" s="156"/>
      <c r="F231" s="156"/>
      <c r="G231" s="156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2.75" customHeight="1" x14ac:dyDescent="0.25">
      <c r="A232" s="156"/>
      <c r="B232" s="156"/>
      <c r="C232" s="156"/>
      <c r="D232" s="156"/>
      <c r="E232" s="156"/>
      <c r="F232" s="156"/>
      <c r="G232" s="156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2.75" customHeight="1" x14ac:dyDescent="0.25">
      <c r="A233" s="156"/>
      <c r="B233" s="156"/>
      <c r="C233" s="156"/>
      <c r="D233" s="156"/>
      <c r="E233" s="156"/>
      <c r="F233" s="156"/>
      <c r="G233" s="156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2.75" customHeight="1" x14ac:dyDescent="0.25">
      <c r="A234" s="156"/>
      <c r="B234" s="156"/>
      <c r="C234" s="156"/>
      <c r="D234" s="156"/>
      <c r="E234" s="156"/>
      <c r="F234" s="156"/>
      <c r="G234" s="156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2.75" customHeight="1" x14ac:dyDescent="0.25">
      <c r="A235" s="156"/>
      <c r="B235" s="156"/>
      <c r="C235" s="156"/>
      <c r="D235" s="156"/>
      <c r="E235" s="156"/>
      <c r="F235" s="156"/>
      <c r="G235" s="156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2.75" customHeight="1" x14ac:dyDescent="0.25">
      <c r="A236" s="156"/>
      <c r="B236" s="156"/>
      <c r="C236" s="156"/>
      <c r="D236" s="156"/>
      <c r="E236" s="156"/>
      <c r="F236" s="156"/>
      <c r="G236" s="156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2.75" customHeight="1" x14ac:dyDescent="0.25">
      <c r="A237" s="156"/>
      <c r="B237" s="156"/>
      <c r="C237" s="156"/>
      <c r="D237" s="156"/>
      <c r="E237" s="156"/>
      <c r="F237" s="156"/>
      <c r="G237" s="156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2.75" customHeight="1" x14ac:dyDescent="0.25">
      <c r="A238" s="156"/>
      <c r="B238" s="156"/>
      <c r="C238" s="156"/>
      <c r="D238" s="156"/>
      <c r="E238" s="156"/>
      <c r="F238" s="156"/>
      <c r="G238" s="156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2.75" customHeight="1" x14ac:dyDescent="0.25">
      <c r="A239" s="156"/>
      <c r="B239" s="156"/>
      <c r="C239" s="156"/>
      <c r="D239" s="156"/>
      <c r="E239" s="156"/>
      <c r="F239" s="156"/>
      <c r="G239" s="156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2.75" customHeight="1" x14ac:dyDescent="0.25">
      <c r="A240" s="156"/>
      <c r="B240" s="156"/>
      <c r="C240" s="156"/>
      <c r="D240" s="156"/>
      <c r="E240" s="156"/>
      <c r="F240" s="156"/>
      <c r="G240" s="156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2.75" customHeight="1" x14ac:dyDescent="0.25">
      <c r="A241" s="156"/>
      <c r="B241" s="156"/>
      <c r="C241" s="156"/>
      <c r="D241" s="156"/>
      <c r="E241" s="156"/>
      <c r="F241" s="156"/>
      <c r="G241" s="156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2.75" customHeight="1" x14ac:dyDescent="0.25">
      <c r="A242" s="156"/>
      <c r="B242" s="156"/>
      <c r="C242" s="156"/>
      <c r="D242" s="156"/>
      <c r="E242" s="156"/>
      <c r="F242" s="156"/>
      <c r="G242" s="156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2.75" customHeight="1" x14ac:dyDescent="0.25">
      <c r="A243" s="156"/>
      <c r="B243" s="156"/>
      <c r="C243" s="156"/>
      <c r="D243" s="156"/>
      <c r="E243" s="156"/>
      <c r="F243" s="156"/>
      <c r="G243" s="156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2.75" customHeight="1" x14ac:dyDescent="0.25">
      <c r="A244" s="156"/>
      <c r="B244" s="156"/>
      <c r="C244" s="156"/>
      <c r="D244" s="156"/>
      <c r="E244" s="156"/>
      <c r="F244" s="156"/>
      <c r="G244" s="156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2.75" customHeight="1" x14ac:dyDescent="0.25">
      <c r="A245" s="156"/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2.75" customHeight="1" x14ac:dyDescent="0.25">
      <c r="A246" s="156"/>
      <c r="B246" s="156"/>
      <c r="C246" s="156"/>
      <c r="D246" s="156"/>
      <c r="E246" s="156"/>
      <c r="F246" s="156"/>
      <c r="G246" s="156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2.75" customHeight="1" x14ac:dyDescent="0.25">
      <c r="A247" s="156"/>
      <c r="B247" s="156"/>
      <c r="C247" s="156"/>
      <c r="D247" s="156"/>
      <c r="E247" s="156"/>
      <c r="F247" s="156"/>
      <c r="G247" s="156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2.75" customHeight="1" x14ac:dyDescent="0.25">
      <c r="A248" s="156"/>
      <c r="B248" s="156"/>
      <c r="C248" s="156"/>
      <c r="D248" s="156"/>
      <c r="E248" s="156"/>
      <c r="F248" s="156"/>
      <c r="G248" s="156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2.75" customHeight="1" x14ac:dyDescent="0.25">
      <c r="A249" s="156"/>
      <c r="B249" s="156"/>
      <c r="C249" s="156"/>
      <c r="D249" s="156"/>
      <c r="E249" s="156"/>
      <c r="F249" s="156"/>
      <c r="G249" s="156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2.75" customHeight="1" x14ac:dyDescent="0.25">
      <c r="A250" s="156"/>
      <c r="B250" s="156"/>
      <c r="C250" s="156"/>
      <c r="D250" s="156"/>
      <c r="E250" s="156"/>
      <c r="F250" s="156"/>
      <c r="G250" s="156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2.75" customHeight="1" x14ac:dyDescent="0.25">
      <c r="A251" s="156"/>
      <c r="B251" s="156"/>
      <c r="C251" s="156"/>
      <c r="D251" s="156"/>
      <c r="E251" s="156"/>
      <c r="F251" s="156"/>
      <c r="G251" s="156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2.75" customHeight="1" x14ac:dyDescent="0.25">
      <c r="A252" s="156"/>
      <c r="B252" s="156"/>
      <c r="C252" s="156"/>
      <c r="D252" s="156"/>
      <c r="E252" s="156"/>
      <c r="F252" s="156"/>
      <c r="G252" s="156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2.75" customHeight="1" x14ac:dyDescent="0.25">
      <c r="A253" s="156"/>
      <c r="B253" s="156"/>
      <c r="C253" s="156"/>
      <c r="D253" s="156"/>
      <c r="E253" s="156"/>
      <c r="F253" s="156"/>
      <c r="G253" s="156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2.75" customHeight="1" x14ac:dyDescent="0.25">
      <c r="A254" s="156"/>
      <c r="B254" s="156"/>
      <c r="C254" s="156"/>
      <c r="D254" s="156"/>
      <c r="E254" s="156"/>
      <c r="F254" s="156"/>
      <c r="G254" s="156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2.75" customHeight="1" x14ac:dyDescent="0.25">
      <c r="A255" s="156"/>
      <c r="B255" s="156"/>
      <c r="C255" s="156"/>
      <c r="D255" s="156"/>
      <c r="E255" s="156"/>
      <c r="F255" s="156"/>
      <c r="G255" s="156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2.75" customHeight="1" x14ac:dyDescent="0.25">
      <c r="A256" s="156"/>
      <c r="B256" s="156"/>
      <c r="C256" s="156"/>
      <c r="D256" s="156"/>
      <c r="E256" s="156"/>
      <c r="F256" s="156"/>
      <c r="G256" s="156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2.75" customHeight="1" x14ac:dyDescent="0.25">
      <c r="A257" s="156"/>
      <c r="B257" s="156"/>
      <c r="C257" s="156"/>
      <c r="D257" s="156"/>
      <c r="E257" s="156"/>
      <c r="F257" s="156"/>
      <c r="G257" s="156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2.75" customHeight="1" x14ac:dyDescent="0.25">
      <c r="A258" s="156"/>
      <c r="B258" s="156"/>
      <c r="C258" s="156"/>
      <c r="D258" s="156"/>
      <c r="E258" s="156"/>
      <c r="F258" s="156"/>
      <c r="G258" s="156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2.75" customHeight="1" x14ac:dyDescent="0.25">
      <c r="A259" s="156"/>
      <c r="B259" s="156"/>
      <c r="C259" s="156"/>
      <c r="D259" s="156"/>
      <c r="E259" s="156"/>
      <c r="F259" s="156"/>
      <c r="G259" s="156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2.75" customHeight="1" x14ac:dyDescent="0.25">
      <c r="A260" s="156"/>
      <c r="B260" s="156"/>
      <c r="C260" s="156"/>
      <c r="D260" s="156"/>
      <c r="E260" s="156"/>
      <c r="F260" s="156"/>
      <c r="G260" s="156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2.75" customHeight="1" x14ac:dyDescent="0.25">
      <c r="A261" s="156"/>
      <c r="B261" s="156"/>
      <c r="C261" s="156"/>
      <c r="D261" s="156"/>
      <c r="E261" s="156"/>
      <c r="F261" s="156"/>
      <c r="G261" s="156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2.75" customHeight="1" x14ac:dyDescent="0.25">
      <c r="A262" s="156"/>
      <c r="B262" s="156"/>
      <c r="C262" s="156"/>
      <c r="D262" s="156"/>
      <c r="E262" s="156"/>
      <c r="F262" s="156"/>
      <c r="G262" s="156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2.75" customHeight="1" x14ac:dyDescent="0.25">
      <c r="A263" s="156"/>
      <c r="B263" s="156"/>
      <c r="C263" s="156"/>
      <c r="D263" s="156"/>
      <c r="E263" s="156"/>
      <c r="F263" s="156"/>
      <c r="G263" s="156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2.75" customHeight="1" x14ac:dyDescent="0.25">
      <c r="A264" s="156"/>
      <c r="B264" s="156"/>
      <c r="C264" s="156"/>
      <c r="D264" s="156"/>
      <c r="E264" s="156"/>
      <c r="F264" s="156"/>
      <c r="G264" s="156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2.75" customHeight="1" x14ac:dyDescent="0.25">
      <c r="A265" s="156"/>
      <c r="B265" s="156"/>
      <c r="C265" s="156"/>
      <c r="D265" s="156"/>
      <c r="E265" s="156"/>
      <c r="F265" s="156"/>
      <c r="G265" s="156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2.75" customHeight="1" x14ac:dyDescent="0.25">
      <c r="A266" s="156"/>
      <c r="B266" s="156"/>
      <c r="C266" s="156"/>
      <c r="D266" s="156"/>
      <c r="E266" s="156"/>
      <c r="F266" s="156"/>
      <c r="G266" s="156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2.75" customHeight="1" x14ac:dyDescent="0.25">
      <c r="A267" s="156"/>
      <c r="B267" s="156"/>
      <c r="C267" s="156"/>
      <c r="D267" s="156"/>
      <c r="E267" s="156"/>
      <c r="F267" s="156"/>
      <c r="G267" s="156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2.75" customHeight="1" x14ac:dyDescent="0.25">
      <c r="A268" s="156"/>
      <c r="B268" s="156"/>
      <c r="C268" s="156"/>
      <c r="D268" s="156"/>
      <c r="E268" s="156"/>
      <c r="F268" s="156"/>
      <c r="G268" s="156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2.75" customHeight="1" x14ac:dyDescent="0.25">
      <c r="A269" s="156"/>
      <c r="B269" s="156"/>
      <c r="C269" s="156"/>
      <c r="D269" s="156"/>
      <c r="E269" s="156"/>
      <c r="F269" s="156"/>
      <c r="G269" s="156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2.75" customHeight="1" x14ac:dyDescent="0.25">
      <c r="A270" s="156"/>
      <c r="B270" s="156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2.75" customHeight="1" x14ac:dyDescent="0.25">
      <c r="A271" s="156"/>
      <c r="B271" s="156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2.75" customHeight="1" x14ac:dyDescent="0.25">
      <c r="A272" s="156"/>
      <c r="B272" s="156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2.75" customHeight="1" x14ac:dyDescent="0.25">
      <c r="A273" s="156"/>
      <c r="B273" s="156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2.75" customHeight="1" x14ac:dyDescent="0.25">
      <c r="A274" s="156"/>
      <c r="B274" s="156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2.75" customHeight="1" x14ac:dyDescent="0.25">
      <c r="A275" s="156"/>
      <c r="B275" s="156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2.75" customHeight="1" x14ac:dyDescent="0.25">
      <c r="A276" s="156"/>
      <c r="B276" s="156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2.75" customHeight="1" x14ac:dyDescent="0.25">
      <c r="A277" s="156"/>
      <c r="B277" s="156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2.75" customHeight="1" x14ac:dyDescent="0.25">
      <c r="A278" s="156"/>
      <c r="B278" s="156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2.75" customHeight="1" x14ac:dyDescent="0.25">
      <c r="A279" s="156"/>
      <c r="B279" s="156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2.75" customHeight="1" x14ac:dyDescent="0.25">
      <c r="A280" s="156"/>
      <c r="B280" s="156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2.75" customHeight="1" x14ac:dyDescent="0.25">
      <c r="A281" s="156"/>
      <c r="B281" s="156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2.75" customHeight="1" x14ac:dyDescent="0.25">
      <c r="A282" s="156"/>
      <c r="B282" s="156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2.75" customHeight="1" x14ac:dyDescent="0.25">
      <c r="A283" s="156"/>
      <c r="B283" s="156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2.75" customHeight="1" x14ac:dyDescent="0.25">
      <c r="A284" s="156"/>
      <c r="B284" s="156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2.75" customHeight="1" x14ac:dyDescent="0.25">
      <c r="A285" s="156"/>
      <c r="B285" s="156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2.75" customHeight="1" x14ac:dyDescent="0.25">
      <c r="A286" s="156"/>
      <c r="B286" s="156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2.75" customHeight="1" x14ac:dyDescent="0.25">
      <c r="A287" s="156"/>
      <c r="B287" s="156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2.75" customHeight="1" x14ac:dyDescent="0.25">
      <c r="A288" s="156"/>
      <c r="B288" s="156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2.75" customHeight="1" x14ac:dyDescent="0.25">
      <c r="A289" s="156"/>
      <c r="B289" s="156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2.75" customHeight="1" x14ac:dyDescent="0.25">
      <c r="A290" s="156"/>
      <c r="B290" s="156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2.75" customHeight="1" x14ac:dyDescent="0.25">
      <c r="A291" s="156"/>
      <c r="B291" s="156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2.75" customHeight="1" x14ac:dyDescent="0.25">
      <c r="A292" s="156"/>
      <c r="B292" s="156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2.75" customHeight="1" x14ac:dyDescent="0.25">
      <c r="A293" s="156"/>
      <c r="B293" s="156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2.75" customHeight="1" x14ac:dyDescent="0.25">
      <c r="A294" s="156"/>
      <c r="B294" s="156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2.75" customHeight="1" x14ac:dyDescent="0.25">
      <c r="A295" s="156"/>
      <c r="B295" s="156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2.75" customHeight="1" x14ac:dyDescent="0.25">
      <c r="A296" s="156"/>
      <c r="B296" s="156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2.75" customHeight="1" x14ac:dyDescent="0.25">
      <c r="A297" s="156"/>
      <c r="B297" s="156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2.75" customHeight="1" x14ac:dyDescent="0.25">
      <c r="A298" s="156"/>
      <c r="B298" s="156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2.75" customHeight="1" x14ac:dyDescent="0.25">
      <c r="A299" s="156"/>
      <c r="B299" s="156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2.75" customHeight="1" x14ac:dyDescent="0.25">
      <c r="A300" s="156"/>
      <c r="B300" s="156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2.75" customHeight="1" x14ac:dyDescent="0.25">
      <c r="A301" s="156"/>
      <c r="B301" s="156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2.75" customHeight="1" x14ac:dyDescent="0.25">
      <c r="A302" s="156"/>
      <c r="B302" s="156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2.75" customHeight="1" x14ac:dyDescent="0.25">
      <c r="A303" s="156"/>
      <c r="B303" s="156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2.75" customHeight="1" x14ac:dyDescent="0.25">
      <c r="A304" s="156"/>
      <c r="B304" s="156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2.75" customHeight="1" x14ac:dyDescent="0.25">
      <c r="A305" s="156"/>
      <c r="B305" s="156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2.75" customHeight="1" x14ac:dyDescent="0.25">
      <c r="A306" s="156"/>
      <c r="B306" s="156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2.75" customHeight="1" x14ac:dyDescent="0.25">
      <c r="A307" s="156"/>
      <c r="B307" s="156"/>
      <c r="C307" s="156"/>
      <c r="D307" s="156"/>
      <c r="E307" s="156"/>
      <c r="F307" s="156"/>
      <c r="G307" s="156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2.75" customHeight="1" x14ac:dyDescent="0.25">
      <c r="A308" s="156"/>
      <c r="B308" s="156"/>
      <c r="C308" s="156"/>
      <c r="D308" s="156"/>
      <c r="E308" s="156"/>
      <c r="F308" s="156"/>
      <c r="G308" s="156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2.75" customHeight="1" x14ac:dyDescent="0.25">
      <c r="A309" s="156"/>
      <c r="B309" s="156"/>
      <c r="C309" s="156"/>
      <c r="D309" s="156"/>
      <c r="E309" s="156"/>
      <c r="F309" s="156"/>
      <c r="G309" s="156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2.75" customHeight="1" x14ac:dyDescent="0.25">
      <c r="A310" s="156"/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2.75" customHeight="1" x14ac:dyDescent="0.25">
      <c r="A311" s="156"/>
      <c r="B311" s="156"/>
      <c r="C311" s="156"/>
      <c r="D311" s="156"/>
      <c r="E311" s="156"/>
      <c r="F311" s="156"/>
      <c r="G311" s="156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2.75" customHeight="1" x14ac:dyDescent="0.25">
      <c r="A312" s="156"/>
      <c r="B312" s="156"/>
      <c r="C312" s="156"/>
      <c r="D312" s="156"/>
      <c r="E312" s="156"/>
      <c r="F312" s="156"/>
      <c r="G312" s="156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2.75" customHeight="1" x14ac:dyDescent="0.25">
      <c r="A313" s="156"/>
      <c r="B313" s="156"/>
      <c r="C313" s="156"/>
      <c r="D313" s="156"/>
      <c r="E313" s="156"/>
      <c r="F313" s="156"/>
      <c r="G313" s="156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2.75" customHeight="1" x14ac:dyDescent="0.25">
      <c r="A314" s="156"/>
      <c r="B314" s="156"/>
      <c r="C314" s="156"/>
      <c r="D314" s="156"/>
      <c r="E314" s="156"/>
      <c r="F314" s="156"/>
      <c r="G314" s="156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2.75" customHeight="1" x14ac:dyDescent="0.25">
      <c r="A315" s="156"/>
      <c r="B315" s="156"/>
      <c r="C315" s="156"/>
      <c r="D315" s="156"/>
      <c r="E315" s="156"/>
      <c r="F315" s="156"/>
      <c r="G315" s="156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2.75" customHeight="1" x14ac:dyDescent="0.25">
      <c r="A316" s="156"/>
      <c r="B316" s="156"/>
      <c r="C316" s="156"/>
      <c r="D316" s="156"/>
      <c r="E316" s="156"/>
      <c r="F316" s="156"/>
      <c r="G316" s="156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2.75" customHeight="1" x14ac:dyDescent="0.25">
      <c r="A317" s="156"/>
      <c r="B317" s="156"/>
      <c r="C317" s="156"/>
      <c r="D317" s="156"/>
      <c r="E317" s="156"/>
      <c r="F317" s="156"/>
      <c r="G317" s="156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2.75" customHeight="1" x14ac:dyDescent="0.25">
      <c r="A318" s="156"/>
      <c r="B318" s="156"/>
      <c r="C318" s="156"/>
      <c r="D318" s="156"/>
      <c r="E318" s="156"/>
      <c r="F318" s="156"/>
      <c r="G318" s="156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2.75" customHeight="1" x14ac:dyDescent="0.25">
      <c r="A319" s="156"/>
      <c r="B319" s="156"/>
      <c r="C319" s="156"/>
      <c r="D319" s="156"/>
      <c r="E319" s="156"/>
      <c r="F319" s="156"/>
      <c r="G319" s="156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2.75" customHeight="1" x14ac:dyDescent="0.25">
      <c r="A320" s="156"/>
      <c r="B320" s="156"/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2.75" customHeight="1" x14ac:dyDescent="0.25">
      <c r="A321" s="156"/>
      <c r="B321" s="156"/>
      <c r="C321" s="156"/>
      <c r="D321" s="156"/>
      <c r="E321" s="156"/>
      <c r="F321" s="156"/>
      <c r="G321" s="156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2.75" customHeight="1" x14ac:dyDescent="0.25">
      <c r="A322" s="156"/>
      <c r="B322" s="156"/>
      <c r="C322" s="156"/>
      <c r="D322" s="156"/>
      <c r="E322" s="156"/>
      <c r="F322" s="156"/>
      <c r="G322" s="156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2.75" customHeight="1" x14ac:dyDescent="0.25">
      <c r="A323" s="156"/>
      <c r="B323" s="156"/>
      <c r="C323" s="156"/>
      <c r="D323" s="156"/>
      <c r="E323" s="156"/>
      <c r="F323" s="156"/>
      <c r="G323" s="156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2.75" customHeight="1" x14ac:dyDescent="0.25">
      <c r="A324" s="156"/>
      <c r="B324" s="156"/>
      <c r="C324" s="156"/>
      <c r="D324" s="156"/>
      <c r="E324" s="156"/>
      <c r="F324" s="156"/>
      <c r="G324" s="156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2.75" customHeight="1" x14ac:dyDescent="0.25">
      <c r="A325" s="156"/>
      <c r="B325" s="156"/>
      <c r="C325" s="156"/>
      <c r="D325" s="156"/>
      <c r="E325" s="156"/>
      <c r="F325" s="156"/>
      <c r="G325" s="156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2.75" customHeight="1" x14ac:dyDescent="0.25">
      <c r="A326" s="156"/>
      <c r="B326" s="156"/>
      <c r="C326" s="156"/>
      <c r="D326" s="156"/>
      <c r="E326" s="156"/>
      <c r="F326" s="156"/>
      <c r="G326" s="156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2.75" customHeight="1" x14ac:dyDescent="0.25">
      <c r="A327" s="156"/>
      <c r="B327" s="156"/>
      <c r="C327" s="156"/>
      <c r="D327" s="156"/>
      <c r="E327" s="156"/>
      <c r="F327" s="156"/>
      <c r="G327" s="156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2.75" customHeight="1" x14ac:dyDescent="0.25">
      <c r="A328" s="156"/>
      <c r="B328" s="156"/>
      <c r="C328" s="156"/>
      <c r="D328" s="156"/>
      <c r="E328" s="156"/>
      <c r="F328" s="156"/>
      <c r="G328" s="156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2.75" customHeight="1" x14ac:dyDescent="0.25">
      <c r="A329" s="156"/>
      <c r="B329" s="156"/>
      <c r="C329" s="156"/>
      <c r="D329" s="156"/>
      <c r="E329" s="156"/>
      <c r="F329" s="156"/>
      <c r="G329" s="156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2.75" customHeight="1" x14ac:dyDescent="0.25">
      <c r="A330" s="156"/>
      <c r="B330" s="156"/>
      <c r="C330" s="156"/>
      <c r="D330" s="156"/>
      <c r="E330" s="156"/>
      <c r="F330" s="156"/>
      <c r="G330" s="156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2.75" customHeight="1" x14ac:dyDescent="0.25">
      <c r="A331" s="156"/>
      <c r="B331" s="156"/>
      <c r="C331" s="156"/>
      <c r="D331" s="156"/>
      <c r="E331" s="156"/>
      <c r="F331" s="156"/>
      <c r="G331" s="156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2.75" customHeight="1" x14ac:dyDescent="0.25">
      <c r="A332" s="156"/>
      <c r="B332" s="156"/>
      <c r="C332" s="156"/>
      <c r="D332" s="156"/>
      <c r="E332" s="156"/>
      <c r="F332" s="156"/>
      <c r="G332" s="156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2.75" customHeight="1" x14ac:dyDescent="0.25">
      <c r="A333" s="156"/>
      <c r="B333" s="156"/>
      <c r="C333" s="156"/>
      <c r="D333" s="156"/>
      <c r="E333" s="156"/>
      <c r="F333" s="156"/>
      <c r="G333" s="156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2.75" customHeight="1" x14ac:dyDescent="0.25">
      <c r="A334" s="156"/>
      <c r="B334" s="156"/>
      <c r="C334" s="156"/>
      <c r="D334" s="156"/>
      <c r="E334" s="156"/>
      <c r="F334" s="156"/>
      <c r="G334" s="156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2.75" customHeight="1" x14ac:dyDescent="0.25">
      <c r="A335" s="156"/>
      <c r="B335" s="156"/>
      <c r="C335" s="156"/>
      <c r="D335" s="156"/>
      <c r="E335" s="156"/>
      <c r="F335" s="156"/>
      <c r="G335" s="156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2.75" customHeight="1" x14ac:dyDescent="0.25">
      <c r="A336" s="156"/>
      <c r="B336" s="156"/>
      <c r="C336" s="156"/>
      <c r="D336" s="156"/>
      <c r="E336" s="156"/>
      <c r="F336" s="156"/>
      <c r="G336" s="156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2.75" customHeight="1" x14ac:dyDescent="0.25">
      <c r="A337" s="156"/>
      <c r="B337" s="156"/>
      <c r="C337" s="156"/>
      <c r="D337" s="156"/>
      <c r="E337" s="156"/>
      <c r="F337" s="156"/>
      <c r="G337" s="156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2.75" customHeight="1" x14ac:dyDescent="0.25">
      <c r="A338" s="156"/>
      <c r="B338" s="156"/>
      <c r="C338" s="156"/>
      <c r="D338" s="156"/>
      <c r="E338" s="156"/>
      <c r="F338" s="156"/>
      <c r="G338" s="156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2.75" customHeight="1" x14ac:dyDescent="0.25">
      <c r="A339" s="156"/>
      <c r="B339" s="156"/>
      <c r="C339" s="156"/>
      <c r="D339" s="156"/>
      <c r="E339" s="156"/>
      <c r="F339" s="156"/>
      <c r="G339" s="156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2.75" customHeight="1" x14ac:dyDescent="0.25">
      <c r="A340" s="156"/>
      <c r="B340" s="156"/>
      <c r="C340" s="156"/>
      <c r="D340" s="156"/>
      <c r="E340" s="156"/>
      <c r="F340" s="156"/>
      <c r="G340" s="156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2.75" customHeight="1" x14ac:dyDescent="0.25">
      <c r="A341" s="156"/>
      <c r="B341" s="156"/>
      <c r="C341" s="156"/>
      <c r="D341" s="156"/>
      <c r="E341" s="156"/>
      <c r="F341" s="156"/>
      <c r="G341" s="156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2.75" customHeight="1" x14ac:dyDescent="0.25">
      <c r="A342" s="156"/>
      <c r="B342" s="156"/>
      <c r="C342" s="156"/>
      <c r="D342" s="156"/>
      <c r="E342" s="156"/>
      <c r="F342" s="156"/>
      <c r="G342" s="156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2.75" customHeight="1" x14ac:dyDescent="0.25">
      <c r="A343" s="156"/>
      <c r="B343" s="156"/>
      <c r="C343" s="156"/>
      <c r="D343" s="156"/>
      <c r="E343" s="156"/>
      <c r="F343" s="156"/>
      <c r="G343" s="156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2.75" customHeight="1" x14ac:dyDescent="0.25">
      <c r="A344" s="156"/>
      <c r="B344" s="156"/>
      <c r="C344" s="156"/>
      <c r="D344" s="156"/>
      <c r="E344" s="156"/>
      <c r="F344" s="156"/>
      <c r="G344" s="156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2.75" customHeight="1" x14ac:dyDescent="0.25">
      <c r="A345" s="156"/>
      <c r="B345" s="156"/>
      <c r="C345" s="156"/>
      <c r="D345" s="156"/>
      <c r="E345" s="156"/>
      <c r="F345" s="156"/>
      <c r="G345" s="156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2.75" customHeight="1" x14ac:dyDescent="0.25">
      <c r="A346" s="156"/>
      <c r="B346" s="156"/>
      <c r="C346" s="156"/>
      <c r="D346" s="156"/>
      <c r="E346" s="156"/>
      <c r="F346" s="156"/>
      <c r="G346" s="156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2.75" customHeight="1" x14ac:dyDescent="0.25">
      <c r="A347" s="156"/>
      <c r="B347" s="156"/>
      <c r="C347" s="156"/>
      <c r="D347" s="156"/>
      <c r="E347" s="156"/>
      <c r="F347" s="156"/>
      <c r="G347" s="156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2.75" customHeight="1" x14ac:dyDescent="0.25">
      <c r="A348" s="156"/>
      <c r="B348" s="156"/>
      <c r="C348" s="156"/>
      <c r="D348" s="156"/>
      <c r="E348" s="156"/>
      <c r="F348" s="156"/>
      <c r="G348" s="156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2.75" customHeight="1" x14ac:dyDescent="0.25">
      <c r="A349" s="156"/>
      <c r="B349" s="156"/>
      <c r="C349" s="156"/>
      <c r="D349" s="156"/>
      <c r="E349" s="156"/>
      <c r="F349" s="156"/>
      <c r="G349" s="156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2.75" customHeight="1" x14ac:dyDescent="0.25">
      <c r="A350" s="156"/>
      <c r="B350" s="156"/>
      <c r="C350" s="156"/>
      <c r="D350" s="156"/>
      <c r="E350" s="156"/>
      <c r="F350" s="156"/>
      <c r="G350" s="156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2.75" customHeight="1" x14ac:dyDescent="0.25">
      <c r="A351" s="156"/>
      <c r="B351" s="156"/>
      <c r="C351" s="156"/>
      <c r="D351" s="156"/>
      <c r="E351" s="156"/>
      <c r="F351" s="156"/>
      <c r="G351" s="156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2.75" customHeight="1" x14ac:dyDescent="0.25">
      <c r="A352" s="156"/>
      <c r="B352" s="156"/>
      <c r="C352" s="156"/>
      <c r="D352" s="156"/>
      <c r="E352" s="156"/>
      <c r="F352" s="156"/>
      <c r="G352" s="156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2.75" customHeight="1" x14ac:dyDescent="0.25">
      <c r="A353" s="156"/>
      <c r="B353" s="156"/>
      <c r="C353" s="156"/>
      <c r="D353" s="156"/>
      <c r="E353" s="156"/>
      <c r="F353" s="156"/>
      <c r="G353" s="156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2.75" customHeight="1" x14ac:dyDescent="0.25">
      <c r="A354" s="156"/>
      <c r="B354" s="156"/>
      <c r="C354" s="156"/>
      <c r="D354" s="156"/>
      <c r="E354" s="156"/>
      <c r="F354" s="156"/>
      <c r="G354" s="156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2.75" customHeight="1" x14ac:dyDescent="0.25">
      <c r="A355" s="156"/>
      <c r="B355" s="156"/>
      <c r="C355" s="156"/>
      <c r="D355" s="156"/>
      <c r="E355" s="156"/>
      <c r="F355" s="156"/>
      <c r="G355" s="156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2.75" customHeight="1" x14ac:dyDescent="0.25">
      <c r="A356" s="156"/>
      <c r="B356" s="156"/>
      <c r="C356" s="156"/>
      <c r="D356" s="156"/>
      <c r="E356" s="156"/>
      <c r="F356" s="156"/>
      <c r="G356" s="156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2.75" customHeight="1" x14ac:dyDescent="0.25">
      <c r="A357" s="156"/>
      <c r="B357" s="156"/>
      <c r="C357" s="156"/>
      <c r="D357" s="156"/>
      <c r="E357" s="156"/>
      <c r="F357" s="156"/>
      <c r="G357" s="156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2.75" customHeight="1" x14ac:dyDescent="0.25">
      <c r="A358" s="156"/>
      <c r="B358" s="156"/>
      <c r="C358" s="156"/>
      <c r="D358" s="156"/>
      <c r="E358" s="156"/>
      <c r="F358" s="156"/>
      <c r="G358" s="156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2.75" customHeight="1" x14ac:dyDescent="0.25">
      <c r="A359" s="156"/>
      <c r="B359" s="156"/>
      <c r="C359" s="156"/>
      <c r="D359" s="156"/>
      <c r="E359" s="156"/>
      <c r="F359" s="156"/>
      <c r="G359" s="156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2.75" customHeight="1" x14ac:dyDescent="0.25">
      <c r="A360" s="156"/>
      <c r="B360" s="156"/>
      <c r="C360" s="156"/>
      <c r="D360" s="156"/>
      <c r="E360" s="156"/>
      <c r="F360" s="156"/>
      <c r="G360" s="156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2.75" customHeight="1" x14ac:dyDescent="0.25">
      <c r="A361" s="156"/>
      <c r="B361" s="156"/>
      <c r="C361" s="156"/>
      <c r="D361" s="156"/>
      <c r="E361" s="156"/>
      <c r="F361" s="156"/>
      <c r="G361" s="156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2.75" customHeight="1" x14ac:dyDescent="0.25">
      <c r="A362" s="156"/>
      <c r="B362" s="156"/>
      <c r="C362" s="156"/>
      <c r="D362" s="156"/>
      <c r="E362" s="156"/>
      <c r="F362" s="156"/>
      <c r="G362" s="156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2.75" customHeight="1" x14ac:dyDescent="0.25">
      <c r="A363" s="156"/>
      <c r="B363" s="156"/>
      <c r="C363" s="156"/>
      <c r="D363" s="156"/>
      <c r="E363" s="156"/>
      <c r="F363" s="156"/>
      <c r="G363" s="156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2.75" customHeight="1" x14ac:dyDescent="0.25">
      <c r="A364" s="156"/>
      <c r="B364" s="156"/>
      <c r="C364" s="156"/>
      <c r="D364" s="156"/>
      <c r="E364" s="156"/>
      <c r="F364" s="156"/>
      <c r="G364" s="156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2.75" customHeight="1" x14ac:dyDescent="0.25">
      <c r="A365" s="156"/>
      <c r="B365" s="156"/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2.75" customHeight="1" x14ac:dyDescent="0.25">
      <c r="A366" s="156"/>
      <c r="B366" s="156"/>
      <c r="C366" s="156"/>
      <c r="D366" s="156"/>
      <c r="E366" s="156"/>
      <c r="F366" s="156"/>
      <c r="G366" s="156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2.75" customHeight="1" x14ac:dyDescent="0.25">
      <c r="A367" s="156"/>
      <c r="B367" s="156"/>
      <c r="C367" s="156"/>
      <c r="D367" s="156"/>
      <c r="E367" s="156"/>
      <c r="F367" s="156"/>
      <c r="G367" s="156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2.75" customHeight="1" x14ac:dyDescent="0.25">
      <c r="A368" s="156"/>
      <c r="B368" s="156"/>
      <c r="C368" s="156"/>
      <c r="D368" s="156"/>
      <c r="E368" s="156"/>
      <c r="F368" s="156"/>
      <c r="G368" s="156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2.75" customHeight="1" x14ac:dyDescent="0.25">
      <c r="A369" s="156"/>
      <c r="B369" s="156"/>
      <c r="C369" s="156"/>
      <c r="D369" s="156"/>
      <c r="E369" s="156"/>
      <c r="F369" s="156"/>
      <c r="G369" s="156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2.75" customHeight="1" x14ac:dyDescent="0.25">
      <c r="A370" s="156"/>
      <c r="B370" s="156"/>
      <c r="C370" s="156"/>
      <c r="D370" s="156"/>
      <c r="E370" s="156"/>
      <c r="F370" s="156"/>
      <c r="G370" s="156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2.75" customHeight="1" x14ac:dyDescent="0.25">
      <c r="A371" s="156"/>
      <c r="B371" s="156"/>
      <c r="C371" s="156"/>
      <c r="D371" s="156"/>
      <c r="E371" s="156"/>
      <c r="F371" s="156"/>
      <c r="G371" s="156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2.75" customHeight="1" x14ac:dyDescent="0.25">
      <c r="A372" s="156"/>
      <c r="B372" s="156"/>
      <c r="C372" s="156"/>
      <c r="D372" s="156"/>
      <c r="E372" s="156"/>
      <c r="F372" s="156"/>
      <c r="G372" s="156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2.75" customHeight="1" x14ac:dyDescent="0.25">
      <c r="A373" s="156"/>
      <c r="B373" s="156"/>
      <c r="C373" s="156"/>
      <c r="D373" s="156"/>
      <c r="E373" s="156"/>
      <c r="F373" s="156"/>
      <c r="G373" s="156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2.75" customHeight="1" x14ac:dyDescent="0.25">
      <c r="A374" s="156"/>
      <c r="B374" s="156"/>
      <c r="C374" s="156"/>
      <c r="D374" s="156"/>
      <c r="E374" s="156"/>
      <c r="F374" s="156"/>
      <c r="G374" s="156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2.75" customHeight="1" x14ac:dyDescent="0.25">
      <c r="A375" s="156"/>
      <c r="B375" s="156"/>
      <c r="C375" s="156"/>
      <c r="D375" s="156"/>
      <c r="E375" s="156"/>
      <c r="F375" s="156"/>
      <c r="G375" s="156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2.75" customHeight="1" x14ac:dyDescent="0.25">
      <c r="A376" s="156"/>
      <c r="B376" s="156"/>
      <c r="C376" s="156"/>
      <c r="D376" s="156"/>
      <c r="E376" s="156"/>
      <c r="F376" s="156"/>
      <c r="G376" s="156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2.75" customHeight="1" x14ac:dyDescent="0.25">
      <c r="A377" s="156"/>
      <c r="B377" s="156"/>
      <c r="C377" s="156"/>
      <c r="D377" s="156"/>
      <c r="E377" s="156"/>
      <c r="F377" s="156"/>
      <c r="G377" s="156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2.75" customHeight="1" x14ac:dyDescent="0.25">
      <c r="A378" s="156"/>
      <c r="B378" s="156"/>
      <c r="C378" s="156"/>
      <c r="D378" s="156"/>
      <c r="E378" s="156"/>
      <c r="F378" s="156"/>
      <c r="G378" s="156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2.75" customHeight="1" x14ac:dyDescent="0.25">
      <c r="A379" s="156"/>
      <c r="B379" s="156"/>
      <c r="C379" s="156"/>
      <c r="D379" s="156"/>
      <c r="E379" s="156"/>
      <c r="F379" s="156"/>
      <c r="G379" s="156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2.75" customHeight="1" x14ac:dyDescent="0.25">
      <c r="A380" s="156"/>
      <c r="B380" s="156"/>
      <c r="C380" s="156"/>
      <c r="D380" s="156"/>
      <c r="E380" s="156"/>
      <c r="F380" s="156"/>
      <c r="G380" s="156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2.75" customHeight="1" x14ac:dyDescent="0.25">
      <c r="A381" s="156"/>
      <c r="B381" s="156"/>
      <c r="C381" s="156"/>
      <c r="D381" s="156"/>
      <c r="E381" s="156"/>
      <c r="F381" s="156"/>
      <c r="G381" s="156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2.75" customHeight="1" x14ac:dyDescent="0.25">
      <c r="A382" s="156"/>
      <c r="B382" s="156"/>
      <c r="C382" s="156"/>
      <c r="D382" s="156"/>
      <c r="E382" s="156"/>
      <c r="F382" s="156"/>
      <c r="G382" s="156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2.75" customHeight="1" x14ac:dyDescent="0.25">
      <c r="A383" s="156"/>
      <c r="B383" s="156"/>
      <c r="C383" s="156"/>
      <c r="D383" s="156"/>
      <c r="E383" s="156"/>
      <c r="F383" s="156"/>
      <c r="G383" s="156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2.75" customHeight="1" x14ac:dyDescent="0.25">
      <c r="A384" s="156"/>
      <c r="B384" s="156"/>
      <c r="C384" s="156"/>
      <c r="D384" s="156"/>
      <c r="E384" s="156"/>
      <c r="F384" s="156"/>
      <c r="G384" s="156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2.75" customHeight="1" x14ac:dyDescent="0.25">
      <c r="A385" s="156"/>
      <c r="B385" s="156"/>
      <c r="C385" s="156"/>
      <c r="D385" s="156"/>
      <c r="E385" s="156"/>
      <c r="F385" s="156"/>
      <c r="G385" s="156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2.75" customHeight="1" x14ac:dyDescent="0.25">
      <c r="A386" s="156"/>
      <c r="B386" s="156"/>
      <c r="C386" s="156"/>
      <c r="D386" s="156"/>
      <c r="E386" s="156"/>
      <c r="F386" s="156"/>
      <c r="G386" s="156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2.75" customHeight="1" x14ac:dyDescent="0.25">
      <c r="A387" s="156"/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2.75" customHeight="1" x14ac:dyDescent="0.25">
      <c r="A388" s="156"/>
      <c r="B388" s="156"/>
      <c r="C388" s="156"/>
      <c r="D388" s="156"/>
      <c r="E388" s="156"/>
      <c r="F388" s="156"/>
      <c r="G388" s="156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2.75" customHeight="1" x14ac:dyDescent="0.25">
      <c r="A389" s="156"/>
      <c r="B389" s="156"/>
      <c r="C389" s="156"/>
      <c r="D389" s="156"/>
      <c r="E389" s="156"/>
      <c r="F389" s="156"/>
      <c r="G389" s="156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2.75" customHeight="1" x14ac:dyDescent="0.25">
      <c r="A390" s="156"/>
      <c r="B390" s="156"/>
      <c r="C390" s="156"/>
      <c r="D390" s="156"/>
      <c r="E390" s="156"/>
      <c r="F390" s="156"/>
      <c r="G390" s="156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2.75" customHeight="1" x14ac:dyDescent="0.25">
      <c r="A391" s="156"/>
      <c r="B391" s="156"/>
      <c r="C391" s="156"/>
      <c r="D391" s="156"/>
      <c r="E391" s="156"/>
      <c r="F391" s="156"/>
      <c r="G391" s="156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2.75" customHeight="1" x14ac:dyDescent="0.25">
      <c r="A392" s="156"/>
      <c r="B392" s="156"/>
      <c r="C392" s="156"/>
      <c r="D392" s="156"/>
      <c r="E392" s="156"/>
      <c r="F392" s="156"/>
      <c r="G392" s="156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2.75" customHeight="1" x14ac:dyDescent="0.25">
      <c r="A393" s="156"/>
      <c r="B393" s="156"/>
      <c r="C393" s="156"/>
      <c r="D393" s="156"/>
      <c r="E393" s="156"/>
      <c r="F393" s="156"/>
      <c r="G393" s="156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2.75" customHeight="1" x14ac:dyDescent="0.25">
      <c r="A394" s="156"/>
      <c r="B394" s="156"/>
      <c r="C394" s="156"/>
      <c r="D394" s="156"/>
      <c r="E394" s="156"/>
      <c r="F394" s="156"/>
      <c r="G394" s="156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2.75" customHeight="1" x14ac:dyDescent="0.25">
      <c r="A395" s="156"/>
      <c r="B395" s="156"/>
      <c r="C395" s="156"/>
      <c r="D395" s="156"/>
      <c r="E395" s="156"/>
      <c r="F395" s="156"/>
      <c r="G395" s="156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2.75" customHeight="1" x14ac:dyDescent="0.25">
      <c r="A396" s="156"/>
      <c r="B396" s="156"/>
      <c r="C396" s="156"/>
      <c r="D396" s="156"/>
      <c r="E396" s="156"/>
      <c r="F396" s="156"/>
      <c r="G396" s="156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2.75" customHeight="1" x14ac:dyDescent="0.25">
      <c r="A397" s="156"/>
      <c r="B397" s="156"/>
      <c r="C397" s="156"/>
      <c r="D397" s="156"/>
      <c r="E397" s="156"/>
      <c r="F397" s="156"/>
      <c r="G397" s="156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2.75" customHeight="1" x14ac:dyDescent="0.25">
      <c r="A398" s="156"/>
      <c r="B398" s="156"/>
      <c r="C398" s="156"/>
      <c r="D398" s="156"/>
      <c r="E398" s="156"/>
      <c r="F398" s="156"/>
      <c r="G398" s="156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2.75" customHeight="1" x14ac:dyDescent="0.25">
      <c r="A399" s="156"/>
      <c r="B399" s="156"/>
      <c r="C399" s="156"/>
      <c r="D399" s="156"/>
      <c r="E399" s="156"/>
      <c r="F399" s="156"/>
      <c r="G399" s="156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2.75" customHeight="1" x14ac:dyDescent="0.25">
      <c r="A400" s="156"/>
      <c r="B400" s="156"/>
      <c r="C400" s="156"/>
      <c r="D400" s="156"/>
      <c r="E400" s="156"/>
      <c r="F400" s="156"/>
      <c r="G400" s="156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2.75" customHeight="1" x14ac:dyDescent="0.25">
      <c r="A401" s="156"/>
      <c r="B401" s="156"/>
      <c r="C401" s="156"/>
      <c r="D401" s="156"/>
      <c r="E401" s="156"/>
      <c r="F401" s="156"/>
      <c r="G401" s="156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2.75" customHeight="1" x14ac:dyDescent="0.25">
      <c r="A402" s="156"/>
      <c r="B402" s="156"/>
      <c r="C402" s="156"/>
      <c r="D402" s="156"/>
      <c r="E402" s="156"/>
      <c r="F402" s="156"/>
      <c r="G402" s="156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2.75" customHeight="1" x14ac:dyDescent="0.25">
      <c r="A403" s="156"/>
      <c r="B403" s="156"/>
      <c r="C403" s="156"/>
      <c r="D403" s="156"/>
      <c r="E403" s="156"/>
      <c r="F403" s="156"/>
      <c r="G403" s="156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2.75" customHeight="1" x14ac:dyDescent="0.25">
      <c r="A404" s="156"/>
      <c r="B404" s="156"/>
      <c r="C404" s="156"/>
      <c r="D404" s="156"/>
      <c r="E404" s="156"/>
      <c r="F404" s="156"/>
      <c r="G404" s="156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2.75" customHeight="1" x14ac:dyDescent="0.25">
      <c r="A405" s="156"/>
      <c r="B405" s="156"/>
      <c r="C405" s="156"/>
      <c r="D405" s="156"/>
      <c r="E405" s="156"/>
      <c r="F405" s="156"/>
      <c r="G405" s="156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2.75" customHeight="1" x14ac:dyDescent="0.25">
      <c r="A406" s="156"/>
      <c r="B406" s="156"/>
      <c r="C406" s="156"/>
      <c r="D406" s="156"/>
      <c r="E406" s="156"/>
      <c r="F406" s="156"/>
      <c r="G406" s="156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2.75" customHeight="1" x14ac:dyDescent="0.25">
      <c r="A407" s="156"/>
      <c r="B407" s="156"/>
      <c r="C407" s="156"/>
      <c r="D407" s="156"/>
      <c r="E407" s="156"/>
      <c r="F407" s="156"/>
      <c r="G407" s="156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2.75" customHeight="1" x14ac:dyDescent="0.25">
      <c r="A408" s="156"/>
      <c r="B408" s="156"/>
      <c r="C408" s="156"/>
      <c r="D408" s="156"/>
      <c r="E408" s="156"/>
      <c r="F408" s="156"/>
      <c r="G408" s="156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2.75" customHeight="1" x14ac:dyDescent="0.25">
      <c r="A409" s="156"/>
      <c r="B409" s="156"/>
      <c r="C409" s="156"/>
      <c r="D409" s="156"/>
      <c r="E409" s="156"/>
      <c r="F409" s="156"/>
      <c r="G409" s="156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2.75" customHeight="1" x14ac:dyDescent="0.25">
      <c r="A410" s="156"/>
      <c r="B410" s="156"/>
      <c r="C410" s="156"/>
      <c r="D410" s="156"/>
      <c r="E410" s="156"/>
      <c r="F410" s="156"/>
      <c r="G410" s="156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2.75" customHeight="1" x14ac:dyDescent="0.25">
      <c r="A411" s="156"/>
      <c r="B411" s="156"/>
      <c r="C411" s="156"/>
      <c r="D411" s="156"/>
      <c r="E411" s="156"/>
      <c r="F411" s="156"/>
      <c r="G411" s="156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2.75" customHeight="1" x14ac:dyDescent="0.25">
      <c r="A412" s="156"/>
      <c r="B412" s="156"/>
      <c r="C412" s="156"/>
      <c r="D412" s="156"/>
      <c r="E412" s="156"/>
      <c r="F412" s="156"/>
      <c r="G412" s="156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2.75" customHeight="1" x14ac:dyDescent="0.25">
      <c r="A413" s="156"/>
      <c r="B413" s="156"/>
      <c r="C413" s="156"/>
      <c r="D413" s="156"/>
      <c r="E413" s="156"/>
      <c r="F413" s="156"/>
      <c r="G413" s="156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2.75" customHeight="1" x14ac:dyDescent="0.25">
      <c r="A414" s="156"/>
      <c r="B414" s="156"/>
      <c r="C414" s="156"/>
      <c r="D414" s="156"/>
      <c r="E414" s="156"/>
      <c r="F414" s="156"/>
      <c r="G414" s="156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2.75" customHeight="1" x14ac:dyDescent="0.25">
      <c r="A415" s="156"/>
      <c r="B415" s="156"/>
      <c r="C415" s="156"/>
      <c r="D415" s="156"/>
      <c r="E415" s="156"/>
      <c r="F415" s="156"/>
      <c r="G415" s="156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2.75" customHeight="1" x14ac:dyDescent="0.25">
      <c r="A416" s="156"/>
      <c r="B416" s="156"/>
      <c r="C416" s="156"/>
      <c r="D416" s="156"/>
      <c r="E416" s="156"/>
      <c r="F416" s="156"/>
      <c r="G416" s="156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2.75" customHeight="1" x14ac:dyDescent="0.25">
      <c r="A417" s="156"/>
      <c r="B417" s="156"/>
      <c r="C417" s="156"/>
      <c r="D417" s="156"/>
      <c r="E417" s="156"/>
      <c r="F417" s="156"/>
      <c r="G417" s="156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2.75" customHeight="1" x14ac:dyDescent="0.25">
      <c r="A418" s="156"/>
      <c r="B418" s="156"/>
      <c r="C418" s="156"/>
      <c r="D418" s="156"/>
      <c r="E418" s="156"/>
      <c r="F418" s="156"/>
      <c r="G418" s="156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2.75" customHeight="1" x14ac:dyDescent="0.25">
      <c r="A419" s="156"/>
      <c r="B419" s="156"/>
      <c r="C419" s="156"/>
      <c r="D419" s="156"/>
      <c r="E419" s="156"/>
      <c r="F419" s="156"/>
      <c r="G419" s="156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2.75" customHeight="1" x14ac:dyDescent="0.25">
      <c r="A420" s="156"/>
      <c r="B420" s="156"/>
      <c r="C420" s="156"/>
      <c r="D420" s="156"/>
      <c r="E420" s="156"/>
      <c r="F420" s="156"/>
      <c r="G420" s="156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2.75" customHeight="1" x14ac:dyDescent="0.25">
      <c r="A421" s="156"/>
      <c r="B421" s="156"/>
      <c r="C421" s="156"/>
      <c r="D421" s="156"/>
      <c r="E421" s="156"/>
      <c r="F421" s="156"/>
      <c r="G421" s="156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2.75" customHeight="1" x14ac:dyDescent="0.25">
      <c r="A422" s="156"/>
      <c r="B422" s="156"/>
      <c r="C422" s="156"/>
      <c r="D422" s="156"/>
      <c r="E422" s="156"/>
      <c r="F422" s="156"/>
      <c r="G422" s="156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2.75" customHeight="1" x14ac:dyDescent="0.25">
      <c r="A423" s="156"/>
      <c r="B423" s="156"/>
      <c r="C423" s="156"/>
      <c r="D423" s="156"/>
      <c r="E423" s="156"/>
      <c r="F423" s="156"/>
      <c r="G423" s="156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2.75" customHeight="1" x14ac:dyDescent="0.25">
      <c r="A424" s="156"/>
      <c r="B424" s="156"/>
      <c r="C424" s="156"/>
      <c r="D424" s="156"/>
      <c r="E424" s="156"/>
      <c r="F424" s="156"/>
      <c r="G424" s="156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2.75" customHeight="1" x14ac:dyDescent="0.25">
      <c r="A425" s="156"/>
      <c r="B425" s="156"/>
      <c r="C425" s="156"/>
      <c r="D425" s="156"/>
      <c r="E425" s="156"/>
      <c r="F425" s="156"/>
      <c r="G425" s="156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2.75" customHeight="1" x14ac:dyDescent="0.25">
      <c r="A426" s="156"/>
      <c r="B426" s="156"/>
      <c r="C426" s="156"/>
      <c r="D426" s="156"/>
      <c r="E426" s="156"/>
      <c r="F426" s="156"/>
      <c r="G426" s="156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2.75" customHeight="1" x14ac:dyDescent="0.25">
      <c r="A427" s="156"/>
      <c r="B427" s="156"/>
      <c r="C427" s="156"/>
      <c r="D427" s="156"/>
      <c r="E427" s="156"/>
      <c r="F427" s="156"/>
      <c r="G427" s="156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2.75" customHeight="1" x14ac:dyDescent="0.25">
      <c r="A428" s="156"/>
      <c r="B428" s="156"/>
      <c r="C428" s="156"/>
      <c r="D428" s="156"/>
      <c r="E428" s="156"/>
      <c r="F428" s="156"/>
      <c r="G428" s="156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2.75" customHeight="1" x14ac:dyDescent="0.25">
      <c r="A429" s="156"/>
      <c r="B429" s="156"/>
      <c r="C429" s="156"/>
      <c r="D429" s="156"/>
      <c r="E429" s="156"/>
      <c r="F429" s="156"/>
      <c r="G429" s="156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2.75" customHeight="1" x14ac:dyDescent="0.25">
      <c r="A430" s="156"/>
      <c r="B430" s="156"/>
      <c r="C430" s="156"/>
      <c r="D430" s="156"/>
      <c r="E430" s="156"/>
      <c r="F430" s="156"/>
      <c r="G430" s="156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2.75" customHeight="1" x14ac:dyDescent="0.25">
      <c r="A431" s="156"/>
      <c r="B431" s="156"/>
      <c r="C431" s="156"/>
      <c r="D431" s="156"/>
      <c r="E431" s="156"/>
      <c r="F431" s="156"/>
      <c r="G431" s="156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2.75" customHeight="1" x14ac:dyDescent="0.25">
      <c r="A432" s="156"/>
      <c r="B432" s="156"/>
      <c r="C432" s="156"/>
      <c r="D432" s="156"/>
      <c r="E432" s="156"/>
      <c r="F432" s="156"/>
      <c r="G432" s="156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2.75" customHeight="1" x14ac:dyDescent="0.25">
      <c r="A433" s="156"/>
      <c r="B433" s="156"/>
      <c r="C433" s="156"/>
      <c r="D433" s="156"/>
      <c r="E433" s="156"/>
      <c r="F433" s="156"/>
      <c r="G433" s="156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2.75" customHeight="1" x14ac:dyDescent="0.25">
      <c r="A434" s="156"/>
      <c r="B434" s="156"/>
      <c r="C434" s="156"/>
      <c r="D434" s="156"/>
      <c r="E434" s="156"/>
      <c r="F434" s="156"/>
      <c r="G434" s="156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2.75" customHeight="1" x14ac:dyDescent="0.25">
      <c r="A435" s="156"/>
      <c r="B435" s="156"/>
      <c r="C435" s="156"/>
      <c r="D435" s="156"/>
      <c r="E435" s="156"/>
      <c r="F435" s="156"/>
      <c r="G435" s="156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2.75" customHeight="1" x14ac:dyDescent="0.25">
      <c r="A436" s="156"/>
      <c r="B436" s="156"/>
      <c r="C436" s="156"/>
      <c r="D436" s="156"/>
      <c r="E436" s="156"/>
      <c r="F436" s="156"/>
      <c r="G436" s="156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2.75" customHeight="1" x14ac:dyDescent="0.25">
      <c r="A437" s="156"/>
      <c r="B437" s="156"/>
      <c r="C437" s="156"/>
      <c r="D437" s="156"/>
      <c r="E437" s="156"/>
      <c r="F437" s="156"/>
      <c r="G437" s="156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2.75" customHeight="1" x14ac:dyDescent="0.25">
      <c r="A438" s="156"/>
      <c r="B438" s="156"/>
      <c r="C438" s="156"/>
      <c r="D438" s="156"/>
      <c r="E438" s="156"/>
      <c r="F438" s="156"/>
      <c r="G438" s="156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2.75" customHeight="1" x14ac:dyDescent="0.25">
      <c r="A439" s="156"/>
      <c r="B439" s="156"/>
      <c r="C439" s="156"/>
      <c r="D439" s="156"/>
      <c r="E439" s="156"/>
      <c r="F439" s="156"/>
      <c r="G439" s="156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2.75" customHeight="1" x14ac:dyDescent="0.25">
      <c r="A440" s="156"/>
      <c r="B440" s="156"/>
      <c r="C440" s="156"/>
      <c r="D440" s="156"/>
      <c r="E440" s="156"/>
      <c r="F440" s="156"/>
      <c r="G440" s="156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2.75" customHeight="1" x14ac:dyDescent="0.25">
      <c r="A441" s="156"/>
      <c r="B441" s="156"/>
      <c r="C441" s="156"/>
      <c r="D441" s="156"/>
      <c r="E441" s="156"/>
      <c r="F441" s="156"/>
      <c r="G441" s="156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2.75" customHeight="1" x14ac:dyDescent="0.25">
      <c r="A442" s="156"/>
      <c r="B442" s="156"/>
      <c r="C442" s="156"/>
      <c r="D442" s="156"/>
      <c r="E442" s="156"/>
      <c r="F442" s="156"/>
      <c r="G442" s="156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2.75" customHeight="1" x14ac:dyDescent="0.25">
      <c r="A443" s="156"/>
      <c r="B443" s="156"/>
      <c r="C443" s="156"/>
      <c r="D443" s="156"/>
      <c r="E443" s="156"/>
      <c r="F443" s="156"/>
      <c r="G443" s="156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2.75" customHeight="1" x14ac:dyDescent="0.25">
      <c r="A444" s="156"/>
      <c r="B444" s="156"/>
      <c r="C444" s="156"/>
      <c r="D444" s="156"/>
      <c r="E444" s="156"/>
      <c r="F444" s="156"/>
      <c r="G444" s="156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2.75" customHeight="1" x14ac:dyDescent="0.25">
      <c r="A445" s="156"/>
      <c r="B445" s="156"/>
      <c r="C445" s="156"/>
      <c r="D445" s="156"/>
      <c r="E445" s="156"/>
      <c r="F445" s="156"/>
      <c r="G445" s="156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2.75" customHeight="1" x14ac:dyDescent="0.25">
      <c r="A446" s="156"/>
      <c r="B446" s="156"/>
      <c r="C446" s="156"/>
      <c r="D446" s="156"/>
      <c r="E446" s="156"/>
      <c r="F446" s="156"/>
      <c r="G446" s="156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2.75" customHeight="1" x14ac:dyDescent="0.25">
      <c r="A447" s="156"/>
      <c r="B447" s="156"/>
      <c r="C447" s="156"/>
      <c r="D447" s="156"/>
      <c r="E447" s="156"/>
      <c r="F447" s="156"/>
      <c r="G447" s="156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2.75" customHeight="1" x14ac:dyDescent="0.25">
      <c r="A448" s="156"/>
      <c r="B448" s="156"/>
      <c r="C448" s="156"/>
      <c r="D448" s="156"/>
      <c r="E448" s="156"/>
      <c r="F448" s="156"/>
      <c r="G448" s="156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2.75" customHeight="1" x14ac:dyDescent="0.25">
      <c r="A449" s="156"/>
      <c r="B449" s="156"/>
      <c r="C449" s="156"/>
      <c r="D449" s="156"/>
      <c r="E449" s="156"/>
      <c r="F449" s="156"/>
      <c r="G449" s="156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2.75" customHeight="1" x14ac:dyDescent="0.25">
      <c r="A450" s="156"/>
      <c r="B450" s="156"/>
      <c r="C450" s="156"/>
      <c r="D450" s="156"/>
      <c r="E450" s="156"/>
      <c r="F450" s="156"/>
      <c r="G450" s="156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2.75" customHeight="1" x14ac:dyDescent="0.25">
      <c r="A451" s="156"/>
      <c r="B451" s="156"/>
      <c r="C451" s="156"/>
      <c r="D451" s="156"/>
      <c r="E451" s="156"/>
      <c r="F451" s="156"/>
      <c r="G451" s="156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2.75" customHeight="1" x14ac:dyDescent="0.25">
      <c r="A452" s="156"/>
      <c r="B452" s="156"/>
      <c r="C452" s="156"/>
      <c r="D452" s="156"/>
      <c r="E452" s="156"/>
      <c r="F452" s="156"/>
      <c r="G452" s="156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2.75" customHeight="1" x14ac:dyDescent="0.25">
      <c r="A453" s="156"/>
      <c r="B453" s="156"/>
      <c r="C453" s="156"/>
      <c r="D453" s="156"/>
      <c r="E453" s="156"/>
      <c r="F453" s="156"/>
      <c r="G453" s="156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2.75" customHeight="1" x14ac:dyDescent="0.25">
      <c r="A454" s="156"/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2.75" customHeight="1" x14ac:dyDescent="0.25">
      <c r="A455" s="156"/>
      <c r="B455" s="156"/>
      <c r="C455" s="156"/>
      <c r="D455" s="156"/>
      <c r="E455" s="156"/>
      <c r="F455" s="156"/>
      <c r="G455" s="156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2.75" customHeight="1" x14ac:dyDescent="0.25">
      <c r="A456" s="156"/>
      <c r="B456" s="156"/>
      <c r="C456" s="156"/>
      <c r="D456" s="156"/>
      <c r="E456" s="156"/>
      <c r="F456" s="156"/>
      <c r="G456" s="156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2.75" customHeight="1" x14ac:dyDescent="0.25">
      <c r="A457" s="156"/>
      <c r="B457" s="156"/>
      <c r="C457" s="156"/>
      <c r="D457" s="156"/>
      <c r="E457" s="156"/>
      <c r="F457" s="156"/>
      <c r="G457" s="156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2.75" customHeight="1" x14ac:dyDescent="0.25">
      <c r="A458" s="156"/>
      <c r="B458" s="156"/>
      <c r="C458" s="156"/>
      <c r="D458" s="156"/>
      <c r="E458" s="156"/>
      <c r="F458" s="156"/>
      <c r="G458" s="156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2.75" customHeight="1" x14ac:dyDescent="0.25">
      <c r="A459" s="156"/>
      <c r="B459" s="156"/>
      <c r="C459" s="156"/>
      <c r="D459" s="156"/>
      <c r="E459" s="156"/>
      <c r="F459" s="156"/>
      <c r="G459" s="156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2.75" customHeight="1" x14ac:dyDescent="0.25">
      <c r="A460" s="156"/>
      <c r="B460" s="156"/>
      <c r="C460" s="156"/>
      <c r="D460" s="156"/>
      <c r="E460" s="156"/>
      <c r="F460" s="156"/>
      <c r="G460" s="156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2.75" customHeight="1" x14ac:dyDescent="0.25">
      <c r="A461" s="156"/>
      <c r="B461" s="156"/>
      <c r="C461" s="156"/>
      <c r="D461" s="156"/>
      <c r="E461" s="156"/>
      <c r="F461" s="156"/>
      <c r="G461" s="156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2.75" customHeight="1" x14ac:dyDescent="0.25">
      <c r="A462" s="156"/>
      <c r="B462" s="156"/>
      <c r="C462" s="156"/>
      <c r="D462" s="156"/>
      <c r="E462" s="156"/>
      <c r="F462" s="156"/>
      <c r="G462" s="156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2.75" customHeight="1" x14ac:dyDescent="0.25">
      <c r="A463" s="156"/>
      <c r="B463" s="156"/>
      <c r="C463" s="156"/>
      <c r="D463" s="156"/>
      <c r="E463" s="156"/>
      <c r="F463" s="156"/>
      <c r="G463" s="156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2.75" customHeight="1" x14ac:dyDescent="0.25">
      <c r="A464" s="156"/>
      <c r="B464" s="156"/>
      <c r="C464" s="156"/>
      <c r="D464" s="156"/>
      <c r="E464" s="156"/>
      <c r="F464" s="156"/>
      <c r="G464" s="156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2.75" customHeight="1" x14ac:dyDescent="0.25">
      <c r="A465" s="156"/>
      <c r="B465" s="156"/>
      <c r="C465" s="156"/>
      <c r="D465" s="156"/>
      <c r="E465" s="156"/>
      <c r="F465" s="156"/>
      <c r="G465" s="156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2.75" customHeight="1" x14ac:dyDescent="0.25">
      <c r="A466" s="156"/>
      <c r="B466" s="156"/>
      <c r="C466" s="156"/>
      <c r="D466" s="156"/>
      <c r="E466" s="156"/>
      <c r="F466" s="156"/>
      <c r="G466" s="156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2.75" customHeight="1" x14ac:dyDescent="0.25">
      <c r="A467" s="156"/>
      <c r="B467" s="156"/>
      <c r="C467" s="156"/>
      <c r="D467" s="156"/>
      <c r="E467" s="156"/>
      <c r="F467" s="156"/>
      <c r="G467" s="156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2.75" customHeight="1" x14ac:dyDescent="0.25">
      <c r="A468" s="156"/>
      <c r="B468" s="156"/>
      <c r="C468" s="156"/>
      <c r="D468" s="156"/>
      <c r="E468" s="156"/>
      <c r="F468" s="156"/>
      <c r="G468" s="156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2.75" customHeight="1" x14ac:dyDescent="0.25">
      <c r="A469" s="156"/>
      <c r="B469" s="156"/>
      <c r="C469" s="156"/>
      <c r="D469" s="156"/>
      <c r="E469" s="156"/>
      <c r="F469" s="156"/>
      <c r="G469" s="156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2.75" customHeight="1" x14ac:dyDescent="0.25">
      <c r="A470" s="156"/>
      <c r="B470" s="156"/>
      <c r="C470" s="156"/>
      <c r="D470" s="156"/>
      <c r="E470" s="156"/>
      <c r="F470" s="156"/>
      <c r="G470" s="156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2.75" customHeight="1" x14ac:dyDescent="0.25">
      <c r="A471" s="156"/>
      <c r="B471" s="156"/>
      <c r="C471" s="156"/>
      <c r="D471" s="156"/>
      <c r="E471" s="156"/>
      <c r="F471" s="156"/>
      <c r="G471" s="156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2.75" customHeight="1" x14ac:dyDescent="0.25">
      <c r="A472" s="156"/>
      <c r="B472" s="156"/>
      <c r="C472" s="156"/>
      <c r="D472" s="156"/>
      <c r="E472" s="156"/>
      <c r="F472" s="156"/>
      <c r="G472" s="156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2.75" customHeight="1" x14ac:dyDescent="0.25">
      <c r="A473" s="156"/>
      <c r="B473" s="156"/>
      <c r="C473" s="156"/>
      <c r="D473" s="156"/>
      <c r="E473" s="156"/>
      <c r="F473" s="156"/>
      <c r="G473" s="156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2.75" customHeight="1" x14ac:dyDescent="0.25">
      <c r="A474" s="156"/>
      <c r="B474" s="156"/>
      <c r="C474" s="156"/>
      <c r="D474" s="156"/>
      <c r="E474" s="156"/>
      <c r="F474" s="156"/>
      <c r="G474" s="156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2.75" customHeight="1" x14ac:dyDescent="0.25">
      <c r="A475" s="156"/>
      <c r="B475" s="156"/>
      <c r="C475" s="156"/>
      <c r="D475" s="156"/>
      <c r="E475" s="156"/>
      <c r="F475" s="156"/>
      <c r="G475" s="156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2.75" customHeight="1" x14ac:dyDescent="0.25">
      <c r="A476" s="156"/>
      <c r="B476" s="156"/>
      <c r="C476" s="156"/>
      <c r="D476" s="156"/>
      <c r="E476" s="156"/>
      <c r="F476" s="156"/>
      <c r="G476" s="156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2.75" customHeight="1" x14ac:dyDescent="0.25">
      <c r="A477" s="156"/>
      <c r="B477" s="156"/>
      <c r="C477" s="156"/>
      <c r="D477" s="156"/>
      <c r="E477" s="156"/>
      <c r="F477" s="156"/>
      <c r="G477" s="156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2.75" customHeight="1" x14ac:dyDescent="0.25">
      <c r="A478" s="156"/>
      <c r="B478" s="156"/>
      <c r="C478" s="156"/>
      <c r="D478" s="156"/>
      <c r="E478" s="156"/>
      <c r="F478" s="156"/>
      <c r="G478" s="156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2.75" customHeight="1" x14ac:dyDescent="0.25">
      <c r="A479" s="156"/>
      <c r="B479" s="156"/>
      <c r="C479" s="156"/>
      <c r="D479" s="156"/>
      <c r="E479" s="156"/>
      <c r="F479" s="156"/>
      <c r="G479" s="156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2.75" customHeight="1" x14ac:dyDescent="0.25">
      <c r="A480" s="156"/>
      <c r="B480" s="156"/>
      <c r="C480" s="156"/>
      <c r="D480" s="156"/>
      <c r="E480" s="156"/>
      <c r="F480" s="156"/>
      <c r="G480" s="156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2.75" customHeight="1" x14ac:dyDescent="0.25">
      <c r="A481" s="156"/>
      <c r="B481" s="156"/>
      <c r="C481" s="156"/>
      <c r="D481" s="156"/>
      <c r="E481" s="156"/>
      <c r="F481" s="156"/>
      <c r="G481" s="156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2.75" customHeight="1" x14ac:dyDescent="0.25">
      <c r="A482" s="156"/>
      <c r="B482" s="156"/>
      <c r="C482" s="156"/>
      <c r="D482" s="156"/>
      <c r="E482" s="156"/>
      <c r="F482" s="156"/>
      <c r="G482" s="156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2.75" customHeight="1" x14ac:dyDescent="0.25">
      <c r="A483" s="156"/>
      <c r="B483" s="156"/>
      <c r="C483" s="156"/>
      <c r="D483" s="156"/>
      <c r="E483" s="156"/>
      <c r="F483" s="156"/>
      <c r="G483" s="156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2.75" customHeight="1" x14ac:dyDescent="0.25">
      <c r="A484" s="156"/>
      <c r="B484" s="156"/>
      <c r="C484" s="156"/>
      <c r="D484" s="156"/>
      <c r="E484" s="156"/>
      <c r="F484" s="156"/>
      <c r="G484" s="156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2.75" customHeight="1" x14ac:dyDescent="0.25">
      <c r="A485" s="156"/>
      <c r="B485" s="156"/>
      <c r="C485" s="156"/>
      <c r="D485" s="156"/>
      <c r="E485" s="156"/>
      <c r="F485" s="156"/>
      <c r="G485" s="156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2.75" customHeight="1" x14ac:dyDescent="0.25">
      <c r="A486" s="156"/>
      <c r="B486" s="156"/>
      <c r="C486" s="156"/>
      <c r="D486" s="156"/>
      <c r="E486" s="156"/>
      <c r="F486" s="156"/>
      <c r="G486" s="156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2.75" customHeight="1" x14ac:dyDescent="0.25">
      <c r="A487" s="156"/>
      <c r="B487" s="156"/>
      <c r="C487" s="156"/>
      <c r="D487" s="156"/>
      <c r="E487" s="156"/>
      <c r="F487" s="156"/>
      <c r="G487" s="156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2.75" customHeight="1" x14ac:dyDescent="0.25">
      <c r="A488" s="156"/>
      <c r="B488" s="156"/>
      <c r="C488" s="156"/>
      <c r="D488" s="156"/>
      <c r="E488" s="156"/>
      <c r="F488" s="156"/>
      <c r="G488" s="156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2.75" customHeight="1" x14ac:dyDescent="0.25">
      <c r="A489" s="156"/>
      <c r="B489" s="156"/>
      <c r="C489" s="156"/>
      <c r="D489" s="156"/>
      <c r="E489" s="156"/>
      <c r="F489" s="156"/>
      <c r="G489" s="156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2.75" customHeight="1" x14ac:dyDescent="0.25">
      <c r="A490" s="156"/>
      <c r="B490" s="156"/>
      <c r="C490" s="156"/>
      <c r="D490" s="156"/>
      <c r="E490" s="156"/>
      <c r="F490" s="156"/>
      <c r="G490" s="156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2.75" customHeight="1" x14ac:dyDescent="0.25">
      <c r="A491" s="156"/>
      <c r="B491" s="156"/>
      <c r="C491" s="156"/>
      <c r="D491" s="156"/>
      <c r="E491" s="156"/>
      <c r="F491" s="156"/>
      <c r="G491" s="156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2.75" customHeight="1" x14ac:dyDescent="0.25">
      <c r="A492" s="156"/>
      <c r="B492" s="156"/>
      <c r="C492" s="156"/>
      <c r="D492" s="156"/>
      <c r="E492" s="156"/>
      <c r="F492" s="156"/>
      <c r="G492" s="156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2.75" customHeight="1" x14ac:dyDescent="0.25">
      <c r="A493" s="156"/>
      <c r="B493" s="156"/>
      <c r="C493" s="156"/>
      <c r="D493" s="156"/>
      <c r="E493" s="156"/>
      <c r="F493" s="156"/>
      <c r="G493" s="156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2.75" customHeight="1" x14ac:dyDescent="0.25">
      <c r="A494" s="156"/>
      <c r="B494" s="156"/>
      <c r="C494" s="156"/>
      <c r="D494" s="156"/>
      <c r="E494" s="156"/>
      <c r="F494" s="156"/>
      <c r="G494" s="156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2.75" customHeight="1" x14ac:dyDescent="0.25">
      <c r="A495" s="156"/>
      <c r="B495" s="156"/>
      <c r="C495" s="156"/>
      <c r="D495" s="156"/>
      <c r="E495" s="156"/>
      <c r="F495" s="156"/>
      <c r="G495" s="156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2.75" customHeight="1" x14ac:dyDescent="0.25">
      <c r="A496" s="156"/>
      <c r="B496" s="156"/>
      <c r="C496" s="156"/>
      <c r="D496" s="156"/>
      <c r="E496" s="156"/>
      <c r="F496" s="156"/>
      <c r="G496" s="156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2.75" customHeight="1" x14ac:dyDescent="0.25">
      <c r="A497" s="156"/>
      <c r="B497" s="156"/>
      <c r="C497" s="156"/>
      <c r="D497" s="156"/>
      <c r="E497" s="156"/>
      <c r="F497" s="156"/>
      <c r="G497" s="156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2.75" customHeight="1" x14ac:dyDescent="0.25">
      <c r="A498" s="156"/>
      <c r="B498" s="156"/>
      <c r="C498" s="156"/>
      <c r="D498" s="156"/>
      <c r="E498" s="156"/>
      <c r="F498" s="156"/>
      <c r="G498" s="156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2.75" customHeight="1" x14ac:dyDescent="0.25">
      <c r="A499" s="156"/>
      <c r="B499" s="156"/>
      <c r="C499" s="156"/>
      <c r="D499" s="156"/>
      <c r="E499" s="156"/>
      <c r="F499" s="156"/>
      <c r="G499" s="156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2.75" customHeight="1" x14ac:dyDescent="0.25">
      <c r="A500" s="156"/>
      <c r="B500" s="156"/>
      <c r="C500" s="156"/>
      <c r="D500" s="156"/>
      <c r="E500" s="156"/>
      <c r="F500" s="156"/>
      <c r="G500" s="156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2.75" customHeight="1" x14ac:dyDescent="0.25">
      <c r="A501" s="156"/>
      <c r="B501" s="156"/>
      <c r="C501" s="156"/>
      <c r="D501" s="156"/>
      <c r="E501" s="156"/>
      <c r="F501" s="156"/>
      <c r="G501" s="156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2.75" customHeight="1" x14ac:dyDescent="0.25">
      <c r="A502" s="156"/>
      <c r="B502" s="156"/>
      <c r="C502" s="156"/>
      <c r="D502" s="156"/>
      <c r="E502" s="156"/>
      <c r="F502" s="156"/>
      <c r="G502" s="156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2.75" customHeight="1" x14ac:dyDescent="0.25">
      <c r="A503" s="156"/>
      <c r="B503" s="156"/>
      <c r="C503" s="156"/>
      <c r="D503" s="156"/>
      <c r="E503" s="156"/>
      <c r="F503" s="156"/>
      <c r="G503" s="156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2.75" customHeight="1" x14ac:dyDescent="0.25">
      <c r="A504" s="156"/>
      <c r="B504" s="156"/>
      <c r="C504" s="156"/>
      <c r="D504" s="156"/>
      <c r="E504" s="156"/>
      <c r="F504" s="156"/>
      <c r="G504" s="156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2.75" customHeight="1" x14ac:dyDescent="0.25">
      <c r="A505" s="156"/>
      <c r="B505" s="156"/>
      <c r="C505" s="156"/>
      <c r="D505" s="156"/>
      <c r="E505" s="156"/>
      <c r="F505" s="156"/>
      <c r="G505" s="156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2.75" customHeight="1" x14ac:dyDescent="0.25">
      <c r="A506" s="156"/>
      <c r="B506" s="156"/>
      <c r="C506" s="156"/>
      <c r="D506" s="156"/>
      <c r="E506" s="156"/>
      <c r="F506" s="156"/>
      <c r="G506" s="156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2.75" customHeight="1" x14ac:dyDescent="0.25">
      <c r="A507" s="156"/>
      <c r="B507" s="156"/>
      <c r="C507" s="156"/>
      <c r="D507" s="156"/>
      <c r="E507" s="156"/>
      <c r="F507" s="156"/>
      <c r="G507" s="156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2.75" customHeight="1" x14ac:dyDescent="0.25">
      <c r="A508" s="156"/>
      <c r="B508" s="156"/>
      <c r="C508" s="156"/>
      <c r="D508" s="156"/>
      <c r="E508" s="156"/>
      <c r="F508" s="156"/>
      <c r="G508" s="156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2.75" customHeight="1" x14ac:dyDescent="0.25">
      <c r="A509" s="156"/>
      <c r="B509" s="156"/>
      <c r="C509" s="156"/>
      <c r="D509" s="156"/>
      <c r="E509" s="156"/>
      <c r="F509" s="156"/>
      <c r="G509" s="156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2.75" customHeight="1" x14ac:dyDescent="0.25">
      <c r="A510" s="156"/>
      <c r="B510" s="156"/>
      <c r="C510" s="156"/>
      <c r="D510" s="156"/>
      <c r="E510" s="156"/>
      <c r="F510" s="156"/>
      <c r="G510" s="156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2.75" customHeight="1" x14ac:dyDescent="0.25">
      <c r="A511" s="156"/>
      <c r="B511" s="156"/>
      <c r="C511" s="156"/>
      <c r="D511" s="156"/>
      <c r="E511" s="156"/>
      <c r="F511" s="156"/>
      <c r="G511" s="156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2.75" customHeight="1" x14ac:dyDescent="0.25">
      <c r="A512" s="156"/>
      <c r="B512" s="156"/>
      <c r="C512" s="156"/>
      <c r="D512" s="156"/>
      <c r="E512" s="156"/>
      <c r="F512" s="156"/>
      <c r="G512" s="156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2.75" customHeight="1" x14ac:dyDescent="0.25">
      <c r="A513" s="156"/>
      <c r="B513" s="156"/>
      <c r="C513" s="156"/>
      <c r="D513" s="156"/>
      <c r="E513" s="156"/>
      <c r="F513" s="156"/>
      <c r="G513" s="156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2.75" customHeight="1" x14ac:dyDescent="0.25">
      <c r="A514" s="156"/>
      <c r="B514" s="156"/>
      <c r="C514" s="156"/>
      <c r="D514" s="156"/>
      <c r="E514" s="156"/>
      <c r="F514" s="156"/>
      <c r="G514" s="156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2.75" customHeight="1" x14ac:dyDescent="0.25">
      <c r="A515" s="156"/>
      <c r="B515" s="156"/>
      <c r="C515" s="156"/>
      <c r="D515" s="156"/>
      <c r="E515" s="156"/>
      <c r="F515" s="156"/>
      <c r="G515" s="156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2.75" customHeight="1" x14ac:dyDescent="0.25">
      <c r="A516" s="156"/>
      <c r="B516" s="156"/>
      <c r="C516" s="156"/>
      <c r="D516" s="156"/>
      <c r="E516" s="156"/>
      <c r="F516" s="156"/>
      <c r="G516" s="156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2.75" customHeight="1" x14ac:dyDescent="0.25">
      <c r="A517" s="156"/>
      <c r="B517" s="156"/>
      <c r="C517" s="156"/>
      <c r="D517" s="156"/>
      <c r="E517" s="156"/>
      <c r="F517" s="156"/>
      <c r="G517" s="156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2.75" customHeight="1" x14ac:dyDescent="0.25">
      <c r="A518" s="156"/>
      <c r="B518" s="156"/>
      <c r="C518" s="156"/>
      <c r="D518" s="156"/>
      <c r="E518" s="156"/>
      <c r="F518" s="156"/>
      <c r="G518" s="156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2.75" customHeight="1" x14ac:dyDescent="0.25">
      <c r="A519" s="156"/>
      <c r="B519" s="156"/>
      <c r="C519" s="156"/>
      <c r="D519" s="156"/>
      <c r="E519" s="156"/>
      <c r="F519" s="156"/>
      <c r="G519" s="156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2.75" customHeight="1" x14ac:dyDescent="0.25">
      <c r="A520" s="156"/>
      <c r="B520" s="156"/>
      <c r="C520" s="156"/>
      <c r="D520" s="156"/>
      <c r="E520" s="156"/>
      <c r="F520" s="156"/>
      <c r="G520" s="156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2.75" customHeight="1" x14ac:dyDescent="0.25">
      <c r="A521" s="156"/>
      <c r="B521" s="156"/>
      <c r="C521" s="156"/>
      <c r="D521" s="156"/>
      <c r="E521" s="156"/>
      <c r="F521" s="156"/>
      <c r="G521" s="156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2.75" customHeight="1" x14ac:dyDescent="0.25">
      <c r="A522" s="156"/>
      <c r="B522" s="156"/>
      <c r="C522" s="156"/>
      <c r="D522" s="156"/>
      <c r="E522" s="156"/>
      <c r="F522" s="156"/>
      <c r="G522" s="156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2.75" customHeight="1" x14ac:dyDescent="0.25">
      <c r="A523" s="156"/>
      <c r="B523" s="156"/>
      <c r="C523" s="156"/>
      <c r="D523" s="156"/>
      <c r="E523" s="156"/>
      <c r="F523" s="156"/>
      <c r="G523" s="156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2.75" customHeight="1" x14ac:dyDescent="0.25">
      <c r="A524" s="156"/>
      <c r="B524" s="156"/>
      <c r="C524" s="156"/>
      <c r="D524" s="156"/>
      <c r="E524" s="156"/>
      <c r="F524" s="156"/>
      <c r="G524" s="156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2.75" customHeight="1" x14ac:dyDescent="0.25">
      <c r="A525" s="156"/>
      <c r="B525" s="156"/>
      <c r="C525" s="156"/>
      <c r="D525" s="156"/>
      <c r="E525" s="156"/>
      <c r="F525" s="156"/>
      <c r="G525" s="156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2.75" customHeight="1" x14ac:dyDescent="0.25">
      <c r="A526" s="156"/>
      <c r="B526" s="156"/>
      <c r="C526" s="156"/>
      <c r="D526" s="156"/>
      <c r="E526" s="156"/>
      <c r="F526" s="156"/>
      <c r="G526" s="156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2.75" customHeight="1" x14ac:dyDescent="0.25">
      <c r="A527" s="156"/>
      <c r="B527" s="156"/>
      <c r="C527" s="156"/>
      <c r="D527" s="156"/>
      <c r="E527" s="156"/>
      <c r="F527" s="156"/>
      <c r="G527" s="156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2.75" customHeight="1" x14ac:dyDescent="0.25">
      <c r="A528" s="156"/>
      <c r="B528" s="156"/>
      <c r="C528" s="156"/>
      <c r="D528" s="156"/>
      <c r="E528" s="156"/>
      <c r="F528" s="156"/>
      <c r="G528" s="156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2.75" customHeight="1" x14ac:dyDescent="0.25">
      <c r="A529" s="156"/>
      <c r="B529" s="156"/>
      <c r="C529" s="156"/>
      <c r="D529" s="156"/>
      <c r="E529" s="156"/>
      <c r="F529" s="156"/>
      <c r="G529" s="156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2.75" customHeight="1" x14ac:dyDescent="0.25">
      <c r="A530" s="156"/>
      <c r="B530" s="156"/>
      <c r="C530" s="156"/>
      <c r="D530" s="156"/>
      <c r="E530" s="156"/>
      <c r="F530" s="156"/>
      <c r="G530" s="156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2.75" customHeight="1" x14ac:dyDescent="0.25">
      <c r="A531" s="156"/>
      <c r="B531" s="156"/>
      <c r="C531" s="156"/>
      <c r="D531" s="156"/>
      <c r="E531" s="156"/>
      <c r="F531" s="156"/>
      <c r="G531" s="156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2.75" customHeight="1" x14ac:dyDescent="0.25">
      <c r="A532" s="156"/>
      <c r="B532" s="156"/>
      <c r="C532" s="156"/>
      <c r="D532" s="156"/>
      <c r="E532" s="156"/>
      <c r="F532" s="156"/>
      <c r="G532" s="156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2.75" customHeight="1" x14ac:dyDescent="0.25">
      <c r="A533" s="156"/>
      <c r="B533" s="156"/>
      <c r="C533" s="156"/>
      <c r="D533" s="156"/>
      <c r="E533" s="156"/>
      <c r="F533" s="156"/>
      <c r="G533" s="156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2.75" customHeight="1" x14ac:dyDescent="0.25">
      <c r="A534" s="156"/>
      <c r="B534" s="156"/>
      <c r="C534" s="156"/>
      <c r="D534" s="156"/>
      <c r="E534" s="156"/>
      <c r="F534" s="156"/>
      <c r="G534" s="156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2.75" customHeight="1" x14ac:dyDescent="0.25">
      <c r="A535" s="156"/>
      <c r="B535" s="156"/>
      <c r="C535" s="156"/>
      <c r="D535" s="156"/>
      <c r="E535" s="156"/>
      <c r="F535" s="156"/>
      <c r="G535" s="156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2.75" customHeight="1" x14ac:dyDescent="0.25">
      <c r="A536" s="156"/>
      <c r="B536" s="156"/>
      <c r="C536" s="156"/>
      <c r="D536" s="156"/>
      <c r="E536" s="156"/>
      <c r="F536" s="156"/>
      <c r="G536" s="156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2.75" customHeight="1" x14ac:dyDescent="0.25">
      <c r="A537" s="156"/>
      <c r="B537" s="156"/>
      <c r="C537" s="156"/>
      <c r="D537" s="156"/>
      <c r="E537" s="156"/>
      <c r="F537" s="156"/>
      <c r="G537" s="156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2.75" customHeight="1" x14ac:dyDescent="0.25">
      <c r="A538" s="156"/>
      <c r="B538" s="156"/>
      <c r="C538" s="156"/>
      <c r="D538" s="156"/>
      <c r="E538" s="156"/>
      <c r="F538" s="156"/>
      <c r="G538" s="156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2.75" customHeight="1" x14ac:dyDescent="0.25">
      <c r="A539" s="156"/>
      <c r="B539" s="156"/>
      <c r="C539" s="156"/>
      <c r="D539" s="156"/>
      <c r="E539" s="156"/>
      <c r="F539" s="156"/>
      <c r="G539" s="156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2.75" customHeight="1" x14ac:dyDescent="0.25">
      <c r="A540" s="156"/>
      <c r="B540" s="156"/>
      <c r="C540" s="156"/>
      <c r="D540" s="156"/>
      <c r="E540" s="156"/>
      <c r="F540" s="156"/>
      <c r="G540" s="156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2.75" customHeight="1" x14ac:dyDescent="0.25">
      <c r="A541" s="156"/>
      <c r="B541" s="156"/>
      <c r="C541" s="156"/>
      <c r="D541" s="156"/>
      <c r="E541" s="156"/>
      <c r="F541" s="156"/>
      <c r="G541" s="156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2.75" customHeight="1" x14ac:dyDescent="0.25">
      <c r="A542" s="156"/>
      <c r="B542" s="156"/>
      <c r="C542" s="156"/>
      <c r="D542" s="156"/>
      <c r="E542" s="156"/>
      <c r="F542" s="156"/>
      <c r="G542" s="156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2.75" customHeight="1" x14ac:dyDescent="0.25">
      <c r="A543" s="156"/>
      <c r="B543" s="156"/>
      <c r="C543" s="156"/>
      <c r="D543" s="156"/>
      <c r="E543" s="156"/>
      <c r="F543" s="156"/>
      <c r="G543" s="156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2.75" customHeight="1" x14ac:dyDescent="0.25">
      <c r="A544" s="156"/>
      <c r="B544" s="156"/>
      <c r="C544" s="156"/>
      <c r="D544" s="156"/>
      <c r="E544" s="156"/>
      <c r="F544" s="156"/>
      <c r="G544" s="156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2.75" customHeight="1" x14ac:dyDescent="0.25">
      <c r="A545" s="156"/>
      <c r="B545" s="156"/>
      <c r="C545" s="156"/>
      <c r="D545" s="156"/>
      <c r="E545" s="156"/>
      <c r="F545" s="156"/>
      <c r="G545" s="156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2.75" customHeight="1" x14ac:dyDescent="0.25">
      <c r="A546" s="156"/>
      <c r="B546" s="156"/>
      <c r="C546" s="156"/>
      <c r="D546" s="156"/>
      <c r="E546" s="156"/>
      <c r="F546" s="156"/>
      <c r="G546" s="156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2.75" customHeight="1" x14ac:dyDescent="0.25">
      <c r="A547" s="156"/>
      <c r="B547" s="156"/>
      <c r="C547" s="156"/>
      <c r="D547" s="156"/>
      <c r="E547" s="156"/>
      <c r="F547" s="156"/>
      <c r="G547" s="156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2.75" customHeight="1" x14ac:dyDescent="0.25">
      <c r="A548" s="156"/>
      <c r="B548" s="156"/>
      <c r="C548" s="156"/>
      <c r="D548" s="156"/>
      <c r="E548" s="156"/>
      <c r="F548" s="156"/>
      <c r="G548" s="156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2.75" customHeight="1" x14ac:dyDescent="0.25">
      <c r="A549" s="156"/>
      <c r="B549" s="156"/>
      <c r="C549" s="156"/>
      <c r="D549" s="156"/>
      <c r="E549" s="156"/>
      <c r="F549" s="156"/>
      <c r="G549" s="156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2.75" customHeight="1" x14ac:dyDescent="0.25">
      <c r="A550" s="156"/>
      <c r="B550" s="156"/>
      <c r="C550" s="156"/>
      <c r="D550" s="156"/>
      <c r="E550" s="156"/>
      <c r="F550" s="156"/>
      <c r="G550" s="156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2.75" customHeight="1" x14ac:dyDescent="0.25">
      <c r="A551" s="156"/>
      <c r="B551" s="156"/>
      <c r="C551" s="156"/>
      <c r="D551" s="156"/>
      <c r="E551" s="156"/>
      <c r="F551" s="156"/>
      <c r="G551" s="156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2.75" customHeight="1" x14ac:dyDescent="0.25">
      <c r="A552" s="156"/>
      <c r="B552" s="156"/>
      <c r="C552" s="156"/>
      <c r="D552" s="156"/>
      <c r="E552" s="156"/>
      <c r="F552" s="156"/>
      <c r="G552" s="156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2.75" customHeight="1" x14ac:dyDescent="0.25">
      <c r="A553" s="156"/>
      <c r="B553" s="156"/>
      <c r="C553" s="156"/>
      <c r="D553" s="156"/>
      <c r="E553" s="156"/>
      <c r="F553" s="156"/>
      <c r="G553" s="156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2.75" customHeight="1" x14ac:dyDescent="0.25">
      <c r="A554" s="156"/>
      <c r="B554" s="156"/>
      <c r="C554" s="156"/>
      <c r="D554" s="156"/>
      <c r="E554" s="156"/>
      <c r="F554" s="156"/>
      <c r="G554" s="156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2.75" customHeight="1" x14ac:dyDescent="0.25">
      <c r="A555" s="156"/>
      <c r="B555" s="156"/>
      <c r="C555" s="156"/>
      <c r="D555" s="156"/>
      <c r="E555" s="156"/>
      <c r="F555" s="156"/>
      <c r="G555" s="156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2.75" customHeight="1" x14ac:dyDescent="0.25">
      <c r="A556" s="156"/>
      <c r="B556" s="156"/>
      <c r="C556" s="156"/>
      <c r="D556" s="156"/>
      <c r="E556" s="156"/>
      <c r="F556" s="156"/>
      <c r="G556" s="156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2.75" customHeight="1" x14ac:dyDescent="0.25">
      <c r="A557" s="156"/>
      <c r="B557" s="156"/>
      <c r="C557" s="156"/>
      <c r="D557" s="156"/>
      <c r="E557" s="156"/>
      <c r="F557" s="156"/>
      <c r="G557" s="156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2.75" customHeight="1" x14ac:dyDescent="0.25">
      <c r="A558" s="156"/>
      <c r="B558" s="156"/>
      <c r="C558" s="156"/>
      <c r="D558" s="156"/>
      <c r="E558" s="156"/>
      <c r="F558" s="156"/>
      <c r="G558" s="156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2.75" customHeight="1" x14ac:dyDescent="0.25">
      <c r="A559" s="156"/>
      <c r="B559" s="156"/>
      <c r="C559" s="156"/>
      <c r="D559" s="156"/>
      <c r="E559" s="156"/>
      <c r="F559" s="156"/>
      <c r="G559" s="156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2.75" customHeight="1" x14ac:dyDescent="0.25">
      <c r="A560" s="156"/>
      <c r="B560" s="156"/>
      <c r="C560" s="156"/>
      <c r="D560" s="156"/>
      <c r="E560" s="156"/>
      <c r="F560" s="156"/>
      <c r="G560" s="156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2.75" customHeight="1" x14ac:dyDescent="0.25">
      <c r="A561" s="156"/>
      <c r="B561" s="156"/>
      <c r="C561" s="156"/>
      <c r="D561" s="156"/>
      <c r="E561" s="156"/>
      <c r="F561" s="156"/>
      <c r="G561" s="156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2.75" customHeight="1" x14ac:dyDescent="0.25">
      <c r="A562" s="156"/>
      <c r="B562" s="156"/>
      <c r="C562" s="156"/>
      <c r="D562" s="156"/>
      <c r="E562" s="156"/>
      <c r="F562" s="156"/>
      <c r="G562" s="156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2.75" customHeight="1" x14ac:dyDescent="0.25">
      <c r="A563" s="156"/>
      <c r="B563" s="156"/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2.75" customHeight="1" x14ac:dyDescent="0.25">
      <c r="A564" s="156"/>
      <c r="B564" s="156"/>
      <c r="C564" s="156"/>
      <c r="D564" s="156"/>
      <c r="E564" s="156"/>
      <c r="F564" s="156"/>
      <c r="G564" s="156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2.75" customHeight="1" x14ac:dyDescent="0.25">
      <c r="A565" s="156"/>
      <c r="B565" s="156"/>
      <c r="C565" s="156"/>
      <c r="D565" s="156"/>
      <c r="E565" s="156"/>
      <c r="F565" s="156"/>
      <c r="G565" s="156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2.75" customHeight="1" x14ac:dyDescent="0.25">
      <c r="A566" s="156"/>
      <c r="B566" s="156"/>
      <c r="C566" s="156"/>
      <c r="D566" s="156"/>
      <c r="E566" s="156"/>
      <c r="F566" s="156"/>
      <c r="G566" s="156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2.75" customHeight="1" x14ac:dyDescent="0.25">
      <c r="A567" s="156"/>
      <c r="B567" s="156"/>
      <c r="C567" s="156"/>
      <c r="D567" s="156"/>
      <c r="E567" s="156"/>
      <c r="F567" s="156"/>
      <c r="G567" s="156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2.75" customHeight="1" x14ac:dyDescent="0.25">
      <c r="A568" s="156"/>
      <c r="B568" s="156"/>
      <c r="C568" s="156"/>
      <c r="D568" s="156"/>
      <c r="E568" s="156"/>
      <c r="F568" s="156"/>
      <c r="G568" s="156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2.75" customHeight="1" x14ac:dyDescent="0.25">
      <c r="A569" s="156"/>
      <c r="B569" s="156"/>
      <c r="C569" s="156"/>
      <c r="D569" s="156"/>
      <c r="E569" s="156"/>
      <c r="F569" s="156"/>
      <c r="G569" s="156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2.75" customHeight="1" x14ac:dyDescent="0.25">
      <c r="A570" s="156"/>
      <c r="B570" s="156"/>
      <c r="C570" s="156"/>
      <c r="D570" s="156"/>
      <c r="E570" s="156"/>
      <c r="F570" s="156"/>
      <c r="G570" s="156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2.75" customHeight="1" x14ac:dyDescent="0.25">
      <c r="A571" s="156"/>
      <c r="B571" s="156"/>
      <c r="C571" s="156"/>
      <c r="D571" s="156"/>
      <c r="E571" s="156"/>
      <c r="F571" s="156"/>
      <c r="G571" s="156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2.75" customHeight="1" x14ac:dyDescent="0.25">
      <c r="A572" s="156"/>
      <c r="B572" s="156"/>
      <c r="C572" s="156"/>
      <c r="D572" s="156"/>
      <c r="E572" s="156"/>
      <c r="F572" s="156"/>
      <c r="G572" s="156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2.75" customHeight="1" x14ac:dyDescent="0.25">
      <c r="A573" s="156"/>
      <c r="B573" s="156"/>
      <c r="C573" s="156"/>
      <c r="D573" s="156"/>
      <c r="E573" s="156"/>
      <c r="F573" s="156"/>
      <c r="G573" s="156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2.75" customHeight="1" x14ac:dyDescent="0.25">
      <c r="A574" s="156"/>
      <c r="B574" s="156"/>
      <c r="C574" s="156"/>
      <c r="D574" s="156"/>
      <c r="E574" s="156"/>
      <c r="F574" s="156"/>
      <c r="G574" s="156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2.75" customHeight="1" x14ac:dyDescent="0.25">
      <c r="A575" s="156"/>
      <c r="B575" s="156"/>
      <c r="C575" s="156"/>
      <c r="D575" s="156"/>
      <c r="E575" s="156"/>
      <c r="F575" s="156"/>
      <c r="G575" s="156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2.75" customHeight="1" x14ac:dyDescent="0.25">
      <c r="A576" s="156"/>
      <c r="B576" s="156"/>
      <c r="C576" s="156"/>
      <c r="D576" s="156"/>
      <c r="E576" s="156"/>
      <c r="F576" s="156"/>
      <c r="G576" s="156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2.75" customHeight="1" x14ac:dyDescent="0.25">
      <c r="A577" s="156"/>
      <c r="B577" s="156"/>
      <c r="C577" s="156"/>
      <c r="D577" s="156"/>
      <c r="E577" s="156"/>
      <c r="F577" s="156"/>
      <c r="G577" s="156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2.75" customHeight="1" x14ac:dyDescent="0.25">
      <c r="A578" s="156"/>
      <c r="B578" s="156"/>
      <c r="C578" s="156"/>
      <c r="D578" s="156"/>
      <c r="E578" s="156"/>
      <c r="F578" s="156"/>
      <c r="G578" s="156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2.75" customHeight="1" x14ac:dyDescent="0.25">
      <c r="A579" s="156"/>
      <c r="B579" s="156"/>
      <c r="C579" s="156"/>
      <c r="D579" s="156"/>
      <c r="E579" s="156"/>
      <c r="F579" s="156"/>
      <c r="G579" s="156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2.75" customHeight="1" x14ac:dyDescent="0.25">
      <c r="A580" s="156"/>
      <c r="B580" s="156"/>
      <c r="C580" s="156"/>
      <c r="D580" s="156"/>
      <c r="E580" s="156"/>
      <c r="F580" s="156"/>
      <c r="G580" s="156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2.75" customHeight="1" x14ac:dyDescent="0.25">
      <c r="A581" s="156"/>
      <c r="B581" s="156"/>
      <c r="C581" s="156"/>
      <c r="D581" s="156"/>
      <c r="E581" s="156"/>
      <c r="F581" s="156"/>
      <c r="G581" s="156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2.75" customHeight="1" x14ac:dyDescent="0.25">
      <c r="A582" s="156"/>
      <c r="B582" s="156"/>
      <c r="C582" s="156"/>
      <c r="D582" s="156"/>
      <c r="E582" s="156"/>
      <c r="F582" s="156"/>
      <c r="G582" s="156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2.75" customHeight="1" x14ac:dyDescent="0.25">
      <c r="A583" s="156"/>
      <c r="B583" s="156"/>
      <c r="C583" s="156"/>
      <c r="D583" s="156"/>
      <c r="E583" s="156"/>
      <c r="F583" s="156"/>
      <c r="G583" s="156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2.75" customHeight="1" x14ac:dyDescent="0.25">
      <c r="A584" s="156"/>
      <c r="B584" s="156"/>
      <c r="C584" s="156"/>
      <c r="D584" s="156"/>
      <c r="E584" s="156"/>
      <c r="F584" s="156"/>
      <c r="G584" s="156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2.75" customHeight="1" x14ac:dyDescent="0.25">
      <c r="A585" s="156"/>
      <c r="B585" s="156"/>
      <c r="C585" s="156"/>
      <c r="D585" s="156"/>
      <c r="E585" s="156"/>
      <c r="F585" s="156"/>
      <c r="G585" s="156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2.75" customHeight="1" x14ac:dyDescent="0.25">
      <c r="A586" s="156"/>
      <c r="B586" s="156"/>
      <c r="C586" s="156"/>
      <c r="D586" s="156"/>
      <c r="E586" s="156"/>
      <c r="F586" s="156"/>
      <c r="G586" s="156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2.75" customHeight="1" x14ac:dyDescent="0.25">
      <c r="A587" s="156"/>
      <c r="B587" s="156"/>
      <c r="C587" s="156"/>
      <c r="D587" s="156"/>
      <c r="E587" s="156"/>
      <c r="F587" s="156"/>
      <c r="G587" s="156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2.75" customHeight="1" x14ac:dyDescent="0.25">
      <c r="A588" s="156"/>
      <c r="B588" s="156"/>
      <c r="C588" s="156"/>
      <c r="D588" s="156"/>
      <c r="E588" s="156"/>
      <c r="F588" s="156"/>
      <c r="G588" s="156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2.75" customHeight="1" x14ac:dyDescent="0.25">
      <c r="A589" s="156"/>
      <c r="B589" s="156"/>
      <c r="C589" s="156"/>
      <c r="D589" s="156"/>
      <c r="E589" s="156"/>
      <c r="F589" s="156"/>
      <c r="G589" s="156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2.75" customHeight="1" x14ac:dyDescent="0.25">
      <c r="A590" s="156"/>
      <c r="B590" s="156"/>
      <c r="C590" s="156"/>
      <c r="D590" s="156"/>
      <c r="E590" s="156"/>
      <c r="F590" s="156"/>
      <c r="G590" s="156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2.75" customHeight="1" x14ac:dyDescent="0.25">
      <c r="A591" s="156"/>
      <c r="B591" s="156"/>
      <c r="C591" s="156"/>
      <c r="D591" s="156"/>
      <c r="E591" s="156"/>
      <c r="F591" s="156"/>
      <c r="G591" s="156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2.75" customHeight="1" x14ac:dyDescent="0.25">
      <c r="A592" s="156"/>
      <c r="B592" s="156"/>
      <c r="C592" s="156"/>
      <c r="D592" s="156"/>
      <c r="E592" s="156"/>
      <c r="F592" s="156"/>
      <c r="G592" s="156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2.75" customHeight="1" x14ac:dyDescent="0.25">
      <c r="A593" s="156"/>
      <c r="B593" s="156"/>
      <c r="C593" s="156"/>
      <c r="D593" s="156"/>
      <c r="E593" s="156"/>
      <c r="F593" s="156"/>
      <c r="G593" s="156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2.75" customHeight="1" x14ac:dyDescent="0.25">
      <c r="A594" s="156"/>
      <c r="B594" s="156"/>
      <c r="C594" s="156"/>
      <c r="D594" s="156"/>
      <c r="E594" s="156"/>
      <c r="F594" s="156"/>
      <c r="G594" s="156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2.75" customHeight="1" x14ac:dyDescent="0.25">
      <c r="A595" s="156"/>
      <c r="B595" s="156"/>
      <c r="C595" s="156"/>
      <c r="D595" s="156"/>
      <c r="E595" s="156"/>
      <c r="F595" s="156"/>
      <c r="G595" s="156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2.75" customHeight="1" x14ac:dyDescent="0.25">
      <c r="A596" s="156"/>
      <c r="B596" s="156"/>
      <c r="C596" s="156"/>
      <c r="D596" s="156"/>
      <c r="E596" s="156"/>
      <c r="F596" s="156"/>
      <c r="G596" s="156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2.75" customHeight="1" x14ac:dyDescent="0.25">
      <c r="A597" s="156"/>
      <c r="B597" s="156"/>
      <c r="C597" s="156"/>
      <c r="D597" s="156"/>
      <c r="E597" s="156"/>
      <c r="F597" s="156"/>
      <c r="G597" s="156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2.75" customHeight="1" x14ac:dyDescent="0.25">
      <c r="A598" s="156"/>
      <c r="B598" s="156"/>
      <c r="C598" s="156"/>
      <c r="D598" s="156"/>
      <c r="E598" s="156"/>
      <c r="F598" s="156"/>
      <c r="G598" s="156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2.75" customHeight="1" x14ac:dyDescent="0.25">
      <c r="A599" s="156"/>
      <c r="B599" s="156"/>
      <c r="C599" s="156"/>
      <c r="D599" s="156"/>
      <c r="E599" s="156"/>
      <c r="F599" s="156"/>
      <c r="G599" s="156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2.75" customHeight="1" x14ac:dyDescent="0.25">
      <c r="A600" s="156"/>
      <c r="B600" s="156"/>
      <c r="C600" s="156"/>
      <c r="D600" s="156"/>
      <c r="E600" s="156"/>
      <c r="F600" s="156"/>
      <c r="G600" s="156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2.75" customHeight="1" x14ac:dyDescent="0.25">
      <c r="A601" s="156"/>
      <c r="B601" s="156"/>
      <c r="C601" s="156"/>
      <c r="D601" s="156"/>
      <c r="E601" s="156"/>
      <c r="F601" s="156"/>
      <c r="G601" s="156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2.75" customHeight="1" x14ac:dyDescent="0.25">
      <c r="A602" s="156"/>
      <c r="B602" s="156"/>
      <c r="C602" s="156"/>
      <c r="D602" s="156"/>
      <c r="E602" s="156"/>
      <c r="F602" s="156"/>
      <c r="G602" s="156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2.75" customHeight="1" x14ac:dyDescent="0.25">
      <c r="A603" s="156"/>
      <c r="B603" s="156"/>
      <c r="C603" s="156"/>
      <c r="D603" s="156"/>
      <c r="E603" s="156"/>
      <c r="F603" s="156"/>
      <c r="G603" s="156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2.75" customHeight="1" x14ac:dyDescent="0.25">
      <c r="A604" s="156"/>
      <c r="B604" s="156"/>
      <c r="C604" s="156"/>
      <c r="D604" s="156"/>
      <c r="E604" s="156"/>
      <c r="F604" s="156"/>
      <c r="G604" s="156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2.75" customHeight="1" x14ac:dyDescent="0.25">
      <c r="A605" s="156"/>
      <c r="B605" s="156"/>
      <c r="C605" s="156"/>
      <c r="D605" s="156"/>
      <c r="E605" s="156"/>
      <c r="F605" s="156"/>
      <c r="G605" s="156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2.75" customHeight="1" x14ac:dyDescent="0.25">
      <c r="A606" s="156"/>
      <c r="B606" s="156"/>
      <c r="C606" s="156"/>
      <c r="D606" s="156"/>
      <c r="E606" s="156"/>
      <c r="F606" s="156"/>
      <c r="G606" s="156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2.75" customHeight="1" x14ac:dyDescent="0.25">
      <c r="A607" s="156"/>
      <c r="B607" s="156"/>
      <c r="C607" s="156"/>
      <c r="D607" s="156"/>
      <c r="E607" s="156"/>
      <c r="F607" s="156"/>
      <c r="G607" s="156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2.75" customHeight="1" x14ac:dyDescent="0.25">
      <c r="A608" s="156"/>
      <c r="B608" s="156"/>
      <c r="C608" s="156"/>
      <c r="D608" s="156"/>
      <c r="E608" s="156"/>
      <c r="F608" s="156"/>
      <c r="G608" s="156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2.75" customHeight="1" x14ac:dyDescent="0.25">
      <c r="A609" s="156"/>
      <c r="B609" s="156"/>
      <c r="C609" s="156"/>
      <c r="D609" s="156"/>
      <c r="E609" s="156"/>
      <c r="F609" s="156"/>
      <c r="G609" s="156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2.75" customHeight="1" x14ac:dyDescent="0.25">
      <c r="A610" s="156"/>
      <c r="B610" s="156"/>
      <c r="C610" s="156"/>
      <c r="D610" s="156"/>
      <c r="E610" s="156"/>
      <c r="F610" s="156"/>
      <c r="G610" s="156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2.75" customHeight="1" x14ac:dyDescent="0.25">
      <c r="A611" s="156"/>
      <c r="B611" s="156"/>
      <c r="C611" s="156"/>
      <c r="D611" s="156"/>
      <c r="E611" s="156"/>
      <c r="F611" s="156"/>
      <c r="G611" s="156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2.75" customHeight="1" x14ac:dyDescent="0.25">
      <c r="A612" s="156"/>
      <c r="B612" s="156"/>
      <c r="C612" s="156"/>
      <c r="D612" s="156"/>
      <c r="E612" s="156"/>
      <c r="F612" s="156"/>
      <c r="G612" s="156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2.75" customHeight="1" x14ac:dyDescent="0.25">
      <c r="A613" s="156"/>
      <c r="B613" s="156"/>
      <c r="C613" s="156"/>
      <c r="D613" s="156"/>
      <c r="E613" s="156"/>
      <c r="F613" s="156"/>
      <c r="G613" s="156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2.75" customHeight="1" x14ac:dyDescent="0.25">
      <c r="A614" s="156"/>
      <c r="B614" s="156"/>
      <c r="C614" s="156"/>
      <c r="D614" s="156"/>
      <c r="E614" s="156"/>
      <c r="F614" s="156"/>
      <c r="G614" s="156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2.75" customHeight="1" x14ac:dyDescent="0.25">
      <c r="A615" s="156"/>
      <c r="B615" s="156"/>
      <c r="C615" s="156"/>
      <c r="D615" s="156"/>
      <c r="E615" s="156"/>
      <c r="F615" s="156"/>
      <c r="G615" s="156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2.75" customHeight="1" x14ac:dyDescent="0.25">
      <c r="A616" s="156"/>
      <c r="B616" s="156"/>
      <c r="C616" s="156"/>
      <c r="D616" s="156"/>
      <c r="E616" s="156"/>
      <c r="F616" s="156"/>
      <c r="G616" s="156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2.75" customHeight="1" x14ac:dyDescent="0.25">
      <c r="A617" s="156"/>
      <c r="B617" s="156"/>
      <c r="C617" s="156"/>
      <c r="D617" s="156"/>
      <c r="E617" s="156"/>
      <c r="F617" s="156"/>
      <c r="G617" s="156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2.75" customHeight="1" x14ac:dyDescent="0.25">
      <c r="A618" s="156"/>
      <c r="B618" s="156"/>
      <c r="C618" s="156"/>
      <c r="D618" s="156"/>
      <c r="E618" s="156"/>
      <c r="F618" s="156"/>
      <c r="G618" s="156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2.75" customHeight="1" x14ac:dyDescent="0.25">
      <c r="A619" s="156"/>
      <c r="B619" s="156"/>
      <c r="C619" s="156"/>
      <c r="D619" s="156"/>
      <c r="E619" s="156"/>
      <c r="F619" s="156"/>
      <c r="G619" s="156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2.75" customHeight="1" x14ac:dyDescent="0.25">
      <c r="A620" s="156"/>
      <c r="B620" s="156"/>
      <c r="C620" s="156"/>
      <c r="D620" s="156"/>
      <c r="E620" s="156"/>
      <c r="F620" s="156"/>
      <c r="G620" s="156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2.75" customHeight="1" x14ac:dyDescent="0.25">
      <c r="A621" s="156"/>
      <c r="B621" s="156"/>
      <c r="C621" s="156"/>
      <c r="D621" s="156"/>
      <c r="E621" s="156"/>
      <c r="F621" s="156"/>
      <c r="G621" s="156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2.75" customHeight="1" x14ac:dyDescent="0.25">
      <c r="A622" s="156"/>
      <c r="B622" s="156"/>
      <c r="C622" s="156"/>
      <c r="D622" s="156"/>
      <c r="E622" s="156"/>
      <c r="F622" s="156"/>
      <c r="G622" s="156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2.75" customHeight="1" x14ac:dyDescent="0.25">
      <c r="A623" s="156"/>
      <c r="B623" s="156"/>
      <c r="C623" s="156"/>
      <c r="D623" s="156"/>
      <c r="E623" s="156"/>
      <c r="F623" s="156"/>
      <c r="G623" s="156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2.75" customHeight="1" x14ac:dyDescent="0.25">
      <c r="A624" s="156"/>
      <c r="B624" s="156"/>
      <c r="C624" s="156"/>
      <c r="D624" s="156"/>
      <c r="E624" s="156"/>
      <c r="F624" s="156"/>
      <c r="G624" s="156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2.75" customHeight="1" x14ac:dyDescent="0.25">
      <c r="A625" s="156"/>
      <c r="B625" s="156"/>
      <c r="C625" s="156"/>
      <c r="D625" s="156"/>
      <c r="E625" s="156"/>
      <c r="F625" s="156"/>
      <c r="G625" s="156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2.75" customHeight="1" x14ac:dyDescent="0.25">
      <c r="A626" s="156"/>
      <c r="B626" s="156"/>
      <c r="C626" s="156"/>
      <c r="D626" s="156"/>
      <c r="E626" s="156"/>
      <c r="F626" s="156"/>
      <c r="G626" s="156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2.75" customHeight="1" x14ac:dyDescent="0.25">
      <c r="A627" s="156"/>
      <c r="B627" s="156"/>
      <c r="C627" s="156"/>
      <c r="D627" s="156"/>
      <c r="E627" s="156"/>
      <c r="F627" s="156"/>
      <c r="G627" s="156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2.75" customHeight="1" x14ac:dyDescent="0.25">
      <c r="A628" s="156"/>
      <c r="B628" s="156"/>
      <c r="C628" s="156"/>
      <c r="D628" s="156"/>
      <c r="E628" s="156"/>
      <c r="F628" s="156"/>
      <c r="G628" s="156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2.75" customHeight="1" x14ac:dyDescent="0.25">
      <c r="A629" s="156"/>
      <c r="B629" s="156"/>
      <c r="C629" s="156"/>
      <c r="D629" s="156"/>
      <c r="E629" s="156"/>
      <c r="F629" s="156"/>
      <c r="G629" s="156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2.75" customHeight="1" x14ac:dyDescent="0.25">
      <c r="A630" s="156"/>
      <c r="B630" s="156"/>
      <c r="C630" s="156"/>
      <c r="D630" s="156"/>
      <c r="E630" s="156"/>
      <c r="F630" s="156"/>
      <c r="G630" s="156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2.75" customHeight="1" x14ac:dyDescent="0.25">
      <c r="A631" s="156"/>
      <c r="B631" s="156"/>
      <c r="C631" s="156"/>
      <c r="D631" s="156"/>
      <c r="E631" s="156"/>
      <c r="F631" s="156"/>
      <c r="G631" s="156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2.75" customHeight="1" x14ac:dyDescent="0.25">
      <c r="A632" s="156"/>
      <c r="B632" s="156"/>
      <c r="C632" s="156"/>
      <c r="D632" s="156"/>
      <c r="E632" s="156"/>
      <c r="F632" s="156"/>
      <c r="G632" s="156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2.75" customHeight="1" x14ac:dyDescent="0.25">
      <c r="A633" s="156"/>
      <c r="B633" s="156"/>
      <c r="C633" s="156"/>
      <c r="D633" s="156"/>
      <c r="E633" s="156"/>
      <c r="F633" s="156"/>
      <c r="G633" s="156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2.75" customHeight="1" x14ac:dyDescent="0.25">
      <c r="A634" s="156"/>
      <c r="B634" s="156"/>
      <c r="C634" s="156"/>
      <c r="D634" s="156"/>
      <c r="E634" s="156"/>
      <c r="F634" s="156"/>
      <c r="G634" s="156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2.75" customHeight="1" x14ac:dyDescent="0.25">
      <c r="A635" s="156"/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2.75" customHeight="1" x14ac:dyDescent="0.25">
      <c r="A636" s="156"/>
      <c r="B636" s="156"/>
      <c r="C636" s="156"/>
      <c r="D636" s="156"/>
      <c r="E636" s="156"/>
      <c r="F636" s="156"/>
      <c r="G636" s="156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2.75" customHeight="1" x14ac:dyDescent="0.25">
      <c r="A637" s="156"/>
      <c r="B637" s="156"/>
      <c r="C637" s="156"/>
      <c r="D637" s="156"/>
      <c r="E637" s="156"/>
      <c r="F637" s="156"/>
      <c r="G637" s="156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2.75" customHeight="1" x14ac:dyDescent="0.25">
      <c r="A638" s="156"/>
      <c r="B638" s="156"/>
      <c r="C638" s="156"/>
      <c r="D638" s="156"/>
      <c r="E638" s="156"/>
      <c r="F638" s="156"/>
      <c r="G638" s="156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2.75" customHeight="1" x14ac:dyDescent="0.25">
      <c r="A639" s="156"/>
      <c r="B639" s="156"/>
      <c r="C639" s="156"/>
      <c r="D639" s="156"/>
      <c r="E639" s="156"/>
      <c r="F639" s="156"/>
      <c r="G639" s="156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2.75" customHeight="1" x14ac:dyDescent="0.25">
      <c r="A640" s="156"/>
      <c r="B640" s="156"/>
      <c r="C640" s="156"/>
      <c r="D640" s="156"/>
      <c r="E640" s="156"/>
      <c r="F640" s="156"/>
      <c r="G640" s="156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2.75" customHeight="1" x14ac:dyDescent="0.25">
      <c r="A641" s="156"/>
      <c r="B641" s="156"/>
      <c r="C641" s="156"/>
      <c r="D641" s="156"/>
      <c r="E641" s="156"/>
      <c r="F641" s="156"/>
      <c r="G641" s="156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2.75" customHeight="1" x14ac:dyDescent="0.25">
      <c r="A642" s="156"/>
      <c r="B642" s="156"/>
      <c r="C642" s="156"/>
      <c r="D642" s="156"/>
      <c r="E642" s="156"/>
      <c r="F642" s="156"/>
      <c r="G642" s="156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2.75" customHeight="1" x14ac:dyDescent="0.25">
      <c r="A643" s="156"/>
      <c r="B643" s="156"/>
      <c r="C643" s="156"/>
      <c r="D643" s="156"/>
      <c r="E643" s="156"/>
      <c r="F643" s="156"/>
      <c r="G643" s="156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2.75" customHeight="1" x14ac:dyDescent="0.25">
      <c r="A644" s="156"/>
      <c r="B644" s="156"/>
      <c r="C644" s="156"/>
      <c r="D644" s="156"/>
      <c r="E644" s="156"/>
      <c r="F644" s="156"/>
      <c r="G644" s="156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2.75" customHeight="1" x14ac:dyDescent="0.25">
      <c r="A645" s="156"/>
      <c r="B645" s="156"/>
      <c r="C645" s="156"/>
      <c r="D645" s="156"/>
      <c r="E645" s="156"/>
      <c r="F645" s="156"/>
      <c r="G645" s="156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2.75" customHeight="1" x14ac:dyDescent="0.25">
      <c r="A646" s="156"/>
      <c r="B646" s="156"/>
      <c r="C646" s="156"/>
      <c r="D646" s="156"/>
      <c r="E646" s="156"/>
      <c r="F646" s="156"/>
      <c r="G646" s="156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2.75" customHeight="1" x14ac:dyDescent="0.25">
      <c r="A647" s="156"/>
      <c r="B647" s="156"/>
      <c r="C647" s="156"/>
      <c r="D647" s="156"/>
      <c r="E647" s="156"/>
      <c r="F647" s="156"/>
      <c r="G647" s="156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2.75" customHeight="1" x14ac:dyDescent="0.25">
      <c r="A648" s="156"/>
      <c r="B648" s="156"/>
      <c r="C648" s="156"/>
      <c r="D648" s="156"/>
      <c r="E648" s="156"/>
      <c r="F648" s="156"/>
      <c r="G648" s="156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2.75" customHeight="1" x14ac:dyDescent="0.25">
      <c r="A649" s="156"/>
      <c r="B649" s="156"/>
      <c r="C649" s="156"/>
      <c r="D649" s="156"/>
      <c r="E649" s="156"/>
      <c r="F649" s="156"/>
      <c r="G649" s="156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2.75" customHeight="1" x14ac:dyDescent="0.25">
      <c r="A650" s="156"/>
      <c r="B650" s="156"/>
      <c r="C650" s="156"/>
      <c r="D650" s="156"/>
      <c r="E650" s="156"/>
      <c r="F650" s="156"/>
      <c r="G650" s="156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2.75" customHeight="1" x14ac:dyDescent="0.25">
      <c r="A651" s="156"/>
      <c r="B651" s="156"/>
      <c r="C651" s="156"/>
      <c r="D651" s="156"/>
      <c r="E651" s="156"/>
      <c r="F651" s="156"/>
      <c r="G651" s="156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2.75" customHeight="1" x14ac:dyDescent="0.25">
      <c r="A652" s="156"/>
      <c r="B652" s="156"/>
      <c r="C652" s="156"/>
      <c r="D652" s="156"/>
      <c r="E652" s="156"/>
      <c r="F652" s="156"/>
      <c r="G652" s="156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2.75" customHeight="1" x14ac:dyDescent="0.25">
      <c r="A653" s="156"/>
      <c r="B653" s="156"/>
      <c r="C653" s="156"/>
      <c r="D653" s="156"/>
      <c r="E653" s="156"/>
      <c r="F653" s="156"/>
      <c r="G653" s="156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2.75" customHeight="1" x14ac:dyDescent="0.25">
      <c r="A654" s="156"/>
      <c r="B654" s="156"/>
      <c r="C654" s="156"/>
      <c r="D654" s="156"/>
      <c r="E654" s="156"/>
      <c r="F654" s="156"/>
      <c r="G654" s="156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2.75" customHeight="1" x14ac:dyDescent="0.25">
      <c r="A655" s="156"/>
      <c r="B655" s="156"/>
      <c r="C655" s="156"/>
      <c r="D655" s="156"/>
      <c r="E655" s="156"/>
      <c r="F655" s="156"/>
      <c r="G655" s="156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2.75" customHeight="1" x14ac:dyDescent="0.25">
      <c r="A656" s="156"/>
      <c r="B656" s="156"/>
      <c r="C656" s="156"/>
      <c r="D656" s="156"/>
      <c r="E656" s="156"/>
      <c r="F656" s="156"/>
      <c r="G656" s="156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2.75" customHeight="1" x14ac:dyDescent="0.25">
      <c r="A657" s="156"/>
      <c r="B657" s="156"/>
      <c r="C657" s="156"/>
      <c r="D657" s="156"/>
      <c r="E657" s="156"/>
      <c r="F657" s="156"/>
      <c r="G657" s="156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2.75" customHeight="1" x14ac:dyDescent="0.25">
      <c r="A658" s="156"/>
      <c r="B658" s="156"/>
      <c r="C658" s="156"/>
      <c r="D658" s="156"/>
      <c r="E658" s="156"/>
      <c r="F658" s="156"/>
      <c r="G658" s="156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2.75" customHeight="1" x14ac:dyDescent="0.25">
      <c r="A659" s="156"/>
      <c r="B659" s="156"/>
      <c r="C659" s="156"/>
      <c r="D659" s="156"/>
      <c r="E659" s="156"/>
      <c r="F659" s="156"/>
      <c r="G659" s="156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2.75" customHeight="1" x14ac:dyDescent="0.25">
      <c r="A660" s="156"/>
      <c r="B660" s="156"/>
      <c r="C660" s="156"/>
      <c r="D660" s="156"/>
      <c r="E660" s="156"/>
      <c r="F660" s="156"/>
      <c r="G660" s="156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2.75" customHeight="1" x14ac:dyDescent="0.25">
      <c r="A661" s="156"/>
      <c r="B661" s="156"/>
      <c r="C661" s="156"/>
      <c r="D661" s="156"/>
      <c r="E661" s="156"/>
      <c r="F661" s="156"/>
      <c r="G661" s="156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2.75" customHeight="1" x14ac:dyDescent="0.25">
      <c r="A662" s="156"/>
      <c r="B662" s="156"/>
      <c r="C662" s="156"/>
      <c r="D662" s="156"/>
      <c r="E662" s="156"/>
      <c r="F662" s="156"/>
      <c r="G662" s="156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2.75" customHeight="1" x14ac:dyDescent="0.25">
      <c r="A663" s="156"/>
      <c r="B663" s="156"/>
      <c r="C663" s="156"/>
      <c r="D663" s="156"/>
      <c r="E663" s="156"/>
      <c r="F663" s="156"/>
      <c r="G663" s="156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2.75" customHeight="1" x14ac:dyDescent="0.25">
      <c r="A664" s="156"/>
      <c r="B664" s="156"/>
      <c r="C664" s="156"/>
      <c r="D664" s="156"/>
      <c r="E664" s="156"/>
      <c r="F664" s="156"/>
      <c r="G664" s="156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2.75" customHeight="1" x14ac:dyDescent="0.25">
      <c r="A665" s="156"/>
      <c r="B665" s="156"/>
      <c r="C665" s="156"/>
      <c r="D665" s="156"/>
      <c r="E665" s="156"/>
      <c r="F665" s="156"/>
      <c r="G665" s="156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2.75" customHeight="1" x14ac:dyDescent="0.25">
      <c r="A666" s="156"/>
      <c r="B666" s="156"/>
      <c r="C666" s="156"/>
      <c r="D666" s="156"/>
      <c r="E666" s="156"/>
      <c r="F666" s="156"/>
      <c r="G666" s="156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2.75" customHeight="1" x14ac:dyDescent="0.25">
      <c r="A667" s="156"/>
      <c r="B667" s="156"/>
      <c r="C667" s="156"/>
      <c r="D667" s="156"/>
      <c r="E667" s="156"/>
      <c r="F667" s="156"/>
      <c r="G667" s="156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2.75" customHeight="1" x14ac:dyDescent="0.25">
      <c r="A668" s="156"/>
      <c r="B668" s="156"/>
      <c r="C668" s="156"/>
      <c r="D668" s="156"/>
      <c r="E668" s="156"/>
      <c r="F668" s="156"/>
      <c r="G668" s="156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2.75" customHeight="1" x14ac:dyDescent="0.25">
      <c r="A669" s="156"/>
      <c r="B669" s="156"/>
      <c r="C669" s="156"/>
      <c r="D669" s="156"/>
      <c r="E669" s="156"/>
      <c r="F669" s="156"/>
      <c r="G669" s="156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2.75" customHeight="1" x14ac:dyDescent="0.25">
      <c r="A670" s="156"/>
      <c r="B670" s="156"/>
      <c r="C670" s="156"/>
      <c r="D670" s="156"/>
      <c r="E670" s="156"/>
      <c r="F670" s="156"/>
      <c r="G670" s="156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2.75" customHeight="1" x14ac:dyDescent="0.25">
      <c r="A671" s="156"/>
      <c r="B671" s="156"/>
      <c r="C671" s="156"/>
      <c r="D671" s="156"/>
      <c r="E671" s="156"/>
      <c r="F671" s="156"/>
      <c r="G671" s="156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2.75" customHeight="1" x14ac:dyDescent="0.25">
      <c r="A672" s="156"/>
      <c r="B672" s="156"/>
      <c r="C672" s="156"/>
      <c r="D672" s="156"/>
      <c r="E672" s="156"/>
      <c r="F672" s="156"/>
      <c r="G672" s="156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2.75" customHeight="1" x14ac:dyDescent="0.25">
      <c r="A673" s="156"/>
      <c r="B673" s="156"/>
      <c r="C673" s="156"/>
      <c r="D673" s="156"/>
      <c r="E673" s="156"/>
      <c r="F673" s="156"/>
      <c r="G673" s="156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2.75" customHeight="1" x14ac:dyDescent="0.25">
      <c r="A674" s="156"/>
      <c r="B674" s="156"/>
      <c r="C674" s="156"/>
      <c r="D674" s="156"/>
      <c r="E674" s="156"/>
      <c r="F674" s="156"/>
      <c r="G674" s="156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2.75" customHeight="1" x14ac:dyDescent="0.25">
      <c r="A675" s="156"/>
      <c r="B675" s="156"/>
      <c r="C675" s="156"/>
      <c r="D675" s="156"/>
      <c r="E675" s="156"/>
      <c r="F675" s="156"/>
      <c r="G675" s="156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2.75" customHeight="1" x14ac:dyDescent="0.25">
      <c r="A676" s="156"/>
      <c r="B676" s="156"/>
      <c r="C676" s="156"/>
      <c r="D676" s="156"/>
      <c r="E676" s="156"/>
      <c r="F676" s="156"/>
      <c r="G676" s="156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2.75" customHeight="1" x14ac:dyDescent="0.25">
      <c r="A677" s="156"/>
      <c r="B677" s="156"/>
      <c r="C677" s="156"/>
      <c r="D677" s="156"/>
      <c r="E677" s="156"/>
      <c r="F677" s="156"/>
      <c r="G677" s="156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2.75" customHeight="1" x14ac:dyDescent="0.25">
      <c r="A678" s="156"/>
      <c r="B678" s="156"/>
      <c r="C678" s="156"/>
      <c r="D678" s="156"/>
      <c r="E678" s="156"/>
      <c r="F678" s="156"/>
      <c r="G678" s="156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2.75" customHeight="1" x14ac:dyDescent="0.25">
      <c r="A679" s="156"/>
      <c r="B679" s="156"/>
      <c r="C679" s="156"/>
      <c r="D679" s="156"/>
      <c r="E679" s="156"/>
      <c r="F679" s="156"/>
      <c r="G679" s="156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2.75" customHeight="1" x14ac:dyDescent="0.25">
      <c r="A680" s="156"/>
      <c r="B680" s="156"/>
      <c r="C680" s="156"/>
      <c r="D680" s="156"/>
      <c r="E680" s="156"/>
      <c r="F680" s="156"/>
      <c r="G680" s="156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2.75" customHeight="1" x14ac:dyDescent="0.25">
      <c r="A681" s="156"/>
      <c r="B681" s="156"/>
      <c r="C681" s="156"/>
      <c r="D681" s="156"/>
      <c r="E681" s="156"/>
      <c r="F681" s="156"/>
      <c r="G681" s="156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2.75" customHeight="1" x14ac:dyDescent="0.25">
      <c r="A682" s="156"/>
      <c r="B682" s="156"/>
      <c r="C682" s="156"/>
      <c r="D682" s="156"/>
      <c r="E682" s="156"/>
      <c r="F682" s="156"/>
      <c r="G682" s="156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2.75" customHeight="1" x14ac:dyDescent="0.25">
      <c r="A683" s="156"/>
      <c r="B683" s="156"/>
      <c r="C683" s="156"/>
      <c r="D683" s="156"/>
      <c r="E683" s="156"/>
      <c r="F683" s="156"/>
      <c r="G683" s="156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2.75" customHeight="1" x14ac:dyDescent="0.25">
      <c r="A684" s="156"/>
      <c r="B684" s="156"/>
      <c r="C684" s="156"/>
      <c r="D684" s="156"/>
      <c r="E684" s="156"/>
      <c r="F684" s="156"/>
      <c r="G684" s="156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2.75" customHeight="1" x14ac:dyDescent="0.25">
      <c r="A685" s="156"/>
      <c r="B685" s="156"/>
      <c r="C685" s="156"/>
      <c r="D685" s="156"/>
      <c r="E685" s="156"/>
      <c r="F685" s="156"/>
      <c r="G685" s="156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2.75" customHeight="1" x14ac:dyDescent="0.25">
      <c r="A686" s="156"/>
      <c r="B686" s="156"/>
      <c r="C686" s="156"/>
      <c r="D686" s="156"/>
      <c r="E686" s="156"/>
      <c r="F686" s="156"/>
      <c r="G686" s="156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2.75" customHeight="1" x14ac:dyDescent="0.25">
      <c r="A687" s="156"/>
      <c r="B687" s="156"/>
      <c r="C687" s="156"/>
      <c r="D687" s="156"/>
      <c r="E687" s="156"/>
      <c r="F687" s="156"/>
      <c r="G687" s="156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2.75" customHeight="1" x14ac:dyDescent="0.25">
      <c r="A688" s="156"/>
      <c r="B688" s="156"/>
      <c r="C688" s="156"/>
      <c r="D688" s="156"/>
      <c r="E688" s="156"/>
      <c r="F688" s="156"/>
      <c r="G688" s="156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2.75" customHeight="1" x14ac:dyDescent="0.25">
      <c r="A689" s="156"/>
      <c r="B689" s="156"/>
      <c r="C689" s="156"/>
      <c r="D689" s="156"/>
      <c r="E689" s="156"/>
      <c r="F689" s="156"/>
      <c r="G689" s="156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2.75" customHeight="1" x14ac:dyDescent="0.25">
      <c r="A690" s="156"/>
      <c r="B690" s="156"/>
      <c r="C690" s="156"/>
      <c r="D690" s="156"/>
      <c r="E690" s="156"/>
      <c r="F690" s="156"/>
      <c r="G690" s="156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2.75" customHeight="1" x14ac:dyDescent="0.25">
      <c r="A691" s="156"/>
      <c r="B691" s="156"/>
      <c r="C691" s="156"/>
      <c r="D691" s="156"/>
      <c r="E691" s="156"/>
      <c r="F691" s="156"/>
      <c r="G691" s="156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2.75" customHeight="1" x14ac:dyDescent="0.25">
      <c r="A692" s="156"/>
      <c r="B692" s="156"/>
      <c r="C692" s="156"/>
      <c r="D692" s="156"/>
      <c r="E692" s="156"/>
      <c r="F692" s="156"/>
      <c r="G692" s="156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2.75" customHeight="1" x14ac:dyDescent="0.25">
      <c r="A693" s="156"/>
      <c r="B693" s="156"/>
      <c r="C693" s="156"/>
      <c r="D693" s="156"/>
      <c r="E693" s="156"/>
      <c r="F693" s="156"/>
      <c r="G693" s="156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2.75" customHeight="1" x14ac:dyDescent="0.25">
      <c r="A694" s="156"/>
      <c r="B694" s="156"/>
      <c r="C694" s="156"/>
      <c r="D694" s="156"/>
      <c r="E694" s="156"/>
      <c r="F694" s="156"/>
      <c r="G694" s="156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2.75" customHeight="1" x14ac:dyDescent="0.25">
      <c r="A695" s="156"/>
      <c r="B695" s="156"/>
      <c r="C695" s="156"/>
      <c r="D695" s="156"/>
      <c r="E695" s="156"/>
      <c r="F695" s="156"/>
      <c r="G695" s="156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2.75" customHeight="1" x14ac:dyDescent="0.25">
      <c r="A696" s="156"/>
      <c r="B696" s="156"/>
      <c r="C696" s="156"/>
      <c r="D696" s="156"/>
      <c r="E696" s="156"/>
      <c r="F696" s="156"/>
      <c r="G696" s="156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2.75" customHeight="1" x14ac:dyDescent="0.25">
      <c r="A697" s="156"/>
      <c r="B697" s="156"/>
      <c r="C697" s="156"/>
      <c r="D697" s="156"/>
      <c r="E697" s="156"/>
      <c r="F697" s="156"/>
      <c r="G697" s="156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2.75" customHeight="1" x14ac:dyDescent="0.25">
      <c r="A698" s="156"/>
      <c r="B698" s="156"/>
      <c r="C698" s="156"/>
      <c r="D698" s="156"/>
      <c r="E698" s="156"/>
      <c r="F698" s="156"/>
      <c r="G698" s="156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2.75" customHeight="1" x14ac:dyDescent="0.25">
      <c r="A699" s="156"/>
      <c r="B699" s="156"/>
      <c r="C699" s="156"/>
      <c r="D699" s="156"/>
      <c r="E699" s="156"/>
      <c r="F699" s="156"/>
      <c r="G699" s="156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2.75" customHeight="1" x14ac:dyDescent="0.25">
      <c r="A700" s="156"/>
      <c r="B700" s="156"/>
      <c r="C700" s="156"/>
      <c r="D700" s="156"/>
      <c r="E700" s="156"/>
      <c r="F700" s="156"/>
      <c r="G700" s="156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2.75" customHeight="1" x14ac:dyDescent="0.25">
      <c r="A701" s="156"/>
      <c r="B701" s="156"/>
      <c r="C701" s="156"/>
      <c r="D701" s="156"/>
      <c r="E701" s="156"/>
      <c r="F701" s="156"/>
      <c r="G701" s="156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2.75" customHeight="1" x14ac:dyDescent="0.25">
      <c r="A702" s="156"/>
      <c r="B702" s="156"/>
      <c r="C702" s="156"/>
      <c r="D702" s="156"/>
      <c r="E702" s="156"/>
      <c r="F702" s="156"/>
      <c r="G702" s="156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2.75" customHeight="1" x14ac:dyDescent="0.25">
      <c r="A703" s="156"/>
      <c r="B703" s="156"/>
      <c r="C703" s="156"/>
      <c r="D703" s="156"/>
      <c r="E703" s="156"/>
      <c r="F703" s="156"/>
      <c r="G703" s="156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2.75" customHeight="1" x14ac:dyDescent="0.25">
      <c r="A704" s="156"/>
      <c r="B704" s="156"/>
      <c r="C704" s="156"/>
      <c r="D704" s="156"/>
      <c r="E704" s="156"/>
      <c r="F704" s="156"/>
      <c r="G704" s="156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2.75" customHeight="1" x14ac:dyDescent="0.25">
      <c r="A705" s="156"/>
      <c r="B705" s="156"/>
      <c r="C705" s="156"/>
      <c r="D705" s="156"/>
      <c r="E705" s="156"/>
      <c r="F705" s="156"/>
      <c r="G705" s="156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2.75" customHeight="1" x14ac:dyDescent="0.25">
      <c r="A706" s="156"/>
      <c r="B706" s="156"/>
      <c r="C706" s="156"/>
      <c r="D706" s="156"/>
      <c r="E706" s="156"/>
      <c r="F706" s="156"/>
      <c r="G706" s="156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2.75" customHeight="1" x14ac:dyDescent="0.25">
      <c r="A707" s="156"/>
      <c r="B707" s="156"/>
      <c r="C707" s="156"/>
      <c r="D707" s="156"/>
      <c r="E707" s="156"/>
      <c r="F707" s="156"/>
      <c r="G707" s="156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2.75" customHeight="1" x14ac:dyDescent="0.25">
      <c r="A708" s="156"/>
      <c r="B708" s="156"/>
      <c r="C708" s="156"/>
      <c r="D708" s="156"/>
      <c r="E708" s="156"/>
      <c r="F708" s="156"/>
      <c r="G708" s="156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2.75" customHeight="1" x14ac:dyDescent="0.25">
      <c r="A709" s="156"/>
      <c r="B709" s="156"/>
      <c r="C709" s="156"/>
      <c r="D709" s="156"/>
      <c r="E709" s="156"/>
      <c r="F709" s="156"/>
      <c r="G709" s="156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2.75" customHeight="1" x14ac:dyDescent="0.25">
      <c r="A710" s="156"/>
      <c r="B710" s="156"/>
      <c r="C710" s="156"/>
      <c r="D710" s="156"/>
      <c r="E710" s="156"/>
      <c r="F710" s="156"/>
      <c r="G710" s="156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2.75" customHeight="1" x14ac:dyDescent="0.25">
      <c r="A711" s="156"/>
      <c r="B711" s="156"/>
      <c r="C711" s="156"/>
      <c r="D711" s="156"/>
      <c r="E711" s="156"/>
      <c r="F711" s="156"/>
      <c r="G711" s="156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2.75" customHeight="1" x14ac:dyDescent="0.25">
      <c r="A712" s="156"/>
      <c r="B712" s="156"/>
      <c r="C712" s="156"/>
      <c r="D712" s="156"/>
      <c r="E712" s="156"/>
      <c r="F712" s="156"/>
      <c r="G712" s="156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2.75" customHeight="1" x14ac:dyDescent="0.25">
      <c r="A713" s="156"/>
      <c r="B713" s="156"/>
      <c r="C713" s="156"/>
      <c r="D713" s="156"/>
      <c r="E713" s="156"/>
      <c r="F713" s="156"/>
      <c r="G713" s="156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2.75" customHeight="1" x14ac:dyDescent="0.25">
      <c r="A714" s="156"/>
      <c r="B714" s="156"/>
      <c r="C714" s="156"/>
      <c r="D714" s="156"/>
      <c r="E714" s="156"/>
      <c r="F714" s="156"/>
      <c r="G714" s="156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2.75" customHeight="1" x14ac:dyDescent="0.25">
      <c r="A715" s="156"/>
      <c r="B715" s="156"/>
      <c r="C715" s="156"/>
      <c r="D715" s="156"/>
      <c r="E715" s="156"/>
      <c r="F715" s="156"/>
      <c r="G715" s="156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2.75" customHeight="1" x14ac:dyDescent="0.25">
      <c r="A716" s="156"/>
      <c r="B716" s="156"/>
      <c r="C716" s="156"/>
      <c r="D716" s="156"/>
      <c r="E716" s="156"/>
      <c r="F716" s="156"/>
      <c r="G716" s="156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2.75" customHeight="1" x14ac:dyDescent="0.25">
      <c r="A717" s="156"/>
      <c r="B717" s="156"/>
      <c r="C717" s="156"/>
      <c r="D717" s="156"/>
      <c r="E717" s="156"/>
      <c r="F717" s="156"/>
      <c r="G717" s="156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2.75" customHeight="1" x14ac:dyDescent="0.25">
      <c r="A718" s="156"/>
      <c r="B718" s="156"/>
      <c r="C718" s="156"/>
      <c r="D718" s="156"/>
      <c r="E718" s="156"/>
      <c r="F718" s="156"/>
      <c r="G718" s="156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2.75" customHeight="1" x14ac:dyDescent="0.25">
      <c r="A719" s="156"/>
      <c r="B719" s="156"/>
      <c r="C719" s="156"/>
      <c r="D719" s="156"/>
      <c r="E719" s="156"/>
      <c r="F719" s="156"/>
      <c r="G719" s="156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2.75" customHeight="1" x14ac:dyDescent="0.25">
      <c r="A720" s="156"/>
      <c r="B720" s="156"/>
      <c r="C720" s="156"/>
      <c r="D720" s="156"/>
      <c r="E720" s="156"/>
      <c r="F720" s="156"/>
      <c r="G720" s="156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2.75" customHeight="1" x14ac:dyDescent="0.25">
      <c r="A721" s="156"/>
      <c r="B721" s="156"/>
      <c r="C721" s="156"/>
      <c r="D721" s="156"/>
      <c r="E721" s="156"/>
      <c r="F721" s="156"/>
      <c r="G721" s="156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2.75" customHeight="1" x14ac:dyDescent="0.25">
      <c r="A722" s="156"/>
      <c r="B722" s="156"/>
      <c r="C722" s="156"/>
      <c r="D722" s="156"/>
      <c r="E722" s="156"/>
      <c r="F722" s="156"/>
      <c r="G722" s="156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2.75" customHeight="1" x14ac:dyDescent="0.25">
      <c r="A723" s="156"/>
      <c r="B723" s="156"/>
      <c r="C723" s="156"/>
      <c r="D723" s="156"/>
      <c r="E723" s="156"/>
      <c r="F723" s="156"/>
      <c r="G723" s="156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2.75" customHeight="1" x14ac:dyDescent="0.25">
      <c r="A724" s="156"/>
      <c r="B724" s="156"/>
      <c r="C724" s="156"/>
      <c r="D724" s="156"/>
      <c r="E724" s="156"/>
      <c r="F724" s="156"/>
      <c r="G724" s="156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2.75" customHeight="1" x14ac:dyDescent="0.25">
      <c r="A725" s="156"/>
      <c r="B725" s="156"/>
      <c r="C725" s="156"/>
      <c r="D725" s="156"/>
      <c r="E725" s="156"/>
      <c r="F725" s="156"/>
      <c r="G725" s="156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2.75" customHeight="1" x14ac:dyDescent="0.25">
      <c r="A726" s="156"/>
      <c r="B726" s="156"/>
      <c r="C726" s="156"/>
      <c r="D726" s="156"/>
      <c r="E726" s="156"/>
      <c r="F726" s="156"/>
      <c r="G726" s="156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2.75" customHeight="1" x14ac:dyDescent="0.25">
      <c r="A727" s="156"/>
      <c r="B727" s="156"/>
      <c r="C727" s="156"/>
      <c r="D727" s="156"/>
      <c r="E727" s="156"/>
      <c r="F727" s="156"/>
      <c r="G727" s="156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2.75" customHeight="1" x14ac:dyDescent="0.25">
      <c r="A728" s="156"/>
      <c r="B728" s="156"/>
      <c r="C728" s="156"/>
      <c r="D728" s="156"/>
      <c r="E728" s="156"/>
      <c r="F728" s="156"/>
      <c r="G728" s="156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2.75" customHeight="1" x14ac:dyDescent="0.25">
      <c r="A729" s="156"/>
      <c r="B729" s="156"/>
      <c r="C729" s="156"/>
      <c r="D729" s="156"/>
      <c r="E729" s="156"/>
      <c r="F729" s="156"/>
      <c r="G729" s="156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2.75" customHeight="1" x14ac:dyDescent="0.25">
      <c r="A730" s="156"/>
      <c r="B730" s="156"/>
      <c r="C730" s="156"/>
      <c r="D730" s="156"/>
      <c r="E730" s="156"/>
      <c r="F730" s="156"/>
      <c r="G730" s="156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2.75" customHeight="1" x14ac:dyDescent="0.25">
      <c r="A731" s="156"/>
      <c r="B731" s="156"/>
      <c r="C731" s="156"/>
      <c r="D731" s="156"/>
      <c r="E731" s="156"/>
      <c r="F731" s="156"/>
      <c r="G731" s="156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2.75" customHeight="1" x14ac:dyDescent="0.25">
      <c r="A732" s="156"/>
      <c r="B732" s="156"/>
      <c r="C732" s="156"/>
      <c r="D732" s="156"/>
      <c r="E732" s="156"/>
      <c r="F732" s="156"/>
      <c r="G732" s="156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2.75" customHeight="1" x14ac:dyDescent="0.25">
      <c r="A733" s="156"/>
      <c r="B733" s="156"/>
      <c r="C733" s="156"/>
      <c r="D733" s="156"/>
      <c r="E733" s="156"/>
      <c r="F733" s="156"/>
      <c r="G733" s="156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2.75" customHeight="1" x14ac:dyDescent="0.25">
      <c r="A734" s="156"/>
      <c r="B734" s="156"/>
      <c r="C734" s="156"/>
      <c r="D734" s="156"/>
      <c r="E734" s="156"/>
      <c r="F734" s="156"/>
      <c r="G734" s="156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2.75" customHeight="1" x14ac:dyDescent="0.25">
      <c r="A735" s="156"/>
      <c r="B735" s="156"/>
      <c r="C735" s="156"/>
      <c r="D735" s="156"/>
      <c r="E735" s="156"/>
      <c r="F735" s="156"/>
      <c r="G735" s="156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2.75" customHeight="1" x14ac:dyDescent="0.25">
      <c r="A736" s="156"/>
      <c r="B736" s="156"/>
      <c r="C736" s="156"/>
      <c r="D736" s="156"/>
      <c r="E736" s="156"/>
      <c r="F736" s="156"/>
      <c r="G736" s="156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2.75" customHeight="1" x14ac:dyDescent="0.25">
      <c r="A737" s="156"/>
      <c r="B737" s="156"/>
      <c r="C737" s="156"/>
      <c r="D737" s="156"/>
      <c r="E737" s="156"/>
      <c r="F737" s="156"/>
      <c r="G737" s="156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2.75" customHeight="1" x14ac:dyDescent="0.25">
      <c r="A738" s="156"/>
      <c r="B738" s="156"/>
      <c r="C738" s="156"/>
      <c r="D738" s="156"/>
      <c r="E738" s="156"/>
      <c r="F738" s="156"/>
      <c r="G738" s="156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2.75" customHeight="1" x14ac:dyDescent="0.25">
      <c r="A739" s="156"/>
      <c r="B739" s="156"/>
      <c r="C739" s="156"/>
      <c r="D739" s="156"/>
      <c r="E739" s="156"/>
      <c r="F739" s="156"/>
      <c r="G739" s="156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2.75" customHeight="1" x14ac:dyDescent="0.25">
      <c r="A740" s="156"/>
      <c r="B740" s="156"/>
      <c r="C740" s="156"/>
      <c r="D740" s="156"/>
      <c r="E740" s="156"/>
      <c r="F740" s="156"/>
      <c r="G740" s="156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2.75" customHeight="1" x14ac:dyDescent="0.25">
      <c r="A741" s="156"/>
      <c r="B741" s="156"/>
      <c r="C741" s="156"/>
      <c r="D741" s="156"/>
      <c r="E741" s="156"/>
      <c r="F741" s="156"/>
      <c r="G741" s="156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2.75" customHeight="1" x14ac:dyDescent="0.25">
      <c r="A742" s="156"/>
      <c r="B742" s="156"/>
      <c r="C742" s="156"/>
      <c r="D742" s="156"/>
      <c r="E742" s="156"/>
      <c r="F742" s="156"/>
      <c r="G742" s="156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2.75" customHeight="1" x14ac:dyDescent="0.25">
      <c r="A743" s="156"/>
      <c r="B743" s="156"/>
      <c r="C743" s="156"/>
      <c r="D743" s="156"/>
      <c r="E743" s="156"/>
      <c r="F743" s="156"/>
      <c r="G743" s="156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2.75" customHeight="1" x14ac:dyDescent="0.25">
      <c r="A744" s="156"/>
      <c r="B744" s="156"/>
      <c r="C744" s="156"/>
      <c r="D744" s="156"/>
      <c r="E744" s="156"/>
      <c r="F744" s="156"/>
      <c r="G744" s="156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2.75" customHeight="1" x14ac:dyDescent="0.25">
      <c r="A745" s="156"/>
      <c r="B745" s="156"/>
      <c r="C745" s="156"/>
      <c r="D745" s="156"/>
      <c r="E745" s="156"/>
      <c r="F745" s="156"/>
      <c r="G745" s="156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2.75" customHeight="1" x14ac:dyDescent="0.25">
      <c r="A746" s="156"/>
      <c r="B746" s="156"/>
      <c r="C746" s="156"/>
      <c r="D746" s="156"/>
      <c r="E746" s="156"/>
      <c r="F746" s="156"/>
      <c r="G746" s="156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2.75" customHeight="1" x14ac:dyDescent="0.25">
      <c r="A747" s="156"/>
      <c r="B747" s="156"/>
      <c r="C747" s="156"/>
      <c r="D747" s="156"/>
      <c r="E747" s="156"/>
      <c r="F747" s="156"/>
      <c r="G747" s="156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2.75" customHeight="1" x14ac:dyDescent="0.25">
      <c r="A748" s="156"/>
      <c r="B748" s="156"/>
      <c r="C748" s="156"/>
      <c r="D748" s="156"/>
      <c r="E748" s="156"/>
      <c r="F748" s="156"/>
      <c r="G748" s="156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2.75" customHeight="1" x14ac:dyDescent="0.25">
      <c r="A749" s="156"/>
      <c r="B749" s="156"/>
      <c r="C749" s="156"/>
      <c r="D749" s="156"/>
      <c r="E749" s="156"/>
      <c r="F749" s="156"/>
      <c r="G749" s="156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2.75" customHeight="1" x14ac:dyDescent="0.25">
      <c r="A750" s="156"/>
      <c r="B750" s="156"/>
      <c r="C750" s="156"/>
      <c r="D750" s="156"/>
      <c r="E750" s="156"/>
      <c r="F750" s="156"/>
      <c r="G750" s="156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2.75" customHeight="1" x14ac:dyDescent="0.25">
      <c r="A751" s="156"/>
      <c r="B751" s="156"/>
      <c r="C751" s="156"/>
      <c r="D751" s="156"/>
      <c r="E751" s="156"/>
      <c r="F751" s="156"/>
      <c r="G751" s="156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2.75" customHeight="1" x14ac:dyDescent="0.25">
      <c r="A752" s="156"/>
      <c r="B752" s="156"/>
      <c r="C752" s="156"/>
      <c r="D752" s="156"/>
      <c r="E752" s="156"/>
      <c r="F752" s="156"/>
      <c r="G752" s="156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2.75" customHeight="1" x14ac:dyDescent="0.25">
      <c r="A753" s="156"/>
      <c r="B753" s="156"/>
      <c r="C753" s="156"/>
      <c r="D753" s="156"/>
      <c r="E753" s="156"/>
      <c r="F753" s="156"/>
      <c r="G753" s="156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2.75" customHeight="1" x14ac:dyDescent="0.25">
      <c r="A754" s="156"/>
      <c r="B754" s="156"/>
      <c r="C754" s="156"/>
      <c r="D754" s="156"/>
      <c r="E754" s="156"/>
      <c r="F754" s="156"/>
      <c r="G754" s="156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2.75" customHeight="1" x14ac:dyDescent="0.25">
      <c r="A755" s="156"/>
      <c r="B755" s="156"/>
      <c r="C755" s="156"/>
      <c r="D755" s="156"/>
      <c r="E755" s="156"/>
      <c r="F755" s="156"/>
      <c r="G755" s="156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2.75" customHeight="1" x14ac:dyDescent="0.25">
      <c r="A756" s="156"/>
      <c r="B756" s="156"/>
      <c r="C756" s="156"/>
      <c r="D756" s="156"/>
      <c r="E756" s="156"/>
      <c r="F756" s="156"/>
      <c r="G756" s="156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2.75" customHeight="1" x14ac:dyDescent="0.25">
      <c r="A757" s="156"/>
      <c r="B757" s="156"/>
      <c r="C757" s="156"/>
      <c r="D757" s="156"/>
      <c r="E757" s="156"/>
      <c r="F757" s="156"/>
      <c r="G757" s="156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2.75" customHeight="1" x14ac:dyDescent="0.25">
      <c r="A758" s="156"/>
      <c r="B758" s="156"/>
      <c r="C758" s="156"/>
      <c r="D758" s="156"/>
      <c r="E758" s="156"/>
      <c r="F758" s="156"/>
      <c r="G758" s="156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2.75" customHeight="1" x14ac:dyDescent="0.25">
      <c r="A759" s="156"/>
      <c r="B759" s="156"/>
      <c r="C759" s="156"/>
      <c r="D759" s="156"/>
      <c r="E759" s="156"/>
      <c r="F759" s="156"/>
      <c r="G759" s="156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2.75" customHeight="1" x14ac:dyDescent="0.25">
      <c r="A760" s="156"/>
      <c r="B760" s="156"/>
      <c r="C760" s="156"/>
      <c r="D760" s="156"/>
      <c r="E760" s="156"/>
      <c r="F760" s="156"/>
      <c r="G760" s="156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2.75" customHeight="1" x14ac:dyDescent="0.25">
      <c r="A761" s="156"/>
      <c r="B761" s="156"/>
      <c r="C761" s="156"/>
      <c r="D761" s="156"/>
      <c r="E761" s="156"/>
      <c r="F761" s="156"/>
      <c r="G761" s="156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2.75" customHeight="1" x14ac:dyDescent="0.25">
      <c r="A762" s="156"/>
      <c r="B762" s="156"/>
      <c r="C762" s="156"/>
      <c r="D762" s="156"/>
      <c r="E762" s="156"/>
      <c r="F762" s="156"/>
      <c r="G762" s="156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2.75" customHeight="1" x14ac:dyDescent="0.25">
      <c r="A763" s="156"/>
      <c r="B763" s="156"/>
      <c r="C763" s="156"/>
      <c r="D763" s="156"/>
      <c r="E763" s="156"/>
      <c r="F763" s="156"/>
      <c r="G763" s="156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2.75" customHeight="1" x14ac:dyDescent="0.25">
      <c r="A764" s="156"/>
      <c r="B764" s="156"/>
      <c r="C764" s="156"/>
      <c r="D764" s="156"/>
      <c r="E764" s="156"/>
      <c r="F764" s="156"/>
      <c r="G764" s="156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2.75" customHeight="1" x14ac:dyDescent="0.25">
      <c r="A765" s="156"/>
      <c r="B765" s="156"/>
      <c r="C765" s="156"/>
      <c r="D765" s="156"/>
      <c r="E765" s="156"/>
      <c r="F765" s="156"/>
      <c r="G765" s="156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2.75" customHeight="1" x14ac:dyDescent="0.25">
      <c r="A766" s="156"/>
      <c r="B766" s="156"/>
      <c r="C766" s="156"/>
      <c r="D766" s="156"/>
      <c r="E766" s="156"/>
      <c r="F766" s="156"/>
      <c r="G766" s="156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2.75" customHeight="1" x14ac:dyDescent="0.25">
      <c r="A767" s="156"/>
      <c r="B767" s="156"/>
      <c r="C767" s="156"/>
      <c r="D767" s="156"/>
      <c r="E767" s="156"/>
      <c r="F767" s="156"/>
      <c r="G767" s="156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2.75" customHeight="1" x14ac:dyDescent="0.25">
      <c r="A768" s="156"/>
      <c r="B768" s="156"/>
      <c r="C768" s="156"/>
      <c r="D768" s="156"/>
      <c r="E768" s="156"/>
      <c r="F768" s="156"/>
      <c r="G768" s="156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2.75" customHeight="1" x14ac:dyDescent="0.25">
      <c r="A769" s="156"/>
      <c r="B769" s="156"/>
      <c r="C769" s="156"/>
      <c r="D769" s="156"/>
      <c r="E769" s="156"/>
      <c r="F769" s="156"/>
      <c r="G769" s="156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2.75" customHeight="1" x14ac:dyDescent="0.25">
      <c r="A770" s="156"/>
      <c r="B770" s="156"/>
      <c r="C770" s="156"/>
      <c r="D770" s="156"/>
      <c r="E770" s="156"/>
      <c r="F770" s="156"/>
      <c r="G770" s="156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2.75" customHeight="1" x14ac:dyDescent="0.25">
      <c r="A771" s="156"/>
      <c r="B771" s="156"/>
      <c r="C771" s="156"/>
      <c r="D771" s="156"/>
      <c r="E771" s="156"/>
      <c r="F771" s="156"/>
      <c r="G771" s="156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2.75" customHeight="1" x14ac:dyDescent="0.25">
      <c r="A772" s="156"/>
      <c r="B772" s="156"/>
      <c r="C772" s="156"/>
      <c r="D772" s="156"/>
      <c r="E772" s="156"/>
      <c r="F772" s="156"/>
      <c r="G772" s="156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2.75" customHeight="1" x14ac:dyDescent="0.25">
      <c r="A773" s="156"/>
      <c r="B773" s="156"/>
      <c r="C773" s="156"/>
      <c r="D773" s="156"/>
      <c r="E773" s="156"/>
      <c r="F773" s="156"/>
      <c r="G773" s="156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2.75" customHeight="1" x14ac:dyDescent="0.25">
      <c r="A774" s="156"/>
      <c r="B774" s="156"/>
      <c r="C774" s="156"/>
      <c r="D774" s="156"/>
      <c r="E774" s="156"/>
      <c r="F774" s="156"/>
      <c r="G774" s="156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2.75" customHeight="1" x14ac:dyDescent="0.25">
      <c r="A775" s="156"/>
      <c r="B775" s="156"/>
      <c r="C775" s="156"/>
      <c r="D775" s="156"/>
      <c r="E775" s="156"/>
      <c r="F775" s="156"/>
      <c r="G775" s="156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2.75" customHeight="1" x14ac:dyDescent="0.25">
      <c r="A776" s="156"/>
      <c r="B776" s="156"/>
      <c r="C776" s="156"/>
      <c r="D776" s="156"/>
      <c r="E776" s="156"/>
      <c r="F776" s="156"/>
      <c r="G776" s="156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2.75" customHeight="1" x14ac:dyDescent="0.25">
      <c r="A777" s="156"/>
      <c r="B777" s="156"/>
      <c r="C777" s="156"/>
      <c r="D777" s="156"/>
      <c r="E777" s="156"/>
      <c r="F777" s="156"/>
      <c r="G777" s="156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2.75" customHeight="1" x14ac:dyDescent="0.25">
      <c r="A778" s="156"/>
      <c r="B778" s="156"/>
      <c r="C778" s="156"/>
      <c r="D778" s="156"/>
      <c r="E778" s="156"/>
      <c r="F778" s="156"/>
      <c r="G778" s="156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2.75" customHeight="1" x14ac:dyDescent="0.25">
      <c r="A779" s="156"/>
      <c r="B779" s="156"/>
      <c r="C779" s="156"/>
      <c r="D779" s="156"/>
      <c r="E779" s="156"/>
      <c r="F779" s="156"/>
      <c r="G779" s="156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2.75" customHeight="1" x14ac:dyDescent="0.25">
      <c r="A780" s="156"/>
      <c r="B780" s="156"/>
      <c r="C780" s="156"/>
      <c r="D780" s="156"/>
      <c r="E780" s="156"/>
      <c r="F780" s="156"/>
      <c r="G780" s="156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2.75" customHeight="1" x14ac:dyDescent="0.25">
      <c r="A781" s="156"/>
      <c r="B781" s="156"/>
      <c r="C781" s="156"/>
      <c r="D781" s="156"/>
      <c r="E781" s="156"/>
      <c r="F781" s="156"/>
      <c r="G781" s="156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2.75" customHeight="1" x14ac:dyDescent="0.25">
      <c r="A782" s="156"/>
      <c r="B782" s="156"/>
      <c r="C782" s="156"/>
      <c r="D782" s="156"/>
      <c r="E782" s="156"/>
      <c r="F782" s="156"/>
      <c r="G782" s="156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2.75" customHeight="1" x14ac:dyDescent="0.25">
      <c r="A783" s="156"/>
      <c r="B783" s="156"/>
      <c r="C783" s="156"/>
      <c r="D783" s="156"/>
      <c r="E783" s="156"/>
      <c r="F783" s="156"/>
      <c r="G783" s="156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2.75" customHeight="1" x14ac:dyDescent="0.25">
      <c r="A784" s="156"/>
      <c r="B784" s="156"/>
      <c r="C784" s="156"/>
      <c r="D784" s="156"/>
      <c r="E784" s="156"/>
      <c r="F784" s="156"/>
      <c r="G784" s="156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2.75" customHeight="1" x14ac:dyDescent="0.25">
      <c r="A785" s="156"/>
      <c r="B785" s="156"/>
      <c r="C785" s="156"/>
      <c r="D785" s="156"/>
      <c r="E785" s="156"/>
      <c r="F785" s="156"/>
      <c r="G785" s="156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2.75" customHeight="1" x14ac:dyDescent="0.25">
      <c r="A786" s="156"/>
      <c r="B786" s="156"/>
      <c r="C786" s="156"/>
      <c r="D786" s="156"/>
      <c r="E786" s="156"/>
      <c r="F786" s="156"/>
      <c r="G786" s="156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2.75" customHeight="1" x14ac:dyDescent="0.25">
      <c r="A787" s="156"/>
      <c r="B787" s="156"/>
      <c r="C787" s="156"/>
      <c r="D787" s="156"/>
      <c r="E787" s="156"/>
      <c r="F787" s="156"/>
      <c r="G787" s="156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2.75" customHeight="1" x14ac:dyDescent="0.25">
      <c r="A788" s="156"/>
      <c r="B788" s="156"/>
      <c r="C788" s="156"/>
      <c r="D788" s="156"/>
      <c r="E788" s="156"/>
      <c r="F788" s="156"/>
      <c r="G788" s="156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2.75" customHeight="1" x14ac:dyDescent="0.25">
      <c r="A789" s="156"/>
      <c r="B789" s="156"/>
      <c r="C789" s="156"/>
      <c r="D789" s="156"/>
      <c r="E789" s="156"/>
      <c r="F789" s="156"/>
      <c r="G789" s="156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2.75" customHeight="1" x14ac:dyDescent="0.25">
      <c r="A790" s="156"/>
      <c r="B790" s="156"/>
      <c r="C790" s="156"/>
      <c r="D790" s="156"/>
      <c r="E790" s="156"/>
      <c r="F790" s="156"/>
      <c r="G790" s="156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2.75" customHeight="1" x14ac:dyDescent="0.25">
      <c r="A791" s="156"/>
      <c r="B791" s="156"/>
      <c r="C791" s="156"/>
      <c r="D791" s="156"/>
      <c r="E791" s="156"/>
      <c r="F791" s="156"/>
      <c r="G791" s="156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2.75" customHeight="1" x14ac:dyDescent="0.25">
      <c r="A792" s="156"/>
      <c r="B792" s="156"/>
      <c r="C792" s="156"/>
      <c r="D792" s="156"/>
      <c r="E792" s="156"/>
      <c r="F792" s="156"/>
      <c r="G792" s="156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2.75" customHeight="1" x14ac:dyDescent="0.25">
      <c r="A793" s="156"/>
      <c r="B793" s="156"/>
      <c r="C793" s="156"/>
      <c r="D793" s="156"/>
      <c r="E793" s="156"/>
      <c r="F793" s="156"/>
      <c r="G793" s="156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2.75" customHeight="1" x14ac:dyDescent="0.25">
      <c r="A794" s="156"/>
      <c r="B794" s="156"/>
      <c r="C794" s="156"/>
      <c r="D794" s="156"/>
      <c r="E794" s="156"/>
      <c r="F794" s="156"/>
      <c r="G794" s="156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2.75" customHeight="1" x14ac:dyDescent="0.25">
      <c r="A795" s="156"/>
      <c r="B795" s="156"/>
      <c r="C795" s="156"/>
      <c r="D795" s="156"/>
      <c r="E795" s="156"/>
      <c r="F795" s="156"/>
      <c r="G795" s="156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2.75" customHeight="1" x14ac:dyDescent="0.25">
      <c r="A796" s="156"/>
      <c r="B796" s="156"/>
      <c r="C796" s="156"/>
      <c r="D796" s="156"/>
      <c r="E796" s="156"/>
      <c r="F796" s="156"/>
      <c r="G796" s="156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2.75" customHeight="1" x14ac:dyDescent="0.25">
      <c r="A797" s="156"/>
      <c r="B797" s="156"/>
      <c r="C797" s="156"/>
      <c r="D797" s="156"/>
      <c r="E797" s="156"/>
      <c r="F797" s="156"/>
      <c r="G797" s="156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2.75" customHeight="1" x14ac:dyDescent="0.25">
      <c r="A798" s="156"/>
      <c r="B798" s="156"/>
      <c r="C798" s="156"/>
      <c r="D798" s="156"/>
      <c r="E798" s="156"/>
      <c r="F798" s="156"/>
      <c r="G798" s="156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2.75" customHeight="1" x14ac:dyDescent="0.25">
      <c r="A799" s="156"/>
      <c r="B799" s="156"/>
      <c r="C799" s="156"/>
      <c r="D799" s="156"/>
      <c r="E799" s="156"/>
      <c r="F799" s="156"/>
      <c r="G799" s="156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2.75" customHeight="1" x14ac:dyDescent="0.25">
      <c r="A800" s="156"/>
      <c r="B800" s="156"/>
      <c r="C800" s="156"/>
      <c r="D800" s="156"/>
      <c r="E800" s="156"/>
      <c r="F800" s="156"/>
      <c r="G800" s="156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2.75" customHeight="1" x14ac:dyDescent="0.25">
      <c r="A801" s="156"/>
      <c r="B801" s="156"/>
      <c r="C801" s="156"/>
      <c r="D801" s="156"/>
      <c r="E801" s="156"/>
      <c r="F801" s="156"/>
      <c r="G801" s="156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2.75" customHeight="1" x14ac:dyDescent="0.25">
      <c r="A802" s="156"/>
      <c r="B802" s="156"/>
      <c r="C802" s="156"/>
      <c r="D802" s="156"/>
      <c r="E802" s="156"/>
      <c r="F802" s="156"/>
      <c r="G802" s="156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2.75" customHeight="1" x14ac:dyDescent="0.25">
      <c r="A803" s="156"/>
      <c r="B803" s="156"/>
      <c r="C803" s="156"/>
      <c r="D803" s="156"/>
      <c r="E803" s="156"/>
      <c r="F803" s="156"/>
      <c r="G803" s="156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2.75" customHeight="1" x14ac:dyDescent="0.25">
      <c r="A804" s="156"/>
      <c r="B804" s="156"/>
      <c r="C804" s="156"/>
      <c r="D804" s="156"/>
      <c r="E804" s="156"/>
      <c r="F804" s="156"/>
      <c r="G804" s="156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2.75" customHeight="1" x14ac:dyDescent="0.25">
      <c r="A805" s="156"/>
      <c r="B805" s="156"/>
      <c r="C805" s="156"/>
      <c r="D805" s="156"/>
      <c r="E805" s="156"/>
      <c r="F805" s="156"/>
      <c r="G805" s="156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2.75" customHeight="1" x14ac:dyDescent="0.25">
      <c r="A806" s="156"/>
      <c r="B806" s="156"/>
      <c r="C806" s="156"/>
      <c r="D806" s="156"/>
      <c r="E806" s="156"/>
      <c r="F806" s="156"/>
      <c r="G806" s="156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2.75" customHeight="1" x14ac:dyDescent="0.25">
      <c r="A807" s="156"/>
      <c r="B807" s="156"/>
      <c r="C807" s="156"/>
      <c r="D807" s="156"/>
      <c r="E807" s="156"/>
      <c r="F807" s="156"/>
      <c r="G807" s="156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2.75" customHeight="1" x14ac:dyDescent="0.25">
      <c r="A808" s="156"/>
      <c r="B808" s="156"/>
      <c r="C808" s="156"/>
      <c r="D808" s="156"/>
      <c r="E808" s="156"/>
      <c r="F808" s="156"/>
      <c r="G808" s="156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2.75" customHeight="1" x14ac:dyDescent="0.25">
      <c r="A809" s="156"/>
      <c r="B809" s="156"/>
      <c r="C809" s="156"/>
      <c r="D809" s="156"/>
      <c r="E809" s="156"/>
      <c r="F809" s="156"/>
      <c r="G809" s="156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2.75" customHeight="1" x14ac:dyDescent="0.25">
      <c r="A810" s="156"/>
      <c r="B810" s="156"/>
      <c r="C810" s="156"/>
      <c r="D810" s="156"/>
      <c r="E810" s="156"/>
      <c r="F810" s="156"/>
      <c r="G810" s="156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2.75" customHeight="1" x14ac:dyDescent="0.25">
      <c r="A811" s="156"/>
      <c r="B811" s="156"/>
      <c r="C811" s="156"/>
      <c r="D811" s="156"/>
      <c r="E811" s="156"/>
      <c r="F811" s="156"/>
      <c r="G811" s="156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2.75" customHeight="1" x14ac:dyDescent="0.25">
      <c r="A812" s="156"/>
      <c r="B812" s="156"/>
      <c r="C812" s="156"/>
      <c r="D812" s="156"/>
      <c r="E812" s="156"/>
      <c r="F812" s="156"/>
      <c r="G812" s="156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2.75" customHeight="1" x14ac:dyDescent="0.25">
      <c r="A813" s="156"/>
      <c r="B813" s="156"/>
      <c r="C813" s="156"/>
      <c r="D813" s="156"/>
      <c r="E813" s="156"/>
      <c r="F813" s="156"/>
      <c r="G813" s="156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2.75" customHeight="1" x14ac:dyDescent="0.25">
      <c r="A814" s="156"/>
      <c r="B814" s="156"/>
      <c r="C814" s="156"/>
      <c r="D814" s="156"/>
      <c r="E814" s="156"/>
      <c r="F814" s="156"/>
      <c r="G814" s="156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2.75" customHeight="1" x14ac:dyDescent="0.25">
      <c r="A815" s="156"/>
      <c r="B815" s="156"/>
      <c r="C815" s="156"/>
      <c r="D815" s="156"/>
      <c r="E815" s="156"/>
      <c r="F815" s="156"/>
      <c r="G815" s="156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2.75" customHeight="1" x14ac:dyDescent="0.25">
      <c r="A816" s="156"/>
      <c r="B816" s="156"/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2.75" customHeight="1" x14ac:dyDescent="0.25">
      <c r="A817" s="156"/>
      <c r="B817" s="156"/>
      <c r="C817" s="156"/>
      <c r="D817" s="156"/>
      <c r="E817" s="156"/>
      <c r="F817" s="156"/>
      <c r="G817" s="156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2.75" customHeight="1" x14ac:dyDescent="0.25">
      <c r="A818" s="156"/>
      <c r="B818" s="156"/>
      <c r="C818" s="156"/>
      <c r="D818" s="156"/>
      <c r="E818" s="156"/>
      <c r="F818" s="156"/>
      <c r="G818" s="156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2.75" customHeight="1" x14ac:dyDescent="0.25">
      <c r="A819" s="156"/>
      <c r="B819" s="156"/>
      <c r="C819" s="156"/>
      <c r="D819" s="156"/>
      <c r="E819" s="156"/>
      <c r="F819" s="156"/>
      <c r="G819" s="156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2.75" customHeight="1" x14ac:dyDescent="0.25">
      <c r="A820" s="156"/>
      <c r="B820" s="156"/>
      <c r="C820" s="156"/>
      <c r="D820" s="156"/>
      <c r="E820" s="156"/>
      <c r="F820" s="156"/>
      <c r="G820" s="156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2.75" customHeight="1" x14ac:dyDescent="0.25">
      <c r="A821" s="156"/>
      <c r="B821" s="156"/>
      <c r="C821" s="156"/>
      <c r="D821" s="156"/>
      <c r="E821" s="156"/>
      <c r="F821" s="156"/>
      <c r="G821" s="156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2.75" customHeight="1" x14ac:dyDescent="0.25">
      <c r="A822" s="156"/>
      <c r="B822" s="156"/>
      <c r="C822" s="156"/>
      <c r="D822" s="156"/>
      <c r="E822" s="156"/>
      <c r="F822" s="156"/>
      <c r="G822" s="156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2.75" customHeight="1" x14ac:dyDescent="0.25">
      <c r="A823" s="156"/>
      <c r="B823" s="156"/>
      <c r="C823" s="156"/>
      <c r="D823" s="156"/>
      <c r="E823" s="156"/>
      <c r="F823" s="156"/>
      <c r="G823" s="156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2.75" customHeight="1" x14ac:dyDescent="0.25">
      <c r="A824" s="156"/>
      <c r="B824" s="156"/>
      <c r="C824" s="156"/>
      <c r="D824" s="156"/>
      <c r="E824" s="156"/>
      <c r="F824" s="156"/>
      <c r="G824" s="156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2.75" customHeight="1" x14ac:dyDescent="0.25">
      <c r="A825" s="156"/>
      <c r="B825" s="156"/>
      <c r="C825" s="156"/>
      <c r="D825" s="156"/>
      <c r="E825" s="156"/>
      <c r="F825" s="156"/>
      <c r="G825" s="156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2.75" customHeight="1" x14ac:dyDescent="0.25">
      <c r="A826" s="156"/>
      <c r="B826" s="156"/>
      <c r="C826" s="156"/>
      <c r="D826" s="156"/>
      <c r="E826" s="156"/>
      <c r="F826" s="156"/>
      <c r="G826" s="156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2.75" customHeight="1" x14ac:dyDescent="0.25">
      <c r="A827" s="156"/>
      <c r="B827" s="156"/>
      <c r="C827" s="156"/>
      <c r="D827" s="156"/>
      <c r="E827" s="156"/>
      <c r="F827" s="156"/>
      <c r="G827" s="156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2.75" customHeight="1" x14ac:dyDescent="0.25">
      <c r="A828" s="156"/>
      <c r="B828" s="156"/>
      <c r="C828" s="156"/>
      <c r="D828" s="156"/>
      <c r="E828" s="156"/>
      <c r="F828" s="156"/>
      <c r="G828" s="156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2.75" customHeight="1" x14ac:dyDescent="0.25">
      <c r="A829" s="156"/>
      <c r="B829" s="156"/>
      <c r="C829" s="156"/>
      <c r="D829" s="156"/>
      <c r="E829" s="156"/>
      <c r="F829" s="156"/>
      <c r="G829" s="156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2.75" customHeight="1" x14ac:dyDescent="0.25">
      <c r="A830" s="156"/>
      <c r="B830" s="156"/>
      <c r="C830" s="156"/>
      <c r="D830" s="156"/>
      <c r="E830" s="156"/>
      <c r="F830" s="156"/>
      <c r="G830" s="156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2.75" customHeight="1" x14ac:dyDescent="0.25">
      <c r="A831" s="156"/>
      <c r="B831" s="156"/>
      <c r="C831" s="156"/>
      <c r="D831" s="156"/>
      <c r="E831" s="156"/>
      <c r="F831" s="156"/>
      <c r="G831" s="156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2.75" customHeight="1" x14ac:dyDescent="0.25">
      <c r="A832" s="156"/>
      <c r="B832" s="156"/>
      <c r="C832" s="156"/>
      <c r="D832" s="156"/>
      <c r="E832" s="156"/>
      <c r="F832" s="156"/>
      <c r="G832" s="156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2.75" customHeight="1" x14ac:dyDescent="0.25">
      <c r="A833" s="156"/>
      <c r="B833" s="156"/>
      <c r="C833" s="156"/>
      <c r="D833" s="156"/>
      <c r="E833" s="156"/>
      <c r="F833" s="156"/>
      <c r="G833" s="156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2.75" customHeight="1" x14ac:dyDescent="0.25">
      <c r="A834" s="156"/>
      <c r="B834" s="156"/>
      <c r="C834" s="156"/>
      <c r="D834" s="156"/>
      <c r="E834" s="156"/>
      <c r="F834" s="156"/>
      <c r="G834" s="156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2.75" customHeight="1" x14ac:dyDescent="0.25">
      <c r="A835" s="156"/>
      <c r="B835" s="156"/>
      <c r="C835" s="156"/>
      <c r="D835" s="156"/>
      <c r="E835" s="156"/>
      <c r="F835" s="156"/>
      <c r="G835" s="156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2.75" customHeight="1" x14ac:dyDescent="0.25">
      <c r="A836" s="156"/>
      <c r="B836" s="156"/>
      <c r="C836" s="156"/>
      <c r="D836" s="156"/>
      <c r="E836" s="156"/>
      <c r="F836" s="156"/>
      <c r="G836" s="156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2.75" customHeight="1" x14ac:dyDescent="0.25">
      <c r="A837" s="156"/>
      <c r="B837" s="156"/>
      <c r="C837" s="156"/>
      <c r="D837" s="156"/>
      <c r="E837" s="156"/>
      <c r="F837" s="156"/>
      <c r="G837" s="156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2.75" customHeight="1" x14ac:dyDescent="0.25">
      <c r="A838" s="156"/>
      <c r="B838" s="156"/>
      <c r="C838" s="156"/>
      <c r="D838" s="156"/>
      <c r="E838" s="156"/>
      <c r="F838" s="156"/>
      <c r="G838" s="156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2.75" customHeight="1" x14ac:dyDescent="0.25">
      <c r="A839" s="156"/>
      <c r="B839" s="156"/>
      <c r="C839" s="156"/>
      <c r="D839" s="156"/>
      <c r="E839" s="156"/>
      <c r="F839" s="156"/>
      <c r="G839" s="156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2.75" customHeight="1" x14ac:dyDescent="0.25">
      <c r="A840" s="156"/>
      <c r="B840" s="156"/>
      <c r="C840" s="156"/>
      <c r="D840" s="156"/>
      <c r="E840" s="156"/>
      <c r="F840" s="156"/>
      <c r="G840" s="156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2.75" customHeight="1" x14ac:dyDescent="0.25">
      <c r="A841" s="156"/>
      <c r="B841" s="156"/>
      <c r="C841" s="156"/>
      <c r="D841" s="156"/>
      <c r="E841" s="156"/>
      <c r="F841" s="156"/>
      <c r="G841" s="156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2.75" customHeight="1" x14ac:dyDescent="0.25">
      <c r="A842" s="156"/>
      <c r="B842" s="156"/>
      <c r="C842" s="156"/>
      <c r="D842" s="156"/>
      <c r="E842" s="156"/>
      <c r="F842" s="156"/>
      <c r="G842" s="156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2.75" customHeight="1" x14ac:dyDescent="0.25">
      <c r="A843" s="156"/>
      <c r="B843" s="156"/>
      <c r="C843" s="156"/>
      <c r="D843" s="156"/>
      <c r="E843" s="156"/>
      <c r="F843" s="156"/>
      <c r="G843" s="156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2.75" customHeight="1" x14ac:dyDescent="0.25">
      <c r="A844" s="156"/>
      <c r="B844" s="156"/>
      <c r="C844" s="156"/>
      <c r="D844" s="156"/>
      <c r="E844" s="156"/>
      <c r="F844" s="156"/>
      <c r="G844" s="156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2.75" customHeight="1" x14ac:dyDescent="0.25">
      <c r="A845" s="156"/>
      <c r="B845" s="156"/>
      <c r="C845" s="156"/>
      <c r="D845" s="156"/>
      <c r="E845" s="156"/>
      <c r="F845" s="156"/>
      <c r="G845" s="156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2.75" customHeight="1" x14ac:dyDescent="0.25">
      <c r="A846" s="156"/>
      <c r="B846" s="156"/>
      <c r="C846" s="156"/>
      <c r="D846" s="156"/>
      <c r="E846" s="156"/>
      <c r="F846" s="156"/>
      <c r="G846" s="156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2.75" customHeight="1" x14ac:dyDescent="0.25">
      <c r="A847" s="156"/>
      <c r="B847" s="156"/>
      <c r="C847" s="156"/>
      <c r="D847" s="156"/>
      <c r="E847" s="156"/>
      <c r="F847" s="156"/>
      <c r="G847" s="156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2.75" customHeight="1" x14ac:dyDescent="0.25">
      <c r="A848" s="156"/>
      <c r="B848" s="156"/>
      <c r="C848" s="156"/>
      <c r="D848" s="156"/>
      <c r="E848" s="156"/>
      <c r="F848" s="156"/>
      <c r="G848" s="156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2.75" customHeight="1" x14ac:dyDescent="0.25">
      <c r="A849" s="156"/>
      <c r="B849" s="156"/>
      <c r="C849" s="156"/>
      <c r="D849" s="156"/>
      <c r="E849" s="156"/>
      <c r="F849" s="156"/>
      <c r="G849" s="156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2.75" customHeight="1" x14ac:dyDescent="0.25">
      <c r="A850" s="156"/>
      <c r="B850" s="156"/>
      <c r="C850" s="156"/>
      <c r="D850" s="156"/>
      <c r="E850" s="156"/>
      <c r="F850" s="156"/>
      <c r="G850" s="156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2.75" customHeight="1" x14ac:dyDescent="0.25">
      <c r="A851" s="156"/>
      <c r="B851" s="156"/>
      <c r="C851" s="156"/>
      <c r="D851" s="156"/>
      <c r="E851" s="156"/>
      <c r="F851" s="156"/>
      <c r="G851" s="156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2.75" customHeight="1" x14ac:dyDescent="0.25">
      <c r="A852" s="156"/>
      <c r="B852" s="156"/>
      <c r="C852" s="156"/>
      <c r="D852" s="156"/>
      <c r="E852" s="156"/>
      <c r="F852" s="156"/>
      <c r="G852" s="156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2.75" customHeight="1" x14ac:dyDescent="0.25">
      <c r="A853" s="156"/>
      <c r="B853" s="156"/>
      <c r="C853" s="156"/>
      <c r="D853" s="156"/>
      <c r="E853" s="156"/>
      <c r="F853" s="156"/>
      <c r="G853" s="156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2.75" customHeight="1" x14ac:dyDescent="0.25">
      <c r="A854" s="156"/>
      <c r="B854" s="156"/>
      <c r="C854" s="156"/>
      <c r="D854" s="156"/>
      <c r="E854" s="156"/>
      <c r="F854" s="156"/>
      <c r="G854" s="156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2.75" customHeight="1" x14ac:dyDescent="0.25">
      <c r="A855" s="156"/>
      <c r="B855" s="156"/>
      <c r="C855" s="156"/>
      <c r="D855" s="156"/>
      <c r="E855" s="156"/>
      <c r="F855" s="156"/>
      <c r="G855" s="156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2.75" customHeight="1" x14ac:dyDescent="0.25">
      <c r="A856" s="156"/>
      <c r="B856" s="156"/>
      <c r="C856" s="156"/>
      <c r="D856" s="156"/>
      <c r="E856" s="156"/>
      <c r="F856" s="156"/>
      <c r="G856" s="156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2.75" customHeight="1" x14ac:dyDescent="0.25">
      <c r="A857" s="156"/>
      <c r="B857" s="156"/>
      <c r="C857" s="156"/>
      <c r="D857" s="156"/>
      <c r="E857" s="156"/>
      <c r="F857" s="156"/>
      <c r="G857" s="156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2.75" customHeight="1" x14ac:dyDescent="0.25">
      <c r="A858" s="156"/>
      <c r="B858" s="156"/>
      <c r="C858" s="156"/>
      <c r="D858" s="156"/>
      <c r="E858" s="156"/>
      <c r="F858" s="156"/>
      <c r="G858" s="156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2.75" customHeight="1" x14ac:dyDescent="0.25">
      <c r="A859" s="156"/>
      <c r="B859" s="156"/>
      <c r="C859" s="156"/>
      <c r="D859" s="156"/>
      <c r="E859" s="156"/>
      <c r="F859" s="156"/>
      <c r="G859" s="156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2.75" customHeight="1" x14ac:dyDescent="0.25">
      <c r="A860" s="156"/>
      <c r="B860" s="156"/>
      <c r="C860" s="156"/>
      <c r="D860" s="156"/>
      <c r="E860" s="156"/>
      <c r="F860" s="156"/>
      <c r="G860" s="156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2.75" customHeight="1" x14ac:dyDescent="0.25">
      <c r="A861" s="156"/>
      <c r="B861" s="156"/>
      <c r="C861" s="156"/>
      <c r="D861" s="156"/>
      <c r="E861" s="156"/>
      <c r="F861" s="156"/>
      <c r="G861" s="156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2.75" customHeight="1" x14ac:dyDescent="0.25">
      <c r="A862" s="156"/>
      <c r="B862" s="156"/>
      <c r="C862" s="156"/>
      <c r="D862" s="156"/>
      <c r="E862" s="156"/>
      <c r="F862" s="156"/>
      <c r="G862" s="156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2.75" customHeight="1" x14ac:dyDescent="0.25">
      <c r="A863" s="156"/>
      <c r="B863" s="156"/>
      <c r="C863" s="156"/>
      <c r="D863" s="156"/>
      <c r="E863" s="156"/>
      <c r="F863" s="156"/>
      <c r="G863" s="156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2.75" customHeight="1" x14ac:dyDescent="0.25">
      <c r="A864" s="156"/>
      <c r="B864" s="156"/>
      <c r="C864" s="156"/>
      <c r="D864" s="156"/>
      <c r="E864" s="156"/>
      <c r="F864" s="156"/>
      <c r="G864" s="156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2.75" customHeight="1" x14ac:dyDescent="0.25">
      <c r="A865" s="156"/>
      <c r="B865" s="156"/>
      <c r="C865" s="156"/>
      <c r="D865" s="156"/>
      <c r="E865" s="156"/>
      <c r="F865" s="156"/>
      <c r="G865" s="156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2.75" customHeight="1" x14ac:dyDescent="0.25">
      <c r="A866" s="156"/>
      <c r="B866" s="156"/>
      <c r="C866" s="156"/>
      <c r="D866" s="156"/>
      <c r="E866" s="156"/>
      <c r="F866" s="156"/>
      <c r="G866" s="156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2.75" customHeight="1" x14ac:dyDescent="0.25">
      <c r="A867" s="156"/>
      <c r="B867" s="156"/>
      <c r="C867" s="156"/>
      <c r="D867" s="156"/>
      <c r="E867" s="156"/>
      <c r="F867" s="156"/>
      <c r="G867" s="156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2.75" customHeight="1" x14ac:dyDescent="0.25">
      <c r="A868" s="156"/>
      <c r="B868" s="156"/>
      <c r="C868" s="156"/>
      <c r="D868" s="156"/>
      <c r="E868" s="156"/>
      <c r="F868" s="156"/>
      <c r="G868" s="156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2.75" customHeight="1" x14ac:dyDescent="0.25">
      <c r="A869" s="156"/>
      <c r="B869" s="156"/>
      <c r="C869" s="156"/>
      <c r="D869" s="156"/>
      <c r="E869" s="156"/>
      <c r="F869" s="156"/>
      <c r="G869" s="156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2.75" customHeight="1" x14ac:dyDescent="0.25">
      <c r="A870" s="156"/>
      <c r="B870" s="156"/>
      <c r="C870" s="156"/>
      <c r="D870" s="156"/>
      <c r="E870" s="156"/>
      <c r="F870" s="156"/>
      <c r="G870" s="156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2.75" customHeight="1" x14ac:dyDescent="0.25">
      <c r="A871" s="156"/>
      <c r="B871" s="156"/>
      <c r="C871" s="156"/>
      <c r="D871" s="156"/>
      <c r="E871" s="156"/>
      <c r="F871" s="156"/>
      <c r="G871" s="156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2.75" customHeight="1" x14ac:dyDescent="0.25">
      <c r="A872" s="156"/>
      <c r="B872" s="156"/>
      <c r="C872" s="156"/>
      <c r="D872" s="156"/>
      <c r="E872" s="156"/>
      <c r="F872" s="156"/>
      <c r="G872" s="156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2.75" customHeight="1" x14ac:dyDescent="0.25">
      <c r="A873" s="156"/>
      <c r="B873" s="156"/>
      <c r="C873" s="156"/>
      <c r="D873" s="156"/>
      <c r="E873" s="156"/>
      <c r="F873" s="156"/>
      <c r="G873" s="156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2.75" customHeight="1" x14ac:dyDescent="0.25">
      <c r="A874" s="156"/>
      <c r="B874" s="156"/>
      <c r="C874" s="156"/>
      <c r="D874" s="156"/>
      <c r="E874" s="156"/>
      <c r="F874" s="156"/>
      <c r="G874" s="156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2.75" customHeight="1" x14ac:dyDescent="0.25">
      <c r="A875" s="156"/>
      <c r="B875" s="156"/>
      <c r="C875" s="156"/>
      <c r="D875" s="156"/>
      <c r="E875" s="156"/>
      <c r="F875" s="156"/>
      <c r="G875" s="156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2.75" customHeight="1" x14ac:dyDescent="0.25">
      <c r="A876" s="156"/>
      <c r="B876" s="156"/>
      <c r="C876" s="156"/>
      <c r="D876" s="156"/>
      <c r="E876" s="156"/>
      <c r="F876" s="156"/>
      <c r="G876" s="156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2.75" customHeight="1" x14ac:dyDescent="0.25">
      <c r="A877" s="156"/>
      <c r="B877" s="156"/>
      <c r="C877" s="156"/>
      <c r="D877" s="156"/>
      <c r="E877" s="156"/>
      <c r="F877" s="156"/>
      <c r="G877" s="156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2.75" customHeight="1" x14ac:dyDescent="0.25">
      <c r="A878" s="156"/>
      <c r="B878" s="156"/>
      <c r="C878" s="156"/>
      <c r="D878" s="156"/>
      <c r="E878" s="156"/>
      <c r="F878" s="156"/>
      <c r="G878" s="156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2.75" customHeight="1" x14ac:dyDescent="0.25">
      <c r="A879" s="156"/>
      <c r="B879" s="156"/>
      <c r="C879" s="156"/>
      <c r="D879" s="156"/>
      <c r="E879" s="156"/>
      <c r="F879" s="156"/>
      <c r="G879" s="156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2.75" customHeight="1" x14ac:dyDescent="0.25">
      <c r="A880" s="156"/>
      <c r="B880" s="156"/>
      <c r="C880" s="156"/>
      <c r="D880" s="156"/>
      <c r="E880" s="156"/>
      <c r="F880" s="156"/>
      <c r="G880" s="156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2.75" customHeight="1" x14ac:dyDescent="0.25">
      <c r="A881" s="156"/>
      <c r="B881" s="156"/>
      <c r="C881" s="156"/>
      <c r="D881" s="156"/>
      <c r="E881" s="156"/>
      <c r="F881" s="156"/>
      <c r="G881" s="156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2.75" customHeight="1" x14ac:dyDescent="0.25">
      <c r="A882" s="156"/>
      <c r="B882" s="156"/>
      <c r="C882" s="156"/>
      <c r="D882" s="156"/>
      <c r="E882" s="156"/>
      <c r="F882" s="156"/>
      <c r="G882" s="156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2.75" customHeight="1" x14ac:dyDescent="0.25">
      <c r="A883" s="156"/>
      <c r="B883" s="156"/>
      <c r="C883" s="156"/>
      <c r="D883" s="156"/>
      <c r="E883" s="156"/>
      <c r="F883" s="156"/>
      <c r="G883" s="156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2.75" customHeight="1" x14ac:dyDescent="0.25">
      <c r="A884" s="156"/>
      <c r="B884" s="156"/>
      <c r="C884" s="156"/>
      <c r="D884" s="156"/>
      <c r="E884" s="156"/>
      <c r="F884" s="156"/>
      <c r="G884" s="156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2.75" customHeight="1" x14ac:dyDescent="0.25">
      <c r="A885" s="156"/>
      <c r="B885" s="156"/>
      <c r="C885" s="156"/>
      <c r="D885" s="156"/>
      <c r="E885" s="156"/>
      <c r="F885" s="156"/>
      <c r="G885" s="156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2.75" customHeight="1" x14ac:dyDescent="0.25">
      <c r="A886" s="156"/>
      <c r="B886" s="156"/>
      <c r="C886" s="156"/>
      <c r="D886" s="156"/>
      <c r="E886" s="156"/>
      <c r="F886" s="156"/>
      <c r="G886" s="156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2.75" customHeight="1" x14ac:dyDescent="0.25">
      <c r="A887" s="156"/>
      <c r="B887" s="156"/>
      <c r="C887" s="156"/>
      <c r="D887" s="156"/>
      <c r="E887" s="156"/>
      <c r="F887" s="156"/>
      <c r="G887" s="156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2.75" customHeight="1" x14ac:dyDescent="0.25">
      <c r="A888" s="156"/>
      <c r="B888" s="156"/>
      <c r="C888" s="156"/>
      <c r="D888" s="156"/>
      <c r="E888" s="156"/>
      <c r="F888" s="156"/>
      <c r="G888" s="156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2.75" customHeight="1" x14ac:dyDescent="0.25">
      <c r="A889" s="156"/>
      <c r="B889" s="156"/>
      <c r="C889" s="156"/>
      <c r="D889" s="156"/>
      <c r="E889" s="156"/>
      <c r="F889" s="156"/>
      <c r="G889" s="156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2.75" customHeight="1" x14ac:dyDescent="0.25">
      <c r="A890" s="156"/>
      <c r="B890" s="156"/>
      <c r="C890" s="156"/>
      <c r="D890" s="156"/>
      <c r="E890" s="156"/>
      <c r="F890" s="156"/>
      <c r="G890" s="156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2.75" customHeight="1" x14ac:dyDescent="0.25">
      <c r="A891" s="156"/>
      <c r="B891" s="156"/>
      <c r="C891" s="156"/>
      <c r="D891" s="156"/>
      <c r="E891" s="156"/>
      <c r="F891" s="156"/>
      <c r="G891" s="156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2.75" customHeight="1" x14ac:dyDescent="0.25">
      <c r="A892" s="156"/>
      <c r="B892" s="156"/>
      <c r="C892" s="156"/>
      <c r="D892" s="156"/>
      <c r="E892" s="156"/>
      <c r="F892" s="156"/>
      <c r="G892" s="156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2.75" customHeight="1" x14ac:dyDescent="0.25">
      <c r="A893" s="156"/>
      <c r="B893" s="156"/>
      <c r="C893" s="156"/>
      <c r="D893" s="156"/>
      <c r="E893" s="156"/>
      <c r="F893" s="156"/>
      <c r="G893" s="156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2.75" customHeight="1" x14ac:dyDescent="0.25">
      <c r="A894" s="156"/>
      <c r="B894" s="156"/>
      <c r="C894" s="156"/>
      <c r="D894" s="156"/>
      <c r="E894" s="156"/>
      <c r="F894" s="156"/>
      <c r="G894" s="156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2.75" customHeight="1" x14ac:dyDescent="0.25">
      <c r="A895" s="156"/>
      <c r="B895" s="156"/>
      <c r="C895" s="156"/>
      <c r="D895" s="156"/>
      <c r="E895" s="156"/>
      <c r="F895" s="156"/>
      <c r="G895" s="156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2.75" customHeight="1" x14ac:dyDescent="0.25">
      <c r="A896" s="156"/>
      <c r="B896" s="156"/>
      <c r="C896" s="156"/>
      <c r="D896" s="156"/>
      <c r="E896" s="156"/>
      <c r="F896" s="156"/>
      <c r="G896" s="156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2.75" customHeight="1" x14ac:dyDescent="0.25">
      <c r="A897" s="156"/>
      <c r="B897" s="156"/>
      <c r="C897" s="156"/>
      <c r="D897" s="156"/>
      <c r="E897" s="156"/>
      <c r="F897" s="156"/>
      <c r="G897" s="156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2.75" customHeight="1" x14ac:dyDescent="0.25">
      <c r="A898" s="156"/>
      <c r="B898" s="156"/>
      <c r="C898" s="156"/>
      <c r="D898" s="156"/>
      <c r="E898" s="156"/>
      <c r="F898" s="156"/>
      <c r="G898" s="156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2.75" customHeight="1" x14ac:dyDescent="0.25">
      <c r="A899" s="156"/>
      <c r="B899" s="156"/>
      <c r="C899" s="156"/>
      <c r="D899" s="156"/>
      <c r="E899" s="156"/>
      <c r="F899" s="156"/>
      <c r="G899" s="156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2.75" customHeight="1" x14ac:dyDescent="0.25">
      <c r="A900" s="156"/>
      <c r="B900" s="156"/>
      <c r="C900" s="156"/>
      <c r="D900" s="156"/>
      <c r="E900" s="156"/>
      <c r="F900" s="156"/>
      <c r="G900" s="156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2.75" customHeight="1" x14ac:dyDescent="0.25">
      <c r="A901" s="156"/>
      <c r="B901" s="156"/>
      <c r="C901" s="156"/>
      <c r="D901" s="156"/>
      <c r="E901" s="156"/>
      <c r="F901" s="156"/>
      <c r="G901" s="156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2.75" customHeight="1" x14ac:dyDescent="0.25">
      <c r="A902" s="156"/>
      <c r="B902" s="156"/>
      <c r="C902" s="156"/>
      <c r="D902" s="156"/>
      <c r="E902" s="156"/>
      <c r="F902" s="156"/>
      <c r="G902" s="156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2.75" customHeight="1" x14ac:dyDescent="0.25">
      <c r="A903" s="156"/>
      <c r="B903" s="156"/>
      <c r="C903" s="156"/>
      <c r="D903" s="156"/>
      <c r="E903" s="156"/>
      <c r="F903" s="156"/>
      <c r="G903" s="156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2.75" customHeight="1" x14ac:dyDescent="0.25">
      <c r="A904" s="156"/>
      <c r="B904" s="156"/>
      <c r="C904" s="156"/>
      <c r="D904" s="156"/>
      <c r="E904" s="156"/>
      <c r="F904" s="156"/>
      <c r="G904" s="156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2.75" customHeight="1" x14ac:dyDescent="0.25">
      <c r="A905" s="156"/>
      <c r="B905" s="156"/>
      <c r="C905" s="156"/>
      <c r="D905" s="156"/>
      <c r="E905" s="156"/>
      <c r="F905" s="156"/>
      <c r="G905" s="156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2.75" customHeight="1" x14ac:dyDescent="0.25">
      <c r="A906" s="156"/>
      <c r="B906" s="156"/>
      <c r="C906" s="156"/>
      <c r="D906" s="156"/>
      <c r="E906" s="156"/>
      <c r="F906" s="156"/>
      <c r="G906" s="156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2.75" customHeight="1" x14ac:dyDescent="0.25">
      <c r="A907" s="156"/>
      <c r="B907" s="156"/>
      <c r="C907" s="156"/>
      <c r="D907" s="156"/>
      <c r="E907" s="156"/>
      <c r="F907" s="156"/>
      <c r="G907" s="156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2.75" customHeight="1" x14ac:dyDescent="0.25">
      <c r="A908" s="156"/>
      <c r="B908" s="156"/>
      <c r="C908" s="156"/>
      <c r="D908" s="156"/>
      <c r="E908" s="156"/>
      <c r="F908" s="156"/>
      <c r="G908" s="156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2.75" customHeight="1" x14ac:dyDescent="0.25">
      <c r="A909" s="156"/>
      <c r="B909" s="156"/>
      <c r="C909" s="156"/>
      <c r="D909" s="156"/>
      <c r="E909" s="156"/>
      <c r="F909" s="156"/>
      <c r="G909" s="156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2.75" customHeight="1" x14ac:dyDescent="0.25">
      <c r="A910" s="156"/>
      <c r="B910" s="156"/>
      <c r="C910" s="156"/>
      <c r="D910" s="156"/>
      <c r="E910" s="156"/>
      <c r="F910" s="156"/>
      <c r="G910" s="156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2.75" customHeight="1" x14ac:dyDescent="0.25">
      <c r="A911" s="156"/>
      <c r="B911" s="156"/>
      <c r="C911" s="156"/>
      <c r="D911" s="156"/>
      <c r="E911" s="156"/>
      <c r="F911" s="156"/>
      <c r="G911" s="156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2.75" customHeight="1" x14ac:dyDescent="0.25">
      <c r="A912" s="156"/>
      <c r="B912" s="156"/>
      <c r="C912" s="156"/>
      <c r="D912" s="156"/>
      <c r="E912" s="156"/>
      <c r="F912" s="156"/>
      <c r="G912" s="156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2.75" customHeight="1" x14ac:dyDescent="0.25">
      <c r="A913" s="156"/>
      <c r="B913" s="156"/>
      <c r="C913" s="156"/>
      <c r="D913" s="156"/>
      <c r="E913" s="156"/>
      <c r="F913" s="156"/>
      <c r="G913" s="156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2.75" customHeight="1" x14ac:dyDescent="0.25">
      <c r="A914" s="156"/>
      <c r="B914" s="156"/>
      <c r="C914" s="156"/>
      <c r="D914" s="156"/>
      <c r="E914" s="156"/>
      <c r="F914" s="156"/>
      <c r="G914" s="156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2.75" customHeight="1" x14ac:dyDescent="0.25">
      <c r="A915" s="156"/>
      <c r="B915" s="156"/>
      <c r="C915" s="156"/>
      <c r="D915" s="156"/>
      <c r="E915" s="156"/>
      <c r="F915" s="156"/>
      <c r="G915" s="156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2.75" customHeight="1" x14ac:dyDescent="0.25">
      <c r="A916" s="156"/>
      <c r="B916" s="156"/>
      <c r="C916" s="156"/>
      <c r="D916" s="156"/>
      <c r="E916" s="156"/>
      <c r="F916" s="156"/>
      <c r="G916" s="156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2.75" customHeight="1" x14ac:dyDescent="0.25">
      <c r="A917" s="156"/>
      <c r="B917" s="156"/>
      <c r="C917" s="156"/>
      <c r="D917" s="156"/>
      <c r="E917" s="156"/>
      <c r="F917" s="156"/>
      <c r="G917" s="156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2.75" customHeight="1" x14ac:dyDescent="0.25">
      <c r="A918" s="156"/>
      <c r="B918" s="156"/>
      <c r="C918" s="156"/>
      <c r="D918" s="156"/>
      <c r="E918" s="156"/>
      <c r="F918" s="156"/>
      <c r="G918" s="156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2.75" customHeight="1" x14ac:dyDescent="0.25">
      <c r="A919" s="156"/>
      <c r="B919" s="156"/>
      <c r="C919" s="156"/>
      <c r="D919" s="156"/>
      <c r="E919" s="156"/>
      <c r="F919" s="156"/>
      <c r="G919" s="156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2.75" customHeight="1" x14ac:dyDescent="0.25">
      <c r="A920" s="156"/>
      <c r="B920" s="156"/>
      <c r="C920" s="156"/>
      <c r="D920" s="156"/>
      <c r="E920" s="156"/>
      <c r="F920" s="156"/>
      <c r="G920" s="156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2.75" customHeight="1" x14ac:dyDescent="0.25">
      <c r="A921" s="156"/>
      <c r="B921" s="156"/>
      <c r="C921" s="156"/>
      <c r="D921" s="156"/>
      <c r="E921" s="156"/>
      <c r="F921" s="156"/>
      <c r="G921" s="156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2.75" customHeight="1" x14ac:dyDescent="0.25">
      <c r="A922" s="156"/>
      <c r="B922" s="156"/>
      <c r="C922" s="156"/>
      <c r="D922" s="156"/>
      <c r="E922" s="156"/>
      <c r="F922" s="156"/>
      <c r="G922" s="156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2.75" customHeight="1" x14ac:dyDescent="0.25">
      <c r="A923" s="156"/>
      <c r="B923" s="156"/>
      <c r="C923" s="156"/>
      <c r="D923" s="156"/>
      <c r="E923" s="156"/>
      <c r="F923" s="156"/>
      <c r="G923" s="156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2.75" customHeight="1" x14ac:dyDescent="0.25">
      <c r="A924" s="156"/>
      <c r="B924" s="156"/>
      <c r="C924" s="156"/>
      <c r="D924" s="156"/>
      <c r="E924" s="156"/>
      <c r="F924" s="156"/>
      <c r="G924" s="156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2.75" customHeight="1" x14ac:dyDescent="0.25">
      <c r="A925" s="156"/>
      <c r="B925" s="156"/>
      <c r="C925" s="156"/>
      <c r="D925" s="156"/>
      <c r="E925" s="156"/>
      <c r="F925" s="156"/>
      <c r="G925" s="156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2.75" customHeight="1" x14ac:dyDescent="0.25">
      <c r="A926" s="156"/>
      <c r="B926" s="156"/>
      <c r="C926" s="156"/>
      <c r="D926" s="156"/>
      <c r="E926" s="156"/>
      <c r="F926" s="156"/>
      <c r="G926" s="156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2.75" customHeight="1" x14ac:dyDescent="0.25">
      <c r="A927" s="156"/>
      <c r="B927" s="156"/>
      <c r="C927" s="156"/>
      <c r="D927" s="156"/>
      <c r="E927" s="156"/>
      <c r="F927" s="156"/>
      <c r="G927" s="156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2.75" customHeight="1" x14ac:dyDescent="0.25">
      <c r="A928" s="156"/>
      <c r="B928" s="156"/>
      <c r="C928" s="156"/>
      <c r="D928" s="156"/>
      <c r="E928" s="156"/>
      <c r="F928" s="156"/>
      <c r="G928" s="156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2.75" customHeight="1" x14ac:dyDescent="0.25">
      <c r="A929" s="156"/>
      <c r="B929" s="156"/>
      <c r="C929" s="156"/>
      <c r="D929" s="156"/>
      <c r="E929" s="156"/>
      <c r="F929" s="156"/>
      <c r="G929" s="156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2.75" customHeight="1" x14ac:dyDescent="0.25">
      <c r="A930" s="156"/>
      <c r="B930" s="156"/>
      <c r="C930" s="156"/>
      <c r="D930" s="156"/>
      <c r="E930" s="156"/>
      <c r="F930" s="156"/>
      <c r="G930" s="156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2.75" customHeight="1" x14ac:dyDescent="0.25">
      <c r="A931" s="156"/>
      <c r="B931" s="156"/>
      <c r="C931" s="156"/>
      <c r="D931" s="156"/>
      <c r="E931" s="156"/>
      <c r="F931" s="156"/>
      <c r="G931" s="156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2.75" customHeight="1" x14ac:dyDescent="0.25">
      <c r="A932" s="156"/>
      <c r="B932" s="156"/>
      <c r="C932" s="156"/>
      <c r="D932" s="156"/>
      <c r="E932" s="156"/>
      <c r="F932" s="156"/>
      <c r="G932" s="156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2.75" customHeight="1" x14ac:dyDescent="0.25">
      <c r="A933" s="156"/>
      <c r="B933" s="156"/>
      <c r="C933" s="156"/>
      <c r="D933" s="156"/>
      <c r="E933" s="156"/>
      <c r="F933" s="156"/>
      <c r="G933" s="156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2.75" customHeight="1" x14ac:dyDescent="0.25">
      <c r="A934" s="156"/>
      <c r="B934" s="156"/>
      <c r="C934" s="156"/>
      <c r="D934" s="156"/>
      <c r="E934" s="156"/>
      <c r="F934" s="156"/>
      <c r="G934" s="156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2.75" customHeight="1" x14ac:dyDescent="0.25">
      <c r="A935" s="156"/>
      <c r="B935" s="156"/>
      <c r="C935" s="156"/>
      <c r="D935" s="156"/>
      <c r="E935" s="156"/>
      <c r="F935" s="156"/>
      <c r="G935" s="156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2.75" customHeight="1" x14ac:dyDescent="0.25">
      <c r="A936" s="156"/>
      <c r="B936" s="156"/>
      <c r="C936" s="156"/>
      <c r="D936" s="156"/>
      <c r="E936" s="156"/>
      <c r="F936" s="156"/>
      <c r="G936" s="156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2.75" customHeight="1" x14ac:dyDescent="0.25">
      <c r="A937" s="156"/>
      <c r="B937" s="156"/>
      <c r="C937" s="156"/>
      <c r="D937" s="156"/>
      <c r="E937" s="156"/>
      <c r="F937" s="156"/>
      <c r="G937" s="156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2.75" customHeight="1" x14ac:dyDescent="0.25">
      <c r="A938" s="156"/>
      <c r="B938" s="156"/>
      <c r="C938" s="156"/>
      <c r="D938" s="156"/>
      <c r="E938" s="156"/>
      <c r="F938" s="156"/>
      <c r="G938" s="156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2.75" customHeight="1" x14ac:dyDescent="0.25">
      <c r="A939" s="156"/>
      <c r="B939" s="156"/>
      <c r="C939" s="156"/>
      <c r="D939" s="156"/>
      <c r="E939" s="156"/>
      <c r="F939" s="156"/>
      <c r="G939" s="156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2.75" customHeight="1" x14ac:dyDescent="0.25">
      <c r="A940" s="156"/>
      <c r="B940" s="156"/>
      <c r="C940" s="156"/>
      <c r="D940" s="156"/>
      <c r="E940" s="156"/>
      <c r="F940" s="156"/>
      <c r="G940" s="156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2.75" customHeight="1" x14ac:dyDescent="0.25">
      <c r="A941" s="156"/>
      <c r="B941" s="156"/>
      <c r="C941" s="156"/>
      <c r="D941" s="156"/>
      <c r="E941" s="156"/>
      <c r="F941" s="156"/>
      <c r="G941" s="156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2.75" customHeight="1" x14ac:dyDescent="0.25">
      <c r="A942" s="156"/>
      <c r="B942" s="156"/>
      <c r="C942" s="156"/>
      <c r="D942" s="156"/>
      <c r="E942" s="156"/>
      <c r="F942" s="156"/>
      <c r="G942" s="156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2.75" customHeight="1" x14ac:dyDescent="0.25">
      <c r="A943" s="156"/>
      <c r="B943" s="156"/>
      <c r="C943" s="156"/>
      <c r="D943" s="156"/>
      <c r="E943" s="156"/>
      <c r="F943" s="156"/>
      <c r="G943" s="156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2.75" customHeight="1" x14ac:dyDescent="0.25">
      <c r="A944" s="156"/>
      <c r="B944" s="156"/>
      <c r="C944" s="156"/>
      <c r="D944" s="156"/>
      <c r="E944" s="156"/>
      <c r="F944" s="156"/>
      <c r="G944" s="156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2.75" customHeight="1" x14ac:dyDescent="0.25">
      <c r="A945" s="156"/>
      <c r="B945" s="156"/>
      <c r="C945" s="156"/>
      <c r="D945" s="156"/>
      <c r="E945" s="156"/>
      <c r="F945" s="156"/>
      <c r="G945" s="156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2.75" customHeight="1" x14ac:dyDescent="0.25">
      <c r="A946" s="156"/>
      <c r="B946" s="156"/>
      <c r="C946" s="156"/>
      <c r="D946" s="156"/>
      <c r="E946" s="156"/>
      <c r="F946" s="156"/>
      <c r="G946" s="156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2.75" customHeight="1" x14ac:dyDescent="0.25">
      <c r="A947" s="156"/>
      <c r="B947" s="156"/>
      <c r="C947" s="156"/>
      <c r="D947" s="156"/>
      <c r="E947" s="156"/>
      <c r="F947" s="156"/>
      <c r="G947" s="156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2.75" customHeight="1" x14ac:dyDescent="0.25">
      <c r="A948" s="156"/>
      <c r="B948" s="156"/>
      <c r="C948" s="156"/>
      <c r="D948" s="156"/>
      <c r="E948" s="156"/>
      <c r="F948" s="156"/>
      <c r="G948" s="156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2.75" customHeight="1" x14ac:dyDescent="0.25">
      <c r="A949" s="156"/>
      <c r="B949" s="156"/>
      <c r="C949" s="156"/>
      <c r="D949" s="156"/>
      <c r="E949" s="156"/>
      <c r="F949" s="156"/>
      <c r="G949" s="156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2.75" customHeight="1" x14ac:dyDescent="0.25">
      <c r="A950" s="156"/>
      <c r="B950" s="156"/>
      <c r="C950" s="156"/>
      <c r="D950" s="156"/>
      <c r="E950" s="156"/>
      <c r="F950" s="156"/>
      <c r="G950" s="156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2.75" customHeight="1" x14ac:dyDescent="0.25">
      <c r="A951" s="156"/>
      <c r="B951" s="156"/>
      <c r="C951" s="156"/>
      <c r="D951" s="156"/>
      <c r="E951" s="156"/>
      <c r="F951" s="156"/>
      <c r="G951" s="156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2.75" customHeight="1" x14ac:dyDescent="0.25">
      <c r="A952" s="156"/>
      <c r="B952" s="156"/>
      <c r="C952" s="156"/>
      <c r="D952" s="156"/>
      <c r="E952" s="156"/>
      <c r="F952" s="156"/>
      <c r="G952" s="156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2.75" customHeight="1" x14ac:dyDescent="0.25">
      <c r="A953" s="156"/>
      <c r="B953" s="156"/>
      <c r="C953" s="156"/>
      <c r="D953" s="156"/>
      <c r="E953" s="156"/>
      <c r="F953" s="156"/>
      <c r="G953" s="156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2.75" customHeight="1" x14ac:dyDescent="0.25">
      <c r="A954" s="156"/>
      <c r="B954" s="156"/>
      <c r="C954" s="156"/>
      <c r="D954" s="156"/>
      <c r="E954" s="156"/>
      <c r="F954" s="156"/>
      <c r="G954" s="156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2.75" customHeight="1" x14ac:dyDescent="0.25">
      <c r="A955" s="156"/>
      <c r="B955" s="156"/>
      <c r="C955" s="156"/>
      <c r="D955" s="156"/>
      <c r="E955" s="156"/>
      <c r="F955" s="156"/>
      <c r="G955" s="156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2.75" customHeight="1" x14ac:dyDescent="0.25">
      <c r="A956" s="156"/>
      <c r="B956" s="156"/>
      <c r="C956" s="156"/>
      <c r="D956" s="156"/>
      <c r="E956" s="156"/>
      <c r="F956" s="156"/>
      <c r="G956" s="156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2.75" customHeight="1" x14ac:dyDescent="0.25">
      <c r="A957" s="156"/>
      <c r="B957" s="156"/>
      <c r="C957" s="156"/>
      <c r="D957" s="156"/>
      <c r="E957" s="156"/>
      <c r="F957" s="156"/>
      <c r="G957" s="156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2.75" customHeight="1" x14ac:dyDescent="0.25">
      <c r="A958" s="156"/>
      <c r="B958" s="156"/>
      <c r="C958" s="156"/>
      <c r="D958" s="156"/>
      <c r="E958" s="156"/>
      <c r="F958" s="156"/>
      <c r="G958" s="156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2.75" customHeight="1" x14ac:dyDescent="0.25">
      <c r="A959" s="156"/>
      <c r="B959" s="156"/>
      <c r="C959" s="156"/>
      <c r="D959" s="156"/>
      <c r="E959" s="156"/>
      <c r="F959" s="156"/>
      <c r="G959" s="156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2.75" customHeight="1" x14ac:dyDescent="0.25">
      <c r="A960" s="156"/>
      <c r="B960" s="156"/>
      <c r="C960" s="156"/>
      <c r="D960" s="156"/>
      <c r="E960" s="156"/>
      <c r="F960" s="156"/>
      <c r="G960" s="156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2.75" customHeight="1" x14ac:dyDescent="0.25">
      <c r="A961" s="156"/>
      <c r="B961" s="156"/>
      <c r="C961" s="156"/>
      <c r="D961" s="156"/>
      <c r="E961" s="156"/>
      <c r="F961" s="156"/>
      <c r="G961" s="156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2.75" customHeight="1" x14ac:dyDescent="0.25">
      <c r="A962" s="156"/>
      <c r="B962" s="156"/>
      <c r="C962" s="156"/>
      <c r="D962" s="156"/>
      <c r="E962" s="156"/>
      <c r="F962" s="156"/>
      <c r="G962" s="156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2.75" customHeight="1" x14ac:dyDescent="0.25">
      <c r="A963" s="156"/>
      <c r="B963" s="156"/>
      <c r="C963" s="156"/>
      <c r="D963" s="156"/>
      <c r="E963" s="156"/>
      <c r="F963" s="156"/>
      <c r="G963" s="156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2.75" customHeight="1" x14ac:dyDescent="0.25">
      <c r="A964" s="156"/>
      <c r="B964" s="156"/>
      <c r="C964" s="156"/>
      <c r="D964" s="156"/>
      <c r="E964" s="156"/>
      <c r="F964" s="156"/>
      <c r="G964" s="156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2.75" customHeight="1" x14ac:dyDescent="0.25">
      <c r="A965" s="156"/>
      <c r="B965" s="156"/>
      <c r="C965" s="156"/>
      <c r="D965" s="156"/>
      <c r="E965" s="156"/>
      <c r="F965" s="156"/>
      <c r="G965" s="156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2.75" customHeight="1" x14ac:dyDescent="0.25">
      <c r="A966" s="156"/>
      <c r="B966" s="156"/>
      <c r="C966" s="156"/>
      <c r="D966" s="156"/>
      <c r="E966" s="156"/>
      <c r="F966" s="156"/>
      <c r="G966" s="156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2.75" customHeight="1" x14ac:dyDescent="0.25">
      <c r="A967" s="156"/>
      <c r="B967" s="156"/>
      <c r="C967" s="156"/>
      <c r="D967" s="156"/>
      <c r="E967" s="156"/>
      <c r="F967" s="156"/>
      <c r="G967" s="156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2.75" customHeight="1" x14ac:dyDescent="0.25">
      <c r="A968" s="156"/>
      <c r="B968" s="156"/>
      <c r="C968" s="156"/>
      <c r="D968" s="156"/>
      <c r="E968" s="156"/>
      <c r="F968" s="156"/>
      <c r="G968" s="156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2.75" customHeight="1" x14ac:dyDescent="0.25">
      <c r="A969" s="156"/>
      <c r="B969" s="156"/>
      <c r="C969" s="156"/>
      <c r="D969" s="156"/>
      <c r="E969" s="156"/>
      <c r="F969" s="156"/>
      <c r="G969" s="156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2.75" customHeight="1" x14ac:dyDescent="0.25">
      <c r="A970" s="156"/>
      <c r="B970" s="156"/>
      <c r="C970" s="156"/>
      <c r="D970" s="156"/>
      <c r="E970" s="156"/>
      <c r="F970" s="156"/>
      <c r="G970" s="156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2.75" customHeight="1" x14ac:dyDescent="0.25">
      <c r="A971" s="156"/>
      <c r="B971" s="156"/>
      <c r="C971" s="156"/>
      <c r="D971" s="156"/>
      <c r="E971" s="156"/>
      <c r="F971" s="156"/>
      <c r="G971" s="156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2.75" customHeight="1" x14ac:dyDescent="0.25">
      <c r="A972" s="156"/>
      <c r="B972" s="156"/>
      <c r="C972" s="156"/>
      <c r="D972" s="156"/>
      <c r="E972" s="156"/>
      <c r="F972" s="156"/>
      <c r="G972" s="156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2.75" customHeight="1" x14ac:dyDescent="0.25">
      <c r="A973" s="156"/>
      <c r="B973" s="156"/>
      <c r="C973" s="156"/>
      <c r="D973" s="156"/>
      <c r="E973" s="156"/>
      <c r="F973" s="156"/>
      <c r="G973" s="156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2.75" customHeight="1" x14ac:dyDescent="0.25">
      <c r="A974" s="156"/>
      <c r="B974" s="156"/>
      <c r="C974" s="156"/>
      <c r="D974" s="156"/>
      <c r="E974" s="156"/>
      <c r="F974" s="156"/>
      <c r="G974" s="156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2.75" customHeight="1" x14ac:dyDescent="0.25">
      <c r="A975" s="156"/>
      <c r="B975" s="156"/>
      <c r="C975" s="156"/>
      <c r="D975" s="156"/>
      <c r="E975" s="156"/>
      <c r="F975" s="156"/>
      <c r="G975" s="156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2.75" customHeight="1" x14ac:dyDescent="0.25">
      <c r="A976" s="156"/>
      <c r="B976" s="156"/>
      <c r="C976" s="156"/>
      <c r="D976" s="156"/>
      <c r="E976" s="156"/>
      <c r="F976" s="156"/>
      <c r="G976" s="156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2.75" customHeight="1" x14ac:dyDescent="0.25">
      <c r="A977" s="156"/>
      <c r="B977" s="156"/>
      <c r="C977" s="156"/>
      <c r="D977" s="156"/>
      <c r="E977" s="156"/>
      <c r="F977" s="156"/>
      <c r="G977" s="156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2.75" customHeight="1" x14ac:dyDescent="0.25">
      <c r="A978" s="156"/>
      <c r="B978" s="156"/>
      <c r="C978" s="156"/>
      <c r="D978" s="156"/>
      <c r="E978" s="156"/>
      <c r="F978" s="156"/>
      <c r="G978" s="156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2.75" customHeight="1" x14ac:dyDescent="0.25">
      <c r="A979" s="156"/>
      <c r="B979" s="156"/>
      <c r="C979" s="156"/>
      <c r="D979" s="156"/>
      <c r="E979" s="156"/>
      <c r="F979" s="156"/>
      <c r="G979" s="156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2.75" customHeight="1" x14ac:dyDescent="0.25">
      <c r="A980" s="156"/>
      <c r="B980" s="156"/>
      <c r="C980" s="156"/>
      <c r="D980" s="156"/>
      <c r="E980" s="156"/>
      <c r="F980" s="156"/>
      <c r="G980" s="156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2.75" customHeight="1" x14ac:dyDescent="0.25">
      <c r="A981" s="156"/>
      <c r="B981" s="156"/>
      <c r="C981" s="156"/>
      <c r="D981" s="156"/>
      <c r="E981" s="156"/>
      <c r="F981" s="156"/>
      <c r="G981" s="156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2.75" customHeight="1" x14ac:dyDescent="0.25">
      <c r="A982" s="156"/>
      <c r="B982" s="156"/>
      <c r="C982" s="156"/>
      <c r="D982" s="156"/>
      <c r="E982" s="156"/>
      <c r="F982" s="156"/>
      <c r="G982" s="156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2.75" customHeight="1" x14ac:dyDescent="0.25">
      <c r="A983" s="156"/>
      <c r="B983" s="156"/>
      <c r="C983" s="156"/>
      <c r="D983" s="156"/>
      <c r="E983" s="156"/>
      <c r="F983" s="156"/>
      <c r="G983" s="156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2.75" customHeight="1" x14ac:dyDescent="0.25">
      <c r="A984" s="156"/>
      <c r="B984" s="156"/>
      <c r="C984" s="156"/>
      <c r="D984" s="156"/>
      <c r="E984" s="156"/>
      <c r="F984" s="156"/>
      <c r="G984" s="156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2.75" customHeight="1" x14ac:dyDescent="0.25">
      <c r="A985" s="156"/>
      <c r="B985" s="156"/>
      <c r="C985" s="156"/>
      <c r="D985" s="156"/>
      <c r="E985" s="156"/>
      <c r="F985" s="156"/>
      <c r="G985" s="156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2.75" customHeight="1" x14ac:dyDescent="0.25">
      <c r="A986" s="156"/>
      <c r="B986" s="156"/>
      <c r="C986" s="156"/>
      <c r="D986" s="156"/>
      <c r="E986" s="156"/>
      <c r="F986" s="156"/>
      <c r="G986" s="156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2.75" customHeight="1" x14ac:dyDescent="0.25">
      <c r="A987" s="156"/>
      <c r="B987" s="156"/>
      <c r="C987" s="156"/>
      <c r="D987" s="156"/>
      <c r="E987" s="156"/>
      <c r="F987" s="156"/>
      <c r="G987" s="156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2.75" customHeight="1" x14ac:dyDescent="0.25">
      <c r="A988" s="156"/>
      <c r="B988" s="156"/>
      <c r="C988" s="156"/>
      <c r="D988" s="156"/>
      <c r="E988" s="156"/>
      <c r="F988" s="156"/>
      <c r="G988" s="156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2.75" customHeight="1" x14ac:dyDescent="0.25">
      <c r="A989" s="156"/>
      <c r="B989" s="156"/>
      <c r="C989" s="156"/>
      <c r="D989" s="156"/>
      <c r="E989" s="156"/>
      <c r="F989" s="156"/>
      <c r="G989" s="156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2.75" customHeight="1" x14ac:dyDescent="0.25">
      <c r="A990" s="156"/>
      <c r="B990" s="156"/>
      <c r="C990" s="156"/>
      <c r="D990" s="156"/>
      <c r="E990" s="156"/>
      <c r="F990" s="156"/>
      <c r="G990" s="156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2.75" customHeight="1" x14ac:dyDescent="0.25">
      <c r="A991" s="156"/>
      <c r="B991" s="156"/>
      <c r="C991" s="156"/>
      <c r="D991" s="156"/>
      <c r="E991" s="156"/>
      <c r="F991" s="156"/>
      <c r="G991" s="156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2.75" customHeight="1" x14ac:dyDescent="0.25">
      <c r="A992" s="156"/>
      <c r="B992" s="156"/>
      <c r="C992" s="156"/>
      <c r="D992" s="156"/>
      <c r="E992" s="156"/>
      <c r="F992" s="156"/>
      <c r="G992" s="156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2.75" customHeight="1" x14ac:dyDescent="0.25">
      <c r="A993" s="156"/>
      <c r="B993" s="156"/>
      <c r="C993" s="156"/>
      <c r="D993" s="156"/>
      <c r="E993" s="156"/>
      <c r="F993" s="156"/>
      <c r="G993" s="156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2.75" customHeight="1" x14ac:dyDescent="0.25">
      <c r="A994" s="156"/>
      <c r="B994" s="156"/>
      <c r="C994" s="156"/>
      <c r="D994" s="156"/>
      <c r="E994" s="156"/>
      <c r="F994" s="156"/>
      <c r="G994" s="156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2.75" customHeight="1" x14ac:dyDescent="0.25">
      <c r="A995" s="156"/>
      <c r="B995" s="156"/>
      <c r="C995" s="156"/>
      <c r="D995" s="156"/>
      <c r="E995" s="156"/>
      <c r="F995" s="156"/>
      <c r="G995" s="156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2.75" customHeight="1" x14ac:dyDescent="0.25">
      <c r="A996" s="156"/>
      <c r="B996" s="156"/>
      <c r="C996" s="156"/>
      <c r="D996" s="156"/>
      <c r="E996" s="156"/>
      <c r="F996" s="156"/>
      <c r="G996" s="156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2.75" customHeight="1" x14ac:dyDescent="0.25">
      <c r="A997" s="156"/>
      <c r="B997" s="156"/>
      <c r="C997" s="156"/>
      <c r="D997" s="156"/>
      <c r="E997" s="156"/>
      <c r="F997" s="156"/>
      <c r="G997" s="156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2.75" customHeight="1" x14ac:dyDescent="0.25">
      <c r="A998" s="156"/>
      <c r="B998" s="156"/>
      <c r="C998" s="156"/>
      <c r="D998" s="156"/>
      <c r="E998" s="156"/>
      <c r="F998" s="156"/>
      <c r="G998" s="156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2.75" customHeight="1" x14ac:dyDescent="0.25">
      <c r="A999" s="156"/>
      <c r="B999" s="156"/>
      <c r="C999" s="156"/>
      <c r="D999" s="156"/>
      <c r="E999" s="156"/>
      <c r="F999" s="156"/>
      <c r="G999" s="156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2.75" customHeight="1" x14ac:dyDescent="0.25">
      <c r="A1000" s="156"/>
      <c r="B1000" s="156"/>
      <c r="C1000" s="156"/>
      <c r="D1000" s="156"/>
      <c r="E1000" s="156"/>
      <c r="F1000" s="156"/>
      <c r="G1000" s="156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12">
    <mergeCell ref="C17:D17"/>
    <mergeCell ref="C18:D18"/>
    <mergeCell ref="B1:H1"/>
    <mergeCell ref="C2:H2"/>
    <mergeCell ref="C4:H4"/>
    <mergeCell ref="B12:H12"/>
    <mergeCell ref="B14:H14"/>
    <mergeCell ref="C19:D19"/>
    <mergeCell ref="C20:D20"/>
    <mergeCell ref="B31:G31"/>
    <mergeCell ref="G36:G37"/>
    <mergeCell ref="G41:G42"/>
  </mergeCells>
  <printOptions horizontalCentered="1"/>
  <pageMargins left="0.70866141732283472" right="0.70866141732283472" top="0.74803149606299213" bottom="0.74803149606299213" header="0" footer="0"/>
  <pageSetup paperSize="9" scale="85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view="pageBreakPreview" topLeftCell="B16" zoomScale="118" zoomScaleNormal="100" zoomScaleSheetLayoutView="118" workbookViewId="0">
      <selection activeCell="G37" sqref="G37"/>
    </sheetView>
  </sheetViews>
  <sheetFormatPr baseColWidth="10" defaultColWidth="14.42578125" defaultRowHeight="15" customHeight="1" x14ac:dyDescent="0.25"/>
  <cols>
    <col min="1" max="1" width="0.85546875" customWidth="1"/>
    <col min="2" max="2" width="13.85546875" customWidth="1"/>
    <col min="3" max="3" width="26.42578125" customWidth="1"/>
    <col min="4" max="4" width="9.140625" customWidth="1"/>
    <col min="5" max="5" width="9.42578125" customWidth="1"/>
    <col min="6" max="6" width="7.5703125" customWidth="1"/>
    <col min="7" max="7" width="10.7109375" customWidth="1"/>
    <col min="8" max="8" width="14" customWidth="1"/>
    <col min="9" max="9" width="1.5703125" customWidth="1"/>
    <col min="10" max="10" width="10" customWidth="1"/>
    <col min="11" max="26" width="11.42578125" customWidth="1"/>
  </cols>
  <sheetData>
    <row r="1" spans="1:26" ht="45" customHeight="1" x14ac:dyDescent="0.25">
      <c r="A1" s="156"/>
      <c r="B1" s="736"/>
      <c r="C1" s="501"/>
      <c r="D1" s="501"/>
      <c r="E1" s="501"/>
      <c r="F1" s="501"/>
      <c r="G1" s="501"/>
      <c r="H1" s="501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44.25" customHeight="1" x14ac:dyDescent="0.25">
      <c r="A2" s="156"/>
      <c r="B2" s="272" t="str">
        <f>'RESUMEN C.I.'!B3</f>
        <v>PROYECTO:</v>
      </c>
      <c r="C2" s="737" t="str">
        <f>+'DATOS '!$D$5</f>
        <v>“MEJORAMIENTO DE VIVIENDA RURAL EN EL CENTRO POBLADO AGUAS DE NIEVE - DISTRITO DE MONOBAMBA - PROVINCIA DE JAUJA; CENTROS POBLADOS PUCALOMA Y UTCUYACU - DISTRITO DE VITOC - PROVINCIA DE CHANCHAMAYO - DEPARTAMENTO DE JUNIN"</v>
      </c>
      <c r="D2" s="738"/>
      <c r="E2" s="738"/>
      <c r="F2" s="738"/>
      <c r="G2" s="738"/>
      <c r="H2" s="738"/>
      <c r="I2" s="4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spans="1:26" ht="15" customHeight="1" x14ac:dyDescent="0.25">
      <c r="A3" s="156"/>
      <c r="B3" s="158" t="str">
        <f>'RESUMEN C.I.'!B4</f>
        <v>UBICACIÓN:</v>
      </c>
      <c r="C3" s="158"/>
      <c r="D3" s="10"/>
      <c r="E3" s="157"/>
      <c r="F3" s="10"/>
      <c r="G3" s="157"/>
      <c r="H3" s="10"/>
      <c r="I3" s="4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</row>
    <row r="4" spans="1:26" ht="23.25" customHeight="1" x14ac:dyDescent="0.25">
      <c r="A4" s="156"/>
      <c r="B4" s="161" t="s">
        <v>248</v>
      </c>
      <c r="C4" s="734" t="str">
        <f>+'DATOS '!$D$7</f>
        <v>PUCALOMA - UTCUMAYO - AGUAS DE NIEVE</v>
      </c>
      <c r="D4" s="501"/>
      <c r="E4" s="501"/>
      <c r="F4" s="501"/>
      <c r="G4" s="501"/>
      <c r="H4" s="501"/>
      <c r="I4" s="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15" customHeight="1" x14ac:dyDescent="0.25">
      <c r="A5" s="156"/>
      <c r="B5" s="161" t="s">
        <v>249</v>
      </c>
      <c r="C5" s="161" t="str">
        <f>+'DATOS '!$D$8</f>
        <v>VITOC - MONOBAMBA</v>
      </c>
      <c r="D5" s="18"/>
      <c r="E5" s="18"/>
      <c r="F5" s="18"/>
      <c r="G5" s="18"/>
      <c r="H5" s="18"/>
      <c r="I5" s="4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5" customHeight="1" x14ac:dyDescent="0.25">
      <c r="A6" s="156"/>
      <c r="B6" s="161" t="s">
        <v>250</v>
      </c>
      <c r="C6" s="161" t="str">
        <f>+'DATOS '!$D$9</f>
        <v>CHANCHAMAYO</v>
      </c>
      <c r="D6" s="10"/>
      <c r="E6" s="18"/>
      <c r="F6" s="10"/>
      <c r="G6" s="18"/>
      <c r="H6" s="10"/>
      <c r="I6" s="4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15" customHeight="1" x14ac:dyDescent="0.25">
      <c r="A7" s="156"/>
      <c r="B7" s="161" t="s">
        <v>251</v>
      </c>
      <c r="C7" s="161" t="str">
        <f>+'DATOS '!$D$10</f>
        <v>JUNIN</v>
      </c>
      <c r="D7" s="10"/>
      <c r="E7" s="18"/>
      <c r="F7" s="10"/>
      <c r="G7" s="18"/>
      <c r="H7" s="10"/>
      <c r="I7" s="4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15" customHeight="1" x14ac:dyDescent="0.25">
      <c r="A8" s="156"/>
      <c r="B8" s="158" t="str">
        <f>'RESUMEN C.I.'!B9</f>
        <v>ENTIDAD:</v>
      </c>
      <c r="C8" s="158" t="str">
        <f>+'DATOS '!$D$11</f>
        <v>MINISTERIO DE VIVIENDA, CONSTRUCCION Y SANEAMIENTO</v>
      </c>
      <c r="D8" s="10"/>
      <c r="E8" s="18"/>
      <c r="F8" s="10"/>
      <c r="G8" s="18"/>
      <c r="H8" s="10"/>
      <c r="I8" s="4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</row>
    <row r="9" spans="1:26" ht="15" customHeight="1" x14ac:dyDescent="0.25">
      <c r="A9" s="156"/>
      <c r="B9" s="158"/>
      <c r="C9" s="158" t="str">
        <f>+'DATOS '!$D$12</f>
        <v>PROGRAMA NACIONAL DE VIVIENDA RURAL</v>
      </c>
      <c r="D9" s="10"/>
      <c r="E9" s="18"/>
      <c r="F9" s="10"/>
      <c r="G9" s="18"/>
      <c r="H9" s="10"/>
      <c r="I9" s="4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15" customHeight="1" x14ac:dyDescent="0.25">
      <c r="A10" s="156"/>
      <c r="B10" s="158" t="str">
        <f>'RESUMEN C.I.'!B11</f>
        <v>PROYECTISTA:</v>
      </c>
      <c r="C10" s="161" t="str">
        <f>+'DATOS '!$D$13</f>
        <v xml:space="preserve">ING. KEMMER EMELY SANCHEZ ZARATE </v>
      </c>
      <c r="D10" s="10"/>
      <c r="E10" s="18"/>
      <c r="F10" s="10"/>
      <c r="G10" s="18"/>
      <c r="H10" s="10"/>
      <c r="I10" s="4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15" customHeight="1" x14ac:dyDescent="0.25">
      <c r="A11" s="156"/>
      <c r="B11" s="4"/>
      <c r="C11" s="4"/>
      <c r="D11" s="4"/>
      <c r="E11" s="4"/>
      <c r="F11" s="4"/>
      <c r="G11" s="4"/>
      <c r="H11" s="4"/>
      <c r="I11" s="4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12.75" customHeight="1" x14ac:dyDescent="0.25">
      <c r="A12" s="156"/>
      <c r="B12" s="719" t="s">
        <v>261</v>
      </c>
      <c r="C12" s="514"/>
      <c r="D12" s="514"/>
      <c r="E12" s="514"/>
      <c r="F12" s="514"/>
      <c r="G12" s="514"/>
      <c r="H12" s="517"/>
      <c r="I12" s="167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1.25" customHeight="1" x14ac:dyDescent="0.25">
      <c r="A13" s="168"/>
      <c r="B13" s="169"/>
      <c r="C13" s="169"/>
      <c r="D13" s="169"/>
      <c r="E13" s="169"/>
      <c r="F13" s="169"/>
      <c r="G13" s="169"/>
      <c r="H13" s="169"/>
      <c r="I13" s="172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</row>
    <row r="14" spans="1:26" ht="18.75" customHeight="1" x14ac:dyDescent="0.25">
      <c r="A14" s="156"/>
      <c r="B14" s="719" t="s">
        <v>355</v>
      </c>
      <c r="C14" s="514"/>
      <c r="D14" s="514"/>
      <c r="E14" s="514"/>
      <c r="F14" s="514"/>
      <c r="G14" s="514"/>
      <c r="H14" s="515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12.75" customHeight="1" x14ac:dyDescent="0.25">
      <c r="A15" s="156"/>
      <c r="B15" s="221"/>
      <c r="C15" s="221"/>
      <c r="D15" s="221"/>
      <c r="E15" s="221"/>
      <c r="F15" s="221"/>
      <c r="G15" s="223"/>
      <c r="H15" s="223"/>
      <c r="I15" s="167"/>
      <c r="J15" s="167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12.75" customHeight="1" x14ac:dyDescent="0.25">
      <c r="A16" s="156"/>
      <c r="B16" s="304" t="s">
        <v>324</v>
      </c>
      <c r="C16" s="194"/>
      <c r="D16" s="194"/>
      <c r="E16" s="194"/>
      <c r="F16" s="305"/>
      <c r="G16" s="305"/>
      <c r="H16" s="305"/>
      <c r="I16" s="306"/>
      <c r="J16" s="307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12.75" customHeight="1" x14ac:dyDescent="0.25">
      <c r="A17" s="156"/>
      <c r="B17" s="274" t="s">
        <v>102</v>
      </c>
      <c r="C17" s="732" t="s">
        <v>266</v>
      </c>
      <c r="D17" s="525"/>
      <c r="E17" s="275"/>
      <c r="F17" s="275" t="s">
        <v>325</v>
      </c>
      <c r="G17" s="276" t="s">
        <v>120</v>
      </c>
      <c r="H17" s="167"/>
      <c r="I17" s="167"/>
      <c r="J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spans="1:26" ht="12.75" customHeight="1" x14ac:dyDescent="0.25">
      <c r="A18" s="156"/>
      <c r="B18" s="277" t="s">
        <v>326</v>
      </c>
      <c r="C18" s="728" t="s">
        <v>327</v>
      </c>
      <c r="D18" s="525"/>
      <c r="E18" s="278"/>
      <c r="F18" s="279">
        <v>4000</v>
      </c>
      <c r="G18" s="280" t="s">
        <v>328</v>
      </c>
      <c r="H18" s="167"/>
      <c r="I18" s="308"/>
      <c r="J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spans="1:26" ht="12.75" customHeight="1" x14ac:dyDescent="0.25">
      <c r="A19" s="156"/>
      <c r="B19" s="277" t="s">
        <v>329</v>
      </c>
      <c r="C19" s="728" t="s">
        <v>353</v>
      </c>
      <c r="D19" s="525"/>
      <c r="E19" s="278"/>
      <c r="F19" s="279">
        <f>+ADMINISTRATIVO!F19</f>
        <v>5</v>
      </c>
      <c r="G19" s="280" t="s">
        <v>295</v>
      </c>
      <c r="H19" s="167"/>
      <c r="I19" s="167"/>
      <c r="J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12.75" customHeight="1" x14ac:dyDescent="0.25">
      <c r="A20" s="156"/>
      <c r="B20" s="277" t="s">
        <v>331</v>
      </c>
      <c r="C20" s="729" t="s">
        <v>350</v>
      </c>
      <c r="D20" s="548"/>
      <c r="E20" s="281"/>
      <c r="F20" s="279">
        <f>+RESIDENTE!F20</f>
        <v>42</v>
      </c>
      <c r="G20" s="280" t="s">
        <v>333</v>
      </c>
      <c r="H20" s="167"/>
      <c r="I20" s="167"/>
      <c r="J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2.75" customHeight="1" x14ac:dyDescent="0.25">
      <c r="A21" s="156"/>
      <c r="B21" s="221"/>
      <c r="C21" s="221"/>
      <c r="D21" s="221"/>
      <c r="E21" s="221"/>
      <c r="F21" s="221"/>
      <c r="G21" s="221"/>
      <c r="H21" s="221"/>
      <c r="I21" s="167"/>
      <c r="J21" s="167"/>
      <c r="K21" s="167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2.75" customHeight="1" x14ac:dyDescent="0.25">
      <c r="A22" s="156"/>
      <c r="B22" s="156"/>
      <c r="C22" s="156"/>
      <c r="D22" s="156"/>
      <c r="E22" s="156"/>
      <c r="F22" s="156"/>
      <c r="G22" s="156"/>
      <c r="H22" s="156"/>
      <c r="I22" s="167"/>
      <c r="J22" s="167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2.75" customHeight="1" x14ac:dyDescent="0.25">
      <c r="A23" s="156"/>
      <c r="B23" s="309" t="s">
        <v>334</v>
      </c>
      <c r="C23" s="309"/>
      <c r="D23" s="309"/>
      <c r="E23" s="309"/>
      <c r="F23" s="221"/>
      <c r="G23" s="221"/>
      <c r="H23" s="221"/>
      <c r="I23" s="167"/>
      <c r="J23" s="167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2.75" customHeight="1" x14ac:dyDescent="0.25">
      <c r="A24" s="156"/>
      <c r="B24" s="283" t="s">
        <v>102</v>
      </c>
      <c r="C24" s="283" t="s">
        <v>266</v>
      </c>
      <c r="D24" s="283" t="s">
        <v>268</v>
      </c>
      <c r="E24" s="283" t="s">
        <v>335</v>
      </c>
      <c r="F24" s="283" t="s">
        <v>231</v>
      </c>
      <c r="G24" s="283" t="s">
        <v>269</v>
      </c>
      <c r="H24" s="283" t="s">
        <v>270</v>
      </c>
      <c r="I24" s="167"/>
      <c r="J24" s="167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2.75" customHeight="1" x14ac:dyDescent="0.25">
      <c r="A25" s="156"/>
      <c r="B25" s="284">
        <v>1</v>
      </c>
      <c r="C25" s="280" t="s">
        <v>336</v>
      </c>
      <c r="D25" s="285">
        <v>0.1</v>
      </c>
      <c r="E25" s="282">
        <v>1</v>
      </c>
      <c r="F25" s="282">
        <v>1</v>
      </c>
      <c r="G25" s="286">
        <f>+D25*H26</f>
        <v>2000</v>
      </c>
      <c r="H25" s="286">
        <f>+G25</f>
        <v>2000</v>
      </c>
      <c r="I25" s="167"/>
      <c r="J25" s="167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2.75" customHeight="1" x14ac:dyDescent="0.25">
      <c r="A26" s="156"/>
      <c r="B26" s="277" t="s">
        <v>329</v>
      </c>
      <c r="C26" s="280" t="s">
        <v>337</v>
      </c>
      <c r="D26" s="287">
        <v>1</v>
      </c>
      <c r="E26" s="287">
        <v>1</v>
      </c>
      <c r="F26" s="282">
        <f>+F19</f>
        <v>5</v>
      </c>
      <c r="G26" s="286">
        <f>+F18</f>
        <v>4000</v>
      </c>
      <c r="H26" s="286">
        <f t="shared" ref="H26:H27" si="0">+D26*F26*G26*E26</f>
        <v>20000</v>
      </c>
      <c r="I26" s="167"/>
      <c r="J26" s="167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2.75" customHeight="1" x14ac:dyDescent="0.25">
      <c r="A27" s="156"/>
      <c r="B27" s="277" t="s">
        <v>331</v>
      </c>
      <c r="C27" s="280" t="s">
        <v>338</v>
      </c>
      <c r="D27" s="287">
        <v>1</v>
      </c>
      <c r="E27" s="287">
        <v>1</v>
      </c>
      <c r="F27" s="282">
        <f>+F26</f>
        <v>5</v>
      </c>
      <c r="G27" s="286">
        <v>800</v>
      </c>
      <c r="H27" s="286">
        <f t="shared" si="0"/>
        <v>4000</v>
      </c>
      <c r="I27" s="167"/>
      <c r="J27" s="167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2.75" customHeight="1" x14ac:dyDescent="0.25">
      <c r="A28" s="156"/>
      <c r="B28" s="277" t="s">
        <v>339</v>
      </c>
      <c r="C28" s="280" t="s">
        <v>340</v>
      </c>
      <c r="D28" s="285">
        <v>0.18</v>
      </c>
      <c r="E28" s="287">
        <v>1</v>
      </c>
      <c r="F28" s="282">
        <v>1</v>
      </c>
      <c r="G28" s="286">
        <f>+D28*H26</f>
        <v>3600</v>
      </c>
      <c r="H28" s="286">
        <f>+G28</f>
        <v>3600</v>
      </c>
      <c r="I28" s="167"/>
      <c r="J28" s="167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2.75" customHeight="1" x14ac:dyDescent="0.25">
      <c r="A29" s="156"/>
      <c r="B29" s="327"/>
      <c r="C29" s="328"/>
      <c r="D29" s="329"/>
      <c r="E29" s="329"/>
      <c r="F29" s="330"/>
      <c r="G29" s="331"/>
      <c r="H29" s="331"/>
      <c r="I29" s="167"/>
      <c r="J29" s="167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2.75" customHeight="1" x14ac:dyDescent="0.25">
      <c r="A30" s="156"/>
      <c r="B30" s="221"/>
      <c r="C30" s="221"/>
      <c r="D30" s="221"/>
      <c r="E30" s="221"/>
      <c r="F30" s="221"/>
      <c r="G30" s="222"/>
      <c r="H30" s="222"/>
      <c r="I30" s="156"/>
      <c r="J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8" customHeight="1" x14ac:dyDescent="0.25">
      <c r="A31" s="311"/>
      <c r="B31" s="735" t="s">
        <v>356</v>
      </c>
      <c r="C31" s="514"/>
      <c r="D31" s="514"/>
      <c r="E31" s="514"/>
      <c r="F31" s="514"/>
      <c r="G31" s="517"/>
      <c r="H31" s="312">
        <f>SUM(H25:H30)</f>
        <v>29600</v>
      </c>
      <c r="I31" s="311"/>
      <c r="J31" s="311"/>
      <c r="K31" s="311"/>
      <c r="L31" s="311"/>
      <c r="M31" s="311"/>
      <c r="N31" s="311"/>
      <c r="O31" s="311"/>
      <c r="P31" s="311"/>
      <c r="Q31" s="311"/>
      <c r="R31" s="311"/>
      <c r="S31" s="311"/>
      <c r="T31" s="311"/>
      <c r="U31" s="311"/>
      <c r="V31" s="311"/>
      <c r="W31" s="311"/>
      <c r="X31" s="311"/>
      <c r="Y31" s="311"/>
      <c r="Z31" s="311"/>
    </row>
    <row r="32" spans="1:26" ht="12.75" customHeight="1" x14ac:dyDescent="0.25">
      <c r="A32" s="156"/>
      <c r="B32" s="221"/>
      <c r="C32" s="221"/>
      <c r="D32" s="221"/>
      <c r="E32" s="221"/>
      <c r="F32" s="221"/>
      <c r="G32" s="221"/>
      <c r="H32" s="221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2.75" customHeight="1" x14ac:dyDescent="0.25">
      <c r="A33" s="156"/>
      <c r="B33" s="156"/>
      <c r="C33" s="156"/>
      <c r="D33" s="156"/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2.75" customHeight="1" x14ac:dyDescent="0.25">
      <c r="A34" s="156"/>
      <c r="B34" s="156"/>
      <c r="C34" s="156"/>
      <c r="D34" s="156"/>
      <c r="E34" s="156"/>
      <c r="F34" s="156"/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2.75" customHeight="1" x14ac:dyDescent="0.25">
      <c r="A35" s="156"/>
      <c r="B35" s="156"/>
      <c r="C35" s="292"/>
      <c r="D35" s="293"/>
      <c r="E35" s="292"/>
      <c r="F35" s="292"/>
      <c r="G35" s="731"/>
      <c r="H35" s="294"/>
      <c r="I35" s="194"/>
      <c r="J35" s="294"/>
      <c r="K35" s="292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2.75" customHeight="1" x14ac:dyDescent="0.25">
      <c r="A36" s="156"/>
      <c r="B36" s="156"/>
      <c r="C36" s="295"/>
      <c r="D36" s="295"/>
      <c r="E36" s="295"/>
      <c r="F36" s="295"/>
      <c r="G36" s="501"/>
      <c r="H36" s="295"/>
      <c r="I36" s="194"/>
      <c r="J36" s="295"/>
      <c r="K36" s="295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2.75" customHeight="1" x14ac:dyDescent="0.25">
      <c r="A37" s="156"/>
      <c r="B37" s="156"/>
      <c r="C37" s="302"/>
      <c r="D37" s="298"/>
      <c r="E37" s="299"/>
      <c r="F37" s="299"/>
      <c r="G37" s="299"/>
      <c r="H37" s="299"/>
      <c r="I37" s="300"/>
      <c r="J37" s="299"/>
      <c r="K37" s="299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2.75" customHeight="1" x14ac:dyDescent="0.25">
      <c r="A38" s="156"/>
      <c r="B38" s="156"/>
      <c r="C38" s="302"/>
      <c r="D38" s="298"/>
      <c r="E38" s="299"/>
      <c r="F38" s="299"/>
      <c r="G38" s="299"/>
      <c r="H38" s="299"/>
      <c r="I38" s="300"/>
      <c r="J38" s="299"/>
      <c r="K38" s="299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2.75" customHeight="1" x14ac:dyDescent="0.25">
      <c r="A39" s="156"/>
      <c r="B39" s="156"/>
      <c r="C39" s="302"/>
      <c r="D39" s="298"/>
      <c r="E39" s="299"/>
      <c r="F39" s="299"/>
      <c r="G39" s="299"/>
      <c r="H39" s="299"/>
      <c r="I39" s="300"/>
      <c r="J39" s="299"/>
      <c r="K39" s="299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2.75" customHeight="1" x14ac:dyDescent="0.25">
      <c r="A40" s="156"/>
      <c r="B40" s="156"/>
      <c r="C40" s="295"/>
      <c r="D40" s="293"/>
      <c r="E40" s="292"/>
      <c r="F40" s="292"/>
      <c r="G40" s="731"/>
      <c r="H40" s="292"/>
      <c r="I40" s="194"/>
      <c r="J40" s="292"/>
      <c r="K40" s="295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2.75" customHeight="1" x14ac:dyDescent="0.25">
      <c r="A41" s="156"/>
      <c r="B41" s="156"/>
      <c r="C41" s="194"/>
      <c r="D41" s="295"/>
      <c r="E41" s="295"/>
      <c r="F41" s="295"/>
      <c r="G41" s="501"/>
      <c r="H41" s="299"/>
      <c r="I41" s="300"/>
      <c r="J41" s="299"/>
      <c r="K41" s="299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2.75" customHeight="1" x14ac:dyDescent="0.25">
      <c r="A42" s="156"/>
      <c r="B42" s="156"/>
      <c r="C42" s="302"/>
      <c r="D42" s="298"/>
      <c r="E42" s="299"/>
      <c r="F42" s="299"/>
      <c r="G42" s="299"/>
      <c r="H42" s="299"/>
      <c r="I42" s="300"/>
      <c r="J42" s="299"/>
      <c r="K42" s="299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2.75" customHeight="1" x14ac:dyDescent="0.25">
      <c r="A43" s="156"/>
      <c r="B43" s="156"/>
      <c r="C43" s="10"/>
      <c r="D43" s="10"/>
      <c r="E43" s="10"/>
      <c r="F43" s="10"/>
      <c r="G43" s="10"/>
      <c r="H43" s="10"/>
      <c r="I43" s="10"/>
      <c r="J43" s="10"/>
      <c r="K43" s="10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2.75" customHeight="1" x14ac:dyDescent="0.25">
      <c r="A44" s="156"/>
      <c r="B44" s="156"/>
      <c r="C44" s="302"/>
      <c r="D44" s="298"/>
      <c r="E44" s="299"/>
      <c r="F44" s="299"/>
      <c r="G44" s="299"/>
      <c r="H44" s="299"/>
      <c r="I44" s="300"/>
      <c r="J44" s="299"/>
      <c r="K44" s="299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2.75" customHeight="1" x14ac:dyDescent="0.25">
      <c r="A45" s="156"/>
      <c r="B45" s="156"/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2.75" customHeight="1" x14ac:dyDescent="0.25">
      <c r="A46" s="156"/>
      <c r="B46" s="156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2.75" customHeight="1" x14ac:dyDescent="0.25">
      <c r="A47" s="156"/>
      <c r="B47" s="156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2.75" customHeight="1" x14ac:dyDescent="0.25">
      <c r="A48" s="156"/>
      <c r="B48" s="156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2.75" customHeight="1" x14ac:dyDescent="0.25">
      <c r="A49" s="156"/>
      <c r="B49" s="156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2.75" customHeight="1" x14ac:dyDescent="0.25">
      <c r="A50" s="156"/>
      <c r="B50" s="156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2.75" customHeight="1" x14ac:dyDescent="0.25">
      <c r="A51" s="156"/>
      <c r="B51" s="156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2.75" customHeight="1" x14ac:dyDescent="0.25">
      <c r="A52" s="156"/>
      <c r="B52" s="156"/>
      <c r="C52" s="156"/>
      <c r="D52" s="156">
        <f>+SUM(C70:C75)+1</f>
        <v>1</v>
      </c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2.75" customHeight="1" x14ac:dyDescent="0.25">
      <c r="A53" s="156"/>
      <c r="B53" s="156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2.75" customHeight="1" x14ac:dyDescent="0.25">
      <c r="A54" s="156"/>
      <c r="B54" s="156"/>
      <c r="C54" s="156"/>
      <c r="D54" s="156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2.75" customHeight="1" x14ac:dyDescent="0.25">
      <c r="A55" s="156"/>
      <c r="B55" s="156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2.75" customHeight="1" x14ac:dyDescent="0.25">
      <c r="A56" s="156"/>
      <c r="B56" s="156"/>
      <c r="C56" s="156"/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2.75" customHeight="1" x14ac:dyDescent="0.25">
      <c r="A57" s="156"/>
      <c r="B57" s="156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2.75" customHeight="1" x14ac:dyDescent="0.25">
      <c r="A58" s="156"/>
      <c r="B58" s="156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2.75" customHeight="1" x14ac:dyDescent="0.25">
      <c r="A59" s="156"/>
      <c r="B59" s="156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2.75" customHeight="1" x14ac:dyDescent="0.25">
      <c r="A60" s="156"/>
      <c r="B60" s="156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2.75" customHeight="1" x14ac:dyDescent="0.25">
      <c r="A61" s="156"/>
      <c r="B61" s="156"/>
      <c r="C61" s="156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2.75" customHeight="1" x14ac:dyDescent="0.25">
      <c r="A62" s="156"/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2.75" customHeight="1" x14ac:dyDescent="0.25">
      <c r="A63" s="156"/>
      <c r="B63" s="156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2.75" customHeight="1" x14ac:dyDescent="0.25">
      <c r="A64" s="156"/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2.75" customHeight="1" x14ac:dyDescent="0.25">
      <c r="A65" s="156"/>
      <c r="B65" s="156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2.75" customHeight="1" x14ac:dyDescent="0.25">
      <c r="A66" s="156"/>
      <c r="B66" s="156"/>
      <c r="C66" s="156">
        <v>8507.7045999999991</v>
      </c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2.75" customHeight="1" x14ac:dyDescent="0.25">
      <c r="A67" s="156"/>
      <c r="B67" s="156"/>
      <c r="C67" s="156">
        <v>6237.9413999999997</v>
      </c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2.75" customHeight="1" x14ac:dyDescent="0.25">
      <c r="A68" s="156"/>
      <c r="B68" s="156"/>
      <c r="C68" s="156">
        <v>11285.8825</v>
      </c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2.75" customHeight="1" x14ac:dyDescent="0.25">
      <c r="A69" s="156"/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2.75" customHeight="1" x14ac:dyDescent="0.25">
      <c r="A70" s="156"/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2.75" customHeight="1" x14ac:dyDescent="0.25">
      <c r="A71" s="156"/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2.75" customHeight="1" x14ac:dyDescent="0.25">
      <c r="A72" s="156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2.75" customHeight="1" x14ac:dyDescent="0.25">
      <c r="A73" s="156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2.75" customHeight="1" x14ac:dyDescent="0.25">
      <c r="A74" s="156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2.75" customHeight="1" x14ac:dyDescent="0.25">
      <c r="A75" s="156"/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2.75" customHeight="1" x14ac:dyDescent="0.25">
      <c r="A76" s="156"/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2.75" customHeight="1" x14ac:dyDescent="0.25">
      <c r="A77" s="156"/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2.75" customHeight="1" x14ac:dyDescent="0.25">
      <c r="A78" s="156"/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2.75" customHeight="1" x14ac:dyDescent="0.25">
      <c r="A79" s="156"/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2.75" customHeight="1" x14ac:dyDescent="0.25">
      <c r="A80" s="156"/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2.75" customHeight="1" x14ac:dyDescent="0.25">
      <c r="A81" s="156"/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2.75" customHeight="1" x14ac:dyDescent="0.25">
      <c r="A82" s="156"/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2.75" customHeight="1" x14ac:dyDescent="0.25">
      <c r="A83" s="156"/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2.75" customHeight="1" x14ac:dyDescent="0.25">
      <c r="A84" s="156"/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2.75" customHeight="1" x14ac:dyDescent="0.25">
      <c r="A85" s="156"/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2.75" customHeight="1" x14ac:dyDescent="0.25">
      <c r="A86" s="156"/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2.75" customHeight="1" x14ac:dyDescent="0.25">
      <c r="A87" s="156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2.75" customHeight="1" x14ac:dyDescent="0.25">
      <c r="A88" s="156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2.75" customHeight="1" x14ac:dyDescent="0.25">
      <c r="A89" s="156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2.75" customHeight="1" x14ac:dyDescent="0.25">
      <c r="A90" s="156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2.75" customHeight="1" x14ac:dyDescent="0.25">
      <c r="A91" s="156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2.75" customHeight="1" x14ac:dyDescent="0.25">
      <c r="A92" s="156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2.75" customHeight="1" x14ac:dyDescent="0.25">
      <c r="A93" s="156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2.75" customHeight="1" x14ac:dyDescent="0.25">
      <c r="A94" s="156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2.75" customHeight="1" x14ac:dyDescent="0.25">
      <c r="A95" s="156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2.75" customHeight="1" x14ac:dyDescent="0.25">
      <c r="A96" s="156"/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2.75" customHeight="1" x14ac:dyDescent="0.25">
      <c r="A97" s="156"/>
      <c r="B97" s="156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2.75" customHeight="1" x14ac:dyDescent="0.25">
      <c r="A98" s="156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2.75" customHeight="1" x14ac:dyDescent="0.25">
      <c r="A99" s="156"/>
      <c r="B99" s="156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2.75" customHeight="1" x14ac:dyDescent="0.25">
      <c r="A100" s="156"/>
      <c r="B100" s="156"/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2.75" customHeight="1" x14ac:dyDescent="0.25">
      <c r="A101" s="156"/>
      <c r="B101" s="156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2.75" customHeight="1" x14ac:dyDescent="0.25">
      <c r="A102" s="156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2.75" customHeight="1" x14ac:dyDescent="0.25">
      <c r="A103" s="156"/>
      <c r="B103" s="156"/>
      <c r="C103" s="156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2.75" customHeight="1" x14ac:dyDescent="0.25">
      <c r="A104" s="156"/>
      <c r="B104" s="156"/>
      <c r="C104" s="156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2.75" customHeight="1" x14ac:dyDescent="0.25">
      <c r="A105" s="156"/>
      <c r="B105" s="156"/>
      <c r="C105" s="156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2.75" customHeight="1" x14ac:dyDescent="0.25">
      <c r="A106" s="156"/>
      <c r="B106" s="156"/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2.75" customHeight="1" x14ac:dyDescent="0.25">
      <c r="A107" s="156"/>
      <c r="B107" s="156"/>
      <c r="C107" s="156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2.75" customHeight="1" x14ac:dyDescent="0.25">
      <c r="A108" s="156"/>
      <c r="B108" s="156"/>
      <c r="C108" s="156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2.75" customHeight="1" x14ac:dyDescent="0.25">
      <c r="A109" s="156"/>
      <c r="B109" s="156"/>
      <c r="C109" s="156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2.75" customHeight="1" x14ac:dyDescent="0.25">
      <c r="A110" s="156"/>
      <c r="B110" s="156"/>
      <c r="C110" s="156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2.75" customHeight="1" x14ac:dyDescent="0.25">
      <c r="A111" s="156"/>
      <c r="B111" s="156"/>
      <c r="C111" s="156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2.75" customHeight="1" x14ac:dyDescent="0.25">
      <c r="A112" s="156"/>
      <c r="B112" s="156"/>
      <c r="C112" s="156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2.75" customHeight="1" x14ac:dyDescent="0.25">
      <c r="A113" s="156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2.75" customHeight="1" x14ac:dyDescent="0.25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2.75" customHeight="1" x14ac:dyDescent="0.25">
      <c r="A115" s="156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2.75" customHeight="1" x14ac:dyDescent="0.25">
      <c r="A116" s="156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2.75" customHeight="1" x14ac:dyDescent="0.25">
      <c r="A117" s="156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2.75" customHeight="1" x14ac:dyDescent="0.25">
      <c r="A118" s="156"/>
      <c r="B118" s="156"/>
      <c r="C118" s="156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2.75" customHeight="1" x14ac:dyDescent="0.25">
      <c r="A119" s="156"/>
      <c r="B119" s="156"/>
      <c r="C119" s="156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2.75" customHeight="1" x14ac:dyDescent="0.25">
      <c r="A120" s="156"/>
      <c r="B120" s="156"/>
      <c r="C120" s="156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2.75" customHeight="1" x14ac:dyDescent="0.25">
      <c r="A121" s="156"/>
      <c r="B121" s="156"/>
      <c r="C121" s="156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2.75" customHeight="1" x14ac:dyDescent="0.25">
      <c r="A122" s="156"/>
      <c r="B122" s="156"/>
      <c r="C122" s="156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2.75" customHeight="1" x14ac:dyDescent="0.25">
      <c r="A123" s="156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2.75" customHeight="1" x14ac:dyDescent="0.25">
      <c r="A124" s="156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2.75" customHeight="1" x14ac:dyDescent="0.25">
      <c r="A125" s="156"/>
      <c r="B125" s="156"/>
      <c r="C125" s="156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2.75" customHeight="1" x14ac:dyDescent="0.25">
      <c r="A126" s="156"/>
      <c r="B126" s="156"/>
      <c r="C126" s="156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2.75" customHeight="1" x14ac:dyDescent="0.25">
      <c r="A127" s="156"/>
      <c r="B127" s="156"/>
      <c r="C127" s="156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2.75" customHeight="1" x14ac:dyDescent="0.25">
      <c r="A128" s="156"/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2.75" customHeight="1" x14ac:dyDescent="0.25">
      <c r="A129" s="156"/>
      <c r="B129" s="156"/>
      <c r="C129" s="156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2.75" customHeight="1" x14ac:dyDescent="0.25">
      <c r="A130" s="156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2.75" customHeight="1" x14ac:dyDescent="0.25">
      <c r="A131" s="156"/>
      <c r="B131" s="156"/>
      <c r="C131" s="156"/>
      <c r="D131" s="156"/>
      <c r="E131" s="156"/>
      <c r="F131" s="156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2.75" customHeight="1" x14ac:dyDescent="0.25">
      <c r="A132" s="156"/>
      <c r="B132" s="156"/>
      <c r="C132" s="156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2.75" customHeight="1" x14ac:dyDescent="0.25">
      <c r="A133" s="156"/>
      <c r="B133" s="156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2.75" customHeight="1" x14ac:dyDescent="0.25">
      <c r="A134" s="156"/>
      <c r="B134" s="156"/>
      <c r="C134" s="156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2.75" customHeight="1" x14ac:dyDescent="0.25">
      <c r="A135" s="156"/>
      <c r="B135" s="156"/>
      <c r="C135" s="156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2.75" customHeight="1" x14ac:dyDescent="0.25">
      <c r="A136" s="156"/>
      <c r="B136" s="156"/>
      <c r="C136" s="156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2.75" customHeight="1" x14ac:dyDescent="0.25">
      <c r="A137" s="156"/>
      <c r="B137" s="156"/>
      <c r="C137" s="156"/>
      <c r="D137" s="156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2.75" customHeight="1" x14ac:dyDescent="0.25">
      <c r="A138" s="156"/>
      <c r="B138" s="156"/>
      <c r="C138" s="156"/>
      <c r="D138" s="156"/>
      <c r="E138" s="156"/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2.75" customHeight="1" x14ac:dyDescent="0.25">
      <c r="A139" s="156"/>
      <c r="B139" s="156"/>
      <c r="C139" s="156"/>
      <c r="D139" s="156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2.75" customHeight="1" x14ac:dyDescent="0.25">
      <c r="A140" s="156"/>
      <c r="B140" s="156"/>
      <c r="C140" s="156"/>
      <c r="D140" s="156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2.75" customHeight="1" x14ac:dyDescent="0.25">
      <c r="A141" s="156"/>
      <c r="B141" s="156"/>
      <c r="C141" s="156"/>
      <c r="D141" s="156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2.75" customHeight="1" x14ac:dyDescent="0.25">
      <c r="A142" s="156"/>
      <c r="B142" s="156"/>
      <c r="C142" s="156"/>
      <c r="D142" s="156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2.75" customHeight="1" x14ac:dyDescent="0.25">
      <c r="A143" s="156"/>
      <c r="B143" s="156"/>
      <c r="C143" s="156"/>
      <c r="D143" s="156"/>
      <c r="E143" s="156"/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2.75" customHeight="1" x14ac:dyDescent="0.25">
      <c r="A144" s="156"/>
      <c r="B144" s="156"/>
      <c r="C144" s="156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2.75" customHeight="1" x14ac:dyDescent="0.25">
      <c r="A145" s="156"/>
      <c r="B145" s="156"/>
      <c r="C145" s="156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2.75" customHeight="1" x14ac:dyDescent="0.25">
      <c r="A146" s="156"/>
      <c r="B146" s="156"/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2.75" customHeight="1" x14ac:dyDescent="0.25">
      <c r="A147" s="156"/>
      <c r="B147" s="156"/>
      <c r="C147" s="156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2.75" customHeight="1" x14ac:dyDescent="0.25">
      <c r="A148" s="156"/>
      <c r="B148" s="156"/>
      <c r="C148" s="156"/>
      <c r="D148" s="156"/>
      <c r="E148" s="156"/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2.75" customHeight="1" x14ac:dyDescent="0.25">
      <c r="A149" s="156"/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2.75" customHeight="1" x14ac:dyDescent="0.25">
      <c r="A150" s="156"/>
      <c r="B150" s="156"/>
      <c r="C150" s="156"/>
      <c r="D150" s="156"/>
      <c r="E150" s="156"/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2.75" customHeight="1" x14ac:dyDescent="0.25">
      <c r="A151" s="156"/>
      <c r="B151" s="156"/>
      <c r="C151" s="156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2.75" customHeight="1" x14ac:dyDescent="0.25">
      <c r="A152" s="156"/>
      <c r="B152" s="156"/>
      <c r="C152" s="156"/>
      <c r="D152" s="156"/>
      <c r="E152" s="156"/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2.75" customHeight="1" x14ac:dyDescent="0.25">
      <c r="A153" s="156"/>
      <c r="B153" s="156"/>
      <c r="C153" s="156"/>
      <c r="D153" s="156"/>
      <c r="E153" s="156"/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2.75" customHeight="1" x14ac:dyDescent="0.25">
      <c r="A154" s="156"/>
      <c r="B154" s="156"/>
      <c r="C154" s="156"/>
      <c r="D154" s="156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2.75" customHeight="1" x14ac:dyDescent="0.25">
      <c r="A155" s="156"/>
      <c r="B155" s="156"/>
      <c r="C155" s="156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2.75" customHeight="1" x14ac:dyDescent="0.25">
      <c r="A156" s="156"/>
      <c r="B156" s="156"/>
      <c r="C156" s="156"/>
      <c r="D156" s="156"/>
      <c r="E156" s="156"/>
      <c r="F156" s="156"/>
      <c r="G156" s="156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2.75" customHeight="1" x14ac:dyDescent="0.25">
      <c r="A157" s="156"/>
      <c r="B157" s="156"/>
      <c r="C157" s="156"/>
      <c r="D157" s="156"/>
      <c r="E157" s="156"/>
      <c r="F157" s="156"/>
      <c r="G157" s="156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2.75" customHeight="1" x14ac:dyDescent="0.25">
      <c r="A158" s="156"/>
      <c r="B158" s="156"/>
      <c r="C158" s="156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2.75" customHeight="1" x14ac:dyDescent="0.25">
      <c r="A159" s="156"/>
      <c r="B159" s="156"/>
      <c r="C159" s="156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2.75" customHeight="1" x14ac:dyDescent="0.25">
      <c r="A160" s="156"/>
      <c r="B160" s="156"/>
      <c r="C160" s="156"/>
      <c r="D160" s="156"/>
      <c r="E160" s="156"/>
      <c r="F160" s="156"/>
      <c r="G160" s="156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2.75" customHeight="1" x14ac:dyDescent="0.25">
      <c r="A161" s="156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2.75" customHeight="1" x14ac:dyDescent="0.25">
      <c r="A162" s="156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2.75" customHeight="1" x14ac:dyDescent="0.25">
      <c r="A163" s="156"/>
      <c r="B163" s="156"/>
      <c r="C163" s="156"/>
      <c r="D163" s="156"/>
      <c r="E163" s="156"/>
      <c r="F163" s="156"/>
      <c r="G163" s="156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2.75" customHeight="1" x14ac:dyDescent="0.25">
      <c r="A164" s="156"/>
      <c r="B164" s="156"/>
      <c r="C164" s="156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2.75" customHeight="1" x14ac:dyDescent="0.25">
      <c r="A165" s="156"/>
      <c r="B165" s="156"/>
      <c r="C165" s="156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2.75" customHeight="1" x14ac:dyDescent="0.25">
      <c r="A166" s="156"/>
      <c r="B166" s="156"/>
      <c r="C166" s="156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2.75" customHeight="1" x14ac:dyDescent="0.25">
      <c r="A167" s="156"/>
      <c r="B167" s="156"/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2.75" customHeight="1" x14ac:dyDescent="0.25">
      <c r="A168" s="156"/>
      <c r="B168" s="156"/>
      <c r="C168" s="156"/>
      <c r="D168" s="156"/>
      <c r="E168" s="156"/>
      <c r="F168" s="156"/>
      <c r="G168" s="156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2.75" customHeight="1" x14ac:dyDescent="0.25">
      <c r="A169" s="156"/>
      <c r="B169" s="156"/>
      <c r="C169" s="156"/>
      <c r="D169" s="156"/>
      <c r="E169" s="156"/>
      <c r="F169" s="156"/>
      <c r="G169" s="156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2.75" customHeight="1" x14ac:dyDescent="0.25">
      <c r="A170" s="156"/>
      <c r="B170" s="156"/>
      <c r="C170" s="156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2.75" customHeight="1" x14ac:dyDescent="0.25">
      <c r="A171" s="156"/>
      <c r="B171" s="156"/>
      <c r="C171" s="156"/>
      <c r="D171" s="156"/>
      <c r="E171" s="156"/>
      <c r="F171" s="156"/>
      <c r="G171" s="156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2.75" customHeight="1" x14ac:dyDescent="0.25">
      <c r="A172" s="156"/>
      <c r="B172" s="156"/>
      <c r="C172" s="156"/>
      <c r="D172" s="156"/>
      <c r="E172" s="156"/>
      <c r="F172" s="156"/>
      <c r="G172" s="156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2.75" customHeight="1" x14ac:dyDescent="0.25">
      <c r="A173" s="156"/>
      <c r="B173" s="156"/>
      <c r="C173" s="156"/>
      <c r="D173" s="156"/>
      <c r="E173" s="156"/>
      <c r="F173" s="156"/>
      <c r="G173" s="156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2.75" customHeight="1" x14ac:dyDescent="0.25">
      <c r="A174" s="156"/>
      <c r="B174" s="156"/>
      <c r="C174" s="156"/>
      <c r="D174" s="156"/>
      <c r="E174" s="156"/>
      <c r="F174" s="156"/>
      <c r="G174" s="156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2.75" customHeight="1" x14ac:dyDescent="0.25">
      <c r="A175" s="156"/>
      <c r="B175" s="156"/>
      <c r="C175" s="156"/>
      <c r="D175" s="156"/>
      <c r="E175" s="156"/>
      <c r="F175" s="156"/>
      <c r="G175" s="156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2.75" customHeight="1" x14ac:dyDescent="0.25">
      <c r="A176" s="156"/>
      <c r="B176" s="156"/>
      <c r="C176" s="156"/>
      <c r="D176" s="156"/>
      <c r="E176" s="156"/>
      <c r="F176" s="156"/>
      <c r="G176" s="156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2.75" customHeight="1" x14ac:dyDescent="0.25">
      <c r="A177" s="156"/>
      <c r="B177" s="156"/>
      <c r="C177" s="156"/>
      <c r="D177" s="156"/>
      <c r="E177" s="156"/>
      <c r="F177" s="156"/>
      <c r="G177" s="156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2.75" customHeight="1" x14ac:dyDescent="0.25">
      <c r="A178" s="156"/>
      <c r="B178" s="156"/>
      <c r="C178" s="156"/>
      <c r="D178" s="156"/>
      <c r="E178" s="156"/>
      <c r="F178" s="156"/>
      <c r="G178" s="156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2.75" customHeight="1" x14ac:dyDescent="0.25">
      <c r="A179" s="156"/>
      <c r="B179" s="156"/>
      <c r="C179" s="156"/>
      <c r="D179" s="156"/>
      <c r="E179" s="156"/>
      <c r="F179" s="156"/>
      <c r="G179" s="156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2.75" customHeight="1" x14ac:dyDescent="0.25">
      <c r="A180" s="156"/>
      <c r="B180" s="156"/>
      <c r="C180" s="156"/>
      <c r="D180" s="156"/>
      <c r="E180" s="156"/>
      <c r="F180" s="156"/>
      <c r="G180" s="156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2.75" customHeight="1" x14ac:dyDescent="0.25">
      <c r="A181" s="156"/>
      <c r="B181" s="156"/>
      <c r="C181" s="156"/>
      <c r="D181" s="156"/>
      <c r="E181" s="156"/>
      <c r="F181" s="156"/>
      <c r="G181" s="156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2.75" customHeight="1" x14ac:dyDescent="0.25">
      <c r="A182" s="156"/>
      <c r="B182" s="156"/>
      <c r="C182" s="156"/>
      <c r="D182" s="156"/>
      <c r="E182" s="156"/>
      <c r="F182" s="156"/>
      <c r="G182" s="156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2.75" customHeight="1" x14ac:dyDescent="0.25">
      <c r="A183" s="156"/>
      <c r="B183" s="156"/>
      <c r="C183" s="156"/>
      <c r="D183" s="156"/>
      <c r="E183" s="156"/>
      <c r="F183" s="156"/>
      <c r="G183" s="156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2.75" customHeight="1" x14ac:dyDescent="0.25">
      <c r="A184" s="156"/>
      <c r="B184" s="156"/>
      <c r="C184" s="156"/>
      <c r="D184" s="156"/>
      <c r="E184" s="156"/>
      <c r="F184" s="156"/>
      <c r="G184" s="156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2.75" customHeight="1" x14ac:dyDescent="0.25">
      <c r="A185" s="156"/>
      <c r="B185" s="156"/>
      <c r="C185" s="156"/>
      <c r="D185" s="156"/>
      <c r="E185" s="156"/>
      <c r="F185" s="156"/>
      <c r="G185" s="156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2.75" customHeight="1" x14ac:dyDescent="0.25">
      <c r="A186" s="156"/>
      <c r="B186" s="156"/>
      <c r="C186" s="156"/>
      <c r="D186" s="156"/>
      <c r="E186" s="156"/>
      <c r="F186" s="156"/>
      <c r="G186" s="156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2.75" customHeight="1" x14ac:dyDescent="0.25">
      <c r="A187" s="156"/>
      <c r="B187" s="156"/>
      <c r="C187" s="156"/>
      <c r="D187" s="156"/>
      <c r="E187" s="156"/>
      <c r="F187" s="156"/>
      <c r="G187" s="156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2.75" customHeight="1" x14ac:dyDescent="0.25">
      <c r="A188" s="156"/>
      <c r="B188" s="156"/>
      <c r="C188" s="156"/>
      <c r="D188" s="156"/>
      <c r="E188" s="156"/>
      <c r="F188" s="156"/>
      <c r="G188" s="156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2.75" customHeight="1" x14ac:dyDescent="0.25">
      <c r="A189" s="156"/>
      <c r="B189" s="156"/>
      <c r="C189" s="156"/>
      <c r="D189" s="156"/>
      <c r="E189" s="156"/>
      <c r="F189" s="156"/>
      <c r="G189" s="156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2.75" customHeight="1" x14ac:dyDescent="0.25">
      <c r="A190" s="156"/>
      <c r="B190" s="156"/>
      <c r="C190" s="156"/>
      <c r="D190" s="156"/>
      <c r="E190" s="156"/>
      <c r="F190" s="156"/>
      <c r="G190" s="156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2.75" customHeight="1" x14ac:dyDescent="0.25">
      <c r="A191" s="156"/>
      <c r="B191" s="156"/>
      <c r="C191" s="156"/>
      <c r="D191" s="156"/>
      <c r="E191" s="156"/>
      <c r="F191" s="156"/>
      <c r="G191" s="156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2.75" customHeight="1" x14ac:dyDescent="0.25">
      <c r="A192" s="156"/>
      <c r="B192" s="156"/>
      <c r="C192" s="156"/>
      <c r="D192" s="156"/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2.75" customHeight="1" x14ac:dyDescent="0.25">
      <c r="A193" s="156"/>
      <c r="B193" s="156"/>
      <c r="C193" s="156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2.75" customHeight="1" x14ac:dyDescent="0.25">
      <c r="A194" s="156"/>
      <c r="B194" s="156"/>
      <c r="C194" s="156"/>
      <c r="D194" s="156"/>
      <c r="E194" s="156"/>
      <c r="F194" s="156"/>
      <c r="G194" s="156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2.75" customHeight="1" x14ac:dyDescent="0.25">
      <c r="A195" s="156"/>
      <c r="B195" s="156"/>
      <c r="C195" s="156"/>
      <c r="D195" s="156"/>
      <c r="E195" s="156"/>
      <c r="F195" s="156"/>
      <c r="G195" s="156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2.75" customHeight="1" x14ac:dyDescent="0.25">
      <c r="A196" s="156"/>
      <c r="B196" s="156"/>
      <c r="C196" s="156"/>
      <c r="D196" s="156"/>
      <c r="E196" s="156"/>
      <c r="F196" s="156"/>
      <c r="G196" s="156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2.75" customHeight="1" x14ac:dyDescent="0.25">
      <c r="A197" s="156"/>
      <c r="B197" s="156"/>
      <c r="C197" s="156"/>
      <c r="D197" s="156"/>
      <c r="E197" s="156"/>
      <c r="F197" s="156"/>
      <c r="G197" s="156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2.75" customHeight="1" x14ac:dyDescent="0.25">
      <c r="A198" s="156"/>
      <c r="B198" s="156"/>
      <c r="C198" s="156"/>
      <c r="D198" s="156"/>
      <c r="E198" s="156"/>
      <c r="F198" s="156"/>
      <c r="G198" s="156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2.75" customHeight="1" x14ac:dyDescent="0.25">
      <c r="A199" s="156"/>
      <c r="B199" s="156"/>
      <c r="C199" s="156"/>
      <c r="D199" s="156"/>
      <c r="E199" s="156"/>
      <c r="F199" s="156"/>
      <c r="G199" s="156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2.75" customHeight="1" x14ac:dyDescent="0.25">
      <c r="A200" s="156"/>
      <c r="B200" s="156"/>
      <c r="C200" s="156"/>
      <c r="D200" s="156"/>
      <c r="E200" s="156"/>
      <c r="F200" s="156"/>
      <c r="G200" s="156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2.75" customHeight="1" x14ac:dyDescent="0.25">
      <c r="A201" s="156"/>
      <c r="B201" s="156"/>
      <c r="C201" s="156"/>
      <c r="D201" s="156"/>
      <c r="E201" s="156"/>
      <c r="F201" s="156"/>
      <c r="G201" s="156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2.75" customHeight="1" x14ac:dyDescent="0.25">
      <c r="A202" s="156"/>
      <c r="B202" s="156"/>
      <c r="C202" s="156"/>
      <c r="D202" s="156"/>
      <c r="E202" s="156"/>
      <c r="F202" s="156"/>
      <c r="G202" s="156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2.75" customHeight="1" x14ac:dyDescent="0.25">
      <c r="A203" s="156"/>
      <c r="B203" s="156"/>
      <c r="C203" s="156"/>
      <c r="D203" s="156"/>
      <c r="E203" s="156"/>
      <c r="F203" s="156"/>
      <c r="G203" s="156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2.75" customHeight="1" x14ac:dyDescent="0.25">
      <c r="A204" s="156"/>
      <c r="B204" s="156"/>
      <c r="C204" s="156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2.75" customHeight="1" x14ac:dyDescent="0.25">
      <c r="A205" s="156"/>
      <c r="B205" s="156"/>
      <c r="C205" s="156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2.75" customHeight="1" x14ac:dyDescent="0.25">
      <c r="A206" s="156"/>
      <c r="B206" s="156"/>
      <c r="C206" s="156"/>
      <c r="D206" s="156"/>
      <c r="E206" s="156"/>
      <c r="F206" s="156"/>
      <c r="G206" s="156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2.75" customHeight="1" x14ac:dyDescent="0.25">
      <c r="A207" s="156"/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2.75" customHeight="1" x14ac:dyDescent="0.25">
      <c r="A208" s="156"/>
      <c r="B208" s="156"/>
      <c r="C208" s="156"/>
      <c r="D208" s="156"/>
      <c r="E208" s="156"/>
      <c r="F208" s="156"/>
      <c r="G208" s="156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2.75" customHeight="1" x14ac:dyDescent="0.25">
      <c r="A209" s="156"/>
      <c r="B209" s="156"/>
      <c r="C209" s="156"/>
      <c r="D209" s="156"/>
      <c r="E209" s="156"/>
      <c r="F209" s="156"/>
      <c r="G209" s="156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2.75" customHeight="1" x14ac:dyDescent="0.25">
      <c r="A210" s="156"/>
      <c r="B210" s="156"/>
      <c r="C210" s="156"/>
      <c r="D210" s="156"/>
      <c r="E210" s="156"/>
      <c r="F210" s="156"/>
      <c r="G210" s="156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2.75" customHeight="1" x14ac:dyDescent="0.25">
      <c r="A211" s="156"/>
      <c r="B211" s="156"/>
      <c r="C211" s="156"/>
      <c r="D211" s="156"/>
      <c r="E211" s="156"/>
      <c r="F211" s="156"/>
      <c r="G211" s="156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2.75" customHeight="1" x14ac:dyDescent="0.25">
      <c r="A212" s="156"/>
      <c r="B212" s="156"/>
      <c r="C212" s="156"/>
      <c r="D212" s="156"/>
      <c r="E212" s="156"/>
      <c r="F212" s="156"/>
      <c r="G212" s="156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2.75" customHeight="1" x14ac:dyDescent="0.25">
      <c r="A213" s="156"/>
      <c r="B213" s="156"/>
      <c r="C213" s="156"/>
      <c r="D213" s="156"/>
      <c r="E213" s="156"/>
      <c r="F213" s="156"/>
      <c r="G213" s="156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2.75" customHeight="1" x14ac:dyDescent="0.25">
      <c r="A214" s="156"/>
      <c r="B214" s="156"/>
      <c r="C214" s="156"/>
      <c r="D214" s="156"/>
      <c r="E214" s="156"/>
      <c r="F214" s="156"/>
      <c r="G214" s="156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2.75" customHeight="1" x14ac:dyDescent="0.25">
      <c r="A215" s="156"/>
      <c r="B215" s="156"/>
      <c r="C215" s="156"/>
      <c r="D215" s="156"/>
      <c r="E215" s="156"/>
      <c r="F215" s="156"/>
      <c r="G215" s="156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2.75" customHeight="1" x14ac:dyDescent="0.25">
      <c r="A216" s="156"/>
      <c r="B216" s="156"/>
      <c r="C216" s="156"/>
      <c r="D216" s="156"/>
      <c r="E216" s="156"/>
      <c r="F216" s="156"/>
      <c r="G216" s="156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2.75" customHeight="1" x14ac:dyDescent="0.25">
      <c r="A217" s="156"/>
      <c r="B217" s="156"/>
      <c r="C217" s="156"/>
      <c r="D217" s="156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2.75" customHeight="1" x14ac:dyDescent="0.25">
      <c r="A218" s="156"/>
      <c r="B218" s="156"/>
      <c r="C218" s="156"/>
      <c r="D218" s="156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2.75" customHeight="1" x14ac:dyDescent="0.25">
      <c r="A219" s="156"/>
      <c r="B219" s="156"/>
      <c r="C219" s="156"/>
      <c r="D219" s="156"/>
      <c r="E219" s="156"/>
      <c r="F219" s="156"/>
      <c r="G219" s="156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2.75" customHeight="1" x14ac:dyDescent="0.25">
      <c r="A220" s="156"/>
      <c r="B220" s="156"/>
      <c r="C220" s="156"/>
      <c r="D220" s="156"/>
      <c r="E220" s="156"/>
      <c r="F220" s="156"/>
      <c r="G220" s="156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2.75" customHeight="1" x14ac:dyDescent="0.25">
      <c r="A221" s="156"/>
      <c r="B221" s="156"/>
      <c r="C221" s="156"/>
      <c r="D221" s="156"/>
      <c r="E221" s="156"/>
      <c r="F221" s="156"/>
      <c r="G221" s="156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2.75" customHeight="1" x14ac:dyDescent="0.25">
      <c r="A222" s="156"/>
      <c r="B222" s="156"/>
      <c r="C222" s="156"/>
      <c r="D222" s="156"/>
      <c r="E222" s="156"/>
      <c r="F222" s="156"/>
      <c r="G222" s="156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2.75" customHeight="1" x14ac:dyDescent="0.25">
      <c r="A223" s="156"/>
      <c r="B223" s="156"/>
      <c r="C223" s="156"/>
      <c r="D223" s="156"/>
      <c r="E223" s="156"/>
      <c r="F223" s="156"/>
      <c r="G223" s="156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2.75" customHeight="1" x14ac:dyDescent="0.25">
      <c r="A224" s="156"/>
      <c r="B224" s="156"/>
      <c r="C224" s="156"/>
      <c r="D224" s="156"/>
      <c r="E224" s="156"/>
      <c r="F224" s="156"/>
      <c r="G224" s="156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2.75" customHeight="1" x14ac:dyDescent="0.25">
      <c r="A225" s="156"/>
      <c r="B225" s="156"/>
      <c r="C225" s="156"/>
      <c r="D225" s="156"/>
      <c r="E225" s="156"/>
      <c r="F225" s="156"/>
      <c r="G225" s="156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2.75" customHeight="1" x14ac:dyDescent="0.25">
      <c r="A226" s="156"/>
      <c r="B226" s="156"/>
      <c r="C226" s="156"/>
      <c r="D226" s="156"/>
      <c r="E226" s="156"/>
      <c r="F226" s="156"/>
      <c r="G226" s="156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2.75" customHeight="1" x14ac:dyDescent="0.25">
      <c r="A227" s="156"/>
      <c r="B227" s="156"/>
      <c r="C227" s="156"/>
      <c r="D227" s="156"/>
      <c r="E227" s="156"/>
      <c r="F227" s="156"/>
      <c r="G227" s="156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2.75" customHeight="1" x14ac:dyDescent="0.25">
      <c r="A228" s="156"/>
      <c r="B228" s="156"/>
      <c r="C228" s="156"/>
      <c r="D228" s="156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2.75" customHeight="1" x14ac:dyDescent="0.25">
      <c r="A229" s="156"/>
      <c r="B229" s="156"/>
      <c r="C229" s="156"/>
      <c r="D229" s="156"/>
      <c r="E229" s="156"/>
      <c r="F229" s="156"/>
      <c r="G229" s="156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2.75" customHeight="1" x14ac:dyDescent="0.25">
      <c r="A230" s="156"/>
      <c r="B230" s="156"/>
      <c r="C230" s="156"/>
      <c r="D230" s="156"/>
      <c r="E230" s="156"/>
      <c r="F230" s="156"/>
      <c r="G230" s="156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2.75" customHeight="1" x14ac:dyDescent="0.25">
      <c r="A231" s="156"/>
      <c r="B231" s="156"/>
      <c r="C231" s="156"/>
      <c r="D231" s="156"/>
      <c r="E231" s="156"/>
      <c r="F231" s="156"/>
      <c r="G231" s="156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2.75" customHeight="1" x14ac:dyDescent="0.25">
      <c r="A232" s="156"/>
      <c r="B232" s="156"/>
      <c r="C232" s="156"/>
      <c r="D232" s="156"/>
      <c r="E232" s="156"/>
      <c r="F232" s="156"/>
      <c r="G232" s="156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2.75" customHeight="1" x14ac:dyDescent="0.25">
      <c r="A233" s="156"/>
      <c r="B233" s="156"/>
      <c r="C233" s="156"/>
      <c r="D233" s="156"/>
      <c r="E233" s="156"/>
      <c r="F233" s="156"/>
      <c r="G233" s="156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2.75" customHeight="1" x14ac:dyDescent="0.25">
      <c r="A234" s="156"/>
      <c r="B234" s="156"/>
      <c r="C234" s="156"/>
      <c r="D234" s="156"/>
      <c r="E234" s="156"/>
      <c r="F234" s="156"/>
      <c r="G234" s="156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2.75" customHeight="1" x14ac:dyDescent="0.25">
      <c r="A235" s="156"/>
      <c r="B235" s="156"/>
      <c r="C235" s="156"/>
      <c r="D235" s="156"/>
      <c r="E235" s="156"/>
      <c r="F235" s="156"/>
      <c r="G235" s="156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2.75" customHeight="1" x14ac:dyDescent="0.25">
      <c r="A236" s="156"/>
      <c r="B236" s="156"/>
      <c r="C236" s="156"/>
      <c r="D236" s="156"/>
      <c r="E236" s="156"/>
      <c r="F236" s="156"/>
      <c r="G236" s="156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2.75" customHeight="1" x14ac:dyDescent="0.25">
      <c r="A237" s="156"/>
      <c r="B237" s="156"/>
      <c r="C237" s="156"/>
      <c r="D237" s="156"/>
      <c r="E237" s="156"/>
      <c r="F237" s="156"/>
      <c r="G237" s="156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2.75" customHeight="1" x14ac:dyDescent="0.25">
      <c r="A238" s="156"/>
      <c r="B238" s="156"/>
      <c r="C238" s="156"/>
      <c r="D238" s="156"/>
      <c r="E238" s="156"/>
      <c r="F238" s="156"/>
      <c r="G238" s="156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2.75" customHeight="1" x14ac:dyDescent="0.25">
      <c r="A239" s="156"/>
      <c r="B239" s="156"/>
      <c r="C239" s="156"/>
      <c r="D239" s="156"/>
      <c r="E239" s="156"/>
      <c r="F239" s="156"/>
      <c r="G239" s="156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2.75" customHeight="1" x14ac:dyDescent="0.25">
      <c r="A240" s="156"/>
      <c r="B240" s="156"/>
      <c r="C240" s="156"/>
      <c r="D240" s="156"/>
      <c r="E240" s="156"/>
      <c r="F240" s="156"/>
      <c r="G240" s="156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2.75" customHeight="1" x14ac:dyDescent="0.25">
      <c r="A241" s="156"/>
      <c r="B241" s="156"/>
      <c r="C241" s="156"/>
      <c r="D241" s="156"/>
      <c r="E241" s="156"/>
      <c r="F241" s="156"/>
      <c r="G241" s="156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2.75" customHeight="1" x14ac:dyDescent="0.25">
      <c r="A242" s="156"/>
      <c r="B242" s="156"/>
      <c r="C242" s="156"/>
      <c r="D242" s="156"/>
      <c r="E242" s="156"/>
      <c r="F242" s="156"/>
      <c r="G242" s="156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2.75" customHeight="1" x14ac:dyDescent="0.25">
      <c r="A243" s="156"/>
      <c r="B243" s="156"/>
      <c r="C243" s="156"/>
      <c r="D243" s="156"/>
      <c r="E243" s="156"/>
      <c r="F243" s="156"/>
      <c r="G243" s="156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2.75" customHeight="1" x14ac:dyDescent="0.25">
      <c r="A244" s="156"/>
      <c r="B244" s="156"/>
      <c r="C244" s="156"/>
      <c r="D244" s="156"/>
      <c r="E244" s="156"/>
      <c r="F244" s="156"/>
      <c r="G244" s="156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2.75" customHeight="1" x14ac:dyDescent="0.25">
      <c r="A245" s="156"/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2.75" customHeight="1" x14ac:dyDescent="0.25">
      <c r="A246" s="156"/>
      <c r="B246" s="156"/>
      <c r="C246" s="156"/>
      <c r="D246" s="156"/>
      <c r="E246" s="156"/>
      <c r="F246" s="156"/>
      <c r="G246" s="156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2.75" customHeight="1" x14ac:dyDescent="0.25">
      <c r="A247" s="156"/>
      <c r="B247" s="156"/>
      <c r="C247" s="156"/>
      <c r="D247" s="156"/>
      <c r="E247" s="156"/>
      <c r="F247" s="156"/>
      <c r="G247" s="156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2.75" customHeight="1" x14ac:dyDescent="0.25">
      <c r="A248" s="156"/>
      <c r="B248" s="156"/>
      <c r="C248" s="156"/>
      <c r="D248" s="156"/>
      <c r="E248" s="156"/>
      <c r="F248" s="156"/>
      <c r="G248" s="156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2.75" customHeight="1" x14ac:dyDescent="0.25">
      <c r="A249" s="156"/>
      <c r="B249" s="156"/>
      <c r="C249" s="156"/>
      <c r="D249" s="156"/>
      <c r="E249" s="156"/>
      <c r="F249" s="156"/>
      <c r="G249" s="156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2.75" customHeight="1" x14ac:dyDescent="0.25">
      <c r="A250" s="156"/>
      <c r="B250" s="156"/>
      <c r="C250" s="156"/>
      <c r="D250" s="156"/>
      <c r="E250" s="156"/>
      <c r="F250" s="156"/>
      <c r="G250" s="156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2.75" customHeight="1" x14ac:dyDescent="0.25">
      <c r="A251" s="156"/>
      <c r="B251" s="156"/>
      <c r="C251" s="156"/>
      <c r="D251" s="156"/>
      <c r="E251" s="156"/>
      <c r="F251" s="156"/>
      <c r="G251" s="156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2.75" customHeight="1" x14ac:dyDescent="0.25">
      <c r="A252" s="156"/>
      <c r="B252" s="156"/>
      <c r="C252" s="156"/>
      <c r="D252" s="156"/>
      <c r="E252" s="156"/>
      <c r="F252" s="156"/>
      <c r="G252" s="156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2.75" customHeight="1" x14ac:dyDescent="0.25">
      <c r="A253" s="156"/>
      <c r="B253" s="156"/>
      <c r="C253" s="156"/>
      <c r="D253" s="156"/>
      <c r="E253" s="156"/>
      <c r="F253" s="156"/>
      <c r="G253" s="156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2.75" customHeight="1" x14ac:dyDescent="0.25">
      <c r="A254" s="156"/>
      <c r="B254" s="156"/>
      <c r="C254" s="156"/>
      <c r="D254" s="156"/>
      <c r="E254" s="156"/>
      <c r="F254" s="156"/>
      <c r="G254" s="156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2.75" customHeight="1" x14ac:dyDescent="0.25">
      <c r="A255" s="156"/>
      <c r="B255" s="156"/>
      <c r="C255" s="156"/>
      <c r="D255" s="156"/>
      <c r="E255" s="156"/>
      <c r="F255" s="156"/>
      <c r="G255" s="156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2.75" customHeight="1" x14ac:dyDescent="0.25">
      <c r="A256" s="156"/>
      <c r="B256" s="156"/>
      <c r="C256" s="156"/>
      <c r="D256" s="156"/>
      <c r="E256" s="156"/>
      <c r="F256" s="156"/>
      <c r="G256" s="156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2.75" customHeight="1" x14ac:dyDescent="0.25">
      <c r="A257" s="156"/>
      <c r="B257" s="156"/>
      <c r="C257" s="156"/>
      <c r="D257" s="156"/>
      <c r="E257" s="156"/>
      <c r="F257" s="156"/>
      <c r="G257" s="156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2.75" customHeight="1" x14ac:dyDescent="0.25">
      <c r="A258" s="156"/>
      <c r="B258" s="156"/>
      <c r="C258" s="156"/>
      <c r="D258" s="156"/>
      <c r="E258" s="156"/>
      <c r="F258" s="156"/>
      <c r="G258" s="156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2.75" customHeight="1" x14ac:dyDescent="0.25">
      <c r="A259" s="156"/>
      <c r="B259" s="156"/>
      <c r="C259" s="156"/>
      <c r="D259" s="156"/>
      <c r="E259" s="156"/>
      <c r="F259" s="156"/>
      <c r="G259" s="156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2.75" customHeight="1" x14ac:dyDescent="0.25">
      <c r="A260" s="156"/>
      <c r="B260" s="156"/>
      <c r="C260" s="156"/>
      <c r="D260" s="156"/>
      <c r="E260" s="156"/>
      <c r="F260" s="156"/>
      <c r="G260" s="156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2.75" customHeight="1" x14ac:dyDescent="0.25">
      <c r="A261" s="156"/>
      <c r="B261" s="156"/>
      <c r="C261" s="156"/>
      <c r="D261" s="156"/>
      <c r="E261" s="156"/>
      <c r="F261" s="156"/>
      <c r="G261" s="156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2.75" customHeight="1" x14ac:dyDescent="0.25">
      <c r="A262" s="156"/>
      <c r="B262" s="156"/>
      <c r="C262" s="156"/>
      <c r="D262" s="156"/>
      <c r="E262" s="156"/>
      <c r="F262" s="156"/>
      <c r="G262" s="156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2.75" customHeight="1" x14ac:dyDescent="0.25">
      <c r="A263" s="156"/>
      <c r="B263" s="156"/>
      <c r="C263" s="156"/>
      <c r="D263" s="156"/>
      <c r="E263" s="156"/>
      <c r="F263" s="156"/>
      <c r="G263" s="156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2.75" customHeight="1" x14ac:dyDescent="0.25">
      <c r="A264" s="156"/>
      <c r="B264" s="156"/>
      <c r="C264" s="156"/>
      <c r="D264" s="156"/>
      <c r="E264" s="156"/>
      <c r="F264" s="156"/>
      <c r="G264" s="156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2.75" customHeight="1" x14ac:dyDescent="0.25">
      <c r="A265" s="156"/>
      <c r="B265" s="156"/>
      <c r="C265" s="156"/>
      <c r="D265" s="156"/>
      <c r="E265" s="156"/>
      <c r="F265" s="156"/>
      <c r="G265" s="156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2.75" customHeight="1" x14ac:dyDescent="0.25">
      <c r="A266" s="156"/>
      <c r="B266" s="156"/>
      <c r="C266" s="156"/>
      <c r="D266" s="156"/>
      <c r="E266" s="156"/>
      <c r="F266" s="156"/>
      <c r="G266" s="156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2.75" customHeight="1" x14ac:dyDescent="0.25">
      <c r="A267" s="156"/>
      <c r="B267" s="156"/>
      <c r="C267" s="156"/>
      <c r="D267" s="156"/>
      <c r="E267" s="156"/>
      <c r="F267" s="156"/>
      <c r="G267" s="156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2.75" customHeight="1" x14ac:dyDescent="0.25">
      <c r="A268" s="156"/>
      <c r="B268" s="156"/>
      <c r="C268" s="156"/>
      <c r="D268" s="156"/>
      <c r="E268" s="156"/>
      <c r="F268" s="156"/>
      <c r="G268" s="156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2.75" customHeight="1" x14ac:dyDescent="0.25">
      <c r="A269" s="156"/>
      <c r="B269" s="156"/>
      <c r="C269" s="156"/>
      <c r="D269" s="156"/>
      <c r="E269" s="156"/>
      <c r="F269" s="156"/>
      <c r="G269" s="156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2.75" customHeight="1" x14ac:dyDescent="0.25">
      <c r="A270" s="156"/>
      <c r="B270" s="156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2.75" customHeight="1" x14ac:dyDescent="0.25">
      <c r="A271" s="156"/>
      <c r="B271" s="156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2.75" customHeight="1" x14ac:dyDescent="0.25">
      <c r="A272" s="156"/>
      <c r="B272" s="156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2.75" customHeight="1" x14ac:dyDescent="0.25">
      <c r="A273" s="156"/>
      <c r="B273" s="156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2.75" customHeight="1" x14ac:dyDescent="0.25">
      <c r="A274" s="156"/>
      <c r="B274" s="156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2.75" customHeight="1" x14ac:dyDescent="0.25">
      <c r="A275" s="156"/>
      <c r="B275" s="156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2.75" customHeight="1" x14ac:dyDescent="0.25">
      <c r="A276" s="156"/>
      <c r="B276" s="156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2.75" customHeight="1" x14ac:dyDescent="0.25">
      <c r="A277" s="156"/>
      <c r="B277" s="156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2.75" customHeight="1" x14ac:dyDescent="0.25">
      <c r="A278" s="156"/>
      <c r="B278" s="156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2.75" customHeight="1" x14ac:dyDescent="0.25">
      <c r="A279" s="156"/>
      <c r="B279" s="156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2.75" customHeight="1" x14ac:dyDescent="0.25">
      <c r="A280" s="156"/>
      <c r="B280" s="156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2.75" customHeight="1" x14ac:dyDescent="0.25">
      <c r="A281" s="156"/>
      <c r="B281" s="156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2.75" customHeight="1" x14ac:dyDescent="0.25">
      <c r="A282" s="156"/>
      <c r="B282" s="156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2.75" customHeight="1" x14ac:dyDescent="0.25">
      <c r="A283" s="156"/>
      <c r="B283" s="156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2.75" customHeight="1" x14ac:dyDescent="0.25">
      <c r="A284" s="156"/>
      <c r="B284" s="156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2.75" customHeight="1" x14ac:dyDescent="0.25">
      <c r="A285" s="156"/>
      <c r="B285" s="156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2.75" customHeight="1" x14ac:dyDescent="0.25">
      <c r="A286" s="156"/>
      <c r="B286" s="156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2.75" customHeight="1" x14ac:dyDescent="0.25">
      <c r="A287" s="156"/>
      <c r="B287" s="156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2.75" customHeight="1" x14ac:dyDescent="0.25">
      <c r="A288" s="156"/>
      <c r="B288" s="156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2.75" customHeight="1" x14ac:dyDescent="0.25">
      <c r="A289" s="156"/>
      <c r="B289" s="156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2.75" customHeight="1" x14ac:dyDescent="0.25">
      <c r="A290" s="156"/>
      <c r="B290" s="156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2.75" customHeight="1" x14ac:dyDescent="0.25">
      <c r="A291" s="156"/>
      <c r="B291" s="156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2.75" customHeight="1" x14ac:dyDescent="0.25">
      <c r="A292" s="156"/>
      <c r="B292" s="156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2.75" customHeight="1" x14ac:dyDescent="0.25">
      <c r="A293" s="156"/>
      <c r="B293" s="156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2.75" customHeight="1" x14ac:dyDescent="0.25">
      <c r="A294" s="156"/>
      <c r="B294" s="156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2.75" customHeight="1" x14ac:dyDescent="0.25">
      <c r="A295" s="156"/>
      <c r="B295" s="156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2.75" customHeight="1" x14ac:dyDescent="0.25">
      <c r="A296" s="156"/>
      <c r="B296" s="156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2.75" customHeight="1" x14ac:dyDescent="0.25">
      <c r="A297" s="156"/>
      <c r="B297" s="156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2.75" customHeight="1" x14ac:dyDescent="0.25">
      <c r="A298" s="156"/>
      <c r="B298" s="156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2.75" customHeight="1" x14ac:dyDescent="0.25">
      <c r="A299" s="156"/>
      <c r="B299" s="156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2.75" customHeight="1" x14ac:dyDescent="0.25">
      <c r="A300" s="156"/>
      <c r="B300" s="156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2.75" customHeight="1" x14ac:dyDescent="0.25">
      <c r="A301" s="156"/>
      <c r="B301" s="156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2.75" customHeight="1" x14ac:dyDescent="0.25">
      <c r="A302" s="156"/>
      <c r="B302" s="156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2.75" customHeight="1" x14ac:dyDescent="0.25">
      <c r="A303" s="156"/>
      <c r="B303" s="156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2.75" customHeight="1" x14ac:dyDescent="0.25">
      <c r="A304" s="156"/>
      <c r="B304" s="156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2.75" customHeight="1" x14ac:dyDescent="0.25">
      <c r="A305" s="156"/>
      <c r="B305" s="156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2.75" customHeight="1" x14ac:dyDescent="0.25">
      <c r="A306" s="156"/>
      <c r="B306" s="156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2.75" customHeight="1" x14ac:dyDescent="0.25">
      <c r="A307" s="156"/>
      <c r="B307" s="156"/>
      <c r="C307" s="156"/>
      <c r="D307" s="156"/>
      <c r="E307" s="156"/>
      <c r="F307" s="156"/>
      <c r="G307" s="156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2.75" customHeight="1" x14ac:dyDescent="0.25">
      <c r="A308" s="156"/>
      <c r="B308" s="156"/>
      <c r="C308" s="156"/>
      <c r="D308" s="156"/>
      <c r="E308" s="156"/>
      <c r="F308" s="156"/>
      <c r="G308" s="156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2.75" customHeight="1" x14ac:dyDescent="0.25">
      <c r="A309" s="156"/>
      <c r="B309" s="156"/>
      <c r="C309" s="156"/>
      <c r="D309" s="156"/>
      <c r="E309" s="156"/>
      <c r="F309" s="156"/>
      <c r="G309" s="156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2.75" customHeight="1" x14ac:dyDescent="0.25">
      <c r="A310" s="156"/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2.75" customHeight="1" x14ac:dyDescent="0.25">
      <c r="A311" s="156"/>
      <c r="B311" s="156"/>
      <c r="C311" s="156"/>
      <c r="D311" s="156"/>
      <c r="E311" s="156"/>
      <c r="F311" s="156"/>
      <c r="G311" s="156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2.75" customHeight="1" x14ac:dyDescent="0.25">
      <c r="A312" s="156"/>
      <c r="B312" s="156"/>
      <c r="C312" s="156"/>
      <c r="D312" s="156"/>
      <c r="E312" s="156"/>
      <c r="F312" s="156"/>
      <c r="G312" s="156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2.75" customHeight="1" x14ac:dyDescent="0.25">
      <c r="A313" s="156"/>
      <c r="B313" s="156"/>
      <c r="C313" s="156"/>
      <c r="D313" s="156"/>
      <c r="E313" s="156"/>
      <c r="F313" s="156"/>
      <c r="G313" s="156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2.75" customHeight="1" x14ac:dyDescent="0.25">
      <c r="A314" s="156"/>
      <c r="B314" s="156"/>
      <c r="C314" s="156"/>
      <c r="D314" s="156"/>
      <c r="E314" s="156"/>
      <c r="F314" s="156"/>
      <c r="G314" s="156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2.75" customHeight="1" x14ac:dyDescent="0.25">
      <c r="A315" s="156"/>
      <c r="B315" s="156"/>
      <c r="C315" s="156"/>
      <c r="D315" s="156"/>
      <c r="E315" s="156"/>
      <c r="F315" s="156"/>
      <c r="G315" s="156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2.75" customHeight="1" x14ac:dyDescent="0.25">
      <c r="A316" s="156"/>
      <c r="B316" s="156"/>
      <c r="C316" s="156"/>
      <c r="D316" s="156"/>
      <c r="E316" s="156"/>
      <c r="F316" s="156"/>
      <c r="G316" s="156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2.75" customHeight="1" x14ac:dyDescent="0.25">
      <c r="A317" s="156"/>
      <c r="B317" s="156"/>
      <c r="C317" s="156"/>
      <c r="D317" s="156"/>
      <c r="E317" s="156"/>
      <c r="F317" s="156"/>
      <c r="G317" s="156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2.75" customHeight="1" x14ac:dyDescent="0.25">
      <c r="A318" s="156"/>
      <c r="B318" s="156"/>
      <c r="C318" s="156"/>
      <c r="D318" s="156"/>
      <c r="E318" s="156"/>
      <c r="F318" s="156"/>
      <c r="G318" s="156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2.75" customHeight="1" x14ac:dyDescent="0.25">
      <c r="A319" s="156"/>
      <c r="B319" s="156"/>
      <c r="C319" s="156"/>
      <c r="D319" s="156"/>
      <c r="E319" s="156"/>
      <c r="F319" s="156"/>
      <c r="G319" s="156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2.75" customHeight="1" x14ac:dyDescent="0.25">
      <c r="A320" s="156"/>
      <c r="B320" s="156"/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2.75" customHeight="1" x14ac:dyDescent="0.25">
      <c r="A321" s="156"/>
      <c r="B321" s="156"/>
      <c r="C321" s="156"/>
      <c r="D321" s="156"/>
      <c r="E321" s="156"/>
      <c r="F321" s="156"/>
      <c r="G321" s="156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2.75" customHeight="1" x14ac:dyDescent="0.25">
      <c r="A322" s="156"/>
      <c r="B322" s="156"/>
      <c r="C322" s="156"/>
      <c r="D322" s="156"/>
      <c r="E322" s="156"/>
      <c r="F322" s="156"/>
      <c r="G322" s="156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2.75" customHeight="1" x14ac:dyDescent="0.25">
      <c r="A323" s="156"/>
      <c r="B323" s="156"/>
      <c r="C323" s="156"/>
      <c r="D323" s="156"/>
      <c r="E323" s="156"/>
      <c r="F323" s="156"/>
      <c r="G323" s="156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2.75" customHeight="1" x14ac:dyDescent="0.25">
      <c r="A324" s="156"/>
      <c r="B324" s="156"/>
      <c r="C324" s="156"/>
      <c r="D324" s="156"/>
      <c r="E324" s="156"/>
      <c r="F324" s="156"/>
      <c r="G324" s="156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2.75" customHeight="1" x14ac:dyDescent="0.25">
      <c r="A325" s="156"/>
      <c r="B325" s="156"/>
      <c r="C325" s="156"/>
      <c r="D325" s="156"/>
      <c r="E325" s="156"/>
      <c r="F325" s="156"/>
      <c r="G325" s="156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2.75" customHeight="1" x14ac:dyDescent="0.25">
      <c r="A326" s="156"/>
      <c r="B326" s="156"/>
      <c r="C326" s="156"/>
      <c r="D326" s="156"/>
      <c r="E326" s="156"/>
      <c r="F326" s="156"/>
      <c r="G326" s="156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2.75" customHeight="1" x14ac:dyDescent="0.25">
      <c r="A327" s="156"/>
      <c r="B327" s="156"/>
      <c r="C327" s="156"/>
      <c r="D327" s="156"/>
      <c r="E327" s="156"/>
      <c r="F327" s="156"/>
      <c r="G327" s="156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2.75" customHeight="1" x14ac:dyDescent="0.25">
      <c r="A328" s="156"/>
      <c r="B328" s="156"/>
      <c r="C328" s="156"/>
      <c r="D328" s="156"/>
      <c r="E328" s="156"/>
      <c r="F328" s="156"/>
      <c r="G328" s="156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2.75" customHeight="1" x14ac:dyDescent="0.25">
      <c r="A329" s="156"/>
      <c r="B329" s="156"/>
      <c r="C329" s="156"/>
      <c r="D329" s="156"/>
      <c r="E329" s="156"/>
      <c r="F329" s="156"/>
      <c r="G329" s="156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2.75" customHeight="1" x14ac:dyDescent="0.25">
      <c r="A330" s="156"/>
      <c r="B330" s="156"/>
      <c r="C330" s="156"/>
      <c r="D330" s="156"/>
      <c r="E330" s="156"/>
      <c r="F330" s="156"/>
      <c r="G330" s="156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2.75" customHeight="1" x14ac:dyDescent="0.25">
      <c r="A331" s="156"/>
      <c r="B331" s="156"/>
      <c r="C331" s="156"/>
      <c r="D331" s="156"/>
      <c r="E331" s="156"/>
      <c r="F331" s="156"/>
      <c r="G331" s="156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2.75" customHeight="1" x14ac:dyDescent="0.25">
      <c r="A332" s="156"/>
      <c r="B332" s="156"/>
      <c r="C332" s="156"/>
      <c r="D332" s="156"/>
      <c r="E332" s="156"/>
      <c r="F332" s="156"/>
      <c r="G332" s="156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2.75" customHeight="1" x14ac:dyDescent="0.25">
      <c r="A333" s="156"/>
      <c r="B333" s="156"/>
      <c r="C333" s="156"/>
      <c r="D333" s="156"/>
      <c r="E333" s="156"/>
      <c r="F333" s="156"/>
      <c r="G333" s="156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2.75" customHeight="1" x14ac:dyDescent="0.25">
      <c r="A334" s="156"/>
      <c r="B334" s="156"/>
      <c r="C334" s="156"/>
      <c r="D334" s="156"/>
      <c r="E334" s="156"/>
      <c r="F334" s="156"/>
      <c r="G334" s="156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2.75" customHeight="1" x14ac:dyDescent="0.25">
      <c r="A335" s="156"/>
      <c r="B335" s="156"/>
      <c r="C335" s="156"/>
      <c r="D335" s="156"/>
      <c r="E335" s="156"/>
      <c r="F335" s="156"/>
      <c r="G335" s="156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2.75" customHeight="1" x14ac:dyDescent="0.25">
      <c r="A336" s="156"/>
      <c r="B336" s="156"/>
      <c r="C336" s="156"/>
      <c r="D336" s="156"/>
      <c r="E336" s="156"/>
      <c r="F336" s="156"/>
      <c r="G336" s="156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2.75" customHeight="1" x14ac:dyDescent="0.25">
      <c r="A337" s="156"/>
      <c r="B337" s="156"/>
      <c r="C337" s="156"/>
      <c r="D337" s="156"/>
      <c r="E337" s="156"/>
      <c r="F337" s="156"/>
      <c r="G337" s="156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2.75" customHeight="1" x14ac:dyDescent="0.25">
      <c r="A338" s="156"/>
      <c r="B338" s="156"/>
      <c r="C338" s="156"/>
      <c r="D338" s="156"/>
      <c r="E338" s="156"/>
      <c r="F338" s="156"/>
      <c r="G338" s="156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2.75" customHeight="1" x14ac:dyDescent="0.25">
      <c r="A339" s="156"/>
      <c r="B339" s="156"/>
      <c r="C339" s="156"/>
      <c r="D339" s="156"/>
      <c r="E339" s="156"/>
      <c r="F339" s="156"/>
      <c r="G339" s="156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2.75" customHeight="1" x14ac:dyDescent="0.25">
      <c r="A340" s="156"/>
      <c r="B340" s="156"/>
      <c r="C340" s="156"/>
      <c r="D340" s="156"/>
      <c r="E340" s="156"/>
      <c r="F340" s="156"/>
      <c r="G340" s="156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2.75" customHeight="1" x14ac:dyDescent="0.25">
      <c r="A341" s="156"/>
      <c r="B341" s="156"/>
      <c r="C341" s="156"/>
      <c r="D341" s="156"/>
      <c r="E341" s="156"/>
      <c r="F341" s="156"/>
      <c r="G341" s="156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2.75" customHeight="1" x14ac:dyDescent="0.25">
      <c r="A342" s="156"/>
      <c r="B342" s="156"/>
      <c r="C342" s="156"/>
      <c r="D342" s="156"/>
      <c r="E342" s="156"/>
      <c r="F342" s="156"/>
      <c r="G342" s="156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2.75" customHeight="1" x14ac:dyDescent="0.25">
      <c r="A343" s="156"/>
      <c r="B343" s="156"/>
      <c r="C343" s="156"/>
      <c r="D343" s="156"/>
      <c r="E343" s="156"/>
      <c r="F343" s="156"/>
      <c r="G343" s="156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2.75" customHeight="1" x14ac:dyDescent="0.25">
      <c r="A344" s="156"/>
      <c r="B344" s="156"/>
      <c r="C344" s="156"/>
      <c r="D344" s="156"/>
      <c r="E344" s="156"/>
      <c r="F344" s="156"/>
      <c r="G344" s="156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2.75" customHeight="1" x14ac:dyDescent="0.25">
      <c r="A345" s="156"/>
      <c r="B345" s="156"/>
      <c r="C345" s="156"/>
      <c r="D345" s="156"/>
      <c r="E345" s="156"/>
      <c r="F345" s="156"/>
      <c r="G345" s="156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2.75" customHeight="1" x14ac:dyDescent="0.25">
      <c r="A346" s="156"/>
      <c r="B346" s="156"/>
      <c r="C346" s="156"/>
      <c r="D346" s="156"/>
      <c r="E346" s="156"/>
      <c r="F346" s="156"/>
      <c r="G346" s="156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2.75" customHeight="1" x14ac:dyDescent="0.25">
      <c r="A347" s="156"/>
      <c r="B347" s="156"/>
      <c r="C347" s="156"/>
      <c r="D347" s="156"/>
      <c r="E347" s="156"/>
      <c r="F347" s="156"/>
      <c r="G347" s="156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2.75" customHeight="1" x14ac:dyDescent="0.25">
      <c r="A348" s="156"/>
      <c r="B348" s="156"/>
      <c r="C348" s="156"/>
      <c r="D348" s="156"/>
      <c r="E348" s="156"/>
      <c r="F348" s="156"/>
      <c r="G348" s="156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2.75" customHeight="1" x14ac:dyDescent="0.25">
      <c r="A349" s="156"/>
      <c r="B349" s="156"/>
      <c r="C349" s="156"/>
      <c r="D349" s="156"/>
      <c r="E349" s="156"/>
      <c r="F349" s="156"/>
      <c r="G349" s="156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2.75" customHeight="1" x14ac:dyDescent="0.25">
      <c r="A350" s="156"/>
      <c r="B350" s="156"/>
      <c r="C350" s="156"/>
      <c r="D350" s="156"/>
      <c r="E350" s="156"/>
      <c r="F350" s="156"/>
      <c r="G350" s="156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2.75" customHeight="1" x14ac:dyDescent="0.25">
      <c r="A351" s="156"/>
      <c r="B351" s="156"/>
      <c r="C351" s="156"/>
      <c r="D351" s="156"/>
      <c r="E351" s="156"/>
      <c r="F351" s="156"/>
      <c r="G351" s="156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2.75" customHeight="1" x14ac:dyDescent="0.25">
      <c r="A352" s="156"/>
      <c r="B352" s="156"/>
      <c r="C352" s="156"/>
      <c r="D352" s="156"/>
      <c r="E352" s="156"/>
      <c r="F352" s="156"/>
      <c r="G352" s="156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2.75" customHeight="1" x14ac:dyDescent="0.25">
      <c r="A353" s="156"/>
      <c r="B353" s="156"/>
      <c r="C353" s="156"/>
      <c r="D353" s="156"/>
      <c r="E353" s="156"/>
      <c r="F353" s="156"/>
      <c r="G353" s="156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2.75" customHeight="1" x14ac:dyDescent="0.25">
      <c r="A354" s="156"/>
      <c r="B354" s="156"/>
      <c r="C354" s="156"/>
      <c r="D354" s="156"/>
      <c r="E354" s="156"/>
      <c r="F354" s="156"/>
      <c r="G354" s="156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2.75" customHeight="1" x14ac:dyDescent="0.25">
      <c r="A355" s="156"/>
      <c r="B355" s="156"/>
      <c r="C355" s="156"/>
      <c r="D355" s="156"/>
      <c r="E355" s="156"/>
      <c r="F355" s="156"/>
      <c r="G355" s="156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2.75" customHeight="1" x14ac:dyDescent="0.25">
      <c r="A356" s="156"/>
      <c r="B356" s="156"/>
      <c r="C356" s="156"/>
      <c r="D356" s="156"/>
      <c r="E356" s="156"/>
      <c r="F356" s="156"/>
      <c r="G356" s="156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2.75" customHeight="1" x14ac:dyDescent="0.25">
      <c r="A357" s="156"/>
      <c r="B357" s="156"/>
      <c r="C357" s="156"/>
      <c r="D357" s="156"/>
      <c r="E357" s="156"/>
      <c r="F357" s="156"/>
      <c r="G357" s="156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2.75" customHeight="1" x14ac:dyDescent="0.25">
      <c r="A358" s="156"/>
      <c r="B358" s="156"/>
      <c r="C358" s="156"/>
      <c r="D358" s="156"/>
      <c r="E358" s="156"/>
      <c r="F358" s="156"/>
      <c r="G358" s="156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2.75" customHeight="1" x14ac:dyDescent="0.25">
      <c r="A359" s="156"/>
      <c r="B359" s="156"/>
      <c r="C359" s="156"/>
      <c r="D359" s="156"/>
      <c r="E359" s="156"/>
      <c r="F359" s="156"/>
      <c r="G359" s="156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2.75" customHeight="1" x14ac:dyDescent="0.25">
      <c r="A360" s="156"/>
      <c r="B360" s="156"/>
      <c r="C360" s="156"/>
      <c r="D360" s="156"/>
      <c r="E360" s="156"/>
      <c r="F360" s="156"/>
      <c r="G360" s="156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2.75" customHeight="1" x14ac:dyDescent="0.25">
      <c r="A361" s="156"/>
      <c r="B361" s="156"/>
      <c r="C361" s="156"/>
      <c r="D361" s="156"/>
      <c r="E361" s="156"/>
      <c r="F361" s="156"/>
      <c r="G361" s="156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2.75" customHeight="1" x14ac:dyDescent="0.25">
      <c r="A362" s="156"/>
      <c r="B362" s="156"/>
      <c r="C362" s="156"/>
      <c r="D362" s="156"/>
      <c r="E362" s="156"/>
      <c r="F362" s="156"/>
      <c r="G362" s="156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2.75" customHeight="1" x14ac:dyDescent="0.25">
      <c r="A363" s="156"/>
      <c r="B363" s="156"/>
      <c r="C363" s="156"/>
      <c r="D363" s="156"/>
      <c r="E363" s="156"/>
      <c r="F363" s="156"/>
      <c r="G363" s="156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2.75" customHeight="1" x14ac:dyDescent="0.25">
      <c r="A364" s="156"/>
      <c r="B364" s="156"/>
      <c r="C364" s="156"/>
      <c r="D364" s="156"/>
      <c r="E364" s="156"/>
      <c r="F364" s="156"/>
      <c r="G364" s="156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2.75" customHeight="1" x14ac:dyDescent="0.25">
      <c r="A365" s="156"/>
      <c r="B365" s="156"/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2.75" customHeight="1" x14ac:dyDescent="0.25">
      <c r="A366" s="156"/>
      <c r="B366" s="156"/>
      <c r="C366" s="156"/>
      <c r="D366" s="156"/>
      <c r="E366" s="156"/>
      <c r="F366" s="156"/>
      <c r="G366" s="156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2.75" customHeight="1" x14ac:dyDescent="0.25">
      <c r="A367" s="156"/>
      <c r="B367" s="156"/>
      <c r="C367" s="156"/>
      <c r="D367" s="156"/>
      <c r="E367" s="156"/>
      <c r="F367" s="156"/>
      <c r="G367" s="156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2.75" customHeight="1" x14ac:dyDescent="0.25">
      <c r="A368" s="156"/>
      <c r="B368" s="156"/>
      <c r="C368" s="156"/>
      <c r="D368" s="156"/>
      <c r="E368" s="156"/>
      <c r="F368" s="156"/>
      <c r="G368" s="156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2.75" customHeight="1" x14ac:dyDescent="0.25">
      <c r="A369" s="156"/>
      <c r="B369" s="156"/>
      <c r="C369" s="156"/>
      <c r="D369" s="156"/>
      <c r="E369" s="156"/>
      <c r="F369" s="156"/>
      <c r="G369" s="156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2.75" customHeight="1" x14ac:dyDescent="0.25">
      <c r="A370" s="156"/>
      <c r="B370" s="156"/>
      <c r="C370" s="156"/>
      <c r="D370" s="156"/>
      <c r="E370" s="156"/>
      <c r="F370" s="156"/>
      <c r="G370" s="156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2.75" customHeight="1" x14ac:dyDescent="0.25">
      <c r="A371" s="156"/>
      <c r="B371" s="156"/>
      <c r="C371" s="156"/>
      <c r="D371" s="156"/>
      <c r="E371" s="156"/>
      <c r="F371" s="156"/>
      <c r="G371" s="156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2.75" customHeight="1" x14ac:dyDescent="0.25">
      <c r="A372" s="156"/>
      <c r="B372" s="156"/>
      <c r="C372" s="156"/>
      <c r="D372" s="156"/>
      <c r="E372" s="156"/>
      <c r="F372" s="156"/>
      <c r="G372" s="156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2.75" customHeight="1" x14ac:dyDescent="0.25">
      <c r="A373" s="156"/>
      <c r="B373" s="156"/>
      <c r="C373" s="156"/>
      <c r="D373" s="156"/>
      <c r="E373" s="156"/>
      <c r="F373" s="156"/>
      <c r="G373" s="156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2.75" customHeight="1" x14ac:dyDescent="0.25">
      <c r="A374" s="156"/>
      <c r="B374" s="156"/>
      <c r="C374" s="156"/>
      <c r="D374" s="156"/>
      <c r="E374" s="156"/>
      <c r="F374" s="156"/>
      <c r="G374" s="156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2.75" customHeight="1" x14ac:dyDescent="0.25">
      <c r="A375" s="156"/>
      <c r="B375" s="156"/>
      <c r="C375" s="156"/>
      <c r="D375" s="156"/>
      <c r="E375" s="156"/>
      <c r="F375" s="156"/>
      <c r="G375" s="156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2.75" customHeight="1" x14ac:dyDescent="0.25">
      <c r="A376" s="156"/>
      <c r="B376" s="156"/>
      <c r="C376" s="156"/>
      <c r="D376" s="156"/>
      <c r="E376" s="156"/>
      <c r="F376" s="156"/>
      <c r="G376" s="156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2.75" customHeight="1" x14ac:dyDescent="0.25">
      <c r="A377" s="156"/>
      <c r="B377" s="156"/>
      <c r="C377" s="156"/>
      <c r="D377" s="156"/>
      <c r="E377" s="156"/>
      <c r="F377" s="156"/>
      <c r="G377" s="156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2.75" customHeight="1" x14ac:dyDescent="0.25">
      <c r="A378" s="156"/>
      <c r="B378" s="156"/>
      <c r="C378" s="156"/>
      <c r="D378" s="156"/>
      <c r="E378" s="156"/>
      <c r="F378" s="156"/>
      <c r="G378" s="156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2.75" customHeight="1" x14ac:dyDescent="0.25">
      <c r="A379" s="156"/>
      <c r="B379" s="156"/>
      <c r="C379" s="156"/>
      <c r="D379" s="156"/>
      <c r="E379" s="156"/>
      <c r="F379" s="156"/>
      <c r="G379" s="156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2.75" customHeight="1" x14ac:dyDescent="0.25">
      <c r="A380" s="156"/>
      <c r="B380" s="156"/>
      <c r="C380" s="156"/>
      <c r="D380" s="156"/>
      <c r="E380" s="156"/>
      <c r="F380" s="156"/>
      <c r="G380" s="156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2.75" customHeight="1" x14ac:dyDescent="0.25">
      <c r="A381" s="156"/>
      <c r="B381" s="156"/>
      <c r="C381" s="156"/>
      <c r="D381" s="156"/>
      <c r="E381" s="156"/>
      <c r="F381" s="156"/>
      <c r="G381" s="156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2.75" customHeight="1" x14ac:dyDescent="0.25">
      <c r="A382" s="156"/>
      <c r="B382" s="156"/>
      <c r="C382" s="156"/>
      <c r="D382" s="156"/>
      <c r="E382" s="156"/>
      <c r="F382" s="156"/>
      <c r="G382" s="156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2.75" customHeight="1" x14ac:dyDescent="0.25">
      <c r="A383" s="156"/>
      <c r="B383" s="156"/>
      <c r="C383" s="156"/>
      <c r="D383" s="156"/>
      <c r="E383" s="156"/>
      <c r="F383" s="156"/>
      <c r="G383" s="156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2.75" customHeight="1" x14ac:dyDescent="0.25">
      <c r="A384" s="156"/>
      <c r="B384" s="156"/>
      <c r="C384" s="156"/>
      <c r="D384" s="156"/>
      <c r="E384" s="156"/>
      <c r="F384" s="156"/>
      <c r="G384" s="156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2.75" customHeight="1" x14ac:dyDescent="0.25">
      <c r="A385" s="156"/>
      <c r="B385" s="156"/>
      <c r="C385" s="156"/>
      <c r="D385" s="156"/>
      <c r="E385" s="156"/>
      <c r="F385" s="156"/>
      <c r="G385" s="156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2.75" customHeight="1" x14ac:dyDescent="0.25">
      <c r="A386" s="156"/>
      <c r="B386" s="156"/>
      <c r="C386" s="156"/>
      <c r="D386" s="156"/>
      <c r="E386" s="156"/>
      <c r="F386" s="156"/>
      <c r="G386" s="156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2.75" customHeight="1" x14ac:dyDescent="0.25">
      <c r="A387" s="156"/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2.75" customHeight="1" x14ac:dyDescent="0.25">
      <c r="A388" s="156"/>
      <c r="B388" s="156"/>
      <c r="C388" s="156"/>
      <c r="D388" s="156"/>
      <c r="E388" s="156"/>
      <c r="F388" s="156"/>
      <c r="G388" s="156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2.75" customHeight="1" x14ac:dyDescent="0.25">
      <c r="A389" s="156"/>
      <c r="B389" s="156"/>
      <c r="C389" s="156"/>
      <c r="D389" s="156"/>
      <c r="E389" s="156"/>
      <c r="F389" s="156"/>
      <c r="G389" s="156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2.75" customHeight="1" x14ac:dyDescent="0.25">
      <c r="A390" s="156"/>
      <c r="B390" s="156"/>
      <c r="C390" s="156"/>
      <c r="D390" s="156"/>
      <c r="E390" s="156"/>
      <c r="F390" s="156"/>
      <c r="G390" s="156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2.75" customHeight="1" x14ac:dyDescent="0.25">
      <c r="A391" s="156"/>
      <c r="B391" s="156"/>
      <c r="C391" s="156"/>
      <c r="D391" s="156"/>
      <c r="E391" s="156"/>
      <c r="F391" s="156"/>
      <c r="G391" s="156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2.75" customHeight="1" x14ac:dyDescent="0.25">
      <c r="A392" s="156"/>
      <c r="B392" s="156"/>
      <c r="C392" s="156"/>
      <c r="D392" s="156"/>
      <c r="E392" s="156"/>
      <c r="F392" s="156"/>
      <c r="G392" s="156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2.75" customHeight="1" x14ac:dyDescent="0.25">
      <c r="A393" s="156"/>
      <c r="B393" s="156"/>
      <c r="C393" s="156"/>
      <c r="D393" s="156"/>
      <c r="E393" s="156"/>
      <c r="F393" s="156"/>
      <c r="G393" s="156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2.75" customHeight="1" x14ac:dyDescent="0.25">
      <c r="A394" s="156"/>
      <c r="B394" s="156"/>
      <c r="C394" s="156"/>
      <c r="D394" s="156"/>
      <c r="E394" s="156"/>
      <c r="F394" s="156"/>
      <c r="G394" s="156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2.75" customHeight="1" x14ac:dyDescent="0.25">
      <c r="A395" s="156"/>
      <c r="B395" s="156"/>
      <c r="C395" s="156"/>
      <c r="D395" s="156"/>
      <c r="E395" s="156"/>
      <c r="F395" s="156"/>
      <c r="G395" s="156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2.75" customHeight="1" x14ac:dyDescent="0.25">
      <c r="A396" s="156"/>
      <c r="B396" s="156"/>
      <c r="C396" s="156"/>
      <c r="D396" s="156"/>
      <c r="E396" s="156"/>
      <c r="F396" s="156"/>
      <c r="G396" s="156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2.75" customHeight="1" x14ac:dyDescent="0.25">
      <c r="A397" s="156"/>
      <c r="B397" s="156"/>
      <c r="C397" s="156"/>
      <c r="D397" s="156"/>
      <c r="E397" s="156"/>
      <c r="F397" s="156"/>
      <c r="G397" s="156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2.75" customHeight="1" x14ac:dyDescent="0.25">
      <c r="A398" s="156"/>
      <c r="B398" s="156"/>
      <c r="C398" s="156"/>
      <c r="D398" s="156"/>
      <c r="E398" s="156"/>
      <c r="F398" s="156"/>
      <c r="G398" s="156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2.75" customHeight="1" x14ac:dyDescent="0.25">
      <c r="A399" s="156"/>
      <c r="B399" s="156"/>
      <c r="C399" s="156"/>
      <c r="D399" s="156"/>
      <c r="E399" s="156"/>
      <c r="F399" s="156"/>
      <c r="G399" s="156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2.75" customHeight="1" x14ac:dyDescent="0.25">
      <c r="A400" s="156"/>
      <c r="B400" s="156"/>
      <c r="C400" s="156"/>
      <c r="D400" s="156"/>
      <c r="E400" s="156"/>
      <c r="F400" s="156"/>
      <c r="G400" s="156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2.75" customHeight="1" x14ac:dyDescent="0.25">
      <c r="A401" s="156"/>
      <c r="B401" s="156"/>
      <c r="C401" s="156"/>
      <c r="D401" s="156"/>
      <c r="E401" s="156"/>
      <c r="F401" s="156"/>
      <c r="G401" s="156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2.75" customHeight="1" x14ac:dyDescent="0.25">
      <c r="A402" s="156"/>
      <c r="B402" s="156"/>
      <c r="C402" s="156"/>
      <c r="D402" s="156"/>
      <c r="E402" s="156"/>
      <c r="F402" s="156"/>
      <c r="G402" s="156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2.75" customHeight="1" x14ac:dyDescent="0.25">
      <c r="A403" s="156"/>
      <c r="B403" s="156"/>
      <c r="C403" s="156"/>
      <c r="D403" s="156"/>
      <c r="E403" s="156"/>
      <c r="F403" s="156"/>
      <c r="G403" s="156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2.75" customHeight="1" x14ac:dyDescent="0.25">
      <c r="A404" s="156"/>
      <c r="B404" s="156"/>
      <c r="C404" s="156"/>
      <c r="D404" s="156"/>
      <c r="E404" s="156"/>
      <c r="F404" s="156"/>
      <c r="G404" s="156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2.75" customHeight="1" x14ac:dyDescent="0.25">
      <c r="A405" s="156"/>
      <c r="B405" s="156"/>
      <c r="C405" s="156"/>
      <c r="D405" s="156"/>
      <c r="E405" s="156"/>
      <c r="F405" s="156"/>
      <c r="G405" s="156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2.75" customHeight="1" x14ac:dyDescent="0.25">
      <c r="A406" s="156"/>
      <c r="B406" s="156"/>
      <c r="C406" s="156"/>
      <c r="D406" s="156"/>
      <c r="E406" s="156"/>
      <c r="F406" s="156"/>
      <c r="G406" s="156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2.75" customHeight="1" x14ac:dyDescent="0.25">
      <c r="A407" s="156"/>
      <c r="B407" s="156"/>
      <c r="C407" s="156"/>
      <c r="D407" s="156"/>
      <c r="E407" s="156"/>
      <c r="F407" s="156"/>
      <c r="G407" s="156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2.75" customHeight="1" x14ac:dyDescent="0.25">
      <c r="A408" s="156"/>
      <c r="B408" s="156"/>
      <c r="C408" s="156"/>
      <c r="D408" s="156"/>
      <c r="E408" s="156"/>
      <c r="F408" s="156"/>
      <c r="G408" s="156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2.75" customHeight="1" x14ac:dyDescent="0.25">
      <c r="A409" s="156"/>
      <c r="B409" s="156"/>
      <c r="C409" s="156"/>
      <c r="D409" s="156"/>
      <c r="E409" s="156"/>
      <c r="F409" s="156"/>
      <c r="G409" s="156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2.75" customHeight="1" x14ac:dyDescent="0.25">
      <c r="A410" s="156"/>
      <c r="B410" s="156"/>
      <c r="C410" s="156"/>
      <c r="D410" s="156"/>
      <c r="E410" s="156"/>
      <c r="F410" s="156"/>
      <c r="G410" s="156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2.75" customHeight="1" x14ac:dyDescent="0.25">
      <c r="A411" s="156"/>
      <c r="B411" s="156"/>
      <c r="C411" s="156"/>
      <c r="D411" s="156"/>
      <c r="E411" s="156"/>
      <c r="F411" s="156"/>
      <c r="G411" s="156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2.75" customHeight="1" x14ac:dyDescent="0.25">
      <c r="A412" s="156"/>
      <c r="B412" s="156"/>
      <c r="C412" s="156"/>
      <c r="D412" s="156"/>
      <c r="E412" s="156"/>
      <c r="F412" s="156"/>
      <c r="G412" s="156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2.75" customHeight="1" x14ac:dyDescent="0.25">
      <c r="A413" s="156"/>
      <c r="B413" s="156"/>
      <c r="C413" s="156"/>
      <c r="D413" s="156"/>
      <c r="E413" s="156"/>
      <c r="F413" s="156"/>
      <c r="G413" s="156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2.75" customHeight="1" x14ac:dyDescent="0.25">
      <c r="A414" s="156"/>
      <c r="B414" s="156"/>
      <c r="C414" s="156"/>
      <c r="D414" s="156"/>
      <c r="E414" s="156"/>
      <c r="F414" s="156"/>
      <c r="G414" s="156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2.75" customHeight="1" x14ac:dyDescent="0.25">
      <c r="A415" s="156"/>
      <c r="B415" s="156"/>
      <c r="C415" s="156"/>
      <c r="D415" s="156"/>
      <c r="E415" s="156"/>
      <c r="F415" s="156"/>
      <c r="G415" s="156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2.75" customHeight="1" x14ac:dyDescent="0.25">
      <c r="A416" s="156"/>
      <c r="B416" s="156"/>
      <c r="C416" s="156"/>
      <c r="D416" s="156"/>
      <c r="E416" s="156"/>
      <c r="F416" s="156"/>
      <c r="G416" s="156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2.75" customHeight="1" x14ac:dyDescent="0.25">
      <c r="A417" s="156"/>
      <c r="B417" s="156"/>
      <c r="C417" s="156"/>
      <c r="D417" s="156"/>
      <c r="E417" s="156"/>
      <c r="F417" s="156"/>
      <c r="G417" s="156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2.75" customHeight="1" x14ac:dyDescent="0.25">
      <c r="A418" s="156"/>
      <c r="B418" s="156"/>
      <c r="C418" s="156"/>
      <c r="D418" s="156"/>
      <c r="E418" s="156"/>
      <c r="F418" s="156"/>
      <c r="G418" s="156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2.75" customHeight="1" x14ac:dyDescent="0.25">
      <c r="A419" s="156"/>
      <c r="B419" s="156"/>
      <c r="C419" s="156"/>
      <c r="D419" s="156"/>
      <c r="E419" s="156"/>
      <c r="F419" s="156"/>
      <c r="G419" s="156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2.75" customHeight="1" x14ac:dyDescent="0.25">
      <c r="A420" s="156"/>
      <c r="B420" s="156"/>
      <c r="C420" s="156"/>
      <c r="D420" s="156"/>
      <c r="E420" s="156"/>
      <c r="F420" s="156"/>
      <c r="G420" s="156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2.75" customHeight="1" x14ac:dyDescent="0.25">
      <c r="A421" s="156"/>
      <c r="B421" s="156"/>
      <c r="C421" s="156"/>
      <c r="D421" s="156"/>
      <c r="E421" s="156"/>
      <c r="F421" s="156"/>
      <c r="G421" s="156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2.75" customHeight="1" x14ac:dyDescent="0.25">
      <c r="A422" s="156"/>
      <c r="B422" s="156"/>
      <c r="C422" s="156"/>
      <c r="D422" s="156"/>
      <c r="E422" s="156"/>
      <c r="F422" s="156"/>
      <c r="G422" s="156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2.75" customHeight="1" x14ac:dyDescent="0.25">
      <c r="A423" s="156"/>
      <c r="B423" s="156"/>
      <c r="C423" s="156"/>
      <c r="D423" s="156"/>
      <c r="E423" s="156"/>
      <c r="F423" s="156"/>
      <c r="G423" s="156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2.75" customHeight="1" x14ac:dyDescent="0.25">
      <c r="A424" s="156"/>
      <c r="B424" s="156"/>
      <c r="C424" s="156"/>
      <c r="D424" s="156"/>
      <c r="E424" s="156"/>
      <c r="F424" s="156"/>
      <c r="G424" s="156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2.75" customHeight="1" x14ac:dyDescent="0.25">
      <c r="A425" s="156"/>
      <c r="B425" s="156"/>
      <c r="C425" s="156"/>
      <c r="D425" s="156"/>
      <c r="E425" s="156"/>
      <c r="F425" s="156"/>
      <c r="G425" s="156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2.75" customHeight="1" x14ac:dyDescent="0.25">
      <c r="A426" s="156"/>
      <c r="B426" s="156"/>
      <c r="C426" s="156"/>
      <c r="D426" s="156"/>
      <c r="E426" s="156"/>
      <c r="F426" s="156"/>
      <c r="G426" s="156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2.75" customHeight="1" x14ac:dyDescent="0.25">
      <c r="A427" s="156"/>
      <c r="B427" s="156"/>
      <c r="C427" s="156"/>
      <c r="D427" s="156"/>
      <c r="E427" s="156"/>
      <c r="F427" s="156"/>
      <c r="G427" s="156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2.75" customHeight="1" x14ac:dyDescent="0.25">
      <c r="A428" s="156"/>
      <c r="B428" s="156"/>
      <c r="C428" s="156"/>
      <c r="D428" s="156"/>
      <c r="E428" s="156"/>
      <c r="F428" s="156"/>
      <c r="G428" s="156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2.75" customHeight="1" x14ac:dyDescent="0.25">
      <c r="A429" s="156"/>
      <c r="B429" s="156"/>
      <c r="C429" s="156"/>
      <c r="D429" s="156"/>
      <c r="E429" s="156"/>
      <c r="F429" s="156"/>
      <c r="G429" s="156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2.75" customHeight="1" x14ac:dyDescent="0.25">
      <c r="A430" s="156"/>
      <c r="B430" s="156"/>
      <c r="C430" s="156"/>
      <c r="D430" s="156"/>
      <c r="E430" s="156"/>
      <c r="F430" s="156"/>
      <c r="G430" s="156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2.75" customHeight="1" x14ac:dyDescent="0.25">
      <c r="A431" s="156"/>
      <c r="B431" s="156"/>
      <c r="C431" s="156"/>
      <c r="D431" s="156"/>
      <c r="E431" s="156"/>
      <c r="F431" s="156"/>
      <c r="G431" s="156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2.75" customHeight="1" x14ac:dyDescent="0.25">
      <c r="A432" s="156"/>
      <c r="B432" s="156"/>
      <c r="C432" s="156"/>
      <c r="D432" s="156"/>
      <c r="E432" s="156"/>
      <c r="F432" s="156"/>
      <c r="G432" s="156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2.75" customHeight="1" x14ac:dyDescent="0.25">
      <c r="A433" s="156"/>
      <c r="B433" s="156"/>
      <c r="C433" s="156"/>
      <c r="D433" s="156"/>
      <c r="E433" s="156"/>
      <c r="F433" s="156"/>
      <c r="G433" s="156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2.75" customHeight="1" x14ac:dyDescent="0.25">
      <c r="A434" s="156"/>
      <c r="B434" s="156"/>
      <c r="C434" s="156"/>
      <c r="D434" s="156"/>
      <c r="E434" s="156"/>
      <c r="F434" s="156"/>
      <c r="G434" s="156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2.75" customHeight="1" x14ac:dyDescent="0.25">
      <c r="A435" s="156"/>
      <c r="B435" s="156"/>
      <c r="C435" s="156"/>
      <c r="D435" s="156"/>
      <c r="E435" s="156"/>
      <c r="F435" s="156"/>
      <c r="G435" s="156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2.75" customHeight="1" x14ac:dyDescent="0.25">
      <c r="A436" s="156"/>
      <c r="B436" s="156"/>
      <c r="C436" s="156"/>
      <c r="D436" s="156"/>
      <c r="E436" s="156"/>
      <c r="F436" s="156"/>
      <c r="G436" s="156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2.75" customHeight="1" x14ac:dyDescent="0.25">
      <c r="A437" s="156"/>
      <c r="B437" s="156"/>
      <c r="C437" s="156"/>
      <c r="D437" s="156"/>
      <c r="E437" s="156"/>
      <c r="F437" s="156"/>
      <c r="G437" s="156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2.75" customHeight="1" x14ac:dyDescent="0.25">
      <c r="A438" s="156"/>
      <c r="B438" s="156"/>
      <c r="C438" s="156"/>
      <c r="D438" s="156"/>
      <c r="E438" s="156"/>
      <c r="F438" s="156"/>
      <c r="G438" s="156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2.75" customHeight="1" x14ac:dyDescent="0.25">
      <c r="A439" s="156"/>
      <c r="B439" s="156"/>
      <c r="C439" s="156"/>
      <c r="D439" s="156"/>
      <c r="E439" s="156"/>
      <c r="F439" s="156"/>
      <c r="G439" s="156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2.75" customHeight="1" x14ac:dyDescent="0.25">
      <c r="A440" s="156"/>
      <c r="B440" s="156"/>
      <c r="C440" s="156"/>
      <c r="D440" s="156"/>
      <c r="E440" s="156"/>
      <c r="F440" s="156"/>
      <c r="G440" s="156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2.75" customHeight="1" x14ac:dyDescent="0.25">
      <c r="A441" s="156"/>
      <c r="B441" s="156"/>
      <c r="C441" s="156"/>
      <c r="D441" s="156"/>
      <c r="E441" s="156"/>
      <c r="F441" s="156"/>
      <c r="G441" s="156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2.75" customHeight="1" x14ac:dyDescent="0.25">
      <c r="A442" s="156"/>
      <c r="B442" s="156"/>
      <c r="C442" s="156"/>
      <c r="D442" s="156"/>
      <c r="E442" s="156"/>
      <c r="F442" s="156"/>
      <c r="G442" s="156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2.75" customHeight="1" x14ac:dyDescent="0.25">
      <c r="A443" s="156"/>
      <c r="B443" s="156"/>
      <c r="C443" s="156"/>
      <c r="D443" s="156"/>
      <c r="E443" s="156"/>
      <c r="F443" s="156"/>
      <c r="G443" s="156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2.75" customHeight="1" x14ac:dyDescent="0.25">
      <c r="A444" s="156"/>
      <c r="B444" s="156"/>
      <c r="C444" s="156"/>
      <c r="D444" s="156"/>
      <c r="E444" s="156"/>
      <c r="F444" s="156"/>
      <c r="G444" s="156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2.75" customHeight="1" x14ac:dyDescent="0.25">
      <c r="A445" s="156"/>
      <c r="B445" s="156"/>
      <c r="C445" s="156"/>
      <c r="D445" s="156"/>
      <c r="E445" s="156"/>
      <c r="F445" s="156"/>
      <c r="G445" s="156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2.75" customHeight="1" x14ac:dyDescent="0.25">
      <c r="A446" s="156"/>
      <c r="B446" s="156"/>
      <c r="C446" s="156"/>
      <c r="D446" s="156"/>
      <c r="E446" s="156"/>
      <c r="F446" s="156"/>
      <c r="G446" s="156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2.75" customHeight="1" x14ac:dyDescent="0.25">
      <c r="A447" s="156"/>
      <c r="B447" s="156"/>
      <c r="C447" s="156"/>
      <c r="D447" s="156"/>
      <c r="E447" s="156"/>
      <c r="F447" s="156"/>
      <c r="G447" s="156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2.75" customHeight="1" x14ac:dyDescent="0.25">
      <c r="A448" s="156"/>
      <c r="B448" s="156"/>
      <c r="C448" s="156"/>
      <c r="D448" s="156"/>
      <c r="E448" s="156"/>
      <c r="F448" s="156"/>
      <c r="G448" s="156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2.75" customHeight="1" x14ac:dyDescent="0.25">
      <c r="A449" s="156"/>
      <c r="B449" s="156"/>
      <c r="C449" s="156"/>
      <c r="D449" s="156"/>
      <c r="E449" s="156"/>
      <c r="F449" s="156"/>
      <c r="G449" s="156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2.75" customHeight="1" x14ac:dyDescent="0.25">
      <c r="A450" s="156"/>
      <c r="B450" s="156"/>
      <c r="C450" s="156"/>
      <c r="D450" s="156"/>
      <c r="E450" s="156"/>
      <c r="F450" s="156"/>
      <c r="G450" s="156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2.75" customHeight="1" x14ac:dyDescent="0.25">
      <c r="A451" s="156"/>
      <c r="B451" s="156"/>
      <c r="C451" s="156"/>
      <c r="D451" s="156"/>
      <c r="E451" s="156"/>
      <c r="F451" s="156"/>
      <c r="G451" s="156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2.75" customHeight="1" x14ac:dyDescent="0.25">
      <c r="A452" s="156"/>
      <c r="B452" s="156"/>
      <c r="C452" s="156"/>
      <c r="D452" s="156"/>
      <c r="E452" s="156"/>
      <c r="F452" s="156"/>
      <c r="G452" s="156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2.75" customHeight="1" x14ac:dyDescent="0.25">
      <c r="A453" s="156"/>
      <c r="B453" s="156"/>
      <c r="C453" s="156"/>
      <c r="D453" s="156"/>
      <c r="E453" s="156"/>
      <c r="F453" s="156"/>
      <c r="G453" s="156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2.75" customHeight="1" x14ac:dyDescent="0.25">
      <c r="A454" s="156"/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2.75" customHeight="1" x14ac:dyDescent="0.25">
      <c r="A455" s="156"/>
      <c r="B455" s="156"/>
      <c r="C455" s="156"/>
      <c r="D455" s="156"/>
      <c r="E455" s="156"/>
      <c r="F455" s="156"/>
      <c r="G455" s="156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2.75" customHeight="1" x14ac:dyDescent="0.25">
      <c r="A456" s="156"/>
      <c r="B456" s="156"/>
      <c r="C456" s="156"/>
      <c r="D456" s="156"/>
      <c r="E456" s="156"/>
      <c r="F456" s="156"/>
      <c r="G456" s="156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2.75" customHeight="1" x14ac:dyDescent="0.25">
      <c r="A457" s="156"/>
      <c r="B457" s="156"/>
      <c r="C457" s="156"/>
      <c r="D457" s="156"/>
      <c r="E457" s="156"/>
      <c r="F457" s="156"/>
      <c r="G457" s="156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2.75" customHeight="1" x14ac:dyDescent="0.25">
      <c r="A458" s="156"/>
      <c r="B458" s="156"/>
      <c r="C458" s="156"/>
      <c r="D458" s="156"/>
      <c r="E458" s="156"/>
      <c r="F458" s="156"/>
      <c r="G458" s="156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2.75" customHeight="1" x14ac:dyDescent="0.25">
      <c r="A459" s="156"/>
      <c r="B459" s="156"/>
      <c r="C459" s="156"/>
      <c r="D459" s="156"/>
      <c r="E459" s="156"/>
      <c r="F459" s="156"/>
      <c r="G459" s="156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2.75" customHeight="1" x14ac:dyDescent="0.25">
      <c r="A460" s="156"/>
      <c r="B460" s="156"/>
      <c r="C460" s="156"/>
      <c r="D460" s="156"/>
      <c r="E460" s="156"/>
      <c r="F460" s="156"/>
      <c r="G460" s="156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2.75" customHeight="1" x14ac:dyDescent="0.25">
      <c r="A461" s="156"/>
      <c r="B461" s="156"/>
      <c r="C461" s="156"/>
      <c r="D461" s="156"/>
      <c r="E461" s="156"/>
      <c r="F461" s="156"/>
      <c r="G461" s="156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2.75" customHeight="1" x14ac:dyDescent="0.25">
      <c r="A462" s="156"/>
      <c r="B462" s="156"/>
      <c r="C462" s="156"/>
      <c r="D462" s="156"/>
      <c r="E462" s="156"/>
      <c r="F462" s="156"/>
      <c r="G462" s="156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2.75" customHeight="1" x14ac:dyDescent="0.25">
      <c r="A463" s="156"/>
      <c r="B463" s="156"/>
      <c r="C463" s="156"/>
      <c r="D463" s="156"/>
      <c r="E463" s="156"/>
      <c r="F463" s="156"/>
      <c r="G463" s="156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2.75" customHeight="1" x14ac:dyDescent="0.25">
      <c r="A464" s="156"/>
      <c r="B464" s="156"/>
      <c r="C464" s="156"/>
      <c r="D464" s="156"/>
      <c r="E464" s="156"/>
      <c r="F464" s="156"/>
      <c r="G464" s="156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2.75" customHeight="1" x14ac:dyDescent="0.25">
      <c r="A465" s="156"/>
      <c r="B465" s="156"/>
      <c r="C465" s="156"/>
      <c r="D465" s="156"/>
      <c r="E465" s="156"/>
      <c r="F465" s="156"/>
      <c r="G465" s="156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2.75" customHeight="1" x14ac:dyDescent="0.25">
      <c r="A466" s="156"/>
      <c r="B466" s="156"/>
      <c r="C466" s="156"/>
      <c r="D466" s="156"/>
      <c r="E466" s="156"/>
      <c r="F466" s="156"/>
      <c r="G466" s="156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2.75" customHeight="1" x14ac:dyDescent="0.25">
      <c r="A467" s="156"/>
      <c r="B467" s="156"/>
      <c r="C467" s="156"/>
      <c r="D467" s="156"/>
      <c r="E467" s="156"/>
      <c r="F467" s="156"/>
      <c r="G467" s="156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2.75" customHeight="1" x14ac:dyDescent="0.25">
      <c r="A468" s="156"/>
      <c r="B468" s="156"/>
      <c r="C468" s="156"/>
      <c r="D468" s="156"/>
      <c r="E468" s="156"/>
      <c r="F468" s="156"/>
      <c r="G468" s="156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2.75" customHeight="1" x14ac:dyDescent="0.25">
      <c r="A469" s="156"/>
      <c r="B469" s="156"/>
      <c r="C469" s="156"/>
      <c r="D469" s="156"/>
      <c r="E469" s="156"/>
      <c r="F469" s="156"/>
      <c r="G469" s="156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2.75" customHeight="1" x14ac:dyDescent="0.25">
      <c r="A470" s="156"/>
      <c r="B470" s="156"/>
      <c r="C470" s="156"/>
      <c r="D470" s="156"/>
      <c r="E470" s="156"/>
      <c r="F470" s="156"/>
      <c r="G470" s="156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2.75" customHeight="1" x14ac:dyDescent="0.25">
      <c r="A471" s="156"/>
      <c r="B471" s="156"/>
      <c r="C471" s="156"/>
      <c r="D471" s="156"/>
      <c r="E471" s="156"/>
      <c r="F471" s="156"/>
      <c r="G471" s="156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2.75" customHeight="1" x14ac:dyDescent="0.25">
      <c r="A472" s="156"/>
      <c r="B472" s="156"/>
      <c r="C472" s="156"/>
      <c r="D472" s="156"/>
      <c r="E472" s="156"/>
      <c r="F472" s="156"/>
      <c r="G472" s="156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2.75" customHeight="1" x14ac:dyDescent="0.25">
      <c r="A473" s="156"/>
      <c r="B473" s="156"/>
      <c r="C473" s="156"/>
      <c r="D473" s="156"/>
      <c r="E473" s="156"/>
      <c r="F473" s="156"/>
      <c r="G473" s="156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2.75" customHeight="1" x14ac:dyDescent="0.25">
      <c r="A474" s="156"/>
      <c r="B474" s="156"/>
      <c r="C474" s="156"/>
      <c r="D474" s="156"/>
      <c r="E474" s="156"/>
      <c r="F474" s="156"/>
      <c r="G474" s="156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2.75" customHeight="1" x14ac:dyDescent="0.25">
      <c r="A475" s="156"/>
      <c r="B475" s="156"/>
      <c r="C475" s="156"/>
      <c r="D475" s="156"/>
      <c r="E475" s="156"/>
      <c r="F475" s="156"/>
      <c r="G475" s="156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2.75" customHeight="1" x14ac:dyDescent="0.25">
      <c r="A476" s="156"/>
      <c r="B476" s="156"/>
      <c r="C476" s="156"/>
      <c r="D476" s="156"/>
      <c r="E476" s="156"/>
      <c r="F476" s="156"/>
      <c r="G476" s="156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2.75" customHeight="1" x14ac:dyDescent="0.25">
      <c r="A477" s="156"/>
      <c r="B477" s="156"/>
      <c r="C477" s="156"/>
      <c r="D477" s="156"/>
      <c r="E477" s="156"/>
      <c r="F477" s="156"/>
      <c r="G477" s="156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2.75" customHeight="1" x14ac:dyDescent="0.25">
      <c r="A478" s="156"/>
      <c r="B478" s="156"/>
      <c r="C478" s="156"/>
      <c r="D478" s="156"/>
      <c r="E478" s="156"/>
      <c r="F478" s="156"/>
      <c r="G478" s="156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2.75" customHeight="1" x14ac:dyDescent="0.25">
      <c r="A479" s="156"/>
      <c r="B479" s="156"/>
      <c r="C479" s="156"/>
      <c r="D479" s="156"/>
      <c r="E479" s="156"/>
      <c r="F479" s="156"/>
      <c r="G479" s="156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2.75" customHeight="1" x14ac:dyDescent="0.25">
      <c r="A480" s="156"/>
      <c r="B480" s="156"/>
      <c r="C480" s="156"/>
      <c r="D480" s="156"/>
      <c r="E480" s="156"/>
      <c r="F480" s="156"/>
      <c r="G480" s="156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2.75" customHeight="1" x14ac:dyDescent="0.25">
      <c r="A481" s="156"/>
      <c r="B481" s="156"/>
      <c r="C481" s="156"/>
      <c r="D481" s="156"/>
      <c r="E481" s="156"/>
      <c r="F481" s="156"/>
      <c r="G481" s="156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2.75" customHeight="1" x14ac:dyDescent="0.25">
      <c r="A482" s="156"/>
      <c r="B482" s="156"/>
      <c r="C482" s="156"/>
      <c r="D482" s="156"/>
      <c r="E482" s="156"/>
      <c r="F482" s="156"/>
      <c r="G482" s="156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2.75" customHeight="1" x14ac:dyDescent="0.25">
      <c r="A483" s="156"/>
      <c r="B483" s="156"/>
      <c r="C483" s="156"/>
      <c r="D483" s="156"/>
      <c r="E483" s="156"/>
      <c r="F483" s="156"/>
      <c r="G483" s="156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2.75" customHeight="1" x14ac:dyDescent="0.25">
      <c r="A484" s="156"/>
      <c r="B484" s="156"/>
      <c r="C484" s="156"/>
      <c r="D484" s="156"/>
      <c r="E484" s="156"/>
      <c r="F484" s="156"/>
      <c r="G484" s="156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2.75" customHeight="1" x14ac:dyDescent="0.25">
      <c r="A485" s="156"/>
      <c r="B485" s="156"/>
      <c r="C485" s="156"/>
      <c r="D485" s="156"/>
      <c r="E485" s="156"/>
      <c r="F485" s="156"/>
      <c r="G485" s="156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2.75" customHeight="1" x14ac:dyDescent="0.25">
      <c r="A486" s="156"/>
      <c r="B486" s="156"/>
      <c r="C486" s="156"/>
      <c r="D486" s="156"/>
      <c r="E486" s="156"/>
      <c r="F486" s="156"/>
      <c r="G486" s="156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2.75" customHeight="1" x14ac:dyDescent="0.25">
      <c r="A487" s="156"/>
      <c r="B487" s="156"/>
      <c r="C487" s="156"/>
      <c r="D487" s="156"/>
      <c r="E487" s="156"/>
      <c r="F487" s="156"/>
      <c r="G487" s="156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2.75" customHeight="1" x14ac:dyDescent="0.25">
      <c r="A488" s="156"/>
      <c r="B488" s="156"/>
      <c r="C488" s="156"/>
      <c r="D488" s="156"/>
      <c r="E488" s="156"/>
      <c r="F488" s="156"/>
      <c r="G488" s="156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2.75" customHeight="1" x14ac:dyDescent="0.25">
      <c r="A489" s="156"/>
      <c r="B489" s="156"/>
      <c r="C489" s="156"/>
      <c r="D489" s="156"/>
      <c r="E489" s="156"/>
      <c r="F489" s="156"/>
      <c r="G489" s="156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2.75" customHeight="1" x14ac:dyDescent="0.25">
      <c r="A490" s="156"/>
      <c r="B490" s="156"/>
      <c r="C490" s="156"/>
      <c r="D490" s="156"/>
      <c r="E490" s="156"/>
      <c r="F490" s="156"/>
      <c r="G490" s="156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2.75" customHeight="1" x14ac:dyDescent="0.25">
      <c r="A491" s="156"/>
      <c r="B491" s="156"/>
      <c r="C491" s="156"/>
      <c r="D491" s="156"/>
      <c r="E491" s="156"/>
      <c r="F491" s="156"/>
      <c r="G491" s="156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2.75" customHeight="1" x14ac:dyDescent="0.25">
      <c r="A492" s="156"/>
      <c r="B492" s="156"/>
      <c r="C492" s="156"/>
      <c r="D492" s="156"/>
      <c r="E492" s="156"/>
      <c r="F492" s="156"/>
      <c r="G492" s="156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2.75" customHeight="1" x14ac:dyDescent="0.25">
      <c r="A493" s="156"/>
      <c r="B493" s="156"/>
      <c r="C493" s="156"/>
      <c r="D493" s="156"/>
      <c r="E493" s="156"/>
      <c r="F493" s="156"/>
      <c r="G493" s="156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2.75" customHeight="1" x14ac:dyDescent="0.25">
      <c r="A494" s="156"/>
      <c r="B494" s="156"/>
      <c r="C494" s="156"/>
      <c r="D494" s="156"/>
      <c r="E494" s="156"/>
      <c r="F494" s="156"/>
      <c r="G494" s="156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2.75" customHeight="1" x14ac:dyDescent="0.25">
      <c r="A495" s="156"/>
      <c r="B495" s="156"/>
      <c r="C495" s="156"/>
      <c r="D495" s="156"/>
      <c r="E495" s="156"/>
      <c r="F495" s="156"/>
      <c r="G495" s="156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2.75" customHeight="1" x14ac:dyDescent="0.25">
      <c r="A496" s="156"/>
      <c r="B496" s="156"/>
      <c r="C496" s="156"/>
      <c r="D496" s="156"/>
      <c r="E496" s="156"/>
      <c r="F496" s="156"/>
      <c r="G496" s="156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2.75" customHeight="1" x14ac:dyDescent="0.25">
      <c r="A497" s="156"/>
      <c r="B497" s="156"/>
      <c r="C497" s="156"/>
      <c r="D497" s="156"/>
      <c r="E497" s="156"/>
      <c r="F497" s="156"/>
      <c r="G497" s="156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2.75" customHeight="1" x14ac:dyDescent="0.25">
      <c r="A498" s="156"/>
      <c r="B498" s="156"/>
      <c r="C498" s="156"/>
      <c r="D498" s="156"/>
      <c r="E498" s="156"/>
      <c r="F498" s="156"/>
      <c r="G498" s="156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2.75" customHeight="1" x14ac:dyDescent="0.25">
      <c r="A499" s="156"/>
      <c r="B499" s="156"/>
      <c r="C499" s="156"/>
      <c r="D499" s="156"/>
      <c r="E499" s="156"/>
      <c r="F499" s="156"/>
      <c r="G499" s="156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2.75" customHeight="1" x14ac:dyDescent="0.25">
      <c r="A500" s="156"/>
      <c r="B500" s="156"/>
      <c r="C500" s="156"/>
      <c r="D500" s="156"/>
      <c r="E500" s="156"/>
      <c r="F500" s="156"/>
      <c r="G500" s="156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2.75" customHeight="1" x14ac:dyDescent="0.25">
      <c r="A501" s="156"/>
      <c r="B501" s="156"/>
      <c r="C501" s="156"/>
      <c r="D501" s="156"/>
      <c r="E501" s="156"/>
      <c r="F501" s="156"/>
      <c r="G501" s="156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2.75" customHeight="1" x14ac:dyDescent="0.25">
      <c r="A502" s="156"/>
      <c r="B502" s="156"/>
      <c r="C502" s="156"/>
      <c r="D502" s="156"/>
      <c r="E502" s="156"/>
      <c r="F502" s="156"/>
      <c r="G502" s="156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2.75" customHeight="1" x14ac:dyDescent="0.25">
      <c r="A503" s="156"/>
      <c r="B503" s="156"/>
      <c r="C503" s="156"/>
      <c r="D503" s="156"/>
      <c r="E503" s="156"/>
      <c r="F503" s="156"/>
      <c r="G503" s="156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2.75" customHeight="1" x14ac:dyDescent="0.25">
      <c r="A504" s="156"/>
      <c r="B504" s="156"/>
      <c r="C504" s="156"/>
      <c r="D504" s="156"/>
      <c r="E504" s="156"/>
      <c r="F504" s="156"/>
      <c r="G504" s="156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2.75" customHeight="1" x14ac:dyDescent="0.25">
      <c r="A505" s="156"/>
      <c r="B505" s="156"/>
      <c r="C505" s="156"/>
      <c r="D505" s="156"/>
      <c r="E505" s="156"/>
      <c r="F505" s="156"/>
      <c r="G505" s="156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2.75" customHeight="1" x14ac:dyDescent="0.25">
      <c r="A506" s="156"/>
      <c r="B506" s="156"/>
      <c r="C506" s="156"/>
      <c r="D506" s="156"/>
      <c r="E506" s="156"/>
      <c r="F506" s="156"/>
      <c r="G506" s="156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2.75" customHeight="1" x14ac:dyDescent="0.25">
      <c r="A507" s="156"/>
      <c r="B507" s="156"/>
      <c r="C507" s="156"/>
      <c r="D507" s="156"/>
      <c r="E507" s="156"/>
      <c r="F507" s="156"/>
      <c r="G507" s="156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2.75" customHeight="1" x14ac:dyDescent="0.25">
      <c r="A508" s="156"/>
      <c r="B508" s="156"/>
      <c r="C508" s="156"/>
      <c r="D508" s="156"/>
      <c r="E508" s="156"/>
      <c r="F508" s="156"/>
      <c r="G508" s="156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2.75" customHeight="1" x14ac:dyDescent="0.25">
      <c r="A509" s="156"/>
      <c r="B509" s="156"/>
      <c r="C509" s="156"/>
      <c r="D509" s="156"/>
      <c r="E509" s="156"/>
      <c r="F509" s="156"/>
      <c r="G509" s="156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2.75" customHeight="1" x14ac:dyDescent="0.25">
      <c r="A510" s="156"/>
      <c r="B510" s="156"/>
      <c r="C510" s="156"/>
      <c r="D510" s="156"/>
      <c r="E510" s="156"/>
      <c r="F510" s="156"/>
      <c r="G510" s="156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2.75" customHeight="1" x14ac:dyDescent="0.25">
      <c r="A511" s="156"/>
      <c r="B511" s="156"/>
      <c r="C511" s="156"/>
      <c r="D511" s="156"/>
      <c r="E511" s="156"/>
      <c r="F511" s="156"/>
      <c r="G511" s="156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2.75" customHeight="1" x14ac:dyDescent="0.25">
      <c r="A512" s="156"/>
      <c r="B512" s="156"/>
      <c r="C512" s="156"/>
      <c r="D512" s="156"/>
      <c r="E512" s="156"/>
      <c r="F512" s="156"/>
      <c r="G512" s="156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2.75" customHeight="1" x14ac:dyDescent="0.25">
      <c r="A513" s="156"/>
      <c r="B513" s="156"/>
      <c r="C513" s="156"/>
      <c r="D513" s="156"/>
      <c r="E513" s="156"/>
      <c r="F513" s="156"/>
      <c r="G513" s="156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2.75" customHeight="1" x14ac:dyDescent="0.25">
      <c r="A514" s="156"/>
      <c r="B514" s="156"/>
      <c r="C514" s="156"/>
      <c r="D514" s="156"/>
      <c r="E514" s="156"/>
      <c r="F514" s="156"/>
      <c r="G514" s="156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2.75" customHeight="1" x14ac:dyDescent="0.25">
      <c r="A515" s="156"/>
      <c r="B515" s="156"/>
      <c r="C515" s="156"/>
      <c r="D515" s="156"/>
      <c r="E515" s="156"/>
      <c r="F515" s="156"/>
      <c r="G515" s="156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2.75" customHeight="1" x14ac:dyDescent="0.25">
      <c r="A516" s="156"/>
      <c r="B516" s="156"/>
      <c r="C516" s="156"/>
      <c r="D516" s="156"/>
      <c r="E516" s="156"/>
      <c r="F516" s="156"/>
      <c r="G516" s="156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2.75" customHeight="1" x14ac:dyDescent="0.25">
      <c r="A517" s="156"/>
      <c r="B517" s="156"/>
      <c r="C517" s="156"/>
      <c r="D517" s="156"/>
      <c r="E517" s="156"/>
      <c r="F517" s="156"/>
      <c r="G517" s="156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2.75" customHeight="1" x14ac:dyDescent="0.25">
      <c r="A518" s="156"/>
      <c r="B518" s="156"/>
      <c r="C518" s="156"/>
      <c r="D518" s="156"/>
      <c r="E518" s="156"/>
      <c r="F518" s="156"/>
      <c r="G518" s="156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2.75" customHeight="1" x14ac:dyDescent="0.25">
      <c r="A519" s="156"/>
      <c r="B519" s="156"/>
      <c r="C519" s="156"/>
      <c r="D519" s="156"/>
      <c r="E519" s="156"/>
      <c r="F519" s="156"/>
      <c r="G519" s="156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2.75" customHeight="1" x14ac:dyDescent="0.25">
      <c r="A520" s="156"/>
      <c r="B520" s="156"/>
      <c r="C520" s="156"/>
      <c r="D520" s="156"/>
      <c r="E520" s="156"/>
      <c r="F520" s="156"/>
      <c r="G520" s="156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2.75" customHeight="1" x14ac:dyDescent="0.25">
      <c r="A521" s="156"/>
      <c r="B521" s="156"/>
      <c r="C521" s="156"/>
      <c r="D521" s="156"/>
      <c r="E521" s="156"/>
      <c r="F521" s="156"/>
      <c r="G521" s="156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2.75" customHeight="1" x14ac:dyDescent="0.25">
      <c r="A522" s="156"/>
      <c r="B522" s="156"/>
      <c r="C522" s="156"/>
      <c r="D522" s="156"/>
      <c r="E522" s="156"/>
      <c r="F522" s="156"/>
      <c r="G522" s="156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2.75" customHeight="1" x14ac:dyDescent="0.25">
      <c r="A523" s="156"/>
      <c r="B523" s="156"/>
      <c r="C523" s="156"/>
      <c r="D523" s="156"/>
      <c r="E523" s="156"/>
      <c r="F523" s="156"/>
      <c r="G523" s="156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2.75" customHeight="1" x14ac:dyDescent="0.25">
      <c r="A524" s="156"/>
      <c r="B524" s="156"/>
      <c r="C524" s="156"/>
      <c r="D524" s="156"/>
      <c r="E524" s="156"/>
      <c r="F524" s="156"/>
      <c r="G524" s="156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2.75" customHeight="1" x14ac:dyDescent="0.25">
      <c r="A525" s="156"/>
      <c r="B525" s="156"/>
      <c r="C525" s="156"/>
      <c r="D525" s="156"/>
      <c r="E525" s="156"/>
      <c r="F525" s="156"/>
      <c r="G525" s="156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2.75" customHeight="1" x14ac:dyDescent="0.25">
      <c r="A526" s="156"/>
      <c r="B526" s="156"/>
      <c r="C526" s="156"/>
      <c r="D526" s="156"/>
      <c r="E526" s="156"/>
      <c r="F526" s="156"/>
      <c r="G526" s="156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2.75" customHeight="1" x14ac:dyDescent="0.25">
      <c r="A527" s="156"/>
      <c r="B527" s="156"/>
      <c r="C527" s="156"/>
      <c r="D527" s="156"/>
      <c r="E527" s="156"/>
      <c r="F527" s="156"/>
      <c r="G527" s="156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2.75" customHeight="1" x14ac:dyDescent="0.25">
      <c r="A528" s="156"/>
      <c r="B528" s="156"/>
      <c r="C528" s="156"/>
      <c r="D528" s="156"/>
      <c r="E528" s="156"/>
      <c r="F528" s="156"/>
      <c r="G528" s="156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2.75" customHeight="1" x14ac:dyDescent="0.25">
      <c r="A529" s="156"/>
      <c r="B529" s="156"/>
      <c r="C529" s="156"/>
      <c r="D529" s="156"/>
      <c r="E529" s="156"/>
      <c r="F529" s="156"/>
      <c r="G529" s="156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2.75" customHeight="1" x14ac:dyDescent="0.25">
      <c r="A530" s="156"/>
      <c r="B530" s="156"/>
      <c r="C530" s="156"/>
      <c r="D530" s="156"/>
      <c r="E530" s="156"/>
      <c r="F530" s="156"/>
      <c r="G530" s="156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2.75" customHeight="1" x14ac:dyDescent="0.25">
      <c r="A531" s="156"/>
      <c r="B531" s="156"/>
      <c r="C531" s="156"/>
      <c r="D531" s="156"/>
      <c r="E531" s="156"/>
      <c r="F531" s="156"/>
      <c r="G531" s="156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2.75" customHeight="1" x14ac:dyDescent="0.25">
      <c r="A532" s="156"/>
      <c r="B532" s="156"/>
      <c r="C532" s="156"/>
      <c r="D532" s="156"/>
      <c r="E532" s="156"/>
      <c r="F532" s="156"/>
      <c r="G532" s="156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2.75" customHeight="1" x14ac:dyDescent="0.25">
      <c r="A533" s="156"/>
      <c r="B533" s="156"/>
      <c r="C533" s="156"/>
      <c r="D533" s="156"/>
      <c r="E533" s="156"/>
      <c r="F533" s="156"/>
      <c r="G533" s="156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2.75" customHeight="1" x14ac:dyDescent="0.25">
      <c r="A534" s="156"/>
      <c r="B534" s="156"/>
      <c r="C534" s="156"/>
      <c r="D534" s="156"/>
      <c r="E534" s="156"/>
      <c r="F534" s="156"/>
      <c r="G534" s="156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2.75" customHeight="1" x14ac:dyDescent="0.25">
      <c r="A535" s="156"/>
      <c r="B535" s="156"/>
      <c r="C535" s="156"/>
      <c r="D535" s="156"/>
      <c r="E535" s="156"/>
      <c r="F535" s="156"/>
      <c r="G535" s="156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2.75" customHeight="1" x14ac:dyDescent="0.25">
      <c r="A536" s="156"/>
      <c r="B536" s="156"/>
      <c r="C536" s="156"/>
      <c r="D536" s="156"/>
      <c r="E536" s="156"/>
      <c r="F536" s="156"/>
      <c r="G536" s="156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2.75" customHeight="1" x14ac:dyDescent="0.25">
      <c r="A537" s="156"/>
      <c r="B537" s="156"/>
      <c r="C537" s="156"/>
      <c r="D537" s="156"/>
      <c r="E537" s="156"/>
      <c r="F537" s="156"/>
      <c r="G537" s="156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2.75" customHeight="1" x14ac:dyDescent="0.25">
      <c r="A538" s="156"/>
      <c r="B538" s="156"/>
      <c r="C538" s="156"/>
      <c r="D538" s="156"/>
      <c r="E538" s="156"/>
      <c r="F538" s="156"/>
      <c r="G538" s="156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2.75" customHeight="1" x14ac:dyDescent="0.25">
      <c r="A539" s="156"/>
      <c r="B539" s="156"/>
      <c r="C539" s="156"/>
      <c r="D539" s="156"/>
      <c r="E539" s="156"/>
      <c r="F539" s="156"/>
      <c r="G539" s="156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2.75" customHeight="1" x14ac:dyDescent="0.25">
      <c r="A540" s="156"/>
      <c r="B540" s="156"/>
      <c r="C540" s="156"/>
      <c r="D540" s="156"/>
      <c r="E540" s="156"/>
      <c r="F540" s="156"/>
      <c r="G540" s="156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2.75" customHeight="1" x14ac:dyDescent="0.25">
      <c r="A541" s="156"/>
      <c r="B541" s="156"/>
      <c r="C541" s="156"/>
      <c r="D541" s="156"/>
      <c r="E541" s="156"/>
      <c r="F541" s="156"/>
      <c r="G541" s="156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2.75" customHeight="1" x14ac:dyDescent="0.25">
      <c r="A542" s="156"/>
      <c r="B542" s="156"/>
      <c r="C542" s="156"/>
      <c r="D542" s="156"/>
      <c r="E542" s="156"/>
      <c r="F542" s="156"/>
      <c r="G542" s="156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2.75" customHeight="1" x14ac:dyDescent="0.25">
      <c r="A543" s="156"/>
      <c r="B543" s="156"/>
      <c r="C543" s="156"/>
      <c r="D543" s="156"/>
      <c r="E543" s="156"/>
      <c r="F543" s="156"/>
      <c r="G543" s="156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2.75" customHeight="1" x14ac:dyDescent="0.25">
      <c r="A544" s="156"/>
      <c r="B544" s="156"/>
      <c r="C544" s="156"/>
      <c r="D544" s="156"/>
      <c r="E544" s="156"/>
      <c r="F544" s="156"/>
      <c r="G544" s="156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2.75" customHeight="1" x14ac:dyDescent="0.25">
      <c r="A545" s="156"/>
      <c r="B545" s="156"/>
      <c r="C545" s="156"/>
      <c r="D545" s="156"/>
      <c r="E545" s="156"/>
      <c r="F545" s="156"/>
      <c r="G545" s="156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2.75" customHeight="1" x14ac:dyDescent="0.25">
      <c r="A546" s="156"/>
      <c r="B546" s="156"/>
      <c r="C546" s="156"/>
      <c r="D546" s="156"/>
      <c r="E546" s="156"/>
      <c r="F546" s="156"/>
      <c r="G546" s="156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2.75" customHeight="1" x14ac:dyDescent="0.25">
      <c r="A547" s="156"/>
      <c r="B547" s="156"/>
      <c r="C547" s="156"/>
      <c r="D547" s="156"/>
      <c r="E547" s="156"/>
      <c r="F547" s="156"/>
      <c r="G547" s="156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2.75" customHeight="1" x14ac:dyDescent="0.25">
      <c r="A548" s="156"/>
      <c r="B548" s="156"/>
      <c r="C548" s="156"/>
      <c r="D548" s="156"/>
      <c r="E548" s="156"/>
      <c r="F548" s="156"/>
      <c r="G548" s="156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2.75" customHeight="1" x14ac:dyDescent="0.25">
      <c r="A549" s="156"/>
      <c r="B549" s="156"/>
      <c r="C549" s="156"/>
      <c r="D549" s="156"/>
      <c r="E549" s="156"/>
      <c r="F549" s="156"/>
      <c r="G549" s="156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2.75" customHeight="1" x14ac:dyDescent="0.25">
      <c r="A550" s="156"/>
      <c r="B550" s="156"/>
      <c r="C550" s="156"/>
      <c r="D550" s="156"/>
      <c r="E550" s="156"/>
      <c r="F550" s="156"/>
      <c r="G550" s="156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2.75" customHeight="1" x14ac:dyDescent="0.25">
      <c r="A551" s="156"/>
      <c r="B551" s="156"/>
      <c r="C551" s="156"/>
      <c r="D551" s="156"/>
      <c r="E551" s="156"/>
      <c r="F551" s="156"/>
      <c r="G551" s="156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2.75" customHeight="1" x14ac:dyDescent="0.25">
      <c r="A552" s="156"/>
      <c r="B552" s="156"/>
      <c r="C552" s="156"/>
      <c r="D552" s="156"/>
      <c r="E552" s="156"/>
      <c r="F552" s="156"/>
      <c r="G552" s="156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2.75" customHeight="1" x14ac:dyDescent="0.25">
      <c r="A553" s="156"/>
      <c r="B553" s="156"/>
      <c r="C553" s="156"/>
      <c r="D553" s="156"/>
      <c r="E553" s="156"/>
      <c r="F553" s="156"/>
      <c r="G553" s="156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2.75" customHeight="1" x14ac:dyDescent="0.25">
      <c r="A554" s="156"/>
      <c r="B554" s="156"/>
      <c r="C554" s="156"/>
      <c r="D554" s="156"/>
      <c r="E554" s="156"/>
      <c r="F554" s="156"/>
      <c r="G554" s="156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2.75" customHeight="1" x14ac:dyDescent="0.25">
      <c r="A555" s="156"/>
      <c r="B555" s="156"/>
      <c r="C555" s="156"/>
      <c r="D555" s="156"/>
      <c r="E555" s="156"/>
      <c r="F555" s="156"/>
      <c r="G555" s="156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2.75" customHeight="1" x14ac:dyDescent="0.25">
      <c r="A556" s="156"/>
      <c r="B556" s="156"/>
      <c r="C556" s="156"/>
      <c r="D556" s="156"/>
      <c r="E556" s="156"/>
      <c r="F556" s="156"/>
      <c r="G556" s="156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2.75" customHeight="1" x14ac:dyDescent="0.25">
      <c r="A557" s="156"/>
      <c r="B557" s="156"/>
      <c r="C557" s="156"/>
      <c r="D557" s="156"/>
      <c r="E557" s="156"/>
      <c r="F557" s="156"/>
      <c r="G557" s="156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2.75" customHeight="1" x14ac:dyDescent="0.25">
      <c r="A558" s="156"/>
      <c r="B558" s="156"/>
      <c r="C558" s="156"/>
      <c r="D558" s="156"/>
      <c r="E558" s="156"/>
      <c r="F558" s="156"/>
      <c r="G558" s="156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2.75" customHeight="1" x14ac:dyDescent="0.25">
      <c r="A559" s="156"/>
      <c r="B559" s="156"/>
      <c r="C559" s="156"/>
      <c r="D559" s="156"/>
      <c r="E559" s="156"/>
      <c r="F559" s="156"/>
      <c r="G559" s="156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2.75" customHeight="1" x14ac:dyDescent="0.25">
      <c r="A560" s="156"/>
      <c r="B560" s="156"/>
      <c r="C560" s="156"/>
      <c r="D560" s="156"/>
      <c r="E560" s="156"/>
      <c r="F560" s="156"/>
      <c r="G560" s="156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2.75" customHeight="1" x14ac:dyDescent="0.25">
      <c r="A561" s="156"/>
      <c r="B561" s="156"/>
      <c r="C561" s="156"/>
      <c r="D561" s="156"/>
      <c r="E561" s="156"/>
      <c r="F561" s="156"/>
      <c r="G561" s="156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2.75" customHeight="1" x14ac:dyDescent="0.25">
      <c r="A562" s="156"/>
      <c r="B562" s="156"/>
      <c r="C562" s="156"/>
      <c r="D562" s="156"/>
      <c r="E562" s="156"/>
      <c r="F562" s="156"/>
      <c r="G562" s="156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2.75" customHeight="1" x14ac:dyDescent="0.25">
      <c r="A563" s="156"/>
      <c r="B563" s="156"/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2.75" customHeight="1" x14ac:dyDescent="0.25">
      <c r="A564" s="156"/>
      <c r="B564" s="156"/>
      <c r="C564" s="156"/>
      <c r="D564" s="156"/>
      <c r="E564" s="156"/>
      <c r="F564" s="156"/>
      <c r="G564" s="156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2.75" customHeight="1" x14ac:dyDescent="0.25">
      <c r="A565" s="156"/>
      <c r="B565" s="156"/>
      <c r="C565" s="156"/>
      <c r="D565" s="156"/>
      <c r="E565" s="156"/>
      <c r="F565" s="156"/>
      <c r="G565" s="156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2.75" customHeight="1" x14ac:dyDescent="0.25">
      <c r="A566" s="156"/>
      <c r="B566" s="156"/>
      <c r="C566" s="156"/>
      <c r="D566" s="156"/>
      <c r="E566" s="156"/>
      <c r="F566" s="156"/>
      <c r="G566" s="156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2.75" customHeight="1" x14ac:dyDescent="0.25">
      <c r="A567" s="156"/>
      <c r="B567" s="156"/>
      <c r="C567" s="156"/>
      <c r="D567" s="156"/>
      <c r="E567" s="156"/>
      <c r="F567" s="156"/>
      <c r="G567" s="156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2.75" customHeight="1" x14ac:dyDescent="0.25">
      <c r="A568" s="156"/>
      <c r="B568" s="156"/>
      <c r="C568" s="156"/>
      <c r="D568" s="156"/>
      <c r="E568" s="156"/>
      <c r="F568" s="156"/>
      <c r="G568" s="156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2.75" customHeight="1" x14ac:dyDescent="0.25">
      <c r="A569" s="156"/>
      <c r="B569" s="156"/>
      <c r="C569" s="156"/>
      <c r="D569" s="156"/>
      <c r="E569" s="156"/>
      <c r="F569" s="156"/>
      <c r="G569" s="156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2.75" customHeight="1" x14ac:dyDescent="0.25">
      <c r="A570" s="156"/>
      <c r="B570" s="156"/>
      <c r="C570" s="156"/>
      <c r="D570" s="156"/>
      <c r="E570" s="156"/>
      <c r="F570" s="156"/>
      <c r="G570" s="156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2.75" customHeight="1" x14ac:dyDescent="0.25">
      <c r="A571" s="156"/>
      <c r="B571" s="156"/>
      <c r="C571" s="156"/>
      <c r="D571" s="156"/>
      <c r="E571" s="156"/>
      <c r="F571" s="156"/>
      <c r="G571" s="156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2.75" customHeight="1" x14ac:dyDescent="0.25">
      <c r="A572" s="156"/>
      <c r="B572" s="156"/>
      <c r="C572" s="156"/>
      <c r="D572" s="156"/>
      <c r="E572" s="156"/>
      <c r="F572" s="156"/>
      <c r="G572" s="156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2.75" customHeight="1" x14ac:dyDescent="0.25">
      <c r="A573" s="156"/>
      <c r="B573" s="156"/>
      <c r="C573" s="156"/>
      <c r="D573" s="156"/>
      <c r="E573" s="156"/>
      <c r="F573" s="156"/>
      <c r="G573" s="156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2.75" customHeight="1" x14ac:dyDescent="0.25">
      <c r="A574" s="156"/>
      <c r="B574" s="156"/>
      <c r="C574" s="156"/>
      <c r="D574" s="156"/>
      <c r="E574" s="156"/>
      <c r="F574" s="156"/>
      <c r="G574" s="156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2.75" customHeight="1" x14ac:dyDescent="0.25">
      <c r="A575" s="156"/>
      <c r="B575" s="156"/>
      <c r="C575" s="156"/>
      <c r="D575" s="156"/>
      <c r="E575" s="156"/>
      <c r="F575" s="156"/>
      <c r="G575" s="156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2.75" customHeight="1" x14ac:dyDescent="0.25">
      <c r="A576" s="156"/>
      <c r="B576" s="156"/>
      <c r="C576" s="156"/>
      <c r="D576" s="156"/>
      <c r="E576" s="156"/>
      <c r="F576" s="156"/>
      <c r="G576" s="156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2.75" customHeight="1" x14ac:dyDescent="0.25">
      <c r="A577" s="156"/>
      <c r="B577" s="156"/>
      <c r="C577" s="156"/>
      <c r="D577" s="156"/>
      <c r="E577" s="156"/>
      <c r="F577" s="156"/>
      <c r="G577" s="156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2.75" customHeight="1" x14ac:dyDescent="0.25">
      <c r="A578" s="156"/>
      <c r="B578" s="156"/>
      <c r="C578" s="156"/>
      <c r="D578" s="156"/>
      <c r="E578" s="156"/>
      <c r="F578" s="156"/>
      <c r="G578" s="156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2.75" customHeight="1" x14ac:dyDescent="0.25">
      <c r="A579" s="156"/>
      <c r="B579" s="156"/>
      <c r="C579" s="156"/>
      <c r="D579" s="156"/>
      <c r="E579" s="156"/>
      <c r="F579" s="156"/>
      <c r="G579" s="156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2.75" customHeight="1" x14ac:dyDescent="0.25">
      <c r="A580" s="156"/>
      <c r="B580" s="156"/>
      <c r="C580" s="156"/>
      <c r="D580" s="156"/>
      <c r="E580" s="156"/>
      <c r="F580" s="156"/>
      <c r="G580" s="156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2.75" customHeight="1" x14ac:dyDescent="0.25">
      <c r="A581" s="156"/>
      <c r="B581" s="156"/>
      <c r="C581" s="156"/>
      <c r="D581" s="156"/>
      <c r="E581" s="156"/>
      <c r="F581" s="156"/>
      <c r="G581" s="156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2.75" customHeight="1" x14ac:dyDescent="0.25">
      <c r="A582" s="156"/>
      <c r="B582" s="156"/>
      <c r="C582" s="156"/>
      <c r="D582" s="156"/>
      <c r="E582" s="156"/>
      <c r="F582" s="156"/>
      <c r="G582" s="156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2.75" customHeight="1" x14ac:dyDescent="0.25">
      <c r="A583" s="156"/>
      <c r="B583" s="156"/>
      <c r="C583" s="156"/>
      <c r="D583" s="156"/>
      <c r="E583" s="156"/>
      <c r="F583" s="156"/>
      <c r="G583" s="156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2.75" customHeight="1" x14ac:dyDescent="0.25">
      <c r="A584" s="156"/>
      <c r="B584" s="156"/>
      <c r="C584" s="156"/>
      <c r="D584" s="156"/>
      <c r="E584" s="156"/>
      <c r="F584" s="156"/>
      <c r="G584" s="156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2.75" customHeight="1" x14ac:dyDescent="0.25">
      <c r="A585" s="156"/>
      <c r="B585" s="156"/>
      <c r="C585" s="156"/>
      <c r="D585" s="156"/>
      <c r="E585" s="156"/>
      <c r="F585" s="156"/>
      <c r="G585" s="156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2.75" customHeight="1" x14ac:dyDescent="0.25">
      <c r="A586" s="156"/>
      <c r="B586" s="156"/>
      <c r="C586" s="156"/>
      <c r="D586" s="156"/>
      <c r="E586" s="156"/>
      <c r="F586" s="156"/>
      <c r="G586" s="156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2.75" customHeight="1" x14ac:dyDescent="0.25">
      <c r="A587" s="156"/>
      <c r="B587" s="156"/>
      <c r="C587" s="156"/>
      <c r="D587" s="156"/>
      <c r="E587" s="156"/>
      <c r="F587" s="156"/>
      <c r="G587" s="156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2.75" customHeight="1" x14ac:dyDescent="0.25">
      <c r="A588" s="156"/>
      <c r="B588" s="156"/>
      <c r="C588" s="156"/>
      <c r="D588" s="156"/>
      <c r="E588" s="156"/>
      <c r="F588" s="156"/>
      <c r="G588" s="156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2.75" customHeight="1" x14ac:dyDescent="0.25">
      <c r="A589" s="156"/>
      <c r="B589" s="156"/>
      <c r="C589" s="156"/>
      <c r="D589" s="156"/>
      <c r="E589" s="156"/>
      <c r="F589" s="156"/>
      <c r="G589" s="156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2.75" customHeight="1" x14ac:dyDescent="0.25">
      <c r="A590" s="156"/>
      <c r="B590" s="156"/>
      <c r="C590" s="156"/>
      <c r="D590" s="156"/>
      <c r="E590" s="156"/>
      <c r="F590" s="156"/>
      <c r="G590" s="156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2.75" customHeight="1" x14ac:dyDescent="0.25">
      <c r="A591" s="156"/>
      <c r="B591" s="156"/>
      <c r="C591" s="156"/>
      <c r="D591" s="156"/>
      <c r="E591" s="156"/>
      <c r="F591" s="156"/>
      <c r="G591" s="156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2.75" customHeight="1" x14ac:dyDescent="0.25">
      <c r="A592" s="156"/>
      <c r="B592" s="156"/>
      <c r="C592" s="156"/>
      <c r="D592" s="156"/>
      <c r="E592" s="156"/>
      <c r="F592" s="156"/>
      <c r="G592" s="156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2.75" customHeight="1" x14ac:dyDescent="0.25">
      <c r="A593" s="156"/>
      <c r="B593" s="156"/>
      <c r="C593" s="156"/>
      <c r="D593" s="156"/>
      <c r="E593" s="156"/>
      <c r="F593" s="156"/>
      <c r="G593" s="156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2.75" customHeight="1" x14ac:dyDescent="0.25">
      <c r="A594" s="156"/>
      <c r="B594" s="156"/>
      <c r="C594" s="156"/>
      <c r="D594" s="156"/>
      <c r="E594" s="156"/>
      <c r="F594" s="156"/>
      <c r="G594" s="156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2.75" customHeight="1" x14ac:dyDescent="0.25">
      <c r="A595" s="156"/>
      <c r="B595" s="156"/>
      <c r="C595" s="156"/>
      <c r="D595" s="156"/>
      <c r="E595" s="156"/>
      <c r="F595" s="156"/>
      <c r="G595" s="156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2.75" customHeight="1" x14ac:dyDescent="0.25">
      <c r="A596" s="156"/>
      <c r="B596" s="156"/>
      <c r="C596" s="156"/>
      <c r="D596" s="156"/>
      <c r="E596" s="156"/>
      <c r="F596" s="156"/>
      <c r="G596" s="156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2.75" customHeight="1" x14ac:dyDescent="0.25">
      <c r="A597" s="156"/>
      <c r="B597" s="156"/>
      <c r="C597" s="156"/>
      <c r="D597" s="156"/>
      <c r="E597" s="156"/>
      <c r="F597" s="156"/>
      <c r="G597" s="156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2.75" customHeight="1" x14ac:dyDescent="0.25">
      <c r="A598" s="156"/>
      <c r="B598" s="156"/>
      <c r="C598" s="156"/>
      <c r="D598" s="156"/>
      <c r="E598" s="156"/>
      <c r="F598" s="156"/>
      <c r="G598" s="156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2.75" customHeight="1" x14ac:dyDescent="0.25">
      <c r="A599" s="156"/>
      <c r="B599" s="156"/>
      <c r="C599" s="156"/>
      <c r="D599" s="156"/>
      <c r="E599" s="156"/>
      <c r="F599" s="156"/>
      <c r="G599" s="156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2.75" customHeight="1" x14ac:dyDescent="0.25">
      <c r="A600" s="156"/>
      <c r="B600" s="156"/>
      <c r="C600" s="156"/>
      <c r="D600" s="156"/>
      <c r="E600" s="156"/>
      <c r="F600" s="156"/>
      <c r="G600" s="156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2.75" customHeight="1" x14ac:dyDescent="0.25">
      <c r="A601" s="156"/>
      <c r="B601" s="156"/>
      <c r="C601" s="156"/>
      <c r="D601" s="156"/>
      <c r="E601" s="156"/>
      <c r="F601" s="156"/>
      <c r="G601" s="156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2.75" customHeight="1" x14ac:dyDescent="0.25">
      <c r="A602" s="156"/>
      <c r="B602" s="156"/>
      <c r="C602" s="156"/>
      <c r="D602" s="156"/>
      <c r="E602" s="156"/>
      <c r="F602" s="156"/>
      <c r="G602" s="156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2.75" customHeight="1" x14ac:dyDescent="0.25">
      <c r="A603" s="156"/>
      <c r="B603" s="156"/>
      <c r="C603" s="156"/>
      <c r="D603" s="156"/>
      <c r="E603" s="156"/>
      <c r="F603" s="156"/>
      <c r="G603" s="156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2.75" customHeight="1" x14ac:dyDescent="0.25">
      <c r="A604" s="156"/>
      <c r="B604" s="156"/>
      <c r="C604" s="156"/>
      <c r="D604" s="156"/>
      <c r="E604" s="156"/>
      <c r="F604" s="156"/>
      <c r="G604" s="156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2.75" customHeight="1" x14ac:dyDescent="0.25">
      <c r="A605" s="156"/>
      <c r="B605" s="156"/>
      <c r="C605" s="156"/>
      <c r="D605" s="156"/>
      <c r="E605" s="156"/>
      <c r="F605" s="156"/>
      <c r="G605" s="156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2.75" customHeight="1" x14ac:dyDescent="0.25">
      <c r="A606" s="156"/>
      <c r="B606" s="156"/>
      <c r="C606" s="156"/>
      <c r="D606" s="156"/>
      <c r="E606" s="156"/>
      <c r="F606" s="156"/>
      <c r="G606" s="156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2.75" customHeight="1" x14ac:dyDescent="0.25">
      <c r="A607" s="156"/>
      <c r="B607" s="156"/>
      <c r="C607" s="156"/>
      <c r="D607" s="156"/>
      <c r="E607" s="156"/>
      <c r="F607" s="156"/>
      <c r="G607" s="156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2.75" customHeight="1" x14ac:dyDescent="0.25">
      <c r="A608" s="156"/>
      <c r="B608" s="156"/>
      <c r="C608" s="156"/>
      <c r="D608" s="156"/>
      <c r="E608" s="156"/>
      <c r="F608" s="156"/>
      <c r="G608" s="156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2.75" customHeight="1" x14ac:dyDescent="0.25">
      <c r="A609" s="156"/>
      <c r="B609" s="156"/>
      <c r="C609" s="156"/>
      <c r="D609" s="156"/>
      <c r="E609" s="156"/>
      <c r="F609" s="156"/>
      <c r="G609" s="156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2.75" customHeight="1" x14ac:dyDescent="0.25">
      <c r="A610" s="156"/>
      <c r="B610" s="156"/>
      <c r="C610" s="156"/>
      <c r="D610" s="156"/>
      <c r="E610" s="156"/>
      <c r="F610" s="156"/>
      <c r="G610" s="156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2.75" customHeight="1" x14ac:dyDescent="0.25">
      <c r="A611" s="156"/>
      <c r="B611" s="156"/>
      <c r="C611" s="156"/>
      <c r="D611" s="156"/>
      <c r="E611" s="156"/>
      <c r="F611" s="156"/>
      <c r="G611" s="156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2.75" customHeight="1" x14ac:dyDescent="0.25">
      <c r="A612" s="156"/>
      <c r="B612" s="156"/>
      <c r="C612" s="156"/>
      <c r="D612" s="156"/>
      <c r="E612" s="156"/>
      <c r="F612" s="156"/>
      <c r="G612" s="156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2.75" customHeight="1" x14ac:dyDescent="0.25">
      <c r="A613" s="156"/>
      <c r="B613" s="156"/>
      <c r="C613" s="156"/>
      <c r="D613" s="156"/>
      <c r="E613" s="156"/>
      <c r="F613" s="156"/>
      <c r="G613" s="156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2.75" customHeight="1" x14ac:dyDescent="0.25">
      <c r="A614" s="156"/>
      <c r="B614" s="156"/>
      <c r="C614" s="156"/>
      <c r="D614" s="156"/>
      <c r="E614" s="156"/>
      <c r="F614" s="156"/>
      <c r="G614" s="156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2.75" customHeight="1" x14ac:dyDescent="0.25">
      <c r="A615" s="156"/>
      <c r="B615" s="156"/>
      <c r="C615" s="156"/>
      <c r="D615" s="156"/>
      <c r="E615" s="156"/>
      <c r="F615" s="156"/>
      <c r="G615" s="156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2.75" customHeight="1" x14ac:dyDescent="0.25">
      <c r="A616" s="156"/>
      <c r="B616" s="156"/>
      <c r="C616" s="156"/>
      <c r="D616" s="156"/>
      <c r="E616" s="156"/>
      <c r="F616" s="156"/>
      <c r="G616" s="156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2.75" customHeight="1" x14ac:dyDescent="0.25">
      <c r="A617" s="156"/>
      <c r="B617" s="156"/>
      <c r="C617" s="156"/>
      <c r="D617" s="156"/>
      <c r="E617" s="156"/>
      <c r="F617" s="156"/>
      <c r="G617" s="156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2.75" customHeight="1" x14ac:dyDescent="0.25">
      <c r="A618" s="156"/>
      <c r="B618" s="156"/>
      <c r="C618" s="156"/>
      <c r="D618" s="156"/>
      <c r="E618" s="156"/>
      <c r="F618" s="156"/>
      <c r="G618" s="156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2.75" customHeight="1" x14ac:dyDescent="0.25">
      <c r="A619" s="156"/>
      <c r="B619" s="156"/>
      <c r="C619" s="156"/>
      <c r="D619" s="156"/>
      <c r="E619" s="156"/>
      <c r="F619" s="156"/>
      <c r="G619" s="156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2.75" customHeight="1" x14ac:dyDescent="0.25">
      <c r="A620" s="156"/>
      <c r="B620" s="156"/>
      <c r="C620" s="156"/>
      <c r="D620" s="156"/>
      <c r="E620" s="156"/>
      <c r="F620" s="156"/>
      <c r="G620" s="156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2.75" customHeight="1" x14ac:dyDescent="0.25">
      <c r="A621" s="156"/>
      <c r="B621" s="156"/>
      <c r="C621" s="156"/>
      <c r="D621" s="156"/>
      <c r="E621" s="156"/>
      <c r="F621" s="156"/>
      <c r="G621" s="156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2.75" customHeight="1" x14ac:dyDescent="0.25">
      <c r="A622" s="156"/>
      <c r="B622" s="156"/>
      <c r="C622" s="156"/>
      <c r="D622" s="156"/>
      <c r="E622" s="156"/>
      <c r="F622" s="156"/>
      <c r="G622" s="156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2.75" customHeight="1" x14ac:dyDescent="0.25">
      <c r="A623" s="156"/>
      <c r="B623" s="156"/>
      <c r="C623" s="156"/>
      <c r="D623" s="156"/>
      <c r="E623" s="156"/>
      <c r="F623" s="156"/>
      <c r="G623" s="156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2.75" customHeight="1" x14ac:dyDescent="0.25">
      <c r="A624" s="156"/>
      <c r="B624" s="156"/>
      <c r="C624" s="156"/>
      <c r="D624" s="156"/>
      <c r="E624" s="156"/>
      <c r="F624" s="156"/>
      <c r="G624" s="156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2.75" customHeight="1" x14ac:dyDescent="0.25">
      <c r="A625" s="156"/>
      <c r="B625" s="156"/>
      <c r="C625" s="156"/>
      <c r="D625" s="156"/>
      <c r="E625" s="156"/>
      <c r="F625" s="156"/>
      <c r="G625" s="156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2.75" customHeight="1" x14ac:dyDescent="0.25">
      <c r="A626" s="156"/>
      <c r="B626" s="156"/>
      <c r="C626" s="156"/>
      <c r="D626" s="156"/>
      <c r="E626" s="156"/>
      <c r="F626" s="156"/>
      <c r="G626" s="156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2.75" customHeight="1" x14ac:dyDescent="0.25">
      <c r="A627" s="156"/>
      <c r="B627" s="156"/>
      <c r="C627" s="156"/>
      <c r="D627" s="156"/>
      <c r="E627" s="156"/>
      <c r="F627" s="156"/>
      <c r="G627" s="156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2.75" customHeight="1" x14ac:dyDescent="0.25">
      <c r="A628" s="156"/>
      <c r="B628" s="156"/>
      <c r="C628" s="156"/>
      <c r="D628" s="156"/>
      <c r="E628" s="156"/>
      <c r="F628" s="156"/>
      <c r="G628" s="156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2.75" customHeight="1" x14ac:dyDescent="0.25">
      <c r="A629" s="156"/>
      <c r="B629" s="156"/>
      <c r="C629" s="156"/>
      <c r="D629" s="156"/>
      <c r="E629" s="156"/>
      <c r="F629" s="156"/>
      <c r="G629" s="156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2.75" customHeight="1" x14ac:dyDescent="0.25">
      <c r="A630" s="156"/>
      <c r="B630" s="156"/>
      <c r="C630" s="156"/>
      <c r="D630" s="156"/>
      <c r="E630" s="156"/>
      <c r="F630" s="156"/>
      <c r="G630" s="156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2.75" customHeight="1" x14ac:dyDescent="0.25">
      <c r="A631" s="156"/>
      <c r="B631" s="156"/>
      <c r="C631" s="156"/>
      <c r="D631" s="156"/>
      <c r="E631" s="156"/>
      <c r="F631" s="156"/>
      <c r="G631" s="156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2.75" customHeight="1" x14ac:dyDescent="0.25">
      <c r="A632" s="156"/>
      <c r="B632" s="156"/>
      <c r="C632" s="156"/>
      <c r="D632" s="156"/>
      <c r="E632" s="156"/>
      <c r="F632" s="156"/>
      <c r="G632" s="156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2.75" customHeight="1" x14ac:dyDescent="0.25">
      <c r="A633" s="156"/>
      <c r="B633" s="156"/>
      <c r="C633" s="156"/>
      <c r="D633" s="156"/>
      <c r="E633" s="156"/>
      <c r="F633" s="156"/>
      <c r="G633" s="156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2.75" customHeight="1" x14ac:dyDescent="0.25">
      <c r="A634" s="156"/>
      <c r="B634" s="156"/>
      <c r="C634" s="156"/>
      <c r="D634" s="156"/>
      <c r="E634" s="156"/>
      <c r="F634" s="156"/>
      <c r="G634" s="156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2.75" customHeight="1" x14ac:dyDescent="0.25">
      <c r="A635" s="156"/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2.75" customHeight="1" x14ac:dyDescent="0.25">
      <c r="A636" s="156"/>
      <c r="B636" s="156"/>
      <c r="C636" s="156"/>
      <c r="D636" s="156"/>
      <c r="E636" s="156"/>
      <c r="F636" s="156"/>
      <c r="G636" s="156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2.75" customHeight="1" x14ac:dyDescent="0.25">
      <c r="A637" s="156"/>
      <c r="B637" s="156"/>
      <c r="C637" s="156"/>
      <c r="D637" s="156"/>
      <c r="E637" s="156"/>
      <c r="F637" s="156"/>
      <c r="G637" s="156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2.75" customHeight="1" x14ac:dyDescent="0.25">
      <c r="A638" s="156"/>
      <c r="B638" s="156"/>
      <c r="C638" s="156"/>
      <c r="D638" s="156"/>
      <c r="E638" s="156"/>
      <c r="F638" s="156"/>
      <c r="G638" s="156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2.75" customHeight="1" x14ac:dyDescent="0.25">
      <c r="A639" s="156"/>
      <c r="B639" s="156"/>
      <c r="C639" s="156"/>
      <c r="D639" s="156"/>
      <c r="E639" s="156"/>
      <c r="F639" s="156"/>
      <c r="G639" s="156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2.75" customHeight="1" x14ac:dyDescent="0.25">
      <c r="A640" s="156"/>
      <c r="B640" s="156"/>
      <c r="C640" s="156"/>
      <c r="D640" s="156"/>
      <c r="E640" s="156"/>
      <c r="F640" s="156"/>
      <c r="G640" s="156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2.75" customHeight="1" x14ac:dyDescent="0.25">
      <c r="A641" s="156"/>
      <c r="B641" s="156"/>
      <c r="C641" s="156"/>
      <c r="D641" s="156"/>
      <c r="E641" s="156"/>
      <c r="F641" s="156"/>
      <c r="G641" s="156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2.75" customHeight="1" x14ac:dyDescent="0.25">
      <c r="A642" s="156"/>
      <c r="B642" s="156"/>
      <c r="C642" s="156"/>
      <c r="D642" s="156"/>
      <c r="E642" s="156"/>
      <c r="F642" s="156"/>
      <c r="G642" s="156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2.75" customHeight="1" x14ac:dyDescent="0.25">
      <c r="A643" s="156"/>
      <c r="B643" s="156"/>
      <c r="C643" s="156"/>
      <c r="D643" s="156"/>
      <c r="E643" s="156"/>
      <c r="F643" s="156"/>
      <c r="G643" s="156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2.75" customHeight="1" x14ac:dyDescent="0.25">
      <c r="A644" s="156"/>
      <c r="B644" s="156"/>
      <c r="C644" s="156"/>
      <c r="D644" s="156"/>
      <c r="E644" s="156"/>
      <c r="F644" s="156"/>
      <c r="G644" s="156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2.75" customHeight="1" x14ac:dyDescent="0.25">
      <c r="A645" s="156"/>
      <c r="B645" s="156"/>
      <c r="C645" s="156"/>
      <c r="D645" s="156"/>
      <c r="E645" s="156"/>
      <c r="F645" s="156"/>
      <c r="G645" s="156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2.75" customHeight="1" x14ac:dyDescent="0.25">
      <c r="A646" s="156"/>
      <c r="B646" s="156"/>
      <c r="C646" s="156"/>
      <c r="D646" s="156"/>
      <c r="E646" s="156"/>
      <c r="F646" s="156"/>
      <c r="G646" s="156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2.75" customHeight="1" x14ac:dyDescent="0.25">
      <c r="A647" s="156"/>
      <c r="B647" s="156"/>
      <c r="C647" s="156"/>
      <c r="D647" s="156"/>
      <c r="E647" s="156"/>
      <c r="F647" s="156"/>
      <c r="G647" s="156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2.75" customHeight="1" x14ac:dyDescent="0.25">
      <c r="A648" s="156"/>
      <c r="B648" s="156"/>
      <c r="C648" s="156"/>
      <c r="D648" s="156"/>
      <c r="E648" s="156"/>
      <c r="F648" s="156"/>
      <c r="G648" s="156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2.75" customHeight="1" x14ac:dyDescent="0.25">
      <c r="A649" s="156"/>
      <c r="B649" s="156"/>
      <c r="C649" s="156"/>
      <c r="D649" s="156"/>
      <c r="E649" s="156"/>
      <c r="F649" s="156"/>
      <c r="G649" s="156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2.75" customHeight="1" x14ac:dyDescent="0.25">
      <c r="A650" s="156"/>
      <c r="B650" s="156"/>
      <c r="C650" s="156"/>
      <c r="D650" s="156"/>
      <c r="E650" s="156"/>
      <c r="F650" s="156"/>
      <c r="G650" s="156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2.75" customHeight="1" x14ac:dyDescent="0.25">
      <c r="A651" s="156"/>
      <c r="B651" s="156"/>
      <c r="C651" s="156"/>
      <c r="D651" s="156"/>
      <c r="E651" s="156"/>
      <c r="F651" s="156"/>
      <c r="G651" s="156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2.75" customHeight="1" x14ac:dyDescent="0.25">
      <c r="A652" s="156"/>
      <c r="B652" s="156"/>
      <c r="C652" s="156"/>
      <c r="D652" s="156"/>
      <c r="E652" s="156"/>
      <c r="F652" s="156"/>
      <c r="G652" s="156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2.75" customHeight="1" x14ac:dyDescent="0.25">
      <c r="A653" s="156"/>
      <c r="B653" s="156"/>
      <c r="C653" s="156"/>
      <c r="D653" s="156"/>
      <c r="E653" s="156"/>
      <c r="F653" s="156"/>
      <c r="G653" s="156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2.75" customHeight="1" x14ac:dyDescent="0.25">
      <c r="A654" s="156"/>
      <c r="B654" s="156"/>
      <c r="C654" s="156"/>
      <c r="D654" s="156"/>
      <c r="E654" s="156"/>
      <c r="F654" s="156"/>
      <c r="G654" s="156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2.75" customHeight="1" x14ac:dyDescent="0.25">
      <c r="A655" s="156"/>
      <c r="B655" s="156"/>
      <c r="C655" s="156"/>
      <c r="D655" s="156"/>
      <c r="E655" s="156"/>
      <c r="F655" s="156"/>
      <c r="G655" s="156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2.75" customHeight="1" x14ac:dyDescent="0.25">
      <c r="A656" s="156"/>
      <c r="B656" s="156"/>
      <c r="C656" s="156"/>
      <c r="D656" s="156"/>
      <c r="E656" s="156"/>
      <c r="F656" s="156"/>
      <c r="G656" s="156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2.75" customHeight="1" x14ac:dyDescent="0.25">
      <c r="A657" s="156"/>
      <c r="B657" s="156"/>
      <c r="C657" s="156"/>
      <c r="D657" s="156"/>
      <c r="E657" s="156"/>
      <c r="F657" s="156"/>
      <c r="G657" s="156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2.75" customHeight="1" x14ac:dyDescent="0.25">
      <c r="A658" s="156"/>
      <c r="B658" s="156"/>
      <c r="C658" s="156"/>
      <c r="D658" s="156"/>
      <c r="E658" s="156"/>
      <c r="F658" s="156"/>
      <c r="G658" s="156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2.75" customHeight="1" x14ac:dyDescent="0.25">
      <c r="A659" s="156"/>
      <c r="B659" s="156"/>
      <c r="C659" s="156"/>
      <c r="D659" s="156"/>
      <c r="E659" s="156"/>
      <c r="F659" s="156"/>
      <c r="G659" s="156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2.75" customHeight="1" x14ac:dyDescent="0.25">
      <c r="A660" s="156"/>
      <c r="B660" s="156"/>
      <c r="C660" s="156"/>
      <c r="D660" s="156"/>
      <c r="E660" s="156"/>
      <c r="F660" s="156"/>
      <c r="G660" s="156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2.75" customHeight="1" x14ac:dyDescent="0.25">
      <c r="A661" s="156"/>
      <c r="B661" s="156"/>
      <c r="C661" s="156"/>
      <c r="D661" s="156"/>
      <c r="E661" s="156"/>
      <c r="F661" s="156"/>
      <c r="G661" s="156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2.75" customHeight="1" x14ac:dyDescent="0.25">
      <c r="A662" s="156"/>
      <c r="B662" s="156"/>
      <c r="C662" s="156"/>
      <c r="D662" s="156"/>
      <c r="E662" s="156"/>
      <c r="F662" s="156"/>
      <c r="G662" s="156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2.75" customHeight="1" x14ac:dyDescent="0.25">
      <c r="A663" s="156"/>
      <c r="B663" s="156"/>
      <c r="C663" s="156"/>
      <c r="D663" s="156"/>
      <c r="E663" s="156"/>
      <c r="F663" s="156"/>
      <c r="G663" s="156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2.75" customHeight="1" x14ac:dyDescent="0.25">
      <c r="A664" s="156"/>
      <c r="B664" s="156"/>
      <c r="C664" s="156"/>
      <c r="D664" s="156"/>
      <c r="E664" s="156"/>
      <c r="F664" s="156"/>
      <c r="G664" s="156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2.75" customHeight="1" x14ac:dyDescent="0.25">
      <c r="A665" s="156"/>
      <c r="B665" s="156"/>
      <c r="C665" s="156"/>
      <c r="D665" s="156"/>
      <c r="E665" s="156"/>
      <c r="F665" s="156"/>
      <c r="G665" s="156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2.75" customHeight="1" x14ac:dyDescent="0.25">
      <c r="A666" s="156"/>
      <c r="B666" s="156"/>
      <c r="C666" s="156"/>
      <c r="D666" s="156"/>
      <c r="E666" s="156"/>
      <c r="F666" s="156"/>
      <c r="G666" s="156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2.75" customHeight="1" x14ac:dyDescent="0.25">
      <c r="A667" s="156"/>
      <c r="B667" s="156"/>
      <c r="C667" s="156"/>
      <c r="D667" s="156"/>
      <c r="E667" s="156"/>
      <c r="F667" s="156"/>
      <c r="G667" s="156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2.75" customHeight="1" x14ac:dyDescent="0.25">
      <c r="A668" s="156"/>
      <c r="B668" s="156"/>
      <c r="C668" s="156"/>
      <c r="D668" s="156"/>
      <c r="E668" s="156"/>
      <c r="F668" s="156"/>
      <c r="G668" s="156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2.75" customHeight="1" x14ac:dyDescent="0.25">
      <c r="A669" s="156"/>
      <c r="B669" s="156"/>
      <c r="C669" s="156"/>
      <c r="D669" s="156"/>
      <c r="E669" s="156"/>
      <c r="F669" s="156"/>
      <c r="G669" s="156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2.75" customHeight="1" x14ac:dyDescent="0.25">
      <c r="A670" s="156"/>
      <c r="B670" s="156"/>
      <c r="C670" s="156"/>
      <c r="D670" s="156"/>
      <c r="E670" s="156"/>
      <c r="F670" s="156"/>
      <c r="G670" s="156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2.75" customHeight="1" x14ac:dyDescent="0.25">
      <c r="A671" s="156"/>
      <c r="B671" s="156"/>
      <c r="C671" s="156"/>
      <c r="D671" s="156"/>
      <c r="E671" s="156"/>
      <c r="F671" s="156"/>
      <c r="G671" s="156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2.75" customHeight="1" x14ac:dyDescent="0.25">
      <c r="A672" s="156"/>
      <c r="B672" s="156"/>
      <c r="C672" s="156"/>
      <c r="D672" s="156"/>
      <c r="E672" s="156"/>
      <c r="F672" s="156"/>
      <c r="G672" s="156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2.75" customHeight="1" x14ac:dyDescent="0.25">
      <c r="A673" s="156"/>
      <c r="B673" s="156"/>
      <c r="C673" s="156"/>
      <c r="D673" s="156"/>
      <c r="E673" s="156"/>
      <c r="F673" s="156"/>
      <c r="G673" s="156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2.75" customHeight="1" x14ac:dyDescent="0.25">
      <c r="A674" s="156"/>
      <c r="B674" s="156"/>
      <c r="C674" s="156"/>
      <c r="D674" s="156"/>
      <c r="E674" s="156"/>
      <c r="F674" s="156"/>
      <c r="G674" s="156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2.75" customHeight="1" x14ac:dyDescent="0.25">
      <c r="A675" s="156"/>
      <c r="B675" s="156"/>
      <c r="C675" s="156"/>
      <c r="D675" s="156"/>
      <c r="E675" s="156"/>
      <c r="F675" s="156"/>
      <c r="G675" s="156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2.75" customHeight="1" x14ac:dyDescent="0.25">
      <c r="A676" s="156"/>
      <c r="B676" s="156"/>
      <c r="C676" s="156"/>
      <c r="D676" s="156"/>
      <c r="E676" s="156"/>
      <c r="F676" s="156"/>
      <c r="G676" s="156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2.75" customHeight="1" x14ac:dyDescent="0.25">
      <c r="A677" s="156"/>
      <c r="B677" s="156"/>
      <c r="C677" s="156"/>
      <c r="D677" s="156"/>
      <c r="E677" s="156"/>
      <c r="F677" s="156"/>
      <c r="G677" s="156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2.75" customHeight="1" x14ac:dyDescent="0.25">
      <c r="A678" s="156"/>
      <c r="B678" s="156"/>
      <c r="C678" s="156"/>
      <c r="D678" s="156"/>
      <c r="E678" s="156"/>
      <c r="F678" s="156"/>
      <c r="G678" s="156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2.75" customHeight="1" x14ac:dyDescent="0.25">
      <c r="A679" s="156"/>
      <c r="B679" s="156"/>
      <c r="C679" s="156"/>
      <c r="D679" s="156"/>
      <c r="E679" s="156"/>
      <c r="F679" s="156"/>
      <c r="G679" s="156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2.75" customHeight="1" x14ac:dyDescent="0.25">
      <c r="A680" s="156"/>
      <c r="B680" s="156"/>
      <c r="C680" s="156"/>
      <c r="D680" s="156"/>
      <c r="E680" s="156"/>
      <c r="F680" s="156"/>
      <c r="G680" s="156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2.75" customHeight="1" x14ac:dyDescent="0.25">
      <c r="A681" s="156"/>
      <c r="B681" s="156"/>
      <c r="C681" s="156"/>
      <c r="D681" s="156"/>
      <c r="E681" s="156"/>
      <c r="F681" s="156"/>
      <c r="G681" s="156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2.75" customHeight="1" x14ac:dyDescent="0.25">
      <c r="A682" s="156"/>
      <c r="B682" s="156"/>
      <c r="C682" s="156"/>
      <c r="D682" s="156"/>
      <c r="E682" s="156"/>
      <c r="F682" s="156"/>
      <c r="G682" s="156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2.75" customHeight="1" x14ac:dyDescent="0.25">
      <c r="A683" s="156"/>
      <c r="B683" s="156"/>
      <c r="C683" s="156"/>
      <c r="D683" s="156"/>
      <c r="E683" s="156"/>
      <c r="F683" s="156"/>
      <c r="G683" s="156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2.75" customHeight="1" x14ac:dyDescent="0.25">
      <c r="A684" s="156"/>
      <c r="B684" s="156"/>
      <c r="C684" s="156"/>
      <c r="D684" s="156"/>
      <c r="E684" s="156"/>
      <c r="F684" s="156"/>
      <c r="G684" s="156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2.75" customHeight="1" x14ac:dyDescent="0.25">
      <c r="A685" s="156"/>
      <c r="B685" s="156"/>
      <c r="C685" s="156"/>
      <c r="D685" s="156"/>
      <c r="E685" s="156"/>
      <c r="F685" s="156"/>
      <c r="G685" s="156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2.75" customHeight="1" x14ac:dyDescent="0.25">
      <c r="A686" s="156"/>
      <c r="B686" s="156"/>
      <c r="C686" s="156"/>
      <c r="D686" s="156"/>
      <c r="E686" s="156"/>
      <c r="F686" s="156"/>
      <c r="G686" s="156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2.75" customHeight="1" x14ac:dyDescent="0.25">
      <c r="A687" s="156"/>
      <c r="B687" s="156"/>
      <c r="C687" s="156"/>
      <c r="D687" s="156"/>
      <c r="E687" s="156"/>
      <c r="F687" s="156"/>
      <c r="G687" s="156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2.75" customHeight="1" x14ac:dyDescent="0.25">
      <c r="A688" s="156"/>
      <c r="B688" s="156"/>
      <c r="C688" s="156"/>
      <c r="D688" s="156"/>
      <c r="E688" s="156"/>
      <c r="F688" s="156"/>
      <c r="G688" s="156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2.75" customHeight="1" x14ac:dyDescent="0.25">
      <c r="A689" s="156"/>
      <c r="B689" s="156"/>
      <c r="C689" s="156"/>
      <c r="D689" s="156"/>
      <c r="E689" s="156"/>
      <c r="F689" s="156"/>
      <c r="G689" s="156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2.75" customHeight="1" x14ac:dyDescent="0.25">
      <c r="A690" s="156"/>
      <c r="B690" s="156"/>
      <c r="C690" s="156"/>
      <c r="D690" s="156"/>
      <c r="E690" s="156"/>
      <c r="F690" s="156"/>
      <c r="G690" s="156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2.75" customHeight="1" x14ac:dyDescent="0.25">
      <c r="A691" s="156"/>
      <c r="B691" s="156"/>
      <c r="C691" s="156"/>
      <c r="D691" s="156"/>
      <c r="E691" s="156"/>
      <c r="F691" s="156"/>
      <c r="G691" s="156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2.75" customHeight="1" x14ac:dyDescent="0.25">
      <c r="A692" s="156"/>
      <c r="B692" s="156"/>
      <c r="C692" s="156"/>
      <c r="D692" s="156"/>
      <c r="E692" s="156"/>
      <c r="F692" s="156"/>
      <c r="G692" s="156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2.75" customHeight="1" x14ac:dyDescent="0.25">
      <c r="A693" s="156"/>
      <c r="B693" s="156"/>
      <c r="C693" s="156"/>
      <c r="D693" s="156"/>
      <c r="E693" s="156"/>
      <c r="F693" s="156"/>
      <c r="G693" s="156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2.75" customHeight="1" x14ac:dyDescent="0.25">
      <c r="A694" s="156"/>
      <c r="B694" s="156"/>
      <c r="C694" s="156"/>
      <c r="D694" s="156"/>
      <c r="E694" s="156"/>
      <c r="F694" s="156"/>
      <c r="G694" s="156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2.75" customHeight="1" x14ac:dyDescent="0.25">
      <c r="A695" s="156"/>
      <c r="B695" s="156"/>
      <c r="C695" s="156"/>
      <c r="D695" s="156"/>
      <c r="E695" s="156"/>
      <c r="F695" s="156"/>
      <c r="G695" s="156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2.75" customHeight="1" x14ac:dyDescent="0.25">
      <c r="A696" s="156"/>
      <c r="B696" s="156"/>
      <c r="C696" s="156"/>
      <c r="D696" s="156"/>
      <c r="E696" s="156"/>
      <c r="F696" s="156"/>
      <c r="G696" s="156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2.75" customHeight="1" x14ac:dyDescent="0.25">
      <c r="A697" s="156"/>
      <c r="B697" s="156"/>
      <c r="C697" s="156"/>
      <c r="D697" s="156"/>
      <c r="E697" s="156"/>
      <c r="F697" s="156"/>
      <c r="G697" s="156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2.75" customHeight="1" x14ac:dyDescent="0.25">
      <c r="A698" s="156"/>
      <c r="B698" s="156"/>
      <c r="C698" s="156"/>
      <c r="D698" s="156"/>
      <c r="E698" s="156"/>
      <c r="F698" s="156"/>
      <c r="G698" s="156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2.75" customHeight="1" x14ac:dyDescent="0.25">
      <c r="A699" s="156"/>
      <c r="B699" s="156"/>
      <c r="C699" s="156"/>
      <c r="D699" s="156"/>
      <c r="E699" s="156"/>
      <c r="F699" s="156"/>
      <c r="G699" s="156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2.75" customHeight="1" x14ac:dyDescent="0.25">
      <c r="A700" s="156"/>
      <c r="B700" s="156"/>
      <c r="C700" s="156"/>
      <c r="D700" s="156"/>
      <c r="E700" s="156"/>
      <c r="F700" s="156"/>
      <c r="G700" s="156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2.75" customHeight="1" x14ac:dyDescent="0.25">
      <c r="A701" s="156"/>
      <c r="B701" s="156"/>
      <c r="C701" s="156"/>
      <c r="D701" s="156"/>
      <c r="E701" s="156"/>
      <c r="F701" s="156"/>
      <c r="G701" s="156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2.75" customHeight="1" x14ac:dyDescent="0.25">
      <c r="A702" s="156"/>
      <c r="B702" s="156"/>
      <c r="C702" s="156"/>
      <c r="D702" s="156"/>
      <c r="E702" s="156"/>
      <c r="F702" s="156"/>
      <c r="G702" s="156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2.75" customHeight="1" x14ac:dyDescent="0.25">
      <c r="A703" s="156"/>
      <c r="B703" s="156"/>
      <c r="C703" s="156"/>
      <c r="D703" s="156"/>
      <c r="E703" s="156"/>
      <c r="F703" s="156"/>
      <c r="G703" s="156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2.75" customHeight="1" x14ac:dyDescent="0.25">
      <c r="A704" s="156"/>
      <c r="B704" s="156"/>
      <c r="C704" s="156"/>
      <c r="D704" s="156"/>
      <c r="E704" s="156"/>
      <c r="F704" s="156"/>
      <c r="G704" s="156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2.75" customHeight="1" x14ac:dyDescent="0.25">
      <c r="A705" s="156"/>
      <c r="B705" s="156"/>
      <c r="C705" s="156"/>
      <c r="D705" s="156"/>
      <c r="E705" s="156"/>
      <c r="F705" s="156"/>
      <c r="G705" s="156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2.75" customHeight="1" x14ac:dyDescent="0.25">
      <c r="A706" s="156"/>
      <c r="B706" s="156"/>
      <c r="C706" s="156"/>
      <c r="D706" s="156"/>
      <c r="E706" s="156"/>
      <c r="F706" s="156"/>
      <c r="G706" s="156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2.75" customHeight="1" x14ac:dyDescent="0.25">
      <c r="A707" s="156"/>
      <c r="B707" s="156"/>
      <c r="C707" s="156"/>
      <c r="D707" s="156"/>
      <c r="E707" s="156"/>
      <c r="F707" s="156"/>
      <c r="G707" s="156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2.75" customHeight="1" x14ac:dyDescent="0.25">
      <c r="A708" s="156"/>
      <c r="B708" s="156"/>
      <c r="C708" s="156"/>
      <c r="D708" s="156"/>
      <c r="E708" s="156"/>
      <c r="F708" s="156"/>
      <c r="G708" s="156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2.75" customHeight="1" x14ac:dyDescent="0.25">
      <c r="A709" s="156"/>
      <c r="B709" s="156"/>
      <c r="C709" s="156"/>
      <c r="D709" s="156"/>
      <c r="E709" s="156"/>
      <c r="F709" s="156"/>
      <c r="G709" s="156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2.75" customHeight="1" x14ac:dyDescent="0.25">
      <c r="A710" s="156"/>
      <c r="B710" s="156"/>
      <c r="C710" s="156"/>
      <c r="D710" s="156"/>
      <c r="E710" s="156"/>
      <c r="F710" s="156"/>
      <c r="G710" s="156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2.75" customHeight="1" x14ac:dyDescent="0.25">
      <c r="A711" s="156"/>
      <c r="B711" s="156"/>
      <c r="C711" s="156"/>
      <c r="D711" s="156"/>
      <c r="E711" s="156"/>
      <c r="F711" s="156"/>
      <c r="G711" s="156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2.75" customHeight="1" x14ac:dyDescent="0.25">
      <c r="A712" s="156"/>
      <c r="B712" s="156"/>
      <c r="C712" s="156"/>
      <c r="D712" s="156"/>
      <c r="E712" s="156"/>
      <c r="F712" s="156"/>
      <c r="G712" s="156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2.75" customHeight="1" x14ac:dyDescent="0.25">
      <c r="A713" s="156"/>
      <c r="B713" s="156"/>
      <c r="C713" s="156"/>
      <c r="D713" s="156"/>
      <c r="E713" s="156"/>
      <c r="F713" s="156"/>
      <c r="G713" s="156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2.75" customHeight="1" x14ac:dyDescent="0.25">
      <c r="A714" s="156"/>
      <c r="B714" s="156"/>
      <c r="C714" s="156"/>
      <c r="D714" s="156"/>
      <c r="E714" s="156"/>
      <c r="F714" s="156"/>
      <c r="G714" s="156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2.75" customHeight="1" x14ac:dyDescent="0.25">
      <c r="A715" s="156"/>
      <c r="B715" s="156"/>
      <c r="C715" s="156"/>
      <c r="D715" s="156"/>
      <c r="E715" s="156"/>
      <c r="F715" s="156"/>
      <c r="G715" s="156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2.75" customHeight="1" x14ac:dyDescent="0.25">
      <c r="A716" s="156"/>
      <c r="B716" s="156"/>
      <c r="C716" s="156"/>
      <c r="D716" s="156"/>
      <c r="E716" s="156"/>
      <c r="F716" s="156"/>
      <c r="G716" s="156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2.75" customHeight="1" x14ac:dyDescent="0.25">
      <c r="A717" s="156"/>
      <c r="B717" s="156"/>
      <c r="C717" s="156"/>
      <c r="D717" s="156"/>
      <c r="E717" s="156"/>
      <c r="F717" s="156"/>
      <c r="G717" s="156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2.75" customHeight="1" x14ac:dyDescent="0.25">
      <c r="A718" s="156"/>
      <c r="B718" s="156"/>
      <c r="C718" s="156"/>
      <c r="D718" s="156"/>
      <c r="E718" s="156"/>
      <c r="F718" s="156"/>
      <c r="G718" s="156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2.75" customHeight="1" x14ac:dyDescent="0.25">
      <c r="A719" s="156"/>
      <c r="B719" s="156"/>
      <c r="C719" s="156"/>
      <c r="D719" s="156"/>
      <c r="E719" s="156"/>
      <c r="F719" s="156"/>
      <c r="G719" s="156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2.75" customHeight="1" x14ac:dyDescent="0.25">
      <c r="A720" s="156"/>
      <c r="B720" s="156"/>
      <c r="C720" s="156"/>
      <c r="D720" s="156"/>
      <c r="E720" s="156"/>
      <c r="F720" s="156"/>
      <c r="G720" s="156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2.75" customHeight="1" x14ac:dyDescent="0.25">
      <c r="A721" s="156"/>
      <c r="B721" s="156"/>
      <c r="C721" s="156"/>
      <c r="D721" s="156"/>
      <c r="E721" s="156"/>
      <c r="F721" s="156"/>
      <c r="G721" s="156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2.75" customHeight="1" x14ac:dyDescent="0.25">
      <c r="A722" s="156"/>
      <c r="B722" s="156"/>
      <c r="C722" s="156"/>
      <c r="D722" s="156"/>
      <c r="E722" s="156"/>
      <c r="F722" s="156"/>
      <c r="G722" s="156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2.75" customHeight="1" x14ac:dyDescent="0.25">
      <c r="A723" s="156"/>
      <c r="B723" s="156"/>
      <c r="C723" s="156"/>
      <c r="D723" s="156"/>
      <c r="E723" s="156"/>
      <c r="F723" s="156"/>
      <c r="G723" s="156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2.75" customHeight="1" x14ac:dyDescent="0.25">
      <c r="A724" s="156"/>
      <c r="B724" s="156"/>
      <c r="C724" s="156"/>
      <c r="D724" s="156"/>
      <c r="E724" s="156"/>
      <c r="F724" s="156"/>
      <c r="G724" s="156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2.75" customHeight="1" x14ac:dyDescent="0.25">
      <c r="A725" s="156"/>
      <c r="B725" s="156"/>
      <c r="C725" s="156"/>
      <c r="D725" s="156"/>
      <c r="E725" s="156"/>
      <c r="F725" s="156"/>
      <c r="G725" s="156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2.75" customHeight="1" x14ac:dyDescent="0.25">
      <c r="A726" s="156"/>
      <c r="B726" s="156"/>
      <c r="C726" s="156"/>
      <c r="D726" s="156"/>
      <c r="E726" s="156"/>
      <c r="F726" s="156"/>
      <c r="G726" s="156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2.75" customHeight="1" x14ac:dyDescent="0.25">
      <c r="A727" s="156"/>
      <c r="B727" s="156"/>
      <c r="C727" s="156"/>
      <c r="D727" s="156"/>
      <c r="E727" s="156"/>
      <c r="F727" s="156"/>
      <c r="G727" s="156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2.75" customHeight="1" x14ac:dyDescent="0.25">
      <c r="A728" s="156"/>
      <c r="B728" s="156"/>
      <c r="C728" s="156"/>
      <c r="D728" s="156"/>
      <c r="E728" s="156"/>
      <c r="F728" s="156"/>
      <c r="G728" s="156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2.75" customHeight="1" x14ac:dyDescent="0.25">
      <c r="A729" s="156"/>
      <c r="B729" s="156"/>
      <c r="C729" s="156"/>
      <c r="D729" s="156"/>
      <c r="E729" s="156"/>
      <c r="F729" s="156"/>
      <c r="G729" s="156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2.75" customHeight="1" x14ac:dyDescent="0.25">
      <c r="A730" s="156"/>
      <c r="B730" s="156"/>
      <c r="C730" s="156"/>
      <c r="D730" s="156"/>
      <c r="E730" s="156"/>
      <c r="F730" s="156"/>
      <c r="G730" s="156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2.75" customHeight="1" x14ac:dyDescent="0.25">
      <c r="A731" s="156"/>
      <c r="B731" s="156"/>
      <c r="C731" s="156"/>
      <c r="D731" s="156"/>
      <c r="E731" s="156"/>
      <c r="F731" s="156"/>
      <c r="G731" s="156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2.75" customHeight="1" x14ac:dyDescent="0.25">
      <c r="A732" s="156"/>
      <c r="B732" s="156"/>
      <c r="C732" s="156"/>
      <c r="D732" s="156"/>
      <c r="E732" s="156"/>
      <c r="F732" s="156"/>
      <c r="G732" s="156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2.75" customHeight="1" x14ac:dyDescent="0.25">
      <c r="A733" s="156"/>
      <c r="B733" s="156"/>
      <c r="C733" s="156"/>
      <c r="D733" s="156"/>
      <c r="E733" s="156"/>
      <c r="F733" s="156"/>
      <c r="G733" s="156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2.75" customHeight="1" x14ac:dyDescent="0.25">
      <c r="A734" s="156"/>
      <c r="B734" s="156"/>
      <c r="C734" s="156"/>
      <c r="D734" s="156"/>
      <c r="E734" s="156"/>
      <c r="F734" s="156"/>
      <c r="G734" s="156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2.75" customHeight="1" x14ac:dyDescent="0.25">
      <c r="A735" s="156"/>
      <c r="B735" s="156"/>
      <c r="C735" s="156"/>
      <c r="D735" s="156"/>
      <c r="E735" s="156"/>
      <c r="F735" s="156"/>
      <c r="G735" s="156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2.75" customHeight="1" x14ac:dyDescent="0.25">
      <c r="A736" s="156"/>
      <c r="B736" s="156"/>
      <c r="C736" s="156"/>
      <c r="D736" s="156"/>
      <c r="E736" s="156"/>
      <c r="F736" s="156"/>
      <c r="G736" s="156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2.75" customHeight="1" x14ac:dyDescent="0.25">
      <c r="A737" s="156"/>
      <c r="B737" s="156"/>
      <c r="C737" s="156"/>
      <c r="D737" s="156"/>
      <c r="E737" s="156"/>
      <c r="F737" s="156"/>
      <c r="G737" s="156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2.75" customHeight="1" x14ac:dyDescent="0.25">
      <c r="A738" s="156"/>
      <c r="B738" s="156"/>
      <c r="C738" s="156"/>
      <c r="D738" s="156"/>
      <c r="E738" s="156"/>
      <c r="F738" s="156"/>
      <c r="G738" s="156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2.75" customHeight="1" x14ac:dyDescent="0.25">
      <c r="A739" s="156"/>
      <c r="B739" s="156"/>
      <c r="C739" s="156"/>
      <c r="D739" s="156"/>
      <c r="E739" s="156"/>
      <c r="F739" s="156"/>
      <c r="G739" s="156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2.75" customHeight="1" x14ac:dyDescent="0.25">
      <c r="A740" s="156"/>
      <c r="B740" s="156"/>
      <c r="C740" s="156"/>
      <c r="D740" s="156"/>
      <c r="E740" s="156"/>
      <c r="F740" s="156"/>
      <c r="G740" s="156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2.75" customHeight="1" x14ac:dyDescent="0.25">
      <c r="A741" s="156"/>
      <c r="B741" s="156"/>
      <c r="C741" s="156"/>
      <c r="D741" s="156"/>
      <c r="E741" s="156"/>
      <c r="F741" s="156"/>
      <c r="G741" s="156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2.75" customHeight="1" x14ac:dyDescent="0.25">
      <c r="A742" s="156"/>
      <c r="B742" s="156"/>
      <c r="C742" s="156"/>
      <c r="D742" s="156"/>
      <c r="E742" s="156"/>
      <c r="F742" s="156"/>
      <c r="G742" s="156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2.75" customHeight="1" x14ac:dyDescent="0.25">
      <c r="A743" s="156"/>
      <c r="B743" s="156"/>
      <c r="C743" s="156"/>
      <c r="D743" s="156"/>
      <c r="E743" s="156"/>
      <c r="F743" s="156"/>
      <c r="G743" s="156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2.75" customHeight="1" x14ac:dyDescent="0.25">
      <c r="A744" s="156"/>
      <c r="B744" s="156"/>
      <c r="C744" s="156"/>
      <c r="D744" s="156"/>
      <c r="E744" s="156"/>
      <c r="F744" s="156"/>
      <c r="G744" s="156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2.75" customHeight="1" x14ac:dyDescent="0.25">
      <c r="A745" s="156"/>
      <c r="B745" s="156"/>
      <c r="C745" s="156"/>
      <c r="D745" s="156"/>
      <c r="E745" s="156"/>
      <c r="F745" s="156"/>
      <c r="G745" s="156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2.75" customHeight="1" x14ac:dyDescent="0.25">
      <c r="A746" s="156"/>
      <c r="B746" s="156"/>
      <c r="C746" s="156"/>
      <c r="D746" s="156"/>
      <c r="E746" s="156"/>
      <c r="F746" s="156"/>
      <c r="G746" s="156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2.75" customHeight="1" x14ac:dyDescent="0.25">
      <c r="A747" s="156"/>
      <c r="B747" s="156"/>
      <c r="C747" s="156"/>
      <c r="D747" s="156"/>
      <c r="E747" s="156"/>
      <c r="F747" s="156"/>
      <c r="G747" s="156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2.75" customHeight="1" x14ac:dyDescent="0.25">
      <c r="A748" s="156"/>
      <c r="B748" s="156"/>
      <c r="C748" s="156"/>
      <c r="D748" s="156"/>
      <c r="E748" s="156"/>
      <c r="F748" s="156"/>
      <c r="G748" s="156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2.75" customHeight="1" x14ac:dyDescent="0.25">
      <c r="A749" s="156"/>
      <c r="B749" s="156"/>
      <c r="C749" s="156"/>
      <c r="D749" s="156"/>
      <c r="E749" s="156"/>
      <c r="F749" s="156"/>
      <c r="G749" s="156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2.75" customHeight="1" x14ac:dyDescent="0.25">
      <c r="A750" s="156"/>
      <c r="B750" s="156"/>
      <c r="C750" s="156"/>
      <c r="D750" s="156"/>
      <c r="E750" s="156"/>
      <c r="F750" s="156"/>
      <c r="G750" s="156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2.75" customHeight="1" x14ac:dyDescent="0.25">
      <c r="A751" s="156"/>
      <c r="B751" s="156"/>
      <c r="C751" s="156"/>
      <c r="D751" s="156"/>
      <c r="E751" s="156"/>
      <c r="F751" s="156"/>
      <c r="G751" s="156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2.75" customHeight="1" x14ac:dyDescent="0.25">
      <c r="A752" s="156"/>
      <c r="B752" s="156"/>
      <c r="C752" s="156"/>
      <c r="D752" s="156"/>
      <c r="E752" s="156"/>
      <c r="F752" s="156"/>
      <c r="G752" s="156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2.75" customHeight="1" x14ac:dyDescent="0.25">
      <c r="A753" s="156"/>
      <c r="B753" s="156"/>
      <c r="C753" s="156"/>
      <c r="D753" s="156"/>
      <c r="E753" s="156"/>
      <c r="F753" s="156"/>
      <c r="G753" s="156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2.75" customHeight="1" x14ac:dyDescent="0.25">
      <c r="A754" s="156"/>
      <c r="B754" s="156"/>
      <c r="C754" s="156"/>
      <c r="D754" s="156"/>
      <c r="E754" s="156"/>
      <c r="F754" s="156"/>
      <c r="G754" s="156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2.75" customHeight="1" x14ac:dyDescent="0.25">
      <c r="A755" s="156"/>
      <c r="B755" s="156"/>
      <c r="C755" s="156"/>
      <c r="D755" s="156"/>
      <c r="E755" s="156"/>
      <c r="F755" s="156"/>
      <c r="G755" s="156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2.75" customHeight="1" x14ac:dyDescent="0.25">
      <c r="A756" s="156"/>
      <c r="B756" s="156"/>
      <c r="C756" s="156"/>
      <c r="D756" s="156"/>
      <c r="E756" s="156"/>
      <c r="F756" s="156"/>
      <c r="G756" s="156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2.75" customHeight="1" x14ac:dyDescent="0.25">
      <c r="A757" s="156"/>
      <c r="B757" s="156"/>
      <c r="C757" s="156"/>
      <c r="D757" s="156"/>
      <c r="E757" s="156"/>
      <c r="F757" s="156"/>
      <c r="G757" s="156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2.75" customHeight="1" x14ac:dyDescent="0.25">
      <c r="A758" s="156"/>
      <c r="B758" s="156"/>
      <c r="C758" s="156"/>
      <c r="D758" s="156"/>
      <c r="E758" s="156"/>
      <c r="F758" s="156"/>
      <c r="G758" s="156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2.75" customHeight="1" x14ac:dyDescent="0.25">
      <c r="A759" s="156"/>
      <c r="B759" s="156"/>
      <c r="C759" s="156"/>
      <c r="D759" s="156"/>
      <c r="E759" s="156"/>
      <c r="F759" s="156"/>
      <c r="G759" s="156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2.75" customHeight="1" x14ac:dyDescent="0.25">
      <c r="A760" s="156"/>
      <c r="B760" s="156"/>
      <c r="C760" s="156"/>
      <c r="D760" s="156"/>
      <c r="E760" s="156"/>
      <c r="F760" s="156"/>
      <c r="G760" s="156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2.75" customHeight="1" x14ac:dyDescent="0.25">
      <c r="A761" s="156"/>
      <c r="B761" s="156"/>
      <c r="C761" s="156"/>
      <c r="D761" s="156"/>
      <c r="E761" s="156"/>
      <c r="F761" s="156"/>
      <c r="G761" s="156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2.75" customHeight="1" x14ac:dyDescent="0.25">
      <c r="A762" s="156"/>
      <c r="B762" s="156"/>
      <c r="C762" s="156"/>
      <c r="D762" s="156"/>
      <c r="E762" s="156"/>
      <c r="F762" s="156"/>
      <c r="G762" s="156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2.75" customHeight="1" x14ac:dyDescent="0.25">
      <c r="A763" s="156"/>
      <c r="B763" s="156"/>
      <c r="C763" s="156"/>
      <c r="D763" s="156"/>
      <c r="E763" s="156"/>
      <c r="F763" s="156"/>
      <c r="G763" s="156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2.75" customHeight="1" x14ac:dyDescent="0.25">
      <c r="A764" s="156"/>
      <c r="B764" s="156"/>
      <c r="C764" s="156"/>
      <c r="D764" s="156"/>
      <c r="E764" s="156"/>
      <c r="F764" s="156"/>
      <c r="G764" s="156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2.75" customHeight="1" x14ac:dyDescent="0.25">
      <c r="A765" s="156"/>
      <c r="B765" s="156"/>
      <c r="C765" s="156"/>
      <c r="D765" s="156"/>
      <c r="E765" s="156"/>
      <c r="F765" s="156"/>
      <c r="G765" s="156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2.75" customHeight="1" x14ac:dyDescent="0.25">
      <c r="A766" s="156"/>
      <c r="B766" s="156"/>
      <c r="C766" s="156"/>
      <c r="D766" s="156"/>
      <c r="E766" s="156"/>
      <c r="F766" s="156"/>
      <c r="G766" s="156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2.75" customHeight="1" x14ac:dyDescent="0.25">
      <c r="A767" s="156"/>
      <c r="B767" s="156"/>
      <c r="C767" s="156"/>
      <c r="D767" s="156"/>
      <c r="E767" s="156"/>
      <c r="F767" s="156"/>
      <c r="G767" s="156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2.75" customHeight="1" x14ac:dyDescent="0.25">
      <c r="A768" s="156"/>
      <c r="B768" s="156"/>
      <c r="C768" s="156"/>
      <c r="D768" s="156"/>
      <c r="E768" s="156"/>
      <c r="F768" s="156"/>
      <c r="G768" s="156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2.75" customHeight="1" x14ac:dyDescent="0.25">
      <c r="A769" s="156"/>
      <c r="B769" s="156"/>
      <c r="C769" s="156"/>
      <c r="D769" s="156"/>
      <c r="E769" s="156"/>
      <c r="F769" s="156"/>
      <c r="G769" s="156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2.75" customHeight="1" x14ac:dyDescent="0.25">
      <c r="A770" s="156"/>
      <c r="B770" s="156"/>
      <c r="C770" s="156"/>
      <c r="D770" s="156"/>
      <c r="E770" s="156"/>
      <c r="F770" s="156"/>
      <c r="G770" s="156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2.75" customHeight="1" x14ac:dyDescent="0.25">
      <c r="A771" s="156"/>
      <c r="B771" s="156"/>
      <c r="C771" s="156"/>
      <c r="D771" s="156"/>
      <c r="E771" s="156"/>
      <c r="F771" s="156"/>
      <c r="G771" s="156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2.75" customHeight="1" x14ac:dyDescent="0.25">
      <c r="A772" s="156"/>
      <c r="B772" s="156"/>
      <c r="C772" s="156"/>
      <c r="D772" s="156"/>
      <c r="E772" s="156"/>
      <c r="F772" s="156"/>
      <c r="G772" s="156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2.75" customHeight="1" x14ac:dyDescent="0.25">
      <c r="A773" s="156"/>
      <c r="B773" s="156"/>
      <c r="C773" s="156"/>
      <c r="D773" s="156"/>
      <c r="E773" s="156"/>
      <c r="F773" s="156"/>
      <c r="G773" s="156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2.75" customHeight="1" x14ac:dyDescent="0.25">
      <c r="A774" s="156"/>
      <c r="B774" s="156"/>
      <c r="C774" s="156"/>
      <c r="D774" s="156"/>
      <c r="E774" s="156"/>
      <c r="F774" s="156"/>
      <c r="G774" s="156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2.75" customHeight="1" x14ac:dyDescent="0.25">
      <c r="A775" s="156"/>
      <c r="B775" s="156"/>
      <c r="C775" s="156"/>
      <c r="D775" s="156"/>
      <c r="E775" s="156"/>
      <c r="F775" s="156"/>
      <c r="G775" s="156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2.75" customHeight="1" x14ac:dyDescent="0.25">
      <c r="A776" s="156"/>
      <c r="B776" s="156"/>
      <c r="C776" s="156"/>
      <c r="D776" s="156"/>
      <c r="E776" s="156"/>
      <c r="F776" s="156"/>
      <c r="G776" s="156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2.75" customHeight="1" x14ac:dyDescent="0.25">
      <c r="A777" s="156"/>
      <c r="B777" s="156"/>
      <c r="C777" s="156"/>
      <c r="D777" s="156"/>
      <c r="E777" s="156"/>
      <c r="F777" s="156"/>
      <c r="G777" s="156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2.75" customHeight="1" x14ac:dyDescent="0.25">
      <c r="A778" s="156"/>
      <c r="B778" s="156"/>
      <c r="C778" s="156"/>
      <c r="D778" s="156"/>
      <c r="E778" s="156"/>
      <c r="F778" s="156"/>
      <c r="G778" s="156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2.75" customHeight="1" x14ac:dyDescent="0.25">
      <c r="A779" s="156"/>
      <c r="B779" s="156"/>
      <c r="C779" s="156"/>
      <c r="D779" s="156"/>
      <c r="E779" s="156"/>
      <c r="F779" s="156"/>
      <c r="G779" s="156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2.75" customHeight="1" x14ac:dyDescent="0.25">
      <c r="A780" s="156"/>
      <c r="B780" s="156"/>
      <c r="C780" s="156"/>
      <c r="D780" s="156"/>
      <c r="E780" s="156"/>
      <c r="F780" s="156"/>
      <c r="G780" s="156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2.75" customHeight="1" x14ac:dyDescent="0.25">
      <c r="A781" s="156"/>
      <c r="B781" s="156"/>
      <c r="C781" s="156"/>
      <c r="D781" s="156"/>
      <c r="E781" s="156"/>
      <c r="F781" s="156"/>
      <c r="G781" s="156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2.75" customHeight="1" x14ac:dyDescent="0.25">
      <c r="A782" s="156"/>
      <c r="B782" s="156"/>
      <c r="C782" s="156"/>
      <c r="D782" s="156"/>
      <c r="E782" s="156"/>
      <c r="F782" s="156"/>
      <c r="G782" s="156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2.75" customHeight="1" x14ac:dyDescent="0.25">
      <c r="A783" s="156"/>
      <c r="B783" s="156"/>
      <c r="C783" s="156"/>
      <c r="D783" s="156"/>
      <c r="E783" s="156"/>
      <c r="F783" s="156"/>
      <c r="G783" s="156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2.75" customHeight="1" x14ac:dyDescent="0.25">
      <c r="A784" s="156"/>
      <c r="B784" s="156"/>
      <c r="C784" s="156"/>
      <c r="D784" s="156"/>
      <c r="E784" s="156"/>
      <c r="F784" s="156"/>
      <c r="G784" s="156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2.75" customHeight="1" x14ac:dyDescent="0.25">
      <c r="A785" s="156"/>
      <c r="B785" s="156"/>
      <c r="C785" s="156"/>
      <c r="D785" s="156"/>
      <c r="E785" s="156"/>
      <c r="F785" s="156"/>
      <c r="G785" s="156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2.75" customHeight="1" x14ac:dyDescent="0.25">
      <c r="A786" s="156"/>
      <c r="B786" s="156"/>
      <c r="C786" s="156"/>
      <c r="D786" s="156"/>
      <c r="E786" s="156"/>
      <c r="F786" s="156"/>
      <c r="G786" s="156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2.75" customHeight="1" x14ac:dyDescent="0.25">
      <c r="A787" s="156"/>
      <c r="B787" s="156"/>
      <c r="C787" s="156"/>
      <c r="D787" s="156"/>
      <c r="E787" s="156"/>
      <c r="F787" s="156"/>
      <c r="G787" s="156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2.75" customHeight="1" x14ac:dyDescent="0.25">
      <c r="A788" s="156"/>
      <c r="B788" s="156"/>
      <c r="C788" s="156"/>
      <c r="D788" s="156"/>
      <c r="E788" s="156"/>
      <c r="F788" s="156"/>
      <c r="G788" s="156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2.75" customHeight="1" x14ac:dyDescent="0.25">
      <c r="A789" s="156"/>
      <c r="B789" s="156"/>
      <c r="C789" s="156"/>
      <c r="D789" s="156"/>
      <c r="E789" s="156"/>
      <c r="F789" s="156"/>
      <c r="G789" s="156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2.75" customHeight="1" x14ac:dyDescent="0.25">
      <c r="A790" s="156"/>
      <c r="B790" s="156"/>
      <c r="C790" s="156"/>
      <c r="D790" s="156"/>
      <c r="E790" s="156"/>
      <c r="F790" s="156"/>
      <c r="G790" s="156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2.75" customHeight="1" x14ac:dyDescent="0.25">
      <c r="A791" s="156"/>
      <c r="B791" s="156"/>
      <c r="C791" s="156"/>
      <c r="D791" s="156"/>
      <c r="E791" s="156"/>
      <c r="F791" s="156"/>
      <c r="G791" s="156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2.75" customHeight="1" x14ac:dyDescent="0.25">
      <c r="A792" s="156"/>
      <c r="B792" s="156"/>
      <c r="C792" s="156"/>
      <c r="D792" s="156"/>
      <c r="E792" s="156"/>
      <c r="F792" s="156"/>
      <c r="G792" s="156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2.75" customHeight="1" x14ac:dyDescent="0.25">
      <c r="A793" s="156"/>
      <c r="B793" s="156"/>
      <c r="C793" s="156"/>
      <c r="D793" s="156"/>
      <c r="E793" s="156"/>
      <c r="F793" s="156"/>
      <c r="G793" s="156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2.75" customHeight="1" x14ac:dyDescent="0.25">
      <c r="A794" s="156"/>
      <c r="B794" s="156"/>
      <c r="C794" s="156"/>
      <c r="D794" s="156"/>
      <c r="E794" s="156"/>
      <c r="F794" s="156"/>
      <c r="G794" s="156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2.75" customHeight="1" x14ac:dyDescent="0.25">
      <c r="A795" s="156"/>
      <c r="B795" s="156"/>
      <c r="C795" s="156"/>
      <c r="D795" s="156"/>
      <c r="E795" s="156"/>
      <c r="F795" s="156"/>
      <c r="G795" s="156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2.75" customHeight="1" x14ac:dyDescent="0.25">
      <c r="A796" s="156"/>
      <c r="B796" s="156"/>
      <c r="C796" s="156"/>
      <c r="D796" s="156"/>
      <c r="E796" s="156"/>
      <c r="F796" s="156"/>
      <c r="G796" s="156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2.75" customHeight="1" x14ac:dyDescent="0.25">
      <c r="A797" s="156"/>
      <c r="B797" s="156"/>
      <c r="C797" s="156"/>
      <c r="D797" s="156"/>
      <c r="E797" s="156"/>
      <c r="F797" s="156"/>
      <c r="G797" s="156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2.75" customHeight="1" x14ac:dyDescent="0.25">
      <c r="A798" s="156"/>
      <c r="B798" s="156"/>
      <c r="C798" s="156"/>
      <c r="D798" s="156"/>
      <c r="E798" s="156"/>
      <c r="F798" s="156"/>
      <c r="G798" s="156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2.75" customHeight="1" x14ac:dyDescent="0.25">
      <c r="A799" s="156"/>
      <c r="B799" s="156"/>
      <c r="C799" s="156"/>
      <c r="D799" s="156"/>
      <c r="E799" s="156"/>
      <c r="F799" s="156"/>
      <c r="G799" s="156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2.75" customHeight="1" x14ac:dyDescent="0.25">
      <c r="A800" s="156"/>
      <c r="B800" s="156"/>
      <c r="C800" s="156"/>
      <c r="D800" s="156"/>
      <c r="E800" s="156"/>
      <c r="F800" s="156"/>
      <c r="G800" s="156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2.75" customHeight="1" x14ac:dyDescent="0.25">
      <c r="A801" s="156"/>
      <c r="B801" s="156"/>
      <c r="C801" s="156"/>
      <c r="D801" s="156"/>
      <c r="E801" s="156"/>
      <c r="F801" s="156"/>
      <c r="G801" s="156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2.75" customHeight="1" x14ac:dyDescent="0.25">
      <c r="A802" s="156"/>
      <c r="B802" s="156"/>
      <c r="C802" s="156"/>
      <c r="D802" s="156"/>
      <c r="E802" s="156"/>
      <c r="F802" s="156"/>
      <c r="G802" s="156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2.75" customHeight="1" x14ac:dyDescent="0.25">
      <c r="A803" s="156"/>
      <c r="B803" s="156"/>
      <c r="C803" s="156"/>
      <c r="D803" s="156"/>
      <c r="E803" s="156"/>
      <c r="F803" s="156"/>
      <c r="G803" s="156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2.75" customHeight="1" x14ac:dyDescent="0.25">
      <c r="A804" s="156"/>
      <c r="B804" s="156"/>
      <c r="C804" s="156"/>
      <c r="D804" s="156"/>
      <c r="E804" s="156"/>
      <c r="F804" s="156"/>
      <c r="G804" s="156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2.75" customHeight="1" x14ac:dyDescent="0.25">
      <c r="A805" s="156"/>
      <c r="B805" s="156"/>
      <c r="C805" s="156"/>
      <c r="D805" s="156"/>
      <c r="E805" s="156"/>
      <c r="F805" s="156"/>
      <c r="G805" s="156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2.75" customHeight="1" x14ac:dyDescent="0.25">
      <c r="A806" s="156"/>
      <c r="B806" s="156"/>
      <c r="C806" s="156"/>
      <c r="D806" s="156"/>
      <c r="E806" s="156"/>
      <c r="F806" s="156"/>
      <c r="G806" s="156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2.75" customHeight="1" x14ac:dyDescent="0.25">
      <c r="A807" s="156"/>
      <c r="B807" s="156"/>
      <c r="C807" s="156"/>
      <c r="D807" s="156"/>
      <c r="E807" s="156"/>
      <c r="F807" s="156"/>
      <c r="G807" s="156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2.75" customHeight="1" x14ac:dyDescent="0.25">
      <c r="A808" s="156"/>
      <c r="B808" s="156"/>
      <c r="C808" s="156"/>
      <c r="D808" s="156"/>
      <c r="E808" s="156"/>
      <c r="F808" s="156"/>
      <c r="G808" s="156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2.75" customHeight="1" x14ac:dyDescent="0.25">
      <c r="A809" s="156"/>
      <c r="B809" s="156"/>
      <c r="C809" s="156"/>
      <c r="D809" s="156"/>
      <c r="E809" s="156"/>
      <c r="F809" s="156"/>
      <c r="G809" s="156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2.75" customHeight="1" x14ac:dyDescent="0.25">
      <c r="A810" s="156"/>
      <c r="B810" s="156"/>
      <c r="C810" s="156"/>
      <c r="D810" s="156"/>
      <c r="E810" s="156"/>
      <c r="F810" s="156"/>
      <c r="G810" s="156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2.75" customHeight="1" x14ac:dyDescent="0.25">
      <c r="A811" s="156"/>
      <c r="B811" s="156"/>
      <c r="C811" s="156"/>
      <c r="D811" s="156"/>
      <c r="E811" s="156"/>
      <c r="F811" s="156"/>
      <c r="G811" s="156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2.75" customHeight="1" x14ac:dyDescent="0.25">
      <c r="A812" s="156"/>
      <c r="B812" s="156"/>
      <c r="C812" s="156"/>
      <c r="D812" s="156"/>
      <c r="E812" s="156"/>
      <c r="F812" s="156"/>
      <c r="G812" s="156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2.75" customHeight="1" x14ac:dyDescent="0.25">
      <c r="A813" s="156"/>
      <c r="B813" s="156"/>
      <c r="C813" s="156"/>
      <c r="D813" s="156"/>
      <c r="E813" s="156"/>
      <c r="F813" s="156"/>
      <c r="G813" s="156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2.75" customHeight="1" x14ac:dyDescent="0.25">
      <c r="A814" s="156"/>
      <c r="B814" s="156"/>
      <c r="C814" s="156"/>
      <c r="D814" s="156"/>
      <c r="E814" s="156"/>
      <c r="F814" s="156"/>
      <c r="G814" s="156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2.75" customHeight="1" x14ac:dyDescent="0.25">
      <c r="A815" s="156"/>
      <c r="B815" s="156"/>
      <c r="C815" s="156"/>
      <c r="D815" s="156"/>
      <c r="E815" s="156"/>
      <c r="F815" s="156"/>
      <c r="G815" s="156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2.75" customHeight="1" x14ac:dyDescent="0.25">
      <c r="A816" s="156"/>
      <c r="B816" s="156"/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2.75" customHeight="1" x14ac:dyDescent="0.25">
      <c r="A817" s="156"/>
      <c r="B817" s="156"/>
      <c r="C817" s="156"/>
      <c r="D817" s="156"/>
      <c r="E817" s="156"/>
      <c r="F817" s="156"/>
      <c r="G817" s="156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2.75" customHeight="1" x14ac:dyDescent="0.25">
      <c r="A818" s="156"/>
      <c r="B818" s="156"/>
      <c r="C818" s="156"/>
      <c r="D818" s="156"/>
      <c r="E818" s="156"/>
      <c r="F818" s="156"/>
      <c r="G818" s="156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2.75" customHeight="1" x14ac:dyDescent="0.25">
      <c r="A819" s="156"/>
      <c r="B819" s="156"/>
      <c r="C819" s="156"/>
      <c r="D819" s="156"/>
      <c r="E819" s="156"/>
      <c r="F819" s="156"/>
      <c r="G819" s="156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2.75" customHeight="1" x14ac:dyDescent="0.25">
      <c r="A820" s="156"/>
      <c r="B820" s="156"/>
      <c r="C820" s="156"/>
      <c r="D820" s="156"/>
      <c r="E820" s="156"/>
      <c r="F820" s="156"/>
      <c r="G820" s="156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2.75" customHeight="1" x14ac:dyDescent="0.25">
      <c r="A821" s="156"/>
      <c r="B821" s="156"/>
      <c r="C821" s="156"/>
      <c r="D821" s="156"/>
      <c r="E821" s="156"/>
      <c r="F821" s="156"/>
      <c r="G821" s="156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2.75" customHeight="1" x14ac:dyDescent="0.25">
      <c r="A822" s="156"/>
      <c r="B822" s="156"/>
      <c r="C822" s="156"/>
      <c r="D822" s="156"/>
      <c r="E822" s="156"/>
      <c r="F822" s="156"/>
      <c r="G822" s="156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2.75" customHeight="1" x14ac:dyDescent="0.25">
      <c r="A823" s="156"/>
      <c r="B823" s="156"/>
      <c r="C823" s="156"/>
      <c r="D823" s="156"/>
      <c r="E823" s="156"/>
      <c r="F823" s="156"/>
      <c r="G823" s="156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2.75" customHeight="1" x14ac:dyDescent="0.25">
      <c r="A824" s="156"/>
      <c r="B824" s="156"/>
      <c r="C824" s="156"/>
      <c r="D824" s="156"/>
      <c r="E824" s="156"/>
      <c r="F824" s="156"/>
      <c r="G824" s="156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2.75" customHeight="1" x14ac:dyDescent="0.25">
      <c r="A825" s="156"/>
      <c r="B825" s="156"/>
      <c r="C825" s="156"/>
      <c r="D825" s="156"/>
      <c r="E825" s="156"/>
      <c r="F825" s="156"/>
      <c r="G825" s="156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2.75" customHeight="1" x14ac:dyDescent="0.25">
      <c r="A826" s="156"/>
      <c r="B826" s="156"/>
      <c r="C826" s="156"/>
      <c r="D826" s="156"/>
      <c r="E826" s="156"/>
      <c r="F826" s="156"/>
      <c r="G826" s="156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2.75" customHeight="1" x14ac:dyDescent="0.25">
      <c r="A827" s="156"/>
      <c r="B827" s="156"/>
      <c r="C827" s="156"/>
      <c r="D827" s="156"/>
      <c r="E827" s="156"/>
      <c r="F827" s="156"/>
      <c r="G827" s="156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2.75" customHeight="1" x14ac:dyDescent="0.25">
      <c r="A828" s="156"/>
      <c r="B828" s="156"/>
      <c r="C828" s="156"/>
      <c r="D828" s="156"/>
      <c r="E828" s="156"/>
      <c r="F828" s="156"/>
      <c r="G828" s="156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2.75" customHeight="1" x14ac:dyDescent="0.25">
      <c r="A829" s="156"/>
      <c r="B829" s="156"/>
      <c r="C829" s="156"/>
      <c r="D829" s="156"/>
      <c r="E829" s="156"/>
      <c r="F829" s="156"/>
      <c r="G829" s="156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2.75" customHeight="1" x14ac:dyDescent="0.25">
      <c r="A830" s="156"/>
      <c r="B830" s="156"/>
      <c r="C830" s="156"/>
      <c r="D830" s="156"/>
      <c r="E830" s="156"/>
      <c r="F830" s="156"/>
      <c r="G830" s="156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2.75" customHeight="1" x14ac:dyDescent="0.25">
      <c r="A831" s="156"/>
      <c r="B831" s="156"/>
      <c r="C831" s="156"/>
      <c r="D831" s="156"/>
      <c r="E831" s="156"/>
      <c r="F831" s="156"/>
      <c r="G831" s="156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2.75" customHeight="1" x14ac:dyDescent="0.25">
      <c r="A832" s="156"/>
      <c r="B832" s="156"/>
      <c r="C832" s="156"/>
      <c r="D832" s="156"/>
      <c r="E832" s="156"/>
      <c r="F832" s="156"/>
      <c r="G832" s="156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2.75" customHeight="1" x14ac:dyDescent="0.25">
      <c r="A833" s="156"/>
      <c r="B833" s="156"/>
      <c r="C833" s="156"/>
      <c r="D833" s="156"/>
      <c r="E833" s="156"/>
      <c r="F833" s="156"/>
      <c r="G833" s="156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2.75" customHeight="1" x14ac:dyDescent="0.25">
      <c r="A834" s="156"/>
      <c r="B834" s="156"/>
      <c r="C834" s="156"/>
      <c r="D834" s="156"/>
      <c r="E834" s="156"/>
      <c r="F834" s="156"/>
      <c r="G834" s="156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2.75" customHeight="1" x14ac:dyDescent="0.25">
      <c r="A835" s="156"/>
      <c r="B835" s="156"/>
      <c r="C835" s="156"/>
      <c r="D835" s="156"/>
      <c r="E835" s="156"/>
      <c r="F835" s="156"/>
      <c r="G835" s="156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2.75" customHeight="1" x14ac:dyDescent="0.25">
      <c r="A836" s="156"/>
      <c r="B836" s="156"/>
      <c r="C836" s="156"/>
      <c r="D836" s="156"/>
      <c r="E836" s="156"/>
      <c r="F836" s="156"/>
      <c r="G836" s="156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2.75" customHeight="1" x14ac:dyDescent="0.25">
      <c r="A837" s="156"/>
      <c r="B837" s="156"/>
      <c r="C837" s="156"/>
      <c r="D837" s="156"/>
      <c r="E837" s="156"/>
      <c r="F837" s="156"/>
      <c r="G837" s="156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2.75" customHeight="1" x14ac:dyDescent="0.25">
      <c r="A838" s="156"/>
      <c r="B838" s="156"/>
      <c r="C838" s="156"/>
      <c r="D838" s="156"/>
      <c r="E838" s="156"/>
      <c r="F838" s="156"/>
      <c r="G838" s="156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2.75" customHeight="1" x14ac:dyDescent="0.25">
      <c r="A839" s="156"/>
      <c r="B839" s="156"/>
      <c r="C839" s="156"/>
      <c r="D839" s="156"/>
      <c r="E839" s="156"/>
      <c r="F839" s="156"/>
      <c r="G839" s="156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2.75" customHeight="1" x14ac:dyDescent="0.25">
      <c r="A840" s="156"/>
      <c r="B840" s="156"/>
      <c r="C840" s="156"/>
      <c r="D840" s="156"/>
      <c r="E840" s="156"/>
      <c r="F840" s="156"/>
      <c r="G840" s="156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2.75" customHeight="1" x14ac:dyDescent="0.25">
      <c r="A841" s="156"/>
      <c r="B841" s="156"/>
      <c r="C841" s="156"/>
      <c r="D841" s="156"/>
      <c r="E841" s="156"/>
      <c r="F841" s="156"/>
      <c r="G841" s="156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2.75" customHeight="1" x14ac:dyDescent="0.25">
      <c r="A842" s="156"/>
      <c r="B842" s="156"/>
      <c r="C842" s="156"/>
      <c r="D842" s="156"/>
      <c r="E842" s="156"/>
      <c r="F842" s="156"/>
      <c r="G842" s="156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2.75" customHeight="1" x14ac:dyDescent="0.25">
      <c r="A843" s="156"/>
      <c r="B843" s="156"/>
      <c r="C843" s="156"/>
      <c r="D843" s="156"/>
      <c r="E843" s="156"/>
      <c r="F843" s="156"/>
      <c r="G843" s="156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2.75" customHeight="1" x14ac:dyDescent="0.25">
      <c r="A844" s="156"/>
      <c r="B844" s="156"/>
      <c r="C844" s="156"/>
      <c r="D844" s="156"/>
      <c r="E844" s="156"/>
      <c r="F844" s="156"/>
      <c r="G844" s="156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2.75" customHeight="1" x14ac:dyDescent="0.25">
      <c r="A845" s="156"/>
      <c r="B845" s="156"/>
      <c r="C845" s="156"/>
      <c r="D845" s="156"/>
      <c r="E845" s="156"/>
      <c r="F845" s="156"/>
      <c r="G845" s="156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2.75" customHeight="1" x14ac:dyDescent="0.25">
      <c r="A846" s="156"/>
      <c r="B846" s="156"/>
      <c r="C846" s="156"/>
      <c r="D846" s="156"/>
      <c r="E846" s="156"/>
      <c r="F846" s="156"/>
      <c r="G846" s="156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2.75" customHeight="1" x14ac:dyDescent="0.25">
      <c r="A847" s="156"/>
      <c r="B847" s="156"/>
      <c r="C847" s="156"/>
      <c r="D847" s="156"/>
      <c r="E847" s="156"/>
      <c r="F847" s="156"/>
      <c r="G847" s="156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2.75" customHeight="1" x14ac:dyDescent="0.25">
      <c r="A848" s="156"/>
      <c r="B848" s="156"/>
      <c r="C848" s="156"/>
      <c r="D848" s="156"/>
      <c r="E848" s="156"/>
      <c r="F848" s="156"/>
      <c r="G848" s="156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2.75" customHeight="1" x14ac:dyDescent="0.25">
      <c r="A849" s="156"/>
      <c r="B849" s="156"/>
      <c r="C849" s="156"/>
      <c r="D849" s="156"/>
      <c r="E849" s="156"/>
      <c r="F849" s="156"/>
      <c r="G849" s="156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2.75" customHeight="1" x14ac:dyDescent="0.25">
      <c r="A850" s="156"/>
      <c r="B850" s="156"/>
      <c r="C850" s="156"/>
      <c r="D850" s="156"/>
      <c r="E850" s="156"/>
      <c r="F850" s="156"/>
      <c r="G850" s="156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2.75" customHeight="1" x14ac:dyDescent="0.25">
      <c r="A851" s="156"/>
      <c r="B851" s="156"/>
      <c r="C851" s="156"/>
      <c r="D851" s="156"/>
      <c r="E851" s="156"/>
      <c r="F851" s="156"/>
      <c r="G851" s="156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2.75" customHeight="1" x14ac:dyDescent="0.25">
      <c r="A852" s="156"/>
      <c r="B852" s="156"/>
      <c r="C852" s="156"/>
      <c r="D852" s="156"/>
      <c r="E852" s="156"/>
      <c r="F852" s="156"/>
      <c r="G852" s="156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2.75" customHeight="1" x14ac:dyDescent="0.25">
      <c r="A853" s="156"/>
      <c r="B853" s="156"/>
      <c r="C853" s="156"/>
      <c r="D853" s="156"/>
      <c r="E853" s="156"/>
      <c r="F853" s="156"/>
      <c r="G853" s="156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2.75" customHeight="1" x14ac:dyDescent="0.25">
      <c r="A854" s="156"/>
      <c r="B854" s="156"/>
      <c r="C854" s="156"/>
      <c r="D854" s="156"/>
      <c r="E854" s="156"/>
      <c r="F854" s="156"/>
      <c r="G854" s="156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2.75" customHeight="1" x14ac:dyDescent="0.25">
      <c r="A855" s="156"/>
      <c r="B855" s="156"/>
      <c r="C855" s="156"/>
      <c r="D855" s="156"/>
      <c r="E855" s="156"/>
      <c r="F855" s="156"/>
      <c r="G855" s="156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2.75" customHeight="1" x14ac:dyDescent="0.25">
      <c r="A856" s="156"/>
      <c r="B856" s="156"/>
      <c r="C856" s="156"/>
      <c r="D856" s="156"/>
      <c r="E856" s="156"/>
      <c r="F856" s="156"/>
      <c r="G856" s="156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2.75" customHeight="1" x14ac:dyDescent="0.25">
      <c r="A857" s="156"/>
      <c r="B857" s="156"/>
      <c r="C857" s="156"/>
      <c r="D857" s="156"/>
      <c r="E857" s="156"/>
      <c r="F857" s="156"/>
      <c r="G857" s="156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2.75" customHeight="1" x14ac:dyDescent="0.25">
      <c r="A858" s="156"/>
      <c r="B858" s="156"/>
      <c r="C858" s="156"/>
      <c r="D858" s="156"/>
      <c r="E858" s="156"/>
      <c r="F858" s="156"/>
      <c r="G858" s="156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2.75" customHeight="1" x14ac:dyDescent="0.25">
      <c r="A859" s="156"/>
      <c r="B859" s="156"/>
      <c r="C859" s="156"/>
      <c r="D859" s="156"/>
      <c r="E859" s="156"/>
      <c r="F859" s="156"/>
      <c r="G859" s="156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2.75" customHeight="1" x14ac:dyDescent="0.25">
      <c r="A860" s="156"/>
      <c r="B860" s="156"/>
      <c r="C860" s="156"/>
      <c r="D860" s="156"/>
      <c r="E860" s="156"/>
      <c r="F860" s="156"/>
      <c r="G860" s="156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2.75" customHeight="1" x14ac:dyDescent="0.25">
      <c r="A861" s="156"/>
      <c r="B861" s="156"/>
      <c r="C861" s="156"/>
      <c r="D861" s="156"/>
      <c r="E861" s="156"/>
      <c r="F861" s="156"/>
      <c r="G861" s="156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2.75" customHeight="1" x14ac:dyDescent="0.25">
      <c r="A862" s="156"/>
      <c r="B862" s="156"/>
      <c r="C862" s="156"/>
      <c r="D862" s="156"/>
      <c r="E862" s="156"/>
      <c r="F862" s="156"/>
      <c r="G862" s="156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2.75" customHeight="1" x14ac:dyDescent="0.25">
      <c r="A863" s="156"/>
      <c r="B863" s="156"/>
      <c r="C863" s="156"/>
      <c r="D863" s="156"/>
      <c r="E863" s="156"/>
      <c r="F863" s="156"/>
      <c r="G863" s="156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2.75" customHeight="1" x14ac:dyDescent="0.25">
      <c r="A864" s="156"/>
      <c r="B864" s="156"/>
      <c r="C864" s="156"/>
      <c r="D864" s="156"/>
      <c r="E864" s="156"/>
      <c r="F864" s="156"/>
      <c r="G864" s="156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2.75" customHeight="1" x14ac:dyDescent="0.25">
      <c r="A865" s="156"/>
      <c r="B865" s="156"/>
      <c r="C865" s="156"/>
      <c r="D865" s="156"/>
      <c r="E865" s="156"/>
      <c r="F865" s="156"/>
      <c r="G865" s="156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2.75" customHeight="1" x14ac:dyDescent="0.25">
      <c r="A866" s="156"/>
      <c r="B866" s="156"/>
      <c r="C866" s="156"/>
      <c r="D866" s="156"/>
      <c r="E866" s="156"/>
      <c r="F866" s="156"/>
      <c r="G866" s="156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2.75" customHeight="1" x14ac:dyDescent="0.25">
      <c r="A867" s="156"/>
      <c r="B867" s="156"/>
      <c r="C867" s="156"/>
      <c r="D867" s="156"/>
      <c r="E867" s="156"/>
      <c r="F867" s="156"/>
      <c r="G867" s="156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2.75" customHeight="1" x14ac:dyDescent="0.25">
      <c r="A868" s="156"/>
      <c r="B868" s="156"/>
      <c r="C868" s="156"/>
      <c r="D868" s="156"/>
      <c r="E868" s="156"/>
      <c r="F868" s="156"/>
      <c r="G868" s="156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2.75" customHeight="1" x14ac:dyDescent="0.25">
      <c r="A869" s="156"/>
      <c r="B869" s="156"/>
      <c r="C869" s="156"/>
      <c r="D869" s="156"/>
      <c r="E869" s="156"/>
      <c r="F869" s="156"/>
      <c r="G869" s="156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2.75" customHeight="1" x14ac:dyDescent="0.25">
      <c r="A870" s="156"/>
      <c r="B870" s="156"/>
      <c r="C870" s="156"/>
      <c r="D870" s="156"/>
      <c r="E870" s="156"/>
      <c r="F870" s="156"/>
      <c r="G870" s="156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2.75" customHeight="1" x14ac:dyDescent="0.25">
      <c r="A871" s="156"/>
      <c r="B871" s="156"/>
      <c r="C871" s="156"/>
      <c r="D871" s="156"/>
      <c r="E871" s="156"/>
      <c r="F871" s="156"/>
      <c r="G871" s="156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2.75" customHeight="1" x14ac:dyDescent="0.25">
      <c r="A872" s="156"/>
      <c r="B872" s="156"/>
      <c r="C872" s="156"/>
      <c r="D872" s="156"/>
      <c r="E872" s="156"/>
      <c r="F872" s="156"/>
      <c r="G872" s="156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2.75" customHeight="1" x14ac:dyDescent="0.25">
      <c r="A873" s="156"/>
      <c r="B873" s="156"/>
      <c r="C873" s="156"/>
      <c r="D873" s="156"/>
      <c r="E873" s="156"/>
      <c r="F873" s="156"/>
      <c r="G873" s="156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2.75" customHeight="1" x14ac:dyDescent="0.25">
      <c r="A874" s="156"/>
      <c r="B874" s="156"/>
      <c r="C874" s="156"/>
      <c r="D874" s="156"/>
      <c r="E874" s="156"/>
      <c r="F874" s="156"/>
      <c r="G874" s="156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2.75" customHeight="1" x14ac:dyDescent="0.25">
      <c r="A875" s="156"/>
      <c r="B875" s="156"/>
      <c r="C875" s="156"/>
      <c r="D875" s="156"/>
      <c r="E875" s="156"/>
      <c r="F875" s="156"/>
      <c r="G875" s="156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2.75" customHeight="1" x14ac:dyDescent="0.25">
      <c r="A876" s="156"/>
      <c r="B876" s="156"/>
      <c r="C876" s="156"/>
      <c r="D876" s="156"/>
      <c r="E876" s="156"/>
      <c r="F876" s="156"/>
      <c r="G876" s="156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2.75" customHeight="1" x14ac:dyDescent="0.25">
      <c r="A877" s="156"/>
      <c r="B877" s="156"/>
      <c r="C877" s="156"/>
      <c r="D877" s="156"/>
      <c r="E877" s="156"/>
      <c r="F877" s="156"/>
      <c r="G877" s="156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2.75" customHeight="1" x14ac:dyDescent="0.25">
      <c r="A878" s="156"/>
      <c r="B878" s="156"/>
      <c r="C878" s="156"/>
      <c r="D878" s="156"/>
      <c r="E878" s="156"/>
      <c r="F878" s="156"/>
      <c r="G878" s="156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2.75" customHeight="1" x14ac:dyDescent="0.25">
      <c r="A879" s="156"/>
      <c r="B879" s="156"/>
      <c r="C879" s="156"/>
      <c r="D879" s="156"/>
      <c r="E879" s="156"/>
      <c r="F879" s="156"/>
      <c r="G879" s="156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2.75" customHeight="1" x14ac:dyDescent="0.25">
      <c r="A880" s="156"/>
      <c r="B880" s="156"/>
      <c r="C880" s="156"/>
      <c r="D880" s="156"/>
      <c r="E880" s="156"/>
      <c r="F880" s="156"/>
      <c r="G880" s="156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2.75" customHeight="1" x14ac:dyDescent="0.25">
      <c r="A881" s="156"/>
      <c r="B881" s="156"/>
      <c r="C881" s="156"/>
      <c r="D881" s="156"/>
      <c r="E881" s="156"/>
      <c r="F881" s="156"/>
      <c r="G881" s="156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2.75" customHeight="1" x14ac:dyDescent="0.25">
      <c r="A882" s="156"/>
      <c r="B882" s="156"/>
      <c r="C882" s="156"/>
      <c r="D882" s="156"/>
      <c r="E882" s="156"/>
      <c r="F882" s="156"/>
      <c r="G882" s="156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2.75" customHeight="1" x14ac:dyDescent="0.25">
      <c r="A883" s="156"/>
      <c r="B883" s="156"/>
      <c r="C883" s="156"/>
      <c r="D883" s="156"/>
      <c r="E883" s="156"/>
      <c r="F883" s="156"/>
      <c r="G883" s="156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2.75" customHeight="1" x14ac:dyDescent="0.25">
      <c r="A884" s="156"/>
      <c r="B884" s="156"/>
      <c r="C884" s="156"/>
      <c r="D884" s="156"/>
      <c r="E884" s="156"/>
      <c r="F884" s="156"/>
      <c r="G884" s="156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2.75" customHeight="1" x14ac:dyDescent="0.25">
      <c r="A885" s="156"/>
      <c r="B885" s="156"/>
      <c r="C885" s="156"/>
      <c r="D885" s="156"/>
      <c r="E885" s="156"/>
      <c r="F885" s="156"/>
      <c r="G885" s="156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2.75" customHeight="1" x14ac:dyDescent="0.25">
      <c r="A886" s="156"/>
      <c r="B886" s="156"/>
      <c r="C886" s="156"/>
      <c r="D886" s="156"/>
      <c r="E886" s="156"/>
      <c r="F886" s="156"/>
      <c r="G886" s="156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2.75" customHeight="1" x14ac:dyDescent="0.25">
      <c r="A887" s="156"/>
      <c r="B887" s="156"/>
      <c r="C887" s="156"/>
      <c r="D887" s="156"/>
      <c r="E887" s="156"/>
      <c r="F887" s="156"/>
      <c r="G887" s="156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2.75" customHeight="1" x14ac:dyDescent="0.25">
      <c r="A888" s="156"/>
      <c r="B888" s="156"/>
      <c r="C888" s="156"/>
      <c r="D888" s="156"/>
      <c r="E888" s="156"/>
      <c r="F888" s="156"/>
      <c r="G888" s="156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2.75" customHeight="1" x14ac:dyDescent="0.25">
      <c r="A889" s="156"/>
      <c r="B889" s="156"/>
      <c r="C889" s="156"/>
      <c r="D889" s="156"/>
      <c r="E889" s="156"/>
      <c r="F889" s="156"/>
      <c r="G889" s="156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2.75" customHeight="1" x14ac:dyDescent="0.25">
      <c r="A890" s="156"/>
      <c r="B890" s="156"/>
      <c r="C890" s="156"/>
      <c r="D890" s="156"/>
      <c r="E890" s="156"/>
      <c r="F890" s="156"/>
      <c r="G890" s="156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2.75" customHeight="1" x14ac:dyDescent="0.25">
      <c r="A891" s="156"/>
      <c r="B891" s="156"/>
      <c r="C891" s="156"/>
      <c r="D891" s="156"/>
      <c r="E891" s="156"/>
      <c r="F891" s="156"/>
      <c r="G891" s="156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2.75" customHeight="1" x14ac:dyDescent="0.25">
      <c r="A892" s="156"/>
      <c r="B892" s="156"/>
      <c r="C892" s="156"/>
      <c r="D892" s="156"/>
      <c r="E892" s="156"/>
      <c r="F892" s="156"/>
      <c r="G892" s="156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2.75" customHeight="1" x14ac:dyDescent="0.25">
      <c r="A893" s="156"/>
      <c r="B893" s="156"/>
      <c r="C893" s="156"/>
      <c r="D893" s="156"/>
      <c r="E893" s="156"/>
      <c r="F893" s="156"/>
      <c r="G893" s="156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2.75" customHeight="1" x14ac:dyDescent="0.25">
      <c r="A894" s="156"/>
      <c r="B894" s="156"/>
      <c r="C894" s="156"/>
      <c r="D894" s="156"/>
      <c r="E894" s="156"/>
      <c r="F894" s="156"/>
      <c r="G894" s="156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2.75" customHeight="1" x14ac:dyDescent="0.25">
      <c r="A895" s="156"/>
      <c r="B895" s="156"/>
      <c r="C895" s="156"/>
      <c r="D895" s="156"/>
      <c r="E895" s="156"/>
      <c r="F895" s="156"/>
      <c r="G895" s="156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2.75" customHeight="1" x14ac:dyDescent="0.25">
      <c r="A896" s="156"/>
      <c r="B896" s="156"/>
      <c r="C896" s="156"/>
      <c r="D896" s="156"/>
      <c r="E896" s="156"/>
      <c r="F896" s="156"/>
      <c r="G896" s="156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2.75" customHeight="1" x14ac:dyDescent="0.25">
      <c r="A897" s="156"/>
      <c r="B897" s="156"/>
      <c r="C897" s="156"/>
      <c r="D897" s="156"/>
      <c r="E897" s="156"/>
      <c r="F897" s="156"/>
      <c r="G897" s="156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2.75" customHeight="1" x14ac:dyDescent="0.25">
      <c r="A898" s="156"/>
      <c r="B898" s="156"/>
      <c r="C898" s="156"/>
      <c r="D898" s="156"/>
      <c r="E898" s="156"/>
      <c r="F898" s="156"/>
      <c r="G898" s="156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2.75" customHeight="1" x14ac:dyDescent="0.25">
      <c r="A899" s="156"/>
      <c r="B899" s="156"/>
      <c r="C899" s="156"/>
      <c r="D899" s="156"/>
      <c r="E899" s="156"/>
      <c r="F899" s="156"/>
      <c r="G899" s="156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2.75" customHeight="1" x14ac:dyDescent="0.25">
      <c r="A900" s="156"/>
      <c r="B900" s="156"/>
      <c r="C900" s="156"/>
      <c r="D900" s="156"/>
      <c r="E900" s="156"/>
      <c r="F900" s="156"/>
      <c r="G900" s="156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2.75" customHeight="1" x14ac:dyDescent="0.25">
      <c r="A901" s="156"/>
      <c r="B901" s="156"/>
      <c r="C901" s="156"/>
      <c r="D901" s="156"/>
      <c r="E901" s="156"/>
      <c r="F901" s="156"/>
      <c r="G901" s="156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2.75" customHeight="1" x14ac:dyDescent="0.25">
      <c r="A902" s="156"/>
      <c r="B902" s="156"/>
      <c r="C902" s="156"/>
      <c r="D902" s="156"/>
      <c r="E902" s="156"/>
      <c r="F902" s="156"/>
      <c r="G902" s="156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2.75" customHeight="1" x14ac:dyDescent="0.25">
      <c r="A903" s="156"/>
      <c r="B903" s="156"/>
      <c r="C903" s="156"/>
      <c r="D903" s="156"/>
      <c r="E903" s="156"/>
      <c r="F903" s="156"/>
      <c r="G903" s="156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2.75" customHeight="1" x14ac:dyDescent="0.25">
      <c r="A904" s="156"/>
      <c r="B904" s="156"/>
      <c r="C904" s="156"/>
      <c r="D904" s="156"/>
      <c r="E904" s="156"/>
      <c r="F904" s="156"/>
      <c r="G904" s="156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2.75" customHeight="1" x14ac:dyDescent="0.25">
      <c r="A905" s="156"/>
      <c r="B905" s="156"/>
      <c r="C905" s="156"/>
      <c r="D905" s="156"/>
      <c r="E905" s="156"/>
      <c r="F905" s="156"/>
      <c r="G905" s="156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2.75" customHeight="1" x14ac:dyDescent="0.25">
      <c r="A906" s="156"/>
      <c r="B906" s="156"/>
      <c r="C906" s="156"/>
      <c r="D906" s="156"/>
      <c r="E906" s="156"/>
      <c r="F906" s="156"/>
      <c r="G906" s="156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2.75" customHeight="1" x14ac:dyDescent="0.25">
      <c r="A907" s="156"/>
      <c r="B907" s="156"/>
      <c r="C907" s="156"/>
      <c r="D907" s="156"/>
      <c r="E907" s="156"/>
      <c r="F907" s="156"/>
      <c r="G907" s="156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2.75" customHeight="1" x14ac:dyDescent="0.25">
      <c r="A908" s="156"/>
      <c r="B908" s="156"/>
      <c r="C908" s="156"/>
      <c r="D908" s="156"/>
      <c r="E908" s="156"/>
      <c r="F908" s="156"/>
      <c r="G908" s="156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2.75" customHeight="1" x14ac:dyDescent="0.25">
      <c r="A909" s="156"/>
      <c r="B909" s="156"/>
      <c r="C909" s="156"/>
      <c r="D909" s="156"/>
      <c r="E909" s="156"/>
      <c r="F909" s="156"/>
      <c r="G909" s="156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2.75" customHeight="1" x14ac:dyDescent="0.25">
      <c r="A910" s="156"/>
      <c r="B910" s="156"/>
      <c r="C910" s="156"/>
      <c r="D910" s="156"/>
      <c r="E910" s="156"/>
      <c r="F910" s="156"/>
      <c r="G910" s="156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2.75" customHeight="1" x14ac:dyDescent="0.25">
      <c r="A911" s="156"/>
      <c r="B911" s="156"/>
      <c r="C911" s="156"/>
      <c r="D911" s="156"/>
      <c r="E911" s="156"/>
      <c r="F911" s="156"/>
      <c r="G911" s="156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2.75" customHeight="1" x14ac:dyDescent="0.25">
      <c r="A912" s="156"/>
      <c r="B912" s="156"/>
      <c r="C912" s="156"/>
      <c r="D912" s="156"/>
      <c r="E912" s="156"/>
      <c r="F912" s="156"/>
      <c r="G912" s="156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2.75" customHeight="1" x14ac:dyDescent="0.25">
      <c r="A913" s="156"/>
      <c r="B913" s="156"/>
      <c r="C913" s="156"/>
      <c r="D913" s="156"/>
      <c r="E913" s="156"/>
      <c r="F913" s="156"/>
      <c r="G913" s="156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2.75" customHeight="1" x14ac:dyDescent="0.25">
      <c r="A914" s="156"/>
      <c r="B914" s="156"/>
      <c r="C914" s="156"/>
      <c r="D914" s="156"/>
      <c r="E914" s="156"/>
      <c r="F914" s="156"/>
      <c r="G914" s="156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2.75" customHeight="1" x14ac:dyDescent="0.25">
      <c r="A915" s="156"/>
      <c r="B915" s="156"/>
      <c r="C915" s="156"/>
      <c r="D915" s="156"/>
      <c r="E915" s="156"/>
      <c r="F915" s="156"/>
      <c r="G915" s="156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2.75" customHeight="1" x14ac:dyDescent="0.25">
      <c r="A916" s="156"/>
      <c r="B916" s="156"/>
      <c r="C916" s="156"/>
      <c r="D916" s="156"/>
      <c r="E916" s="156"/>
      <c r="F916" s="156"/>
      <c r="G916" s="156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2.75" customHeight="1" x14ac:dyDescent="0.25">
      <c r="A917" s="156"/>
      <c r="B917" s="156"/>
      <c r="C917" s="156"/>
      <c r="D917" s="156"/>
      <c r="E917" s="156"/>
      <c r="F917" s="156"/>
      <c r="G917" s="156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2.75" customHeight="1" x14ac:dyDescent="0.25">
      <c r="A918" s="156"/>
      <c r="B918" s="156"/>
      <c r="C918" s="156"/>
      <c r="D918" s="156"/>
      <c r="E918" s="156"/>
      <c r="F918" s="156"/>
      <c r="G918" s="156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2.75" customHeight="1" x14ac:dyDescent="0.25">
      <c r="A919" s="156"/>
      <c r="B919" s="156"/>
      <c r="C919" s="156"/>
      <c r="D919" s="156"/>
      <c r="E919" s="156"/>
      <c r="F919" s="156"/>
      <c r="G919" s="156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2.75" customHeight="1" x14ac:dyDescent="0.25">
      <c r="A920" s="156"/>
      <c r="B920" s="156"/>
      <c r="C920" s="156"/>
      <c r="D920" s="156"/>
      <c r="E920" s="156"/>
      <c r="F920" s="156"/>
      <c r="G920" s="156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2.75" customHeight="1" x14ac:dyDescent="0.25">
      <c r="A921" s="156"/>
      <c r="B921" s="156"/>
      <c r="C921" s="156"/>
      <c r="D921" s="156"/>
      <c r="E921" s="156"/>
      <c r="F921" s="156"/>
      <c r="G921" s="156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2.75" customHeight="1" x14ac:dyDescent="0.25">
      <c r="A922" s="156"/>
      <c r="B922" s="156"/>
      <c r="C922" s="156"/>
      <c r="D922" s="156"/>
      <c r="E922" s="156"/>
      <c r="F922" s="156"/>
      <c r="G922" s="156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2.75" customHeight="1" x14ac:dyDescent="0.25">
      <c r="A923" s="156"/>
      <c r="B923" s="156"/>
      <c r="C923" s="156"/>
      <c r="D923" s="156"/>
      <c r="E923" s="156"/>
      <c r="F923" s="156"/>
      <c r="G923" s="156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2.75" customHeight="1" x14ac:dyDescent="0.25">
      <c r="A924" s="156"/>
      <c r="B924" s="156"/>
      <c r="C924" s="156"/>
      <c r="D924" s="156"/>
      <c r="E924" s="156"/>
      <c r="F924" s="156"/>
      <c r="G924" s="156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2.75" customHeight="1" x14ac:dyDescent="0.25">
      <c r="A925" s="156"/>
      <c r="B925" s="156"/>
      <c r="C925" s="156"/>
      <c r="D925" s="156"/>
      <c r="E925" s="156"/>
      <c r="F925" s="156"/>
      <c r="G925" s="156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2.75" customHeight="1" x14ac:dyDescent="0.25">
      <c r="A926" s="156"/>
      <c r="B926" s="156"/>
      <c r="C926" s="156"/>
      <c r="D926" s="156"/>
      <c r="E926" s="156"/>
      <c r="F926" s="156"/>
      <c r="G926" s="156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2.75" customHeight="1" x14ac:dyDescent="0.25">
      <c r="A927" s="156"/>
      <c r="B927" s="156"/>
      <c r="C927" s="156"/>
      <c r="D927" s="156"/>
      <c r="E927" s="156"/>
      <c r="F927" s="156"/>
      <c r="G927" s="156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2.75" customHeight="1" x14ac:dyDescent="0.25">
      <c r="A928" s="156"/>
      <c r="B928" s="156"/>
      <c r="C928" s="156"/>
      <c r="D928" s="156"/>
      <c r="E928" s="156"/>
      <c r="F928" s="156"/>
      <c r="G928" s="156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2.75" customHeight="1" x14ac:dyDescent="0.25">
      <c r="A929" s="156"/>
      <c r="B929" s="156"/>
      <c r="C929" s="156"/>
      <c r="D929" s="156"/>
      <c r="E929" s="156"/>
      <c r="F929" s="156"/>
      <c r="G929" s="156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2.75" customHeight="1" x14ac:dyDescent="0.25">
      <c r="A930" s="156"/>
      <c r="B930" s="156"/>
      <c r="C930" s="156"/>
      <c r="D930" s="156"/>
      <c r="E930" s="156"/>
      <c r="F930" s="156"/>
      <c r="G930" s="156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2.75" customHeight="1" x14ac:dyDescent="0.25">
      <c r="A931" s="156"/>
      <c r="B931" s="156"/>
      <c r="C931" s="156"/>
      <c r="D931" s="156"/>
      <c r="E931" s="156"/>
      <c r="F931" s="156"/>
      <c r="G931" s="156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2.75" customHeight="1" x14ac:dyDescent="0.25">
      <c r="A932" s="156"/>
      <c r="B932" s="156"/>
      <c r="C932" s="156"/>
      <c r="D932" s="156"/>
      <c r="E932" s="156"/>
      <c r="F932" s="156"/>
      <c r="G932" s="156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2.75" customHeight="1" x14ac:dyDescent="0.25">
      <c r="A933" s="156"/>
      <c r="B933" s="156"/>
      <c r="C933" s="156"/>
      <c r="D933" s="156"/>
      <c r="E933" s="156"/>
      <c r="F933" s="156"/>
      <c r="G933" s="156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2.75" customHeight="1" x14ac:dyDescent="0.25">
      <c r="A934" s="156"/>
      <c r="B934" s="156"/>
      <c r="C934" s="156"/>
      <c r="D934" s="156"/>
      <c r="E934" s="156"/>
      <c r="F934" s="156"/>
      <c r="G934" s="156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2.75" customHeight="1" x14ac:dyDescent="0.25">
      <c r="A935" s="156"/>
      <c r="B935" s="156"/>
      <c r="C935" s="156"/>
      <c r="D935" s="156"/>
      <c r="E935" s="156"/>
      <c r="F935" s="156"/>
      <c r="G935" s="156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2.75" customHeight="1" x14ac:dyDescent="0.25">
      <c r="A936" s="156"/>
      <c r="B936" s="156"/>
      <c r="C936" s="156"/>
      <c r="D936" s="156"/>
      <c r="E936" s="156"/>
      <c r="F936" s="156"/>
      <c r="G936" s="156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2.75" customHeight="1" x14ac:dyDescent="0.25">
      <c r="A937" s="156"/>
      <c r="B937" s="156"/>
      <c r="C937" s="156"/>
      <c r="D937" s="156"/>
      <c r="E937" s="156"/>
      <c r="F937" s="156"/>
      <c r="G937" s="156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2.75" customHeight="1" x14ac:dyDescent="0.25">
      <c r="A938" s="156"/>
      <c r="B938" s="156"/>
      <c r="C938" s="156"/>
      <c r="D938" s="156"/>
      <c r="E938" s="156"/>
      <c r="F938" s="156"/>
      <c r="G938" s="156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2.75" customHeight="1" x14ac:dyDescent="0.25">
      <c r="A939" s="156"/>
      <c r="B939" s="156"/>
      <c r="C939" s="156"/>
      <c r="D939" s="156"/>
      <c r="E939" s="156"/>
      <c r="F939" s="156"/>
      <c r="G939" s="156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2.75" customHeight="1" x14ac:dyDescent="0.25">
      <c r="A940" s="156"/>
      <c r="B940" s="156"/>
      <c r="C940" s="156"/>
      <c r="D940" s="156"/>
      <c r="E940" s="156"/>
      <c r="F940" s="156"/>
      <c r="G940" s="156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2.75" customHeight="1" x14ac:dyDescent="0.25">
      <c r="A941" s="156"/>
      <c r="B941" s="156"/>
      <c r="C941" s="156"/>
      <c r="D941" s="156"/>
      <c r="E941" s="156"/>
      <c r="F941" s="156"/>
      <c r="G941" s="156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2.75" customHeight="1" x14ac:dyDescent="0.25">
      <c r="A942" s="156"/>
      <c r="B942" s="156"/>
      <c r="C942" s="156"/>
      <c r="D942" s="156"/>
      <c r="E942" s="156"/>
      <c r="F942" s="156"/>
      <c r="G942" s="156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2.75" customHeight="1" x14ac:dyDescent="0.25">
      <c r="A943" s="156"/>
      <c r="B943" s="156"/>
      <c r="C943" s="156"/>
      <c r="D943" s="156"/>
      <c r="E943" s="156"/>
      <c r="F943" s="156"/>
      <c r="G943" s="156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2.75" customHeight="1" x14ac:dyDescent="0.25">
      <c r="A944" s="156"/>
      <c r="B944" s="156"/>
      <c r="C944" s="156"/>
      <c r="D944" s="156"/>
      <c r="E944" s="156"/>
      <c r="F944" s="156"/>
      <c r="G944" s="156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2.75" customHeight="1" x14ac:dyDescent="0.25">
      <c r="A945" s="156"/>
      <c r="B945" s="156"/>
      <c r="C945" s="156"/>
      <c r="D945" s="156"/>
      <c r="E945" s="156"/>
      <c r="F945" s="156"/>
      <c r="G945" s="156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2.75" customHeight="1" x14ac:dyDescent="0.25">
      <c r="A946" s="156"/>
      <c r="B946" s="156"/>
      <c r="C946" s="156"/>
      <c r="D946" s="156"/>
      <c r="E946" s="156"/>
      <c r="F946" s="156"/>
      <c r="G946" s="156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2.75" customHeight="1" x14ac:dyDescent="0.25">
      <c r="A947" s="156"/>
      <c r="B947" s="156"/>
      <c r="C947" s="156"/>
      <c r="D947" s="156"/>
      <c r="E947" s="156"/>
      <c r="F947" s="156"/>
      <c r="G947" s="156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2.75" customHeight="1" x14ac:dyDescent="0.25">
      <c r="A948" s="156"/>
      <c r="B948" s="156"/>
      <c r="C948" s="156"/>
      <c r="D948" s="156"/>
      <c r="E948" s="156"/>
      <c r="F948" s="156"/>
      <c r="G948" s="156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2.75" customHeight="1" x14ac:dyDescent="0.25">
      <c r="A949" s="156"/>
      <c r="B949" s="156"/>
      <c r="C949" s="156"/>
      <c r="D949" s="156"/>
      <c r="E949" s="156"/>
      <c r="F949" s="156"/>
      <c r="G949" s="156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2.75" customHeight="1" x14ac:dyDescent="0.25">
      <c r="A950" s="156"/>
      <c r="B950" s="156"/>
      <c r="C950" s="156"/>
      <c r="D950" s="156"/>
      <c r="E950" s="156"/>
      <c r="F950" s="156"/>
      <c r="G950" s="156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2.75" customHeight="1" x14ac:dyDescent="0.25">
      <c r="A951" s="156"/>
      <c r="B951" s="156"/>
      <c r="C951" s="156"/>
      <c r="D951" s="156"/>
      <c r="E951" s="156"/>
      <c r="F951" s="156"/>
      <c r="G951" s="156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2.75" customHeight="1" x14ac:dyDescent="0.25">
      <c r="A952" s="156"/>
      <c r="B952" s="156"/>
      <c r="C952" s="156"/>
      <c r="D952" s="156"/>
      <c r="E952" s="156"/>
      <c r="F952" s="156"/>
      <c r="G952" s="156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2.75" customHeight="1" x14ac:dyDescent="0.25">
      <c r="A953" s="156"/>
      <c r="B953" s="156"/>
      <c r="C953" s="156"/>
      <c r="D953" s="156"/>
      <c r="E953" s="156"/>
      <c r="F953" s="156"/>
      <c r="G953" s="156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2.75" customHeight="1" x14ac:dyDescent="0.25">
      <c r="A954" s="156"/>
      <c r="B954" s="156"/>
      <c r="C954" s="156"/>
      <c r="D954" s="156"/>
      <c r="E954" s="156"/>
      <c r="F954" s="156"/>
      <c r="G954" s="156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2.75" customHeight="1" x14ac:dyDescent="0.25">
      <c r="A955" s="156"/>
      <c r="B955" s="156"/>
      <c r="C955" s="156"/>
      <c r="D955" s="156"/>
      <c r="E955" s="156"/>
      <c r="F955" s="156"/>
      <c r="G955" s="156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2.75" customHeight="1" x14ac:dyDescent="0.25">
      <c r="A956" s="156"/>
      <c r="B956" s="156"/>
      <c r="C956" s="156"/>
      <c r="D956" s="156"/>
      <c r="E956" s="156"/>
      <c r="F956" s="156"/>
      <c r="G956" s="156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2.75" customHeight="1" x14ac:dyDescent="0.25">
      <c r="A957" s="156"/>
      <c r="B957" s="156"/>
      <c r="C957" s="156"/>
      <c r="D957" s="156"/>
      <c r="E957" s="156"/>
      <c r="F957" s="156"/>
      <c r="G957" s="156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2.75" customHeight="1" x14ac:dyDescent="0.25">
      <c r="A958" s="156"/>
      <c r="B958" s="156"/>
      <c r="C958" s="156"/>
      <c r="D958" s="156"/>
      <c r="E958" s="156"/>
      <c r="F958" s="156"/>
      <c r="G958" s="156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2.75" customHeight="1" x14ac:dyDescent="0.25">
      <c r="A959" s="156"/>
      <c r="B959" s="156"/>
      <c r="C959" s="156"/>
      <c r="D959" s="156"/>
      <c r="E959" s="156"/>
      <c r="F959" s="156"/>
      <c r="G959" s="156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2.75" customHeight="1" x14ac:dyDescent="0.25">
      <c r="A960" s="156"/>
      <c r="B960" s="156"/>
      <c r="C960" s="156"/>
      <c r="D960" s="156"/>
      <c r="E960" s="156"/>
      <c r="F960" s="156"/>
      <c r="G960" s="156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2.75" customHeight="1" x14ac:dyDescent="0.25">
      <c r="A961" s="156"/>
      <c r="B961" s="156"/>
      <c r="C961" s="156"/>
      <c r="D961" s="156"/>
      <c r="E961" s="156"/>
      <c r="F961" s="156"/>
      <c r="G961" s="156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2.75" customHeight="1" x14ac:dyDescent="0.25">
      <c r="A962" s="156"/>
      <c r="B962" s="156"/>
      <c r="C962" s="156"/>
      <c r="D962" s="156"/>
      <c r="E962" s="156"/>
      <c r="F962" s="156"/>
      <c r="G962" s="156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2.75" customHeight="1" x14ac:dyDescent="0.25">
      <c r="A963" s="156"/>
      <c r="B963" s="156"/>
      <c r="C963" s="156"/>
      <c r="D963" s="156"/>
      <c r="E963" s="156"/>
      <c r="F963" s="156"/>
      <c r="G963" s="156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2.75" customHeight="1" x14ac:dyDescent="0.25">
      <c r="A964" s="156"/>
      <c r="B964" s="156"/>
      <c r="C964" s="156"/>
      <c r="D964" s="156"/>
      <c r="E964" s="156"/>
      <c r="F964" s="156"/>
      <c r="G964" s="156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2.75" customHeight="1" x14ac:dyDescent="0.25">
      <c r="A965" s="156"/>
      <c r="B965" s="156"/>
      <c r="C965" s="156"/>
      <c r="D965" s="156"/>
      <c r="E965" s="156"/>
      <c r="F965" s="156"/>
      <c r="G965" s="156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2.75" customHeight="1" x14ac:dyDescent="0.25">
      <c r="A966" s="156"/>
      <c r="B966" s="156"/>
      <c r="C966" s="156"/>
      <c r="D966" s="156"/>
      <c r="E966" s="156"/>
      <c r="F966" s="156"/>
      <c r="G966" s="156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2.75" customHeight="1" x14ac:dyDescent="0.25">
      <c r="A967" s="156"/>
      <c r="B967" s="156"/>
      <c r="C967" s="156"/>
      <c r="D967" s="156"/>
      <c r="E967" s="156"/>
      <c r="F967" s="156"/>
      <c r="G967" s="156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2.75" customHeight="1" x14ac:dyDescent="0.25">
      <c r="A968" s="156"/>
      <c r="B968" s="156"/>
      <c r="C968" s="156"/>
      <c r="D968" s="156"/>
      <c r="E968" s="156"/>
      <c r="F968" s="156"/>
      <c r="G968" s="156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2.75" customHeight="1" x14ac:dyDescent="0.25">
      <c r="A969" s="156"/>
      <c r="B969" s="156"/>
      <c r="C969" s="156"/>
      <c r="D969" s="156"/>
      <c r="E969" s="156"/>
      <c r="F969" s="156"/>
      <c r="G969" s="156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2.75" customHeight="1" x14ac:dyDescent="0.25">
      <c r="A970" s="156"/>
      <c r="B970" s="156"/>
      <c r="C970" s="156"/>
      <c r="D970" s="156"/>
      <c r="E970" s="156"/>
      <c r="F970" s="156"/>
      <c r="G970" s="156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2.75" customHeight="1" x14ac:dyDescent="0.25">
      <c r="A971" s="156"/>
      <c r="B971" s="156"/>
      <c r="C971" s="156"/>
      <c r="D971" s="156"/>
      <c r="E971" s="156"/>
      <c r="F971" s="156"/>
      <c r="G971" s="156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2.75" customHeight="1" x14ac:dyDescent="0.25">
      <c r="A972" s="156"/>
      <c r="B972" s="156"/>
      <c r="C972" s="156"/>
      <c r="D972" s="156"/>
      <c r="E972" s="156"/>
      <c r="F972" s="156"/>
      <c r="G972" s="156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2.75" customHeight="1" x14ac:dyDescent="0.25">
      <c r="A973" s="156"/>
      <c r="B973" s="156"/>
      <c r="C973" s="156"/>
      <c r="D973" s="156"/>
      <c r="E973" s="156"/>
      <c r="F973" s="156"/>
      <c r="G973" s="156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2.75" customHeight="1" x14ac:dyDescent="0.25">
      <c r="A974" s="156"/>
      <c r="B974" s="156"/>
      <c r="C974" s="156"/>
      <c r="D974" s="156"/>
      <c r="E974" s="156"/>
      <c r="F974" s="156"/>
      <c r="G974" s="156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2.75" customHeight="1" x14ac:dyDescent="0.25">
      <c r="A975" s="156"/>
      <c r="B975" s="156"/>
      <c r="C975" s="156"/>
      <c r="D975" s="156"/>
      <c r="E975" s="156"/>
      <c r="F975" s="156"/>
      <c r="G975" s="156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2.75" customHeight="1" x14ac:dyDescent="0.25">
      <c r="A976" s="156"/>
      <c r="B976" s="156"/>
      <c r="C976" s="156"/>
      <c r="D976" s="156"/>
      <c r="E976" s="156"/>
      <c r="F976" s="156"/>
      <c r="G976" s="156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2.75" customHeight="1" x14ac:dyDescent="0.25">
      <c r="A977" s="156"/>
      <c r="B977" s="156"/>
      <c r="C977" s="156"/>
      <c r="D977" s="156"/>
      <c r="E977" s="156"/>
      <c r="F977" s="156"/>
      <c r="G977" s="156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2.75" customHeight="1" x14ac:dyDescent="0.25">
      <c r="A978" s="156"/>
      <c r="B978" s="156"/>
      <c r="C978" s="156"/>
      <c r="D978" s="156"/>
      <c r="E978" s="156"/>
      <c r="F978" s="156"/>
      <c r="G978" s="156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2.75" customHeight="1" x14ac:dyDescent="0.25">
      <c r="A979" s="156"/>
      <c r="B979" s="156"/>
      <c r="C979" s="156"/>
      <c r="D979" s="156"/>
      <c r="E979" s="156"/>
      <c r="F979" s="156"/>
      <c r="G979" s="156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2.75" customHeight="1" x14ac:dyDescent="0.25">
      <c r="A980" s="156"/>
      <c r="B980" s="156"/>
      <c r="C980" s="156"/>
      <c r="D980" s="156"/>
      <c r="E980" s="156"/>
      <c r="F980" s="156"/>
      <c r="G980" s="156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2.75" customHeight="1" x14ac:dyDescent="0.25">
      <c r="A981" s="156"/>
      <c r="B981" s="156"/>
      <c r="C981" s="156"/>
      <c r="D981" s="156"/>
      <c r="E981" s="156"/>
      <c r="F981" s="156"/>
      <c r="G981" s="156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2.75" customHeight="1" x14ac:dyDescent="0.25">
      <c r="A982" s="156"/>
      <c r="B982" s="156"/>
      <c r="C982" s="156"/>
      <c r="D982" s="156"/>
      <c r="E982" s="156"/>
      <c r="F982" s="156"/>
      <c r="G982" s="156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2.75" customHeight="1" x14ac:dyDescent="0.25">
      <c r="A983" s="156"/>
      <c r="B983" s="156"/>
      <c r="C983" s="156"/>
      <c r="D983" s="156"/>
      <c r="E983" s="156"/>
      <c r="F983" s="156"/>
      <c r="G983" s="156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2.75" customHeight="1" x14ac:dyDescent="0.25">
      <c r="A984" s="156"/>
      <c r="B984" s="156"/>
      <c r="C984" s="156"/>
      <c r="D984" s="156"/>
      <c r="E984" s="156"/>
      <c r="F984" s="156"/>
      <c r="G984" s="156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2.75" customHeight="1" x14ac:dyDescent="0.25">
      <c r="A985" s="156"/>
      <c r="B985" s="156"/>
      <c r="C985" s="156"/>
      <c r="D985" s="156"/>
      <c r="E985" s="156"/>
      <c r="F985" s="156"/>
      <c r="G985" s="156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2.75" customHeight="1" x14ac:dyDescent="0.25">
      <c r="A986" s="156"/>
      <c r="B986" s="156"/>
      <c r="C986" s="156"/>
      <c r="D986" s="156"/>
      <c r="E986" s="156"/>
      <c r="F986" s="156"/>
      <c r="G986" s="156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2.75" customHeight="1" x14ac:dyDescent="0.25">
      <c r="A987" s="156"/>
      <c r="B987" s="156"/>
      <c r="C987" s="156"/>
      <c r="D987" s="156"/>
      <c r="E987" s="156"/>
      <c r="F987" s="156"/>
      <c r="G987" s="156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2.75" customHeight="1" x14ac:dyDescent="0.25">
      <c r="A988" s="156"/>
      <c r="B988" s="156"/>
      <c r="C988" s="156"/>
      <c r="D988" s="156"/>
      <c r="E988" s="156"/>
      <c r="F988" s="156"/>
      <c r="G988" s="156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2.75" customHeight="1" x14ac:dyDescent="0.25">
      <c r="A989" s="156"/>
      <c r="B989" s="156"/>
      <c r="C989" s="156"/>
      <c r="D989" s="156"/>
      <c r="E989" s="156"/>
      <c r="F989" s="156"/>
      <c r="G989" s="156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2.75" customHeight="1" x14ac:dyDescent="0.25">
      <c r="A990" s="156"/>
      <c r="B990" s="156"/>
      <c r="C990" s="156"/>
      <c r="D990" s="156"/>
      <c r="E990" s="156"/>
      <c r="F990" s="156"/>
      <c r="G990" s="156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2.75" customHeight="1" x14ac:dyDescent="0.25">
      <c r="A991" s="156"/>
      <c r="B991" s="156"/>
      <c r="C991" s="156"/>
      <c r="D991" s="156"/>
      <c r="E991" s="156"/>
      <c r="F991" s="156"/>
      <c r="G991" s="156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2.75" customHeight="1" x14ac:dyDescent="0.25">
      <c r="A992" s="156"/>
      <c r="B992" s="156"/>
      <c r="C992" s="156"/>
      <c r="D992" s="156"/>
      <c r="E992" s="156"/>
      <c r="F992" s="156"/>
      <c r="G992" s="156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2.75" customHeight="1" x14ac:dyDescent="0.25">
      <c r="A993" s="156"/>
      <c r="B993" s="156"/>
      <c r="C993" s="156"/>
      <c r="D993" s="156"/>
      <c r="E993" s="156"/>
      <c r="F993" s="156"/>
      <c r="G993" s="156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2.75" customHeight="1" x14ac:dyDescent="0.25">
      <c r="A994" s="156"/>
      <c r="B994" s="156"/>
      <c r="C994" s="156"/>
      <c r="D994" s="156"/>
      <c r="E994" s="156"/>
      <c r="F994" s="156"/>
      <c r="G994" s="156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2.75" customHeight="1" x14ac:dyDescent="0.25">
      <c r="A995" s="156"/>
      <c r="B995" s="156"/>
      <c r="C995" s="156"/>
      <c r="D995" s="156"/>
      <c r="E995" s="156"/>
      <c r="F995" s="156"/>
      <c r="G995" s="156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2.75" customHeight="1" x14ac:dyDescent="0.25">
      <c r="A996" s="156"/>
      <c r="B996" s="156"/>
      <c r="C996" s="156"/>
      <c r="D996" s="156"/>
      <c r="E996" s="156"/>
      <c r="F996" s="156"/>
      <c r="G996" s="156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2.75" customHeight="1" x14ac:dyDescent="0.25">
      <c r="A997" s="156"/>
      <c r="B997" s="156"/>
      <c r="C997" s="156"/>
      <c r="D997" s="156"/>
      <c r="E997" s="156"/>
      <c r="F997" s="156"/>
      <c r="G997" s="156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2.75" customHeight="1" x14ac:dyDescent="0.25">
      <c r="A998" s="156"/>
      <c r="B998" s="156"/>
      <c r="C998" s="156"/>
      <c r="D998" s="156"/>
      <c r="E998" s="156"/>
      <c r="F998" s="156"/>
      <c r="G998" s="156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2.75" customHeight="1" x14ac:dyDescent="0.25">
      <c r="A999" s="156"/>
      <c r="B999" s="156"/>
      <c r="C999" s="156"/>
      <c r="D999" s="156"/>
      <c r="E999" s="156"/>
      <c r="F999" s="156"/>
      <c r="G999" s="156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2.75" customHeight="1" x14ac:dyDescent="0.25">
      <c r="A1000" s="156"/>
      <c r="B1000" s="156"/>
      <c r="C1000" s="156"/>
      <c r="D1000" s="156"/>
      <c r="E1000" s="156"/>
      <c r="F1000" s="156"/>
      <c r="G1000" s="156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12">
    <mergeCell ref="C17:D17"/>
    <mergeCell ref="C18:D18"/>
    <mergeCell ref="B1:H1"/>
    <mergeCell ref="C2:H2"/>
    <mergeCell ref="C4:H4"/>
    <mergeCell ref="B12:H12"/>
    <mergeCell ref="B14:H14"/>
    <mergeCell ref="C19:D19"/>
    <mergeCell ref="C20:D20"/>
    <mergeCell ref="B31:G31"/>
    <mergeCell ref="G35:G36"/>
    <mergeCell ref="G40:G41"/>
  </mergeCells>
  <printOptions horizontalCentered="1"/>
  <pageMargins left="0.70866141732283472" right="0.70866141732283472" top="0.74803149606299213" bottom="0.74803149606299213" header="0" footer="0"/>
  <pageSetup paperSize="9" scale="85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showGridLines="0" view="pageBreakPreview" topLeftCell="A25" zoomScale="73" zoomScaleNormal="100" zoomScaleSheetLayoutView="73" workbookViewId="0">
      <selection activeCell="M41" sqref="M41"/>
    </sheetView>
  </sheetViews>
  <sheetFormatPr baseColWidth="10" defaultColWidth="14.42578125" defaultRowHeight="15" customHeight="1" x14ac:dyDescent="0.25"/>
  <cols>
    <col min="1" max="1" width="1.42578125" customWidth="1"/>
    <col min="2" max="2" width="13.7109375" customWidth="1"/>
    <col min="3" max="3" width="56.85546875" customWidth="1"/>
    <col min="4" max="4" width="14.28515625" customWidth="1"/>
    <col min="5" max="5" width="15.85546875" customWidth="1"/>
    <col min="6" max="6" width="13.5703125" customWidth="1"/>
    <col min="7" max="7" width="15.28515625" customWidth="1"/>
    <col min="8" max="8" width="1.85546875" customWidth="1"/>
    <col min="9" max="26" width="10.7109375" customWidth="1"/>
  </cols>
  <sheetData>
    <row r="1" spans="1:26" ht="40.5" customHeight="1" x14ac:dyDescent="0.25">
      <c r="B1" s="500"/>
      <c r="C1" s="501"/>
      <c r="D1" s="501"/>
      <c r="E1" s="501"/>
      <c r="F1" s="501"/>
      <c r="G1" s="501"/>
    </row>
    <row r="2" spans="1:26" ht="51.75" customHeight="1" x14ac:dyDescent="0.25">
      <c r="B2" s="332" t="str">
        <f>'RESUMEN C.I.'!B3</f>
        <v>PROYECTO:</v>
      </c>
      <c r="C2" s="739" t="str">
        <f>+'RESUMEN C.I.'!C3:D3</f>
        <v>“MEJORAMIENTO DE VIVIENDA RURAL EN EL CENTRO POBLADO AGUAS DE NIEVE - DISTRITO DE MONOBAMBA - PROVINCIA DE JAUJA; CENTROS POBLADOS PUCALOMA Y UTCUYACU - DISTRITO DE VITOC - PROVINCIA DE CHANCHAMAYO - DEPARTAMENTO DE JUNIN"</v>
      </c>
      <c r="D2" s="501"/>
      <c r="E2" s="501"/>
      <c r="F2" s="501"/>
      <c r="G2" s="501"/>
      <c r="H2" s="4"/>
    </row>
    <row r="3" spans="1:26" ht="15" customHeight="1" x14ac:dyDescent="0.25">
      <c r="B3" s="333" t="str">
        <f>'RESUMEN C.I.'!B4</f>
        <v>UBICACIÓN:</v>
      </c>
      <c r="C3" s="334"/>
      <c r="D3" s="4"/>
      <c r="E3" s="4"/>
      <c r="F3" s="4"/>
      <c r="G3" s="4"/>
      <c r="H3" s="4"/>
    </row>
    <row r="4" spans="1:26" ht="23.25" customHeight="1" x14ac:dyDescent="0.25">
      <c r="B4" s="131" t="s">
        <v>248</v>
      </c>
      <c r="C4" s="161" t="str">
        <f>+'DATOS '!$D$7</f>
        <v>PUCALOMA - UTCUMAYO - AGUAS DE NIEVE</v>
      </c>
      <c r="D4" s="4"/>
      <c r="E4" s="4"/>
      <c r="F4" s="4"/>
      <c r="G4" s="4"/>
      <c r="H4" s="4"/>
    </row>
    <row r="5" spans="1:26" ht="15" customHeight="1" x14ac:dyDescent="0.25">
      <c r="B5" s="131" t="s">
        <v>249</v>
      </c>
      <c r="C5" s="161" t="str">
        <f>+'DATOS '!$D$8</f>
        <v>VITOC - MONOBAMBA</v>
      </c>
      <c r="D5" s="4"/>
      <c r="E5" s="4"/>
      <c r="F5" s="4"/>
      <c r="G5" s="4"/>
      <c r="H5" s="4"/>
    </row>
    <row r="6" spans="1:26" ht="15" customHeight="1" x14ac:dyDescent="0.25">
      <c r="B6" s="131" t="s">
        <v>250</v>
      </c>
      <c r="C6" s="161" t="str">
        <f>+'DATOS '!$D$9</f>
        <v>CHANCHAMAYO</v>
      </c>
      <c r="D6" s="4"/>
      <c r="F6" s="4"/>
      <c r="G6" s="4"/>
      <c r="H6" s="4"/>
    </row>
    <row r="7" spans="1:26" ht="15" customHeight="1" x14ac:dyDescent="0.25">
      <c r="B7" s="131" t="s">
        <v>251</v>
      </c>
      <c r="C7" s="161" t="str">
        <f>+'DATOS '!$D$10</f>
        <v>JUNIN</v>
      </c>
      <c r="D7" s="4"/>
      <c r="E7" s="4"/>
      <c r="F7" s="4"/>
      <c r="G7" s="4"/>
      <c r="H7" s="4"/>
    </row>
    <row r="8" spans="1:26" ht="15" customHeight="1" x14ac:dyDescent="0.25">
      <c r="B8" s="333" t="str">
        <f>'RESUMEN C.I.'!B9</f>
        <v>ENTIDAD:</v>
      </c>
      <c r="C8" s="158" t="str">
        <f>+'DATOS '!$D$11</f>
        <v>MINISTERIO DE VIVIENDA, CONSTRUCCION Y SANEAMIENTO</v>
      </c>
      <c r="D8" s="4"/>
      <c r="E8" s="4"/>
      <c r="F8" s="4"/>
      <c r="G8" s="4"/>
      <c r="H8" s="4"/>
    </row>
    <row r="9" spans="1:26" ht="15" customHeight="1" x14ac:dyDescent="0.25">
      <c r="B9" s="333"/>
      <c r="C9" s="158" t="str">
        <f>+'DATOS '!$D$12</f>
        <v>PROGRAMA NACIONAL DE VIVIENDA RURAL</v>
      </c>
      <c r="D9" s="4"/>
      <c r="E9" s="4"/>
      <c r="F9" s="4"/>
      <c r="G9" s="4"/>
      <c r="H9" s="4"/>
    </row>
    <row r="10" spans="1:26" ht="15" customHeight="1" x14ac:dyDescent="0.25">
      <c r="B10" s="333" t="str">
        <f>'RESUMEN C.I.'!B11</f>
        <v>PROYECTISTA:</v>
      </c>
      <c r="C10" s="161" t="str">
        <f>+'DATOS '!$D$13</f>
        <v xml:space="preserve">ING. KEMMER EMELY SANCHEZ ZARATE </v>
      </c>
      <c r="D10" s="4"/>
      <c r="E10" s="4"/>
      <c r="F10" s="4"/>
      <c r="G10" s="4"/>
      <c r="H10" s="4"/>
    </row>
    <row r="11" spans="1:26" ht="15" customHeight="1" x14ac:dyDescent="0.25">
      <c r="B11" s="4"/>
      <c r="C11" s="4"/>
      <c r="D11" s="4"/>
      <c r="E11" s="4"/>
      <c r="F11" s="4"/>
      <c r="G11" s="4"/>
      <c r="H11" s="4"/>
    </row>
    <row r="12" spans="1:26" ht="21" x14ac:dyDescent="0.25">
      <c r="A12" s="156"/>
      <c r="B12" s="719" t="s">
        <v>261</v>
      </c>
      <c r="C12" s="514"/>
      <c r="D12" s="514"/>
      <c r="E12" s="514"/>
      <c r="F12" s="514"/>
      <c r="G12" s="517"/>
      <c r="H12" s="335"/>
      <c r="I12" s="167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1.25" customHeight="1" x14ac:dyDescent="0.25">
      <c r="A13" s="168"/>
      <c r="B13" s="169"/>
      <c r="C13" s="169"/>
      <c r="D13" s="169"/>
      <c r="E13" s="169"/>
      <c r="F13" s="169"/>
      <c r="G13" s="169"/>
      <c r="H13" s="136"/>
      <c r="I13" s="172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</row>
    <row r="14" spans="1:26" ht="27.75" customHeight="1" x14ac:dyDescent="0.25">
      <c r="B14" s="726" t="s">
        <v>357</v>
      </c>
      <c r="C14" s="514"/>
      <c r="D14" s="514"/>
      <c r="E14" s="514"/>
      <c r="F14" s="514"/>
      <c r="G14" s="517"/>
    </row>
    <row r="15" spans="1:26" ht="24" x14ac:dyDescent="0.25">
      <c r="B15" s="336" t="s">
        <v>358</v>
      </c>
      <c r="C15" s="336" t="s">
        <v>359</v>
      </c>
      <c r="D15" s="336" t="s">
        <v>360</v>
      </c>
      <c r="E15" s="337" t="s">
        <v>361</v>
      </c>
      <c r="F15" s="337" t="s">
        <v>362</v>
      </c>
      <c r="G15" s="336" t="s">
        <v>363</v>
      </c>
    </row>
    <row r="16" spans="1:26" ht="19.5" customHeight="1" x14ac:dyDescent="0.25">
      <c r="A16" s="10"/>
      <c r="B16" s="646" t="s">
        <v>364</v>
      </c>
      <c r="C16" s="574"/>
      <c r="D16" s="574"/>
      <c r="E16" s="574"/>
      <c r="F16" s="574"/>
      <c r="G16" s="677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9.5" customHeight="1" x14ac:dyDescent="0.25">
      <c r="A17" s="10"/>
      <c r="B17" s="10"/>
      <c r="C17" s="338" t="s">
        <v>365</v>
      </c>
      <c r="D17" s="339">
        <v>0</v>
      </c>
      <c r="E17" s="340">
        <v>1</v>
      </c>
      <c r="F17" s="341">
        <f>+G.G.!F22</f>
        <v>5</v>
      </c>
      <c r="G17" s="342">
        <f>+F17*E17*D17</f>
        <v>0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9.5" customHeight="1" x14ac:dyDescent="0.25">
      <c r="A18" s="10"/>
      <c r="B18" s="740" t="s">
        <v>366</v>
      </c>
      <c r="C18" s="741"/>
      <c r="D18" s="741"/>
      <c r="E18" s="741"/>
      <c r="F18" s="741"/>
      <c r="G18" s="742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9.5" customHeight="1" x14ac:dyDescent="0.25">
      <c r="A19" s="10"/>
      <c r="B19" s="10"/>
      <c r="C19" s="338" t="s">
        <v>367</v>
      </c>
      <c r="D19" s="343">
        <v>7.5</v>
      </c>
      <c r="E19" s="340">
        <v>2</v>
      </c>
      <c r="F19" s="344">
        <f>+F17</f>
        <v>5</v>
      </c>
      <c r="G19" s="343">
        <f>+F19*E19*D19</f>
        <v>75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9.5" customHeight="1" x14ac:dyDescent="0.25">
      <c r="A20" s="10"/>
      <c r="B20" s="10"/>
      <c r="C20" s="345" t="s">
        <v>368</v>
      </c>
      <c r="D20" s="346">
        <f>+'G.G. NE'!H67</f>
        <v>10974.75</v>
      </c>
      <c r="E20" s="85"/>
      <c r="F20" s="85"/>
      <c r="G20" s="133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9.5" customHeight="1" x14ac:dyDescent="0.25">
      <c r="A21" s="10"/>
      <c r="B21" s="10"/>
      <c r="C21" s="338" t="s">
        <v>369</v>
      </c>
      <c r="D21" s="347">
        <v>5.0000000000000002E-5</v>
      </c>
      <c r="E21" s="743"/>
      <c r="F21" s="517"/>
      <c r="G21" s="343">
        <f>ROUND(D21*D20,2)</f>
        <v>0.55000000000000004</v>
      </c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9.5" customHeight="1" x14ac:dyDescent="0.25">
      <c r="A22" s="10"/>
      <c r="B22" s="10"/>
      <c r="C22" s="338" t="s">
        <v>370</v>
      </c>
      <c r="D22" s="343">
        <f>20-0.01</f>
        <v>19.989999999999998</v>
      </c>
      <c r="E22" s="340">
        <v>1</v>
      </c>
      <c r="F22" s="344">
        <f>+F17</f>
        <v>5</v>
      </c>
      <c r="G22" s="343">
        <f>+F22*E22*D22</f>
        <v>99.949999999999989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9.5" customHeight="1" x14ac:dyDescent="0.25">
      <c r="A23" s="10"/>
      <c r="B23" s="740" t="s">
        <v>371</v>
      </c>
      <c r="C23" s="741"/>
      <c r="D23" s="741"/>
      <c r="E23" s="741"/>
      <c r="F23" s="741"/>
      <c r="G23" s="742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9.5" customHeight="1" x14ac:dyDescent="0.25">
      <c r="A24" s="10"/>
      <c r="B24" s="10"/>
      <c r="C24" s="338" t="s">
        <v>372</v>
      </c>
      <c r="D24" s="343">
        <v>0</v>
      </c>
      <c r="E24" s="340">
        <v>1</v>
      </c>
      <c r="F24" s="344">
        <f>+F17</f>
        <v>5</v>
      </c>
      <c r="G24" s="343">
        <f t="shared" ref="G24:G25" si="0">+F24*E24*D24</f>
        <v>0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9.5" customHeight="1" x14ac:dyDescent="0.25">
      <c r="A25" s="10"/>
      <c r="B25" s="10"/>
      <c r="C25" s="338" t="s">
        <v>373</v>
      </c>
      <c r="D25" s="343">
        <v>10</v>
      </c>
      <c r="E25" s="340">
        <v>1</v>
      </c>
      <c r="F25" s="344">
        <f>+F17</f>
        <v>5</v>
      </c>
      <c r="G25" s="343">
        <f t="shared" si="0"/>
        <v>50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9.5" customHeight="1" x14ac:dyDescent="0.25">
      <c r="A26" s="10"/>
      <c r="B26" s="740" t="s">
        <v>374</v>
      </c>
      <c r="C26" s="741"/>
      <c r="D26" s="741"/>
      <c r="E26" s="741"/>
      <c r="F26" s="741"/>
      <c r="G26" s="742"/>
      <c r="H26" s="10"/>
      <c r="I26" s="10"/>
      <c r="J26" s="348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9.5" customHeight="1" x14ac:dyDescent="0.25">
      <c r="A27" s="10"/>
      <c r="B27" s="10"/>
      <c r="C27" s="338" t="s">
        <v>375</v>
      </c>
      <c r="D27" s="343">
        <v>10</v>
      </c>
      <c r="E27" s="340">
        <v>1</v>
      </c>
      <c r="F27" s="344">
        <f>+F17</f>
        <v>5</v>
      </c>
      <c r="G27" s="343">
        <f>+F27*E27*D27</f>
        <v>50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9.5" customHeight="1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9.5" customHeight="1" x14ac:dyDescent="0.25">
      <c r="A29" s="10"/>
      <c r="B29" s="720" t="s">
        <v>376</v>
      </c>
      <c r="C29" s="514"/>
      <c r="D29" s="514"/>
      <c r="E29" s="514"/>
      <c r="F29" s="517"/>
      <c r="G29" s="349">
        <f>+G27+G25+G24+G22+G21+G19+G17</f>
        <v>275.5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27.75" customHeight="1" x14ac:dyDescent="0.25">
      <c r="B30" s="745" t="s">
        <v>377</v>
      </c>
      <c r="C30" s="514"/>
      <c r="D30" s="514"/>
      <c r="E30" s="514"/>
      <c r="F30" s="514"/>
      <c r="G30" s="515"/>
    </row>
    <row r="31" spans="1:26" ht="26.25" customHeight="1" x14ac:dyDescent="0.25">
      <c r="B31" s="336" t="s">
        <v>358</v>
      </c>
      <c r="C31" s="336" t="s">
        <v>359</v>
      </c>
      <c r="D31" s="336" t="s">
        <v>360</v>
      </c>
      <c r="E31" s="336" t="s">
        <v>361</v>
      </c>
      <c r="F31" s="337" t="s">
        <v>362</v>
      </c>
      <c r="G31" s="336" t="s">
        <v>363</v>
      </c>
    </row>
    <row r="32" spans="1:26" ht="19.5" customHeight="1" x14ac:dyDescent="0.25">
      <c r="A32" s="10"/>
      <c r="B32" s="646" t="s">
        <v>364</v>
      </c>
      <c r="C32" s="574"/>
      <c r="D32" s="574"/>
      <c r="E32" s="574"/>
      <c r="F32" s="574"/>
      <c r="G32" s="67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9.5" customHeight="1" x14ac:dyDescent="0.25">
      <c r="A33" s="10"/>
      <c r="B33" s="10"/>
      <c r="C33" s="338" t="s">
        <v>365</v>
      </c>
      <c r="D33" s="146">
        <v>0</v>
      </c>
      <c r="E33" s="340">
        <v>1</v>
      </c>
      <c r="F33" s="341">
        <f>+F17</f>
        <v>5</v>
      </c>
      <c r="G33" s="343">
        <f>+F33*E33*D33</f>
        <v>0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9.5" customHeight="1" x14ac:dyDescent="0.25">
      <c r="A34" s="10"/>
      <c r="B34" s="740" t="s">
        <v>366</v>
      </c>
      <c r="C34" s="741"/>
      <c r="D34" s="741"/>
      <c r="E34" s="741"/>
      <c r="F34" s="741"/>
      <c r="G34" s="742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9.5" customHeight="1" x14ac:dyDescent="0.25">
      <c r="A35" s="10"/>
      <c r="B35" s="10"/>
      <c r="C35" s="338" t="s">
        <v>367</v>
      </c>
      <c r="D35" s="343">
        <v>0</v>
      </c>
      <c r="E35" s="340">
        <v>2</v>
      </c>
      <c r="F35" s="344">
        <f>+F33</f>
        <v>5</v>
      </c>
      <c r="G35" s="343">
        <f>+F35*E35*D35</f>
        <v>0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9.5" customHeight="1" x14ac:dyDescent="0.25">
      <c r="A36" s="10"/>
      <c r="B36" s="10"/>
      <c r="C36" s="345" t="s">
        <v>378</v>
      </c>
      <c r="D36" s="146">
        <f>+'G.G. NEC'!G53</f>
        <v>0</v>
      </c>
      <c r="E36" s="85"/>
      <c r="F36" s="85"/>
      <c r="G36" s="133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9.5" customHeight="1" x14ac:dyDescent="0.25">
      <c r="A37" s="10"/>
      <c r="B37" s="10"/>
      <c r="C37" s="338" t="s">
        <v>369</v>
      </c>
      <c r="D37" s="350">
        <v>5.0000000000000002E-5</v>
      </c>
      <c r="E37" s="743"/>
      <c r="F37" s="517"/>
      <c r="G37" s="343">
        <f>+D37*D36</f>
        <v>0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9.5" customHeight="1" x14ac:dyDescent="0.25">
      <c r="A38" s="10"/>
      <c r="B38" s="10"/>
      <c r="C38" s="338" t="s">
        <v>370</v>
      </c>
      <c r="D38" s="343">
        <v>0</v>
      </c>
      <c r="E38" s="340">
        <v>1</v>
      </c>
      <c r="F38" s="344">
        <f>+F33</f>
        <v>5</v>
      </c>
      <c r="G38" s="343">
        <f>+F38*E38*D38</f>
        <v>0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9.5" customHeight="1" x14ac:dyDescent="0.25">
      <c r="A39" s="10"/>
      <c r="B39" s="740" t="s">
        <v>371</v>
      </c>
      <c r="C39" s="741"/>
      <c r="D39" s="741"/>
      <c r="E39" s="741"/>
      <c r="F39" s="741"/>
      <c r="G39" s="742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9.5" customHeight="1" x14ac:dyDescent="0.25">
      <c r="A40" s="10"/>
      <c r="B40" s="10"/>
      <c r="C40" s="338" t="s">
        <v>372</v>
      </c>
      <c r="D40" s="343">
        <v>0</v>
      </c>
      <c r="E40" s="340">
        <v>1</v>
      </c>
      <c r="F40" s="344">
        <f>+F33</f>
        <v>5</v>
      </c>
      <c r="G40" s="343">
        <f t="shared" ref="G40:G41" si="1">+F40*E40*D40</f>
        <v>0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9.5" customHeight="1" x14ac:dyDescent="0.25">
      <c r="A41" s="10"/>
      <c r="B41" s="10"/>
      <c r="C41" s="338" t="s">
        <v>373</v>
      </c>
      <c r="D41" s="343">
        <v>0</v>
      </c>
      <c r="E41" s="340">
        <v>1</v>
      </c>
      <c r="F41" s="344">
        <f>+F33</f>
        <v>5</v>
      </c>
      <c r="G41" s="343">
        <f t="shared" si="1"/>
        <v>0</v>
      </c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9.5" customHeight="1" x14ac:dyDescent="0.25">
      <c r="A42" s="10"/>
      <c r="B42" s="740" t="s">
        <v>374</v>
      </c>
      <c r="C42" s="741"/>
      <c r="D42" s="741"/>
      <c r="E42" s="741"/>
      <c r="F42" s="741"/>
      <c r="G42" s="742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9.5" customHeight="1" x14ac:dyDescent="0.25">
      <c r="A43" s="10"/>
      <c r="B43" s="10"/>
      <c r="C43" s="338" t="s">
        <v>375</v>
      </c>
      <c r="D43" s="343">
        <v>0</v>
      </c>
      <c r="E43" s="340">
        <v>1</v>
      </c>
      <c r="F43" s="344">
        <f>+F33</f>
        <v>5</v>
      </c>
      <c r="G43" s="343">
        <f>+F43*E43*D43</f>
        <v>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9.5" customHeight="1" x14ac:dyDescent="0.2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9.5" customHeight="1" x14ac:dyDescent="0.25">
      <c r="A45" s="10"/>
      <c r="B45" s="720" t="s">
        <v>376</v>
      </c>
      <c r="C45" s="514"/>
      <c r="D45" s="514"/>
      <c r="E45" s="514"/>
      <c r="F45" s="517"/>
      <c r="G45" s="349">
        <f>+G43+G41+G40+G38+G37+G35+G33</f>
        <v>0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24.75" customHeight="1" x14ac:dyDescent="0.25">
      <c r="B46" s="744" t="s">
        <v>379</v>
      </c>
      <c r="C46" s="741"/>
      <c r="D46" s="741"/>
      <c r="E46" s="741"/>
      <c r="F46" s="741"/>
      <c r="G46" s="742"/>
    </row>
    <row r="47" spans="1:26" ht="30" customHeight="1" x14ac:dyDescent="0.3">
      <c r="A47" s="351"/>
      <c r="B47" s="352">
        <v>1</v>
      </c>
      <c r="C47" s="353" t="s">
        <v>357</v>
      </c>
      <c r="D47" s="354"/>
      <c r="E47" s="354"/>
      <c r="F47" s="355"/>
      <c r="G47" s="356">
        <f>G29</f>
        <v>275.5</v>
      </c>
      <c r="H47" s="351"/>
      <c r="I47" s="351"/>
      <c r="J47" s="351"/>
      <c r="K47" s="351"/>
      <c r="L47" s="351"/>
      <c r="M47" s="351"/>
      <c r="N47" s="351"/>
      <c r="O47" s="351"/>
      <c r="P47" s="351"/>
      <c r="Q47" s="351"/>
      <c r="R47" s="351"/>
      <c r="S47" s="351"/>
      <c r="T47" s="351"/>
      <c r="U47" s="351"/>
      <c r="V47" s="351"/>
      <c r="W47" s="351"/>
      <c r="X47" s="351"/>
      <c r="Y47" s="351"/>
      <c r="Z47" s="351"/>
    </row>
    <row r="48" spans="1:26" ht="30" customHeight="1" x14ac:dyDescent="0.3">
      <c r="A48" s="351"/>
      <c r="B48" s="352">
        <v>2</v>
      </c>
      <c r="C48" s="353" t="s">
        <v>377</v>
      </c>
      <c r="D48" s="354"/>
      <c r="E48" s="354"/>
      <c r="F48" s="355"/>
      <c r="G48" s="356">
        <f>G45</f>
        <v>0</v>
      </c>
      <c r="H48" s="351"/>
      <c r="I48" s="351"/>
      <c r="J48" s="351"/>
      <c r="K48" s="351"/>
      <c r="L48" s="351"/>
      <c r="M48" s="351"/>
      <c r="N48" s="351"/>
      <c r="O48" s="351"/>
      <c r="P48" s="351"/>
      <c r="Q48" s="351"/>
      <c r="R48" s="351"/>
      <c r="S48" s="351"/>
      <c r="T48" s="351"/>
      <c r="U48" s="351"/>
      <c r="V48" s="351"/>
      <c r="W48" s="351"/>
      <c r="X48" s="351"/>
      <c r="Y48" s="351"/>
      <c r="Z48" s="351"/>
    </row>
    <row r="49" spans="1:26" ht="30" customHeight="1" x14ac:dyDescent="0.4">
      <c r="A49" s="357"/>
      <c r="B49" s="358"/>
      <c r="C49" s="359" t="s">
        <v>380</v>
      </c>
      <c r="D49" s="360"/>
      <c r="E49" s="360"/>
      <c r="F49" s="361"/>
      <c r="G49" s="362">
        <f>G48+G47</f>
        <v>275.5</v>
      </c>
      <c r="H49" s="357"/>
      <c r="I49" s="357"/>
      <c r="J49" s="357"/>
      <c r="K49" s="357"/>
      <c r="L49" s="357"/>
      <c r="M49" s="357"/>
      <c r="N49" s="357"/>
      <c r="O49" s="357"/>
      <c r="P49" s="357"/>
      <c r="Q49" s="357"/>
      <c r="R49" s="357"/>
      <c r="S49" s="357"/>
      <c r="T49" s="357"/>
      <c r="U49" s="357"/>
      <c r="V49" s="357"/>
      <c r="W49" s="357"/>
      <c r="X49" s="357"/>
      <c r="Y49" s="357"/>
      <c r="Z49" s="357"/>
    </row>
    <row r="50" spans="1:26" ht="15.75" customHeight="1" x14ac:dyDescent="0.25"/>
    <row r="51" spans="1:26" ht="15.75" customHeight="1" x14ac:dyDescent="0.25"/>
    <row r="52" spans="1:26" ht="15.75" customHeight="1" x14ac:dyDescent="0.25">
      <c r="D52" s="1">
        <f>+SUM(C70:C75)+1</f>
        <v>1</v>
      </c>
    </row>
    <row r="53" spans="1:26" ht="15.75" customHeight="1" x14ac:dyDescent="0.25"/>
    <row r="54" spans="1:26" ht="15.75" customHeight="1" x14ac:dyDescent="0.25"/>
    <row r="55" spans="1:26" ht="15.75" customHeight="1" x14ac:dyDescent="0.25"/>
    <row r="56" spans="1:26" ht="15.75" customHeight="1" x14ac:dyDescent="0.25"/>
    <row r="57" spans="1:26" ht="15.75" customHeight="1" x14ac:dyDescent="0.25"/>
    <row r="58" spans="1:26" ht="15.75" customHeight="1" x14ac:dyDescent="0.25"/>
    <row r="59" spans="1:26" ht="15.75" customHeight="1" x14ac:dyDescent="0.25"/>
    <row r="60" spans="1:26" ht="15.75" customHeight="1" x14ac:dyDescent="0.25"/>
    <row r="61" spans="1:26" ht="15.75" customHeight="1" x14ac:dyDescent="0.25"/>
    <row r="62" spans="1:26" ht="15.75" customHeight="1" x14ac:dyDescent="0.25"/>
    <row r="63" spans="1:26" ht="15.75" customHeight="1" x14ac:dyDescent="0.25"/>
    <row r="64" spans="1:26" ht="15.75" customHeight="1" x14ac:dyDescent="0.25"/>
    <row r="65" spans="3:3" ht="15.75" customHeight="1" x14ac:dyDescent="0.25"/>
    <row r="66" spans="3:3" ht="15.75" customHeight="1" x14ac:dyDescent="0.25">
      <c r="C66" s="1">
        <v>8507.7045999999991</v>
      </c>
    </row>
    <row r="67" spans="3:3" ht="15.75" customHeight="1" x14ac:dyDescent="0.25">
      <c r="C67" s="1">
        <v>6237.9413999999997</v>
      </c>
    </row>
    <row r="68" spans="3:3" ht="15.75" customHeight="1" x14ac:dyDescent="0.25">
      <c r="C68" s="1">
        <v>11285.8825</v>
      </c>
    </row>
    <row r="69" spans="3:3" ht="15.75" customHeight="1" x14ac:dyDescent="0.25"/>
    <row r="70" spans="3:3" ht="15.75" customHeight="1" x14ac:dyDescent="0.25"/>
    <row r="71" spans="3:3" ht="15.75" customHeight="1" x14ac:dyDescent="0.25"/>
    <row r="72" spans="3:3" ht="15.75" customHeight="1" x14ac:dyDescent="0.25"/>
    <row r="73" spans="3:3" ht="15.75" customHeight="1" x14ac:dyDescent="0.25"/>
    <row r="74" spans="3:3" ht="15.75" customHeight="1" x14ac:dyDescent="0.25"/>
    <row r="75" spans="3:3" ht="15.75" customHeight="1" x14ac:dyDescent="0.25"/>
    <row r="76" spans="3:3" ht="15.75" customHeight="1" x14ac:dyDescent="0.25"/>
    <row r="77" spans="3:3" ht="15.75" customHeight="1" x14ac:dyDescent="0.25"/>
    <row r="78" spans="3:3" ht="15.75" customHeight="1" x14ac:dyDescent="0.25"/>
    <row r="79" spans="3:3" ht="15.75" customHeight="1" x14ac:dyDescent="0.25"/>
    <row r="80" spans="3:3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8">
    <mergeCell ref="B46:G46"/>
    <mergeCell ref="B23:G23"/>
    <mergeCell ref="B26:G26"/>
    <mergeCell ref="B29:F29"/>
    <mergeCell ref="B30:G30"/>
    <mergeCell ref="B32:G32"/>
    <mergeCell ref="B34:G34"/>
    <mergeCell ref="E37:F37"/>
    <mergeCell ref="B18:G18"/>
    <mergeCell ref="E21:F21"/>
    <mergeCell ref="B39:G39"/>
    <mergeCell ref="B42:G42"/>
    <mergeCell ref="B45:F45"/>
    <mergeCell ref="B1:G1"/>
    <mergeCell ref="C2:G2"/>
    <mergeCell ref="B12:G12"/>
    <mergeCell ref="B14:G14"/>
    <mergeCell ref="B16:G16"/>
  </mergeCells>
  <printOptions horizontalCentered="1"/>
  <pageMargins left="0.70866141732283472" right="0.70866141732283472" top="0.74803149606299213" bottom="0.74803149606299213" header="0" footer="0"/>
  <pageSetup paperSize="9" scale="65" fitToHeight="0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2.5703125" customWidth="1"/>
    <col min="2" max="2" width="29.140625" customWidth="1"/>
    <col min="3" max="3" width="11.28515625" customWidth="1"/>
    <col min="4" max="5" width="10.7109375" customWidth="1"/>
    <col min="6" max="6" width="12.140625" customWidth="1"/>
    <col min="7" max="7" width="13.5703125" customWidth="1"/>
    <col min="8" max="26" width="10.7109375" customWidth="1"/>
  </cols>
  <sheetData>
    <row r="1" spans="1:26" ht="42" customHeight="1" x14ac:dyDescent="0.25"/>
    <row r="2" spans="1:26" ht="63" customHeight="1" x14ac:dyDescent="0.25">
      <c r="B2" s="332" t="str">
        <f>'RESUMEN C.I.'!B3</f>
        <v>PROYECTO:</v>
      </c>
      <c r="C2" s="746" t="str">
        <f>+EPP!C2</f>
        <v>“MEJORAMIENTO DE VIVIENDA RURAL EN EL CENTRO POBLADO AGUAS DE NIEVE - DISTRITO DE MONOBAMBA - PROVINCIA DE JAUJA; CENTROS POBLADOS PUCALOMA Y UTCUYACU - DISTRITO DE VITOC - PROVINCIA DE CHANCHAMAYO - DEPARTAMENTO DE JUNIN"</v>
      </c>
      <c r="D2" s="501"/>
      <c r="E2" s="501"/>
      <c r="F2" s="501"/>
      <c r="G2" s="501"/>
    </row>
    <row r="3" spans="1:26" ht="15" customHeight="1" x14ac:dyDescent="0.25">
      <c r="B3" s="332" t="str">
        <f>'RESUMEN C.I.'!B4</f>
        <v>UBICACIÓN:</v>
      </c>
      <c r="C3" s="4"/>
      <c r="E3" s="4"/>
      <c r="F3" s="4"/>
      <c r="G3" s="4"/>
    </row>
    <row r="4" spans="1:26" ht="15" customHeight="1" x14ac:dyDescent="0.25">
      <c r="B4" s="332" t="str">
        <f>'RESUMEN C.I.'!B5</f>
        <v>Localidad:</v>
      </c>
      <c r="C4" s="10" t="str">
        <f>+EPP!C4</f>
        <v>PUCALOMA - UTCUMAYO - AGUAS DE NIEVE</v>
      </c>
      <c r="E4" s="4"/>
      <c r="F4" s="4"/>
      <c r="G4" s="4"/>
    </row>
    <row r="5" spans="1:26" ht="15" customHeight="1" x14ac:dyDescent="0.25">
      <c r="B5" s="332" t="str">
        <f>'RESUMEN C.I.'!B6</f>
        <v>Distrito:</v>
      </c>
      <c r="C5" s="10" t="str">
        <f>+EPP!C5</f>
        <v>VITOC - MONOBAMBA</v>
      </c>
      <c r="E5" s="4"/>
      <c r="F5" s="4"/>
      <c r="G5" s="4"/>
    </row>
    <row r="6" spans="1:26" ht="15" customHeight="1" x14ac:dyDescent="0.25">
      <c r="B6" s="332" t="str">
        <f>'RESUMEN C.I.'!B7</f>
        <v>Provincia:</v>
      </c>
      <c r="C6" s="1" t="str">
        <f>+EPP!C6</f>
        <v>CHANCHAMAYO</v>
      </c>
      <c r="E6" s="4"/>
      <c r="F6" s="4"/>
      <c r="G6" s="4"/>
    </row>
    <row r="7" spans="1:26" ht="15" customHeight="1" x14ac:dyDescent="0.25">
      <c r="B7" s="332" t="str">
        <f>'RESUMEN C.I.'!B8</f>
        <v>Depart.:</v>
      </c>
      <c r="C7" s="1" t="str">
        <f>+EPP!C7</f>
        <v>JUNIN</v>
      </c>
      <c r="D7" s="4"/>
      <c r="E7" s="4"/>
      <c r="F7" s="4"/>
      <c r="G7" s="4"/>
    </row>
    <row r="8" spans="1:26" ht="15" customHeight="1" x14ac:dyDescent="0.25">
      <c r="B8" s="332" t="str">
        <f>'RESUMEN C.I.'!B9</f>
        <v>ENTIDAD:</v>
      </c>
      <c r="C8" s="1" t="str">
        <f>+EPP!C8</f>
        <v>MINISTERIO DE VIVIENDA, CONSTRUCCION Y SANEAMIENTO</v>
      </c>
      <c r="D8" s="4"/>
      <c r="E8" s="4"/>
      <c r="F8" s="4"/>
      <c r="G8" s="4"/>
    </row>
    <row r="9" spans="1:26" ht="15" customHeight="1" x14ac:dyDescent="0.25">
      <c r="A9" s="4"/>
      <c r="B9" s="332"/>
      <c r="C9" s="1" t="str">
        <f>+EPP!C9</f>
        <v>PROGRAMA NACIONAL DE VIVIENDA RURAL</v>
      </c>
      <c r="D9" s="4"/>
      <c r="E9" s="4"/>
      <c r="F9" s="4"/>
      <c r="G9" s="4"/>
    </row>
    <row r="10" spans="1:26" ht="15" customHeight="1" x14ac:dyDescent="0.25">
      <c r="B10" s="332" t="str">
        <f>'RESUMEN C.I.'!B11</f>
        <v>PROYECTISTA:</v>
      </c>
      <c r="C10" s="1" t="str">
        <f>+EPP!C10</f>
        <v xml:space="preserve">ING. KEMMER EMELY SANCHEZ ZARATE </v>
      </c>
      <c r="D10" s="4"/>
      <c r="E10" s="4"/>
      <c r="F10" s="4"/>
      <c r="G10" s="4"/>
    </row>
    <row r="11" spans="1:26" ht="15" customHeight="1" x14ac:dyDescent="0.25">
      <c r="A11" s="4"/>
      <c r="B11" s="2"/>
      <c r="C11" s="4"/>
      <c r="D11" s="4"/>
      <c r="E11" s="4"/>
      <c r="F11" s="4"/>
      <c r="G11" s="4"/>
    </row>
    <row r="12" spans="1:26" ht="18.75" customHeight="1" x14ac:dyDescent="0.25">
      <c r="A12" s="747" t="s">
        <v>381</v>
      </c>
      <c r="B12" s="741"/>
      <c r="C12" s="741"/>
      <c r="D12" s="741"/>
      <c r="E12" s="741"/>
      <c r="F12" s="741"/>
      <c r="G12" s="742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3.75" customHeight="1" x14ac:dyDescent="0.25">
      <c r="A13" s="363"/>
      <c r="B13" s="363"/>
      <c r="C13" s="363"/>
      <c r="D13" s="363"/>
      <c r="E13" s="363"/>
      <c r="F13" s="363"/>
      <c r="G13" s="363"/>
      <c r="H13" s="168"/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</row>
    <row r="14" spans="1:26" ht="9.75" customHeight="1" x14ac:dyDescent="0.25">
      <c r="B14" s="748" t="s">
        <v>324</v>
      </c>
      <c r="C14" s="517"/>
      <c r="E14" s="748" t="s">
        <v>382</v>
      </c>
      <c r="F14" s="517"/>
      <c r="G14" s="364" t="s">
        <v>124</v>
      </c>
    </row>
    <row r="15" spans="1:26" ht="9.75" customHeight="1" x14ac:dyDescent="0.25">
      <c r="B15" s="365" t="s">
        <v>383</v>
      </c>
      <c r="C15" s="366"/>
      <c r="D15" s="194" t="s">
        <v>384</v>
      </c>
      <c r="E15" s="367" t="s">
        <v>385</v>
      </c>
      <c r="F15" s="367" t="s">
        <v>386</v>
      </c>
      <c r="G15" s="368"/>
    </row>
    <row r="16" spans="1:26" ht="9.75" customHeight="1" x14ac:dyDescent="0.25">
      <c r="A16" s="8"/>
      <c r="B16" s="749" t="s">
        <v>387</v>
      </c>
      <c r="C16" s="517"/>
      <c r="D16" s="369"/>
      <c r="E16" s="367" t="s">
        <v>386</v>
      </c>
      <c r="F16" s="367" t="s">
        <v>388</v>
      </c>
      <c r="G16" s="368"/>
    </row>
    <row r="17" spans="1:7" ht="9.75" customHeight="1" x14ac:dyDescent="0.25">
      <c r="A17" s="8"/>
      <c r="B17" s="749" t="s">
        <v>389</v>
      </c>
      <c r="C17" s="517"/>
      <c r="D17" s="369"/>
      <c r="E17" s="367" t="s">
        <v>390</v>
      </c>
      <c r="F17" s="367" t="s">
        <v>391</v>
      </c>
      <c r="G17" s="368"/>
    </row>
    <row r="18" spans="1:7" ht="9.75" customHeight="1" x14ac:dyDescent="0.25">
      <c r="A18" s="8"/>
      <c r="B18" s="8"/>
      <c r="C18" s="8"/>
      <c r="D18" s="8"/>
      <c r="E18" s="370"/>
      <c r="F18" s="371"/>
      <c r="G18" s="372"/>
    </row>
    <row r="19" spans="1:7" ht="19.5" customHeight="1" x14ac:dyDescent="0.25">
      <c r="A19" s="373" t="s">
        <v>392</v>
      </c>
      <c r="B19" s="140" t="s">
        <v>393</v>
      </c>
      <c r="C19" s="374"/>
      <c r="D19" s="374"/>
      <c r="E19" s="375"/>
      <c r="F19" s="375"/>
      <c r="G19" s="376"/>
    </row>
    <row r="20" spans="1:7" ht="16.5" x14ac:dyDescent="0.25">
      <c r="B20" s="377" t="s">
        <v>266</v>
      </c>
      <c r="C20" s="378" t="s">
        <v>394</v>
      </c>
      <c r="D20" s="378" t="s">
        <v>395</v>
      </c>
      <c r="E20" s="378" t="s">
        <v>396</v>
      </c>
      <c r="F20" s="379" t="s">
        <v>270</v>
      </c>
      <c r="G20" s="380" t="s">
        <v>397</v>
      </c>
    </row>
    <row r="21" spans="1:7" ht="15.75" customHeight="1" x14ac:dyDescent="0.25">
      <c r="B21" s="381" t="s">
        <v>398</v>
      </c>
      <c r="C21" s="381"/>
      <c r="D21" s="381"/>
      <c r="E21" s="381"/>
      <c r="F21" s="381"/>
      <c r="G21" s="382">
        <f>SUM(F22:F24)</f>
        <v>0</v>
      </c>
    </row>
    <row r="22" spans="1:7" ht="15.75" customHeight="1" x14ac:dyDescent="0.25">
      <c r="B22" s="383" t="s">
        <v>399</v>
      </c>
      <c r="C22" s="384">
        <v>16</v>
      </c>
      <c r="D22" s="385"/>
      <c r="E22" s="385">
        <f>+C15</f>
        <v>0</v>
      </c>
      <c r="F22" s="386">
        <f t="shared" ref="F22:F24" si="0">+E22*D22*C22</f>
        <v>0</v>
      </c>
      <c r="G22" s="387"/>
    </row>
    <row r="23" spans="1:7" ht="15.75" customHeight="1" x14ac:dyDescent="0.25">
      <c r="B23" s="388" t="s">
        <v>400</v>
      </c>
      <c r="C23" s="389">
        <v>20</v>
      </c>
      <c r="D23" s="390"/>
      <c r="E23" s="390">
        <f>+C15</f>
        <v>0</v>
      </c>
      <c r="F23" s="391">
        <f t="shared" si="0"/>
        <v>0</v>
      </c>
      <c r="G23" s="387"/>
    </row>
    <row r="24" spans="1:7" ht="15.75" customHeight="1" x14ac:dyDescent="0.25">
      <c r="B24" s="392" t="s">
        <v>401</v>
      </c>
      <c r="C24" s="393">
        <v>50</v>
      </c>
      <c r="D24" s="394"/>
      <c r="E24" s="394">
        <f>+C15</f>
        <v>0</v>
      </c>
      <c r="F24" s="395">
        <f t="shared" si="0"/>
        <v>0</v>
      </c>
    </row>
    <row r="25" spans="1:7" ht="15.75" customHeight="1" x14ac:dyDescent="0.25">
      <c r="B25" s="396" t="s">
        <v>402</v>
      </c>
      <c r="C25" s="396"/>
      <c r="D25" s="396"/>
      <c r="E25" s="396"/>
      <c r="F25" s="396"/>
      <c r="G25" s="397">
        <f>SUM(F26:F28)</f>
        <v>0</v>
      </c>
    </row>
    <row r="26" spans="1:7" ht="15.75" customHeight="1" x14ac:dyDescent="0.25">
      <c r="B26" s="383" t="s">
        <v>399</v>
      </c>
      <c r="C26" s="384">
        <v>16</v>
      </c>
      <c r="D26" s="385"/>
      <c r="E26" s="385">
        <f>+C15</f>
        <v>0</v>
      </c>
      <c r="F26" s="386">
        <f t="shared" ref="F26:F28" si="1">+E26*D26*C26</f>
        <v>0</v>
      </c>
      <c r="G26" s="387"/>
    </row>
    <row r="27" spans="1:7" ht="15.75" customHeight="1" x14ac:dyDescent="0.25">
      <c r="B27" s="388" t="s">
        <v>400</v>
      </c>
      <c r="C27" s="389">
        <v>20</v>
      </c>
      <c r="D27" s="390"/>
      <c r="E27" s="390">
        <f>+C15</f>
        <v>0</v>
      </c>
      <c r="F27" s="391">
        <f t="shared" si="1"/>
        <v>0</v>
      </c>
      <c r="G27" s="387"/>
    </row>
    <row r="28" spans="1:7" ht="15.75" customHeight="1" x14ac:dyDescent="0.25">
      <c r="B28" s="392" t="s">
        <v>401</v>
      </c>
      <c r="C28" s="393">
        <v>50</v>
      </c>
      <c r="D28" s="394"/>
      <c r="E28" s="398">
        <f>+C15</f>
        <v>0</v>
      </c>
      <c r="F28" s="395">
        <f t="shared" si="1"/>
        <v>0</v>
      </c>
    </row>
    <row r="29" spans="1:7" ht="15.75" customHeight="1" x14ac:dyDescent="0.25">
      <c r="B29" s="396" t="s">
        <v>403</v>
      </c>
      <c r="C29" s="396"/>
      <c r="D29" s="396"/>
      <c r="E29" s="396"/>
      <c r="F29" s="396"/>
      <c r="G29" s="397">
        <f>SUM(F30:F32)</f>
        <v>0</v>
      </c>
    </row>
    <row r="30" spans="1:7" ht="15.75" customHeight="1" x14ac:dyDescent="0.25">
      <c r="B30" s="383" t="s">
        <v>399</v>
      </c>
      <c r="C30" s="384">
        <v>16</v>
      </c>
      <c r="D30" s="385"/>
      <c r="E30" s="385">
        <f>+C15</f>
        <v>0</v>
      </c>
      <c r="F30" s="386">
        <f t="shared" ref="F30:F32" si="2">+E30*D30*C30</f>
        <v>0</v>
      </c>
      <c r="G30" s="387"/>
    </row>
    <row r="31" spans="1:7" ht="15.75" customHeight="1" x14ac:dyDescent="0.25">
      <c r="B31" s="388" t="s">
        <v>400</v>
      </c>
      <c r="C31" s="389">
        <v>20</v>
      </c>
      <c r="D31" s="390"/>
      <c r="E31" s="390">
        <f>+C15</f>
        <v>0</v>
      </c>
      <c r="F31" s="391">
        <f t="shared" si="2"/>
        <v>0</v>
      </c>
      <c r="G31" s="387"/>
    </row>
    <row r="32" spans="1:7" ht="15.75" customHeight="1" x14ac:dyDescent="0.25">
      <c r="B32" s="392" t="s">
        <v>401</v>
      </c>
      <c r="C32" s="393">
        <v>50</v>
      </c>
      <c r="D32" s="394"/>
      <c r="E32" s="398">
        <f>+C15</f>
        <v>0</v>
      </c>
      <c r="F32" s="395">
        <f t="shared" si="2"/>
        <v>0</v>
      </c>
    </row>
    <row r="33" spans="1:7" ht="15.75" customHeight="1" x14ac:dyDescent="0.25">
      <c r="B33" s="396" t="s">
        <v>404</v>
      </c>
      <c r="C33" s="396"/>
      <c r="D33" s="396"/>
      <c r="E33" s="396"/>
      <c r="F33" s="396"/>
      <c r="G33" s="397">
        <f>SUM(F34:F36)</f>
        <v>0</v>
      </c>
    </row>
    <row r="34" spans="1:7" ht="15.75" customHeight="1" x14ac:dyDescent="0.25">
      <c r="B34" s="383" t="s">
        <v>399</v>
      </c>
      <c r="C34" s="384">
        <v>16</v>
      </c>
      <c r="D34" s="385"/>
      <c r="E34" s="385">
        <f>+C15</f>
        <v>0</v>
      </c>
      <c r="F34" s="386">
        <f t="shared" ref="F34:F36" si="3">+E34*D34*C34</f>
        <v>0</v>
      </c>
      <c r="G34" s="387"/>
    </row>
    <row r="35" spans="1:7" ht="15.75" customHeight="1" x14ac:dyDescent="0.25">
      <c r="B35" s="388" t="s">
        <v>400</v>
      </c>
      <c r="C35" s="389">
        <v>20</v>
      </c>
      <c r="D35" s="390"/>
      <c r="E35" s="390">
        <f>+C15</f>
        <v>0</v>
      </c>
      <c r="F35" s="391">
        <f t="shared" si="3"/>
        <v>0</v>
      </c>
      <c r="G35" s="387"/>
    </row>
    <row r="36" spans="1:7" ht="15.75" customHeight="1" x14ac:dyDescent="0.25">
      <c r="B36" s="392" t="s">
        <v>401</v>
      </c>
      <c r="C36" s="393">
        <v>50</v>
      </c>
      <c r="D36" s="394"/>
      <c r="E36" s="398">
        <f>+C15</f>
        <v>0</v>
      </c>
      <c r="F36" s="395">
        <f t="shared" si="3"/>
        <v>0</v>
      </c>
    </row>
    <row r="37" spans="1:7" ht="15.75" customHeight="1" x14ac:dyDescent="0.25">
      <c r="B37" s="750" t="s">
        <v>272</v>
      </c>
      <c r="C37" s="514"/>
      <c r="D37" s="514"/>
      <c r="E37" s="514"/>
      <c r="F37" s="525"/>
      <c r="G37" s="399">
        <f>+G21+G25+G29+G33</f>
        <v>0</v>
      </c>
    </row>
    <row r="38" spans="1:7" ht="15.75" customHeight="1" x14ac:dyDescent="0.25">
      <c r="B38" s="6"/>
      <c r="C38" s="6"/>
      <c r="D38" s="6"/>
      <c r="E38" s="6"/>
      <c r="F38" s="6"/>
      <c r="G38" s="6"/>
    </row>
    <row r="39" spans="1:7" ht="18" customHeight="1" x14ac:dyDescent="0.25">
      <c r="A39" s="400" t="s">
        <v>405</v>
      </c>
      <c r="B39" s="757" t="s">
        <v>406</v>
      </c>
      <c r="C39" s="514"/>
      <c r="D39" s="514"/>
      <c r="E39" s="514"/>
      <c r="F39" s="514"/>
      <c r="G39" s="517"/>
    </row>
    <row r="40" spans="1:7" ht="15.75" customHeight="1" x14ac:dyDescent="0.25">
      <c r="B40" s="401" t="s">
        <v>407</v>
      </c>
      <c r="C40" s="402"/>
      <c r="D40" s="403" t="s">
        <v>120</v>
      </c>
      <c r="E40" s="403" t="s">
        <v>267</v>
      </c>
      <c r="F40" s="403" t="s">
        <v>408</v>
      </c>
      <c r="G40" s="380" t="s">
        <v>124</v>
      </c>
    </row>
    <row r="41" spans="1:7" ht="15.75" customHeight="1" x14ac:dyDescent="0.25">
      <c r="B41" s="404" t="s">
        <v>409</v>
      </c>
      <c r="C41" s="334"/>
      <c r="D41" s="405" t="s">
        <v>410</v>
      </c>
      <c r="E41" s="406"/>
      <c r="F41" s="407"/>
      <c r="G41" s="408">
        <f>F41*E41</f>
        <v>0</v>
      </c>
    </row>
    <row r="42" spans="1:7" ht="15.75" customHeight="1" x14ac:dyDescent="0.25">
      <c r="B42" s="750" t="s">
        <v>272</v>
      </c>
      <c r="C42" s="514"/>
      <c r="D42" s="514"/>
      <c r="E42" s="514"/>
      <c r="F42" s="525"/>
      <c r="G42" s="399">
        <f>SUM(G41)</f>
        <v>0</v>
      </c>
    </row>
    <row r="43" spans="1:7" ht="15.75" customHeight="1" x14ac:dyDescent="0.25"/>
    <row r="44" spans="1:7" ht="18" customHeight="1" x14ac:dyDescent="0.25">
      <c r="A44" s="373" t="s">
        <v>411</v>
      </c>
      <c r="B44" s="757" t="s">
        <v>412</v>
      </c>
      <c r="C44" s="514"/>
      <c r="D44" s="514"/>
      <c r="E44" s="514"/>
      <c r="F44" s="514"/>
      <c r="G44" s="517"/>
    </row>
    <row r="45" spans="1:7" ht="15.75" customHeight="1" x14ac:dyDescent="0.25">
      <c r="B45" s="758" t="s">
        <v>266</v>
      </c>
      <c r="C45" s="525"/>
      <c r="D45" s="403" t="s">
        <v>120</v>
      </c>
      <c r="E45" s="403" t="s">
        <v>267</v>
      </c>
      <c r="F45" s="403" t="s">
        <v>408</v>
      </c>
      <c r="G45" s="409" t="s">
        <v>270</v>
      </c>
    </row>
    <row r="46" spans="1:7" ht="15.75" customHeight="1" x14ac:dyDescent="0.25">
      <c r="B46" s="759" t="s">
        <v>413</v>
      </c>
      <c r="C46" s="752"/>
      <c r="D46" s="405" t="s">
        <v>414</v>
      </c>
      <c r="E46" s="410"/>
      <c r="F46" s="407"/>
      <c r="G46" s="411">
        <f t="shared" ref="G46:G48" si="4">+F46*E46</f>
        <v>0</v>
      </c>
    </row>
    <row r="47" spans="1:7" ht="15.75" customHeight="1" x14ac:dyDescent="0.25">
      <c r="B47" s="760" t="s">
        <v>415</v>
      </c>
      <c r="C47" s="761"/>
      <c r="D47" s="405" t="s">
        <v>416</v>
      </c>
      <c r="E47" s="410"/>
      <c r="F47" s="407"/>
      <c r="G47" s="411">
        <f t="shared" si="4"/>
        <v>0</v>
      </c>
    </row>
    <row r="48" spans="1:7" ht="15.75" customHeight="1" x14ac:dyDescent="0.25">
      <c r="B48" s="762" t="s">
        <v>417</v>
      </c>
      <c r="C48" s="755"/>
      <c r="D48" s="412" t="s">
        <v>414</v>
      </c>
      <c r="E48" s="413"/>
      <c r="F48" s="414"/>
      <c r="G48" s="415">
        <f t="shared" si="4"/>
        <v>0</v>
      </c>
    </row>
    <row r="49" spans="1:7" ht="15.75" customHeight="1" x14ac:dyDescent="0.25">
      <c r="A49" s="416"/>
      <c r="B49" s="751" t="s">
        <v>418</v>
      </c>
      <c r="C49" s="593"/>
      <c r="D49" s="593"/>
      <c r="E49" s="593"/>
      <c r="F49" s="752"/>
      <c r="G49" s="417">
        <f>SUM(G46:G48)</f>
        <v>0</v>
      </c>
    </row>
    <row r="50" spans="1:7" ht="15.75" customHeight="1" x14ac:dyDescent="0.25">
      <c r="A50" s="418"/>
      <c r="B50" s="753" t="s">
        <v>419</v>
      </c>
      <c r="C50" s="754"/>
      <c r="D50" s="754"/>
      <c r="E50" s="754"/>
      <c r="F50" s="755"/>
      <c r="G50" s="419">
        <f>+C15</f>
        <v>0</v>
      </c>
    </row>
    <row r="51" spans="1:7" ht="15.75" customHeight="1" x14ac:dyDescent="0.25">
      <c r="A51" s="418"/>
      <c r="B51" s="750" t="s">
        <v>272</v>
      </c>
      <c r="C51" s="514"/>
      <c r="D51" s="514"/>
      <c r="E51" s="514"/>
      <c r="F51" s="525"/>
      <c r="G51" s="399">
        <f>+G50*G49</f>
        <v>0</v>
      </c>
    </row>
    <row r="52" spans="1:7" ht="15.75" customHeight="1" x14ac:dyDescent="0.25">
      <c r="A52" s="418"/>
      <c r="B52" s="418"/>
      <c r="C52" s="418"/>
      <c r="D52" s="418"/>
      <c r="E52" s="418"/>
      <c r="F52" s="420"/>
    </row>
    <row r="53" spans="1:7" ht="15.75" customHeight="1" x14ac:dyDescent="0.25">
      <c r="B53" s="756" t="s">
        <v>420</v>
      </c>
      <c r="C53" s="514"/>
      <c r="D53" s="514"/>
      <c r="E53" s="514"/>
      <c r="F53" s="525"/>
      <c r="G53" s="421">
        <f>+G51+G42+G37</f>
        <v>0</v>
      </c>
    </row>
    <row r="54" spans="1:7" ht="15.75" customHeight="1" x14ac:dyDescent="0.25"/>
    <row r="55" spans="1:7" ht="15.75" customHeight="1" x14ac:dyDescent="0.25"/>
    <row r="56" spans="1:7" ht="15.75" customHeight="1" x14ac:dyDescent="0.25"/>
    <row r="57" spans="1:7" ht="15.75" customHeight="1" x14ac:dyDescent="0.25"/>
    <row r="58" spans="1:7" ht="15.75" customHeight="1" x14ac:dyDescent="0.25"/>
    <row r="59" spans="1:7" ht="15.75" customHeight="1" x14ac:dyDescent="0.25"/>
    <row r="60" spans="1:7" ht="15.75" customHeight="1" x14ac:dyDescent="0.25"/>
    <row r="61" spans="1:7" ht="15.75" customHeight="1" x14ac:dyDescent="0.25"/>
    <row r="62" spans="1:7" ht="15.75" customHeight="1" x14ac:dyDescent="0.25"/>
    <row r="63" spans="1:7" ht="15.75" customHeight="1" x14ac:dyDescent="0.25"/>
    <row r="64" spans="1:7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8">
    <mergeCell ref="B53:F53"/>
    <mergeCell ref="B39:G39"/>
    <mergeCell ref="B42:F42"/>
    <mergeCell ref="B44:G44"/>
    <mergeCell ref="B45:C45"/>
    <mergeCell ref="B46:C46"/>
    <mergeCell ref="B47:C47"/>
    <mergeCell ref="B48:C48"/>
    <mergeCell ref="B17:C17"/>
    <mergeCell ref="B37:F37"/>
    <mergeCell ref="B49:F49"/>
    <mergeCell ref="B50:F50"/>
    <mergeCell ref="B51:F51"/>
    <mergeCell ref="C2:G2"/>
    <mergeCell ref="A12:G12"/>
    <mergeCell ref="B14:C14"/>
    <mergeCell ref="E14:F14"/>
    <mergeCell ref="B16:C16"/>
  </mergeCells>
  <printOptions horizontalCentered="1" verticalCentered="1"/>
  <pageMargins left="0.70866141732283472" right="0.70866141732283472" top="0.74803149606299213" bottom="0.74803149606299213" header="0" footer="0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workbookViewId="0"/>
  </sheetViews>
  <sheetFormatPr baseColWidth="10" defaultColWidth="14.42578125" defaultRowHeight="15" customHeight="1" x14ac:dyDescent="0.25"/>
  <cols>
    <col min="1" max="1" width="1.42578125" customWidth="1"/>
    <col min="2" max="2" width="17.140625" customWidth="1"/>
    <col min="3" max="3" width="29.42578125" customWidth="1"/>
    <col min="4" max="4" width="8.28515625" customWidth="1"/>
    <col min="5" max="5" width="11.85546875" customWidth="1"/>
    <col min="6" max="6" width="10.7109375" customWidth="1"/>
    <col min="7" max="7" width="12.7109375" customWidth="1"/>
    <col min="8" max="8" width="0.85546875" customWidth="1"/>
    <col min="9" max="9" width="12" customWidth="1"/>
    <col min="10" max="26" width="11.42578125" customWidth="1"/>
  </cols>
  <sheetData>
    <row r="1" spans="1:26" ht="45" customHeight="1" x14ac:dyDescent="0.25">
      <c r="A1" s="156"/>
      <c r="B1" s="736"/>
      <c r="C1" s="501"/>
      <c r="D1" s="501"/>
      <c r="E1" s="501"/>
      <c r="F1" s="501"/>
      <c r="G1" s="501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45.75" customHeight="1" x14ac:dyDescent="0.25">
      <c r="A2" s="156"/>
      <c r="B2" s="332" t="str">
        <f>'RESUMEN C.I.'!B3</f>
        <v>PROYECTO:</v>
      </c>
      <c r="C2" s="763" t="str">
        <f>+'G. FINANC.'!C2:G2</f>
        <v>“MEJORAMIENTO DE VIVIENDA RURAL EN EL CENTRO POBLADO AGUAS DE NIEVE - DISTRITO DE MONOBAMBA - PROVINCIA DE JAUJA; CENTROS POBLADOS PUCALOMA Y UTCUYACU - DISTRITO DE VITOC - PROVINCIA DE CHANCHAMAYO - DEPARTAMENTO DE JUNIN"</v>
      </c>
      <c r="D2" s="501"/>
      <c r="E2" s="501"/>
      <c r="F2" s="501"/>
      <c r="G2" s="501"/>
      <c r="H2" s="4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spans="1:26" ht="15" customHeight="1" x14ac:dyDescent="0.25">
      <c r="A3" s="156"/>
      <c r="B3" s="333" t="str">
        <f>'RESUMEN C.I.'!B4</f>
        <v>UBICACIÓN:</v>
      </c>
      <c r="C3" s="334"/>
      <c r="D3" s="422"/>
      <c r="E3" s="4"/>
      <c r="F3" s="4"/>
      <c r="G3" s="4"/>
      <c r="H3" s="4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</row>
    <row r="4" spans="1:26" ht="15" customHeight="1" x14ac:dyDescent="0.25">
      <c r="A4" s="156"/>
      <c r="B4" s="131" t="s">
        <v>248</v>
      </c>
      <c r="C4" s="161" t="str">
        <f>+'DATOS '!$D$7</f>
        <v>PUCALOMA - UTCUMAYO - AGUAS DE NIEVE</v>
      </c>
      <c r="D4" s="422"/>
      <c r="E4" s="4"/>
      <c r="F4" s="4"/>
      <c r="G4" s="4"/>
      <c r="H4" s="4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15" customHeight="1" x14ac:dyDescent="0.25">
      <c r="A5" s="156"/>
      <c r="B5" s="131" t="s">
        <v>249</v>
      </c>
      <c r="C5" s="161" t="str">
        <f>+'DATOS '!$D$8</f>
        <v>VITOC - MONOBAMBA</v>
      </c>
      <c r="D5" s="422"/>
      <c r="E5" s="4"/>
      <c r="F5" s="4"/>
      <c r="G5" s="4"/>
      <c r="H5" s="4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5" customHeight="1" x14ac:dyDescent="0.25">
      <c r="A6" s="156"/>
      <c r="B6" s="131" t="s">
        <v>250</v>
      </c>
      <c r="C6" s="161" t="str">
        <f>+'DATOS '!$D$9</f>
        <v>CHANCHAMAYO</v>
      </c>
      <c r="D6" s="422"/>
      <c r="E6" s="156"/>
      <c r="F6" s="4"/>
      <c r="G6" s="4"/>
      <c r="H6" s="4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15" customHeight="1" x14ac:dyDescent="0.25">
      <c r="A7" s="156"/>
      <c r="B7" s="131" t="s">
        <v>251</v>
      </c>
      <c r="C7" s="161" t="str">
        <f>+'DATOS '!$D$10</f>
        <v>JUNIN</v>
      </c>
      <c r="D7" s="422"/>
      <c r="E7" s="4"/>
      <c r="F7" s="4"/>
      <c r="G7" s="4"/>
      <c r="H7" s="4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15" customHeight="1" x14ac:dyDescent="0.25">
      <c r="A8" s="156"/>
      <c r="B8" s="423" t="str">
        <f>'RESUMEN C.I.'!B9</f>
        <v>ENTIDAD:</v>
      </c>
      <c r="C8" s="158" t="str">
        <f>+'DATOS '!$D$11</f>
        <v>MINISTERIO DE VIVIENDA, CONSTRUCCION Y SANEAMIENTO</v>
      </c>
      <c r="D8" s="422"/>
      <c r="E8" s="4"/>
      <c r="F8" s="4"/>
      <c r="G8" s="4"/>
      <c r="H8" s="4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</row>
    <row r="9" spans="1:26" ht="15" customHeight="1" x14ac:dyDescent="0.25">
      <c r="A9" s="156"/>
      <c r="B9" s="333"/>
      <c r="C9" s="158" t="str">
        <f>+'DATOS '!$D$12</f>
        <v>PROGRAMA NACIONAL DE VIVIENDA RURAL</v>
      </c>
      <c r="D9" s="422"/>
      <c r="E9" s="4"/>
      <c r="F9" s="4"/>
      <c r="G9" s="4"/>
      <c r="H9" s="4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15" customHeight="1" x14ac:dyDescent="0.25">
      <c r="A10" s="156"/>
      <c r="B10" s="333" t="str">
        <f>'RESUMEN C.I.'!B11</f>
        <v>PROYECTISTA:</v>
      </c>
      <c r="C10" s="158" t="str">
        <f>+'DATOS '!$D$13</f>
        <v xml:space="preserve">ING. KEMMER EMELY SANCHEZ ZARATE </v>
      </c>
      <c r="D10" s="422"/>
      <c r="E10" s="4"/>
      <c r="F10" s="4"/>
      <c r="G10" s="4"/>
      <c r="H10" s="4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15" customHeight="1" x14ac:dyDescent="0.25">
      <c r="A11" s="156"/>
      <c r="B11" s="4"/>
      <c r="C11" s="2"/>
      <c r="D11" s="4"/>
      <c r="E11" s="4"/>
      <c r="F11" s="4"/>
      <c r="G11" s="4"/>
      <c r="H11" s="4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18.75" customHeight="1" x14ac:dyDescent="0.25">
      <c r="A12" s="156"/>
      <c r="B12" s="764" t="s">
        <v>421</v>
      </c>
      <c r="C12" s="514"/>
      <c r="D12" s="514"/>
      <c r="E12" s="514"/>
      <c r="F12" s="514"/>
      <c r="G12" s="515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2.75" customHeight="1" x14ac:dyDescent="0.25">
      <c r="A13" s="156"/>
      <c r="B13" s="221"/>
      <c r="C13" s="221"/>
      <c r="D13" s="221"/>
      <c r="E13" s="221"/>
      <c r="F13" s="223"/>
      <c r="G13" s="223"/>
      <c r="H13" s="167"/>
      <c r="I13" s="167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</row>
    <row r="14" spans="1:26" ht="12.75" customHeight="1" x14ac:dyDescent="0.25">
      <c r="A14" s="156"/>
      <c r="B14" s="309" t="s">
        <v>334</v>
      </c>
      <c r="C14" s="309"/>
      <c r="D14" s="309"/>
      <c r="E14" s="221"/>
      <c r="F14" s="221"/>
      <c r="G14" s="221"/>
      <c r="H14" s="167"/>
      <c r="I14" s="167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12.75" customHeight="1" x14ac:dyDescent="0.25">
      <c r="A15" s="156"/>
      <c r="B15" s="283" t="s">
        <v>102</v>
      </c>
      <c r="C15" s="283" t="s">
        <v>266</v>
      </c>
      <c r="D15" s="283" t="s">
        <v>422</v>
      </c>
      <c r="E15" s="283" t="s">
        <v>423</v>
      </c>
      <c r="F15" s="283" t="s">
        <v>269</v>
      </c>
      <c r="G15" s="283" t="s">
        <v>270</v>
      </c>
      <c r="H15" s="167"/>
      <c r="I15" s="167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12.75" customHeight="1" x14ac:dyDescent="0.25">
      <c r="A16" s="156"/>
      <c r="B16" s="277" t="s">
        <v>326</v>
      </c>
      <c r="C16" s="280" t="s">
        <v>288</v>
      </c>
      <c r="D16" s="424">
        <f>+G.G.!D52</f>
        <v>8</v>
      </c>
      <c r="E16" s="425">
        <v>1</v>
      </c>
      <c r="F16" s="426">
        <v>15.288500000000001</v>
      </c>
      <c r="G16" s="286">
        <f t="shared" ref="G16:G19" si="0">+D16*E16*F16</f>
        <v>122.30800000000001</v>
      </c>
      <c r="H16" s="167"/>
      <c r="I16" s="167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12.75" customHeight="1" x14ac:dyDescent="0.25">
      <c r="A17" s="156"/>
      <c r="B17" s="277" t="s">
        <v>329</v>
      </c>
      <c r="C17" s="280" t="s">
        <v>289</v>
      </c>
      <c r="D17" s="424">
        <f>+G.G.!D53</f>
        <v>8</v>
      </c>
      <c r="E17" s="425">
        <v>1</v>
      </c>
      <c r="F17" s="426">
        <v>35</v>
      </c>
      <c r="G17" s="286">
        <f t="shared" si="0"/>
        <v>280</v>
      </c>
      <c r="H17" s="167"/>
      <c r="I17" s="167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spans="1:26" ht="12.75" customHeight="1" x14ac:dyDescent="0.25">
      <c r="A18" s="156"/>
      <c r="B18" s="277" t="s">
        <v>331</v>
      </c>
      <c r="C18" s="280" t="s">
        <v>290</v>
      </c>
      <c r="D18" s="424">
        <f>+G.G.!D54</f>
        <v>8</v>
      </c>
      <c r="E18" s="425">
        <v>1</v>
      </c>
      <c r="F18" s="426">
        <v>40</v>
      </c>
      <c r="G18" s="286">
        <f t="shared" si="0"/>
        <v>320</v>
      </c>
      <c r="H18" s="167"/>
      <c r="I18" s="167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spans="1:26" ht="12.75" customHeight="1" x14ac:dyDescent="0.25">
      <c r="A19" s="156"/>
      <c r="B19" s="277" t="s">
        <v>339</v>
      </c>
      <c r="C19" s="280" t="s">
        <v>291</v>
      </c>
      <c r="D19" s="424">
        <f>+G.G.!D55</f>
        <v>8</v>
      </c>
      <c r="E19" s="425">
        <v>1</v>
      </c>
      <c r="F19" s="426">
        <v>7</v>
      </c>
      <c r="G19" s="286">
        <f t="shared" si="0"/>
        <v>56</v>
      </c>
      <c r="H19" s="167"/>
      <c r="I19" s="427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12.75" customHeight="1" x14ac:dyDescent="0.25">
      <c r="A20" s="156"/>
      <c r="B20" s="277"/>
      <c r="C20" s="280"/>
      <c r="D20" s="424"/>
      <c r="E20" s="425"/>
      <c r="F20" s="426"/>
      <c r="G20" s="286"/>
      <c r="H20" s="167"/>
      <c r="I20" s="167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2.75" customHeight="1" x14ac:dyDescent="0.25">
      <c r="A21" s="156"/>
      <c r="B21" s="221"/>
      <c r="C21" s="221"/>
      <c r="D21" s="221"/>
      <c r="E21" s="221"/>
      <c r="F21" s="222"/>
      <c r="G21" s="222"/>
      <c r="H21" s="156"/>
      <c r="I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8" customHeight="1" x14ac:dyDescent="0.25">
      <c r="A22" s="311"/>
      <c r="B22" s="735" t="s">
        <v>287</v>
      </c>
      <c r="C22" s="514"/>
      <c r="D22" s="514"/>
      <c r="E22" s="514"/>
      <c r="F22" s="517"/>
      <c r="G22" s="312">
        <f>SUM(G16:G21)</f>
        <v>778.30799999999999</v>
      </c>
      <c r="H22" s="311"/>
      <c r="I22" s="428"/>
      <c r="J22" s="311"/>
      <c r="K22" s="311"/>
      <c r="L22" s="311"/>
      <c r="M22" s="311"/>
      <c r="N22" s="311"/>
      <c r="O22" s="311"/>
      <c r="P22" s="311"/>
      <c r="Q22" s="311"/>
      <c r="R22" s="311"/>
      <c r="S22" s="311"/>
      <c r="T22" s="311"/>
      <c r="U22" s="311"/>
      <c r="V22" s="311"/>
      <c r="W22" s="311"/>
      <c r="X22" s="311"/>
      <c r="Y22" s="311"/>
      <c r="Z22" s="311"/>
    </row>
    <row r="23" spans="1:26" ht="12.75" customHeight="1" x14ac:dyDescent="0.25">
      <c r="A23" s="156"/>
      <c r="B23" s="156"/>
      <c r="C23" s="156"/>
      <c r="D23" s="156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2.75" customHeight="1" x14ac:dyDescent="0.25">
      <c r="A24" s="156"/>
      <c r="B24" s="156"/>
      <c r="C24" s="156"/>
      <c r="D24" s="156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2.75" customHeight="1" x14ac:dyDescent="0.25">
      <c r="A25" s="156"/>
      <c r="B25" s="156"/>
      <c r="C25" s="156"/>
      <c r="D25" s="156"/>
      <c r="E25" s="156"/>
      <c r="F25" s="156"/>
      <c r="G25" s="156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2.75" customHeight="1" x14ac:dyDescent="0.25">
      <c r="A26" s="156"/>
      <c r="B26" s="156"/>
      <c r="C26" s="156"/>
      <c r="D26" s="156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2.75" customHeight="1" x14ac:dyDescent="0.25">
      <c r="A27" s="156"/>
      <c r="B27" s="156"/>
      <c r="C27" s="156"/>
      <c r="D27" s="156"/>
      <c r="E27" s="156"/>
      <c r="F27" s="156"/>
      <c r="G27" s="156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2.75" customHeight="1" x14ac:dyDescent="0.25">
      <c r="A28" s="156"/>
      <c r="B28" s="156"/>
      <c r="C28" s="156"/>
      <c r="D28" s="156"/>
      <c r="E28" s="156"/>
      <c r="F28" s="156"/>
      <c r="G28" s="156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2.75" customHeight="1" x14ac:dyDescent="0.25">
      <c r="A29" s="156"/>
      <c r="B29" s="156"/>
      <c r="C29" s="156"/>
      <c r="D29" s="156"/>
      <c r="E29" s="156"/>
      <c r="F29" s="156"/>
      <c r="G29" s="156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2.75" customHeight="1" x14ac:dyDescent="0.25">
      <c r="A30" s="156"/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2.75" customHeight="1" x14ac:dyDescent="0.25">
      <c r="A31" s="156"/>
      <c r="B31" s="156"/>
      <c r="C31" s="156"/>
      <c r="D31" s="156"/>
      <c r="E31" s="156"/>
      <c r="F31" s="156"/>
      <c r="G31" s="156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2.75" customHeight="1" x14ac:dyDescent="0.25">
      <c r="A32" s="156"/>
      <c r="B32" s="156"/>
      <c r="C32" s="156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2.75" customHeight="1" x14ac:dyDescent="0.25">
      <c r="A33" s="156"/>
      <c r="B33" s="156"/>
      <c r="C33" s="156"/>
      <c r="D33" s="156"/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2.75" customHeight="1" x14ac:dyDescent="0.25">
      <c r="A34" s="156"/>
      <c r="B34" s="156"/>
      <c r="C34" s="156"/>
      <c r="D34" s="156"/>
      <c r="E34" s="156"/>
      <c r="F34" s="156"/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2.75" customHeight="1" x14ac:dyDescent="0.25">
      <c r="A35" s="156"/>
      <c r="B35" s="156"/>
      <c r="C35" s="156"/>
      <c r="D35" s="156"/>
      <c r="E35" s="156"/>
      <c r="F35" s="156"/>
      <c r="G35" s="156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2.75" customHeight="1" x14ac:dyDescent="0.25">
      <c r="A36" s="156"/>
      <c r="B36" s="156"/>
      <c r="C36" s="156"/>
      <c r="D36" s="156"/>
      <c r="E36" s="156"/>
      <c r="F36" s="156"/>
      <c r="G36" s="156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2.75" customHeight="1" x14ac:dyDescent="0.25">
      <c r="A37" s="156"/>
      <c r="B37" s="156"/>
      <c r="C37" s="156"/>
      <c r="D37" s="156"/>
      <c r="E37" s="156"/>
      <c r="F37" s="156"/>
      <c r="G37" s="156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2.75" customHeight="1" x14ac:dyDescent="0.25">
      <c r="A38" s="156"/>
      <c r="B38" s="156"/>
      <c r="C38" s="156"/>
      <c r="D38" s="156"/>
      <c r="E38" s="156"/>
      <c r="F38" s="156"/>
      <c r="G38" s="156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2.75" customHeight="1" x14ac:dyDescent="0.25">
      <c r="A39" s="156"/>
      <c r="B39" s="156"/>
      <c r="C39" s="156"/>
      <c r="D39" s="156"/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2.75" customHeight="1" x14ac:dyDescent="0.25">
      <c r="A40" s="156"/>
      <c r="B40" s="156"/>
      <c r="C40" s="156"/>
      <c r="D40" s="156"/>
      <c r="E40" s="156"/>
      <c r="F40" s="156"/>
      <c r="G40" s="156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2.75" customHeight="1" x14ac:dyDescent="0.25">
      <c r="A41" s="156"/>
      <c r="B41" s="156"/>
      <c r="C41" s="156"/>
      <c r="D41" s="156"/>
      <c r="E41" s="156"/>
      <c r="F41" s="156"/>
      <c r="G41" s="156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2.75" customHeight="1" x14ac:dyDescent="0.25">
      <c r="A42" s="156"/>
      <c r="B42" s="156"/>
      <c r="C42" s="156"/>
      <c r="D42" s="156"/>
      <c r="E42" s="156"/>
      <c r="F42" s="156"/>
      <c r="G42" s="156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2.75" customHeight="1" x14ac:dyDescent="0.25">
      <c r="A43" s="156"/>
      <c r="B43" s="156"/>
      <c r="C43" s="156"/>
      <c r="D43" s="156"/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2.75" customHeight="1" x14ac:dyDescent="0.25">
      <c r="A44" s="156"/>
      <c r="B44" s="156"/>
      <c r="C44" s="156"/>
      <c r="D44" s="156"/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2.75" customHeight="1" x14ac:dyDescent="0.25">
      <c r="A45" s="156"/>
      <c r="B45" s="156"/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2.75" customHeight="1" x14ac:dyDescent="0.25">
      <c r="A46" s="156"/>
      <c r="B46" s="156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2.75" customHeight="1" x14ac:dyDescent="0.25">
      <c r="A47" s="156"/>
      <c r="B47" s="156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2.75" customHeight="1" x14ac:dyDescent="0.25">
      <c r="A48" s="156"/>
      <c r="B48" s="156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2.75" customHeight="1" x14ac:dyDescent="0.25">
      <c r="A49" s="156"/>
      <c r="B49" s="156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2.75" customHeight="1" x14ac:dyDescent="0.25">
      <c r="A50" s="156"/>
      <c r="B50" s="156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2.75" customHeight="1" x14ac:dyDescent="0.25">
      <c r="A51" s="156"/>
      <c r="B51" s="156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2.75" customHeight="1" x14ac:dyDescent="0.25">
      <c r="A52" s="156"/>
      <c r="B52" s="156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2.75" customHeight="1" x14ac:dyDescent="0.25">
      <c r="A53" s="156"/>
      <c r="B53" s="156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2.75" customHeight="1" x14ac:dyDescent="0.25">
      <c r="A54" s="156"/>
      <c r="B54" s="156"/>
      <c r="C54" s="156"/>
      <c r="D54" s="156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2.75" customHeight="1" x14ac:dyDescent="0.25">
      <c r="A55" s="156"/>
      <c r="B55" s="156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2.75" customHeight="1" x14ac:dyDescent="0.25">
      <c r="A56" s="156"/>
      <c r="B56" s="156"/>
      <c r="C56" s="156"/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2.75" customHeight="1" x14ac:dyDescent="0.25">
      <c r="A57" s="156"/>
      <c r="B57" s="156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2.75" customHeight="1" x14ac:dyDescent="0.25">
      <c r="A58" s="156"/>
      <c r="B58" s="156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2.75" customHeight="1" x14ac:dyDescent="0.25">
      <c r="A59" s="156"/>
      <c r="B59" s="156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2.75" customHeight="1" x14ac:dyDescent="0.25">
      <c r="A60" s="156"/>
      <c r="B60" s="156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2.75" customHeight="1" x14ac:dyDescent="0.25">
      <c r="A61" s="156"/>
      <c r="B61" s="156"/>
      <c r="C61" s="156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2.75" customHeight="1" x14ac:dyDescent="0.25">
      <c r="A62" s="156"/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2.75" customHeight="1" x14ac:dyDescent="0.25">
      <c r="A63" s="156"/>
      <c r="B63" s="156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2.75" customHeight="1" x14ac:dyDescent="0.25">
      <c r="A64" s="156"/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2.75" customHeight="1" x14ac:dyDescent="0.25">
      <c r="A65" s="156"/>
      <c r="B65" s="156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2.75" customHeight="1" x14ac:dyDescent="0.25">
      <c r="A66" s="156"/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2.75" customHeight="1" x14ac:dyDescent="0.25">
      <c r="A67" s="156"/>
      <c r="B67" s="156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2.75" customHeight="1" x14ac:dyDescent="0.25">
      <c r="A68" s="156"/>
      <c r="B68" s="156"/>
      <c r="C68" s="156"/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2.75" customHeight="1" x14ac:dyDescent="0.25">
      <c r="A69" s="156"/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2.75" customHeight="1" x14ac:dyDescent="0.25">
      <c r="A70" s="156"/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2.75" customHeight="1" x14ac:dyDescent="0.25">
      <c r="A71" s="156"/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2.75" customHeight="1" x14ac:dyDescent="0.25">
      <c r="A72" s="156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2.75" customHeight="1" x14ac:dyDescent="0.25">
      <c r="A73" s="156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2.75" customHeight="1" x14ac:dyDescent="0.25">
      <c r="A74" s="156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2.75" customHeight="1" x14ac:dyDescent="0.25">
      <c r="A75" s="156"/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2.75" customHeight="1" x14ac:dyDescent="0.25">
      <c r="A76" s="156"/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2.75" customHeight="1" x14ac:dyDescent="0.25">
      <c r="A77" s="156"/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2.75" customHeight="1" x14ac:dyDescent="0.25">
      <c r="A78" s="156"/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2.75" customHeight="1" x14ac:dyDescent="0.25">
      <c r="A79" s="156"/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2.75" customHeight="1" x14ac:dyDescent="0.25">
      <c r="A80" s="156"/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2.75" customHeight="1" x14ac:dyDescent="0.25">
      <c r="A81" s="156"/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2.75" customHeight="1" x14ac:dyDescent="0.25">
      <c r="A82" s="156"/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2.75" customHeight="1" x14ac:dyDescent="0.25">
      <c r="A83" s="156"/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2.75" customHeight="1" x14ac:dyDescent="0.25">
      <c r="A84" s="156"/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2.75" customHeight="1" x14ac:dyDescent="0.25">
      <c r="A85" s="156"/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2.75" customHeight="1" x14ac:dyDescent="0.25">
      <c r="A86" s="156"/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2.75" customHeight="1" x14ac:dyDescent="0.25">
      <c r="A87" s="156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2.75" customHeight="1" x14ac:dyDescent="0.25">
      <c r="A88" s="156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2.75" customHeight="1" x14ac:dyDescent="0.25">
      <c r="A89" s="156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2.75" customHeight="1" x14ac:dyDescent="0.25">
      <c r="A90" s="156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2.75" customHeight="1" x14ac:dyDescent="0.25">
      <c r="A91" s="156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2.75" customHeight="1" x14ac:dyDescent="0.25">
      <c r="A92" s="156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2.75" customHeight="1" x14ac:dyDescent="0.25">
      <c r="A93" s="156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2.75" customHeight="1" x14ac:dyDescent="0.25">
      <c r="A94" s="156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2.75" customHeight="1" x14ac:dyDescent="0.25">
      <c r="A95" s="156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2.75" customHeight="1" x14ac:dyDescent="0.25">
      <c r="A96" s="156"/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2.75" customHeight="1" x14ac:dyDescent="0.25">
      <c r="A97" s="156"/>
      <c r="B97" s="156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2.75" customHeight="1" x14ac:dyDescent="0.25">
      <c r="A98" s="156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2.75" customHeight="1" x14ac:dyDescent="0.25">
      <c r="A99" s="156"/>
      <c r="B99" s="156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2.75" customHeight="1" x14ac:dyDescent="0.25">
      <c r="A100" s="156"/>
      <c r="B100" s="156"/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2.75" customHeight="1" x14ac:dyDescent="0.25">
      <c r="A101" s="156"/>
      <c r="B101" s="156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2.75" customHeight="1" x14ac:dyDescent="0.25">
      <c r="A102" s="156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2.75" customHeight="1" x14ac:dyDescent="0.25">
      <c r="A103" s="156"/>
      <c r="B103" s="156"/>
      <c r="C103" s="156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2.75" customHeight="1" x14ac:dyDescent="0.25">
      <c r="A104" s="156"/>
      <c r="B104" s="156"/>
      <c r="C104" s="156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2.75" customHeight="1" x14ac:dyDescent="0.25">
      <c r="A105" s="156"/>
      <c r="B105" s="156"/>
      <c r="C105" s="156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2.75" customHeight="1" x14ac:dyDescent="0.25">
      <c r="A106" s="156"/>
      <c r="B106" s="156"/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2.75" customHeight="1" x14ac:dyDescent="0.25">
      <c r="A107" s="156"/>
      <c r="B107" s="156"/>
      <c r="C107" s="156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2.75" customHeight="1" x14ac:dyDescent="0.25">
      <c r="A108" s="156"/>
      <c r="B108" s="156"/>
      <c r="C108" s="156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2.75" customHeight="1" x14ac:dyDescent="0.25">
      <c r="A109" s="156"/>
      <c r="B109" s="156"/>
      <c r="C109" s="156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2.75" customHeight="1" x14ac:dyDescent="0.25">
      <c r="A110" s="156"/>
      <c r="B110" s="156"/>
      <c r="C110" s="156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2.75" customHeight="1" x14ac:dyDescent="0.25">
      <c r="A111" s="156"/>
      <c r="B111" s="156"/>
      <c r="C111" s="156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2.75" customHeight="1" x14ac:dyDescent="0.25">
      <c r="A112" s="156"/>
      <c r="B112" s="156"/>
      <c r="C112" s="156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2.75" customHeight="1" x14ac:dyDescent="0.25">
      <c r="A113" s="156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2.75" customHeight="1" x14ac:dyDescent="0.25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2.75" customHeight="1" x14ac:dyDescent="0.25">
      <c r="A115" s="156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2.75" customHeight="1" x14ac:dyDescent="0.25">
      <c r="A116" s="156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2.75" customHeight="1" x14ac:dyDescent="0.25">
      <c r="A117" s="156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2.75" customHeight="1" x14ac:dyDescent="0.25">
      <c r="A118" s="156"/>
      <c r="B118" s="156"/>
      <c r="C118" s="156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2.75" customHeight="1" x14ac:dyDescent="0.25">
      <c r="A119" s="156"/>
      <c r="B119" s="156"/>
      <c r="C119" s="156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2.75" customHeight="1" x14ac:dyDescent="0.25">
      <c r="A120" s="156"/>
      <c r="B120" s="156"/>
      <c r="C120" s="156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2.75" customHeight="1" x14ac:dyDescent="0.25">
      <c r="A121" s="156"/>
      <c r="B121" s="156"/>
      <c r="C121" s="156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2.75" customHeight="1" x14ac:dyDescent="0.25">
      <c r="A122" s="156"/>
      <c r="B122" s="156"/>
      <c r="C122" s="156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2.75" customHeight="1" x14ac:dyDescent="0.25">
      <c r="A123" s="156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2.75" customHeight="1" x14ac:dyDescent="0.25">
      <c r="A124" s="156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2.75" customHeight="1" x14ac:dyDescent="0.25">
      <c r="A125" s="156"/>
      <c r="B125" s="156"/>
      <c r="C125" s="156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2.75" customHeight="1" x14ac:dyDescent="0.25">
      <c r="A126" s="156"/>
      <c r="B126" s="156"/>
      <c r="C126" s="156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2.75" customHeight="1" x14ac:dyDescent="0.25">
      <c r="A127" s="156"/>
      <c r="B127" s="156"/>
      <c r="C127" s="156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2.75" customHeight="1" x14ac:dyDescent="0.25">
      <c r="A128" s="156"/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2.75" customHeight="1" x14ac:dyDescent="0.25">
      <c r="A129" s="156"/>
      <c r="B129" s="156"/>
      <c r="C129" s="156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2.75" customHeight="1" x14ac:dyDescent="0.25">
      <c r="A130" s="156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2.75" customHeight="1" x14ac:dyDescent="0.25">
      <c r="A131" s="156"/>
      <c r="B131" s="156"/>
      <c r="C131" s="156"/>
      <c r="D131" s="156"/>
      <c r="E131" s="156"/>
      <c r="F131" s="156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2.75" customHeight="1" x14ac:dyDescent="0.25">
      <c r="A132" s="156"/>
      <c r="B132" s="156"/>
      <c r="C132" s="156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2.75" customHeight="1" x14ac:dyDescent="0.25">
      <c r="A133" s="156"/>
      <c r="B133" s="156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2.75" customHeight="1" x14ac:dyDescent="0.25">
      <c r="A134" s="156"/>
      <c r="B134" s="156"/>
      <c r="C134" s="156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2.75" customHeight="1" x14ac:dyDescent="0.25">
      <c r="A135" s="156"/>
      <c r="B135" s="156"/>
      <c r="C135" s="156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2.75" customHeight="1" x14ac:dyDescent="0.25">
      <c r="A136" s="156"/>
      <c r="B136" s="156"/>
      <c r="C136" s="156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2.75" customHeight="1" x14ac:dyDescent="0.25">
      <c r="A137" s="156"/>
      <c r="B137" s="156"/>
      <c r="C137" s="156"/>
      <c r="D137" s="156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2.75" customHeight="1" x14ac:dyDescent="0.25">
      <c r="A138" s="156"/>
      <c r="B138" s="156"/>
      <c r="C138" s="156"/>
      <c r="D138" s="156"/>
      <c r="E138" s="156"/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2.75" customHeight="1" x14ac:dyDescent="0.25">
      <c r="A139" s="156"/>
      <c r="B139" s="156"/>
      <c r="C139" s="156"/>
      <c r="D139" s="156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2.75" customHeight="1" x14ac:dyDescent="0.25">
      <c r="A140" s="156"/>
      <c r="B140" s="156"/>
      <c r="C140" s="156"/>
      <c r="D140" s="156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2.75" customHeight="1" x14ac:dyDescent="0.25">
      <c r="A141" s="156"/>
      <c r="B141" s="156"/>
      <c r="C141" s="156"/>
      <c r="D141" s="156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2.75" customHeight="1" x14ac:dyDescent="0.25">
      <c r="A142" s="156"/>
      <c r="B142" s="156"/>
      <c r="C142" s="156"/>
      <c r="D142" s="156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2.75" customHeight="1" x14ac:dyDescent="0.25">
      <c r="A143" s="156"/>
      <c r="B143" s="156"/>
      <c r="C143" s="156"/>
      <c r="D143" s="156"/>
      <c r="E143" s="156"/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2.75" customHeight="1" x14ac:dyDescent="0.25">
      <c r="A144" s="156"/>
      <c r="B144" s="156"/>
      <c r="C144" s="156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2.75" customHeight="1" x14ac:dyDescent="0.25">
      <c r="A145" s="156"/>
      <c r="B145" s="156"/>
      <c r="C145" s="156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2.75" customHeight="1" x14ac:dyDescent="0.25">
      <c r="A146" s="156"/>
      <c r="B146" s="156"/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2.75" customHeight="1" x14ac:dyDescent="0.25">
      <c r="A147" s="156"/>
      <c r="B147" s="156"/>
      <c r="C147" s="156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2.75" customHeight="1" x14ac:dyDescent="0.25">
      <c r="A148" s="156"/>
      <c r="B148" s="156"/>
      <c r="C148" s="156"/>
      <c r="D148" s="156"/>
      <c r="E148" s="156"/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2.75" customHeight="1" x14ac:dyDescent="0.25">
      <c r="A149" s="156"/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2.75" customHeight="1" x14ac:dyDescent="0.25">
      <c r="A150" s="156"/>
      <c r="B150" s="156"/>
      <c r="C150" s="156"/>
      <c r="D150" s="156"/>
      <c r="E150" s="156"/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2.75" customHeight="1" x14ac:dyDescent="0.25">
      <c r="A151" s="156"/>
      <c r="B151" s="156"/>
      <c r="C151" s="156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2.75" customHeight="1" x14ac:dyDescent="0.25">
      <c r="A152" s="156"/>
      <c r="B152" s="156"/>
      <c r="C152" s="156"/>
      <c r="D152" s="156"/>
      <c r="E152" s="156"/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2.75" customHeight="1" x14ac:dyDescent="0.25">
      <c r="A153" s="156"/>
      <c r="B153" s="156"/>
      <c r="C153" s="156"/>
      <c r="D153" s="156"/>
      <c r="E153" s="156"/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2.75" customHeight="1" x14ac:dyDescent="0.25">
      <c r="A154" s="156"/>
      <c r="B154" s="156"/>
      <c r="C154" s="156"/>
      <c r="D154" s="156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2.75" customHeight="1" x14ac:dyDescent="0.25">
      <c r="A155" s="156"/>
      <c r="B155" s="156"/>
      <c r="C155" s="156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2.75" customHeight="1" x14ac:dyDescent="0.25">
      <c r="A156" s="156"/>
      <c r="B156" s="156"/>
      <c r="C156" s="156"/>
      <c r="D156" s="156"/>
      <c r="E156" s="156"/>
      <c r="F156" s="156"/>
      <c r="G156" s="156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2.75" customHeight="1" x14ac:dyDescent="0.25">
      <c r="A157" s="156"/>
      <c r="B157" s="156"/>
      <c r="C157" s="156"/>
      <c r="D157" s="156"/>
      <c r="E157" s="156"/>
      <c r="F157" s="156"/>
      <c r="G157" s="156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2.75" customHeight="1" x14ac:dyDescent="0.25">
      <c r="A158" s="156"/>
      <c r="B158" s="156"/>
      <c r="C158" s="156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2.75" customHeight="1" x14ac:dyDescent="0.25">
      <c r="A159" s="156"/>
      <c r="B159" s="156"/>
      <c r="C159" s="156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2.75" customHeight="1" x14ac:dyDescent="0.25">
      <c r="A160" s="156"/>
      <c r="B160" s="156"/>
      <c r="C160" s="156"/>
      <c r="D160" s="156"/>
      <c r="E160" s="156"/>
      <c r="F160" s="156"/>
      <c r="G160" s="156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2.75" customHeight="1" x14ac:dyDescent="0.25">
      <c r="A161" s="156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2.75" customHeight="1" x14ac:dyDescent="0.25">
      <c r="A162" s="156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2.75" customHeight="1" x14ac:dyDescent="0.25">
      <c r="A163" s="156"/>
      <c r="B163" s="156"/>
      <c r="C163" s="156"/>
      <c r="D163" s="156"/>
      <c r="E163" s="156"/>
      <c r="F163" s="156"/>
      <c r="G163" s="156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2.75" customHeight="1" x14ac:dyDescent="0.25">
      <c r="A164" s="156"/>
      <c r="B164" s="156"/>
      <c r="C164" s="156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2.75" customHeight="1" x14ac:dyDescent="0.25">
      <c r="A165" s="156"/>
      <c r="B165" s="156"/>
      <c r="C165" s="156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2.75" customHeight="1" x14ac:dyDescent="0.25">
      <c r="A166" s="156"/>
      <c r="B166" s="156"/>
      <c r="C166" s="156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2.75" customHeight="1" x14ac:dyDescent="0.25">
      <c r="A167" s="156"/>
      <c r="B167" s="156"/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2.75" customHeight="1" x14ac:dyDescent="0.25">
      <c r="A168" s="156"/>
      <c r="B168" s="156"/>
      <c r="C168" s="156"/>
      <c r="D168" s="156"/>
      <c r="E168" s="156"/>
      <c r="F168" s="156"/>
      <c r="G168" s="156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2.75" customHeight="1" x14ac:dyDescent="0.25">
      <c r="A169" s="156"/>
      <c r="B169" s="156"/>
      <c r="C169" s="156"/>
      <c r="D169" s="156"/>
      <c r="E169" s="156"/>
      <c r="F169" s="156"/>
      <c r="G169" s="156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2.75" customHeight="1" x14ac:dyDescent="0.25">
      <c r="A170" s="156"/>
      <c r="B170" s="156"/>
      <c r="C170" s="156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2.75" customHeight="1" x14ac:dyDescent="0.25">
      <c r="A171" s="156"/>
      <c r="B171" s="156"/>
      <c r="C171" s="156"/>
      <c r="D171" s="156"/>
      <c r="E171" s="156"/>
      <c r="F171" s="156"/>
      <c r="G171" s="156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2.75" customHeight="1" x14ac:dyDescent="0.25">
      <c r="A172" s="156"/>
      <c r="B172" s="156"/>
      <c r="C172" s="156"/>
      <c r="D172" s="156"/>
      <c r="E172" s="156"/>
      <c r="F172" s="156"/>
      <c r="G172" s="156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2.75" customHeight="1" x14ac:dyDescent="0.25">
      <c r="A173" s="156"/>
      <c r="B173" s="156"/>
      <c r="C173" s="156"/>
      <c r="D173" s="156"/>
      <c r="E173" s="156"/>
      <c r="F173" s="156"/>
      <c r="G173" s="156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2.75" customHeight="1" x14ac:dyDescent="0.25">
      <c r="A174" s="156"/>
      <c r="B174" s="156"/>
      <c r="C174" s="156"/>
      <c r="D174" s="156"/>
      <c r="E174" s="156"/>
      <c r="F174" s="156"/>
      <c r="G174" s="156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2.75" customHeight="1" x14ac:dyDescent="0.25">
      <c r="A175" s="156"/>
      <c r="B175" s="156"/>
      <c r="C175" s="156"/>
      <c r="D175" s="156"/>
      <c r="E175" s="156"/>
      <c r="F175" s="156"/>
      <c r="G175" s="156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2.75" customHeight="1" x14ac:dyDescent="0.25">
      <c r="A176" s="156"/>
      <c r="B176" s="156"/>
      <c r="C176" s="156"/>
      <c r="D176" s="156"/>
      <c r="E176" s="156"/>
      <c r="F176" s="156"/>
      <c r="G176" s="156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2.75" customHeight="1" x14ac:dyDescent="0.25">
      <c r="A177" s="156"/>
      <c r="B177" s="156"/>
      <c r="C177" s="156"/>
      <c r="D177" s="156"/>
      <c r="E177" s="156"/>
      <c r="F177" s="156"/>
      <c r="G177" s="156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2.75" customHeight="1" x14ac:dyDescent="0.25">
      <c r="A178" s="156"/>
      <c r="B178" s="156"/>
      <c r="C178" s="156"/>
      <c r="D178" s="156"/>
      <c r="E178" s="156"/>
      <c r="F178" s="156"/>
      <c r="G178" s="156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2.75" customHeight="1" x14ac:dyDescent="0.25">
      <c r="A179" s="156"/>
      <c r="B179" s="156"/>
      <c r="C179" s="156"/>
      <c r="D179" s="156"/>
      <c r="E179" s="156"/>
      <c r="F179" s="156"/>
      <c r="G179" s="156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2.75" customHeight="1" x14ac:dyDescent="0.25">
      <c r="A180" s="156"/>
      <c r="B180" s="156"/>
      <c r="C180" s="156"/>
      <c r="D180" s="156"/>
      <c r="E180" s="156"/>
      <c r="F180" s="156"/>
      <c r="G180" s="156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2.75" customHeight="1" x14ac:dyDescent="0.25">
      <c r="A181" s="156"/>
      <c r="B181" s="156"/>
      <c r="C181" s="156"/>
      <c r="D181" s="156"/>
      <c r="E181" s="156"/>
      <c r="F181" s="156"/>
      <c r="G181" s="156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2.75" customHeight="1" x14ac:dyDescent="0.25">
      <c r="A182" s="156"/>
      <c r="B182" s="156"/>
      <c r="C182" s="156"/>
      <c r="D182" s="156"/>
      <c r="E182" s="156"/>
      <c r="F182" s="156"/>
      <c r="G182" s="156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2.75" customHeight="1" x14ac:dyDescent="0.25">
      <c r="A183" s="156"/>
      <c r="B183" s="156"/>
      <c r="C183" s="156"/>
      <c r="D183" s="156"/>
      <c r="E183" s="156"/>
      <c r="F183" s="156"/>
      <c r="G183" s="156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2.75" customHeight="1" x14ac:dyDescent="0.25">
      <c r="A184" s="156"/>
      <c r="B184" s="156"/>
      <c r="C184" s="156"/>
      <c r="D184" s="156"/>
      <c r="E184" s="156"/>
      <c r="F184" s="156"/>
      <c r="G184" s="156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2.75" customHeight="1" x14ac:dyDescent="0.25">
      <c r="A185" s="156"/>
      <c r="B185" s="156"/>
      <c r="C185" s="156"/>
      <c r="D185" s="156"/>
      <c r="E185" s="156"/>
      <c r="F185" s="156"/>
      <c r="G185" s="156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2.75" customHeight="1" x14ac:dyDescent="0.25">
      <c r="A186" s="156"/>
      <c r="B186" s="156"/>
      <c r="C186" s="156"/>
      <c r="D186" s="156"/>
      <c r="E186" s="156"/>
      <c r="F186" s="156"/>
      <c r="G186" s="156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2.75" customHeight="1" x14ac:dyDescent="0.25">
      <c r="A187" s="156"/>
      <c r="B187" s="156"/>
      <c r="C187" s="156"/>
      <c r="D187" s="156"/>
      <c r="E187" s="156"/>
      <c r="F187" s="156"/>
      <c r="G187" s="156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2.75" customHeight="1" x14ac:dyDescent="0.25">
      <c r="A188" s="156"/>
      <c r="B188" s="156"/>
      <c r="C188" s="156"/>
      <c r="D188" s="156"/>
      <c r="E188" s="156"/>
      <c r="F188" s="156"/>
      <c r="G188" s="156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2.75" customHeight="1" x14ac:dyDescent="0.25">
      <c r="A189" s="156"/>
      <c r="B189" s="156"/>
      <c r="C189" s="156"/>
      <c r="D189" s="156"/>
      <c r="E189" s="156"/>
      <c r="F189" s="156"/>
      <c r="G189" s="156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2.75" customHeight="1" x14ac:dyDescent="0.25">
      <c r="A190" s="156"/>
      <c r="B190" s="156"/>
      <c r="C190" s="156"/>
      <c r="D190" s="156"/>
      <c r="E190" s="156"/>
      <c r="F190" s="156"/>
      <c r="G190" s="156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2.75" customHeight="1" x14ac:dyDescent="0.25">
      <c r="A191" s="156"/>
      <c r="B191" s="156"/>
      <c r="C191" s="156"/>
      <c r="D191" s="156"/>
      <c r="E191" s="156"/>
      <c r="F191" s="156"/>
      <c r="G191" s="156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2.75" customHeight="1" x14ac:dyDescent="0.25">
      <c r="A192" s="156"/>
      <c r="B192" s="156"/>
      <c r="C192" s="156"/>
      <c r="D192" s="156"/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2.75" customHeight="1" x14ac:dyDescent="0.25">
      <c r="A193" s="156"/>
      <c r="B193" s="156"/>
      <c r="C193" s="156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2.75" customHeight="1" x14ac:dyDescent="0.25">
      <c r="A194" s="156"/>
      <c r="B194" s="156"/>
      <c r="C194" s="156"/>
      <c r="D194" s="156"/>
      <c r="E194" s="156"/>
      <c r="F194" s="156"/>
      <c r="G194" s="156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2.75" customHeight="1" x14ac:dyDescent="0.25">
      <c r="A195" s="156"/>
      <c r="B195" s="156"/>
      <c r="C195" s="156"/>
      <c r="D195" s="156"/>
      <c r="E195" s="156"/>
      <c r="F195" s="156"/>
      <c r="G195" s="156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2.75" customHeight="1" x14ac:dyDescent="0.25">
      <c r="A196" s="156"/>
      <c r="B196" s="156"/>
      <c r="C196" s="156"/>
      <c r="D196" s="156"/>
      <c r="E196" s="156"/>
      <c r="F196" s="156"/>
      <c r="G196" s="156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2.75" customHeight="1" x14ac:dyDescent="0.25">
      <c r="A197" s="156"/>
      <c r="B197" s="156"/>
      <c r="C197" s="156"/>
      <c r="D197" s="156"/>
      <c r="E197" s="156"/>
      <c r="F197" s="156"/>
      <c r="G197" s="156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2.75" customHeight="1" x14ac:dyDescent="0.25">
      <c r="A198" s="156"/>
      <c r="B198" s="156"/>
      <c r="C198" s="156"/>
      <c r="D198" s="156"/>
      <c r="E198" s="156"/>
      <c r="F198" s="156"/>
      <c r="G198" s="156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2.75" customHeight="1" x14ac:dyDescent="0.25">
      <c r="A199" s="156"/>
      <c r="B199" s="156"/>
      <c r="C199" s="156"/>
      <c r="D199" s="156"/>
      <c r="E199" s="156"/>
      <c r="F199" s="156"/>
      <c r="G199" s="156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2.75" customHeight="1" x14ac:dyDescent="0.25">
      <c r="A200" s="156"/>
      <c r="B200" s="156"/>
      <c r="C200" s="156"/>
      <c r="D200" s="156"/>
      <c r="E200" s="156"/>
      <c r="F200" s="156"/>
      <c r="G200" s="156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2.75" customHeight="1" x14ac:dyDescent="0.25">
      <c r="A201" s="156"/>
      <c r="B201" s="156"/>
      <c r="C201" s="156"/>
      <c r="D201" s="156"/>
      <c r="E201" s="156"/>
      <c r="F201" s="156"/>
      <c r="G201" s="156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2.75" customHeight="1" x14ac:dyDescent="0.25">
      <c r="A202" s="156"/>
      <c r="B202" s="156"/>
      <c r="C202" s="156"/>
      <c r="D202" s="156"/>
      <c r="E202" s="156"/>
      <c r="F202" s="156"/>
      <c r="G202" s="156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2.75" customHeight="1" x14ac:dyDescent="0.25">
      <c r="A203" s="156"/>
      <c r="B203" s="156"/>
      <c r="C203" s="156"/>
      <c r="D203" s="156"/>
      <c r="E203" s="156"/>
      <c r="F203" s="156"/>
      <c r="G203" s="156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2.75" customHeight="1" x14ac:dyDescent="0.25">
      <c r="A204" s="156"/>
      <c r="B204" s="156"/>
      <c r="C204" s="156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2.75" customHeight="1" x14ac:dyDescent="0.25">
      <c r="A205" s="156"/>
      <c r="B205" s="156"/>
      <c r="C205" s="156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2.75" customHeight="1" x14ac:dyDescent="0.25">
      <c r="A206" s="156"/>
      <c r="B206" s="156"/>
      <c r="C206" s="156"/>
      <c r="D206" s="156"/>
      <c r="E206" s="156"/>
      <c r="F206" s="156"/>
      <c r="G206" s="156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2.75" customHeight="1" x14ac:dyDescent="0.25">
      <c r="A207" s="156"/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2.75" customHeight="1" x14ac:dyDescent="0.25">
      <c r="A208" s="156"/>
      <c r="B208" s="156"/>
      <c r="C208" s="156"/>
      <c r="D208" s="156"/>
      <c r="E208" s="156"/>
      <c r="F208" s="156"/>
      <c r="G208" s="156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2.75" customHeight="1" x14ac:dyDescent="0.25">
      <c r="A209" s="156"/>
      <c r="B209" s="156"/>
      <c r="C209" s="156"/>
      <c r="D209" s="156"/>
      <c r="E209" s="156"/>
      <c r="F209" s="156"/>
      <c r="G209" s="156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2.75" customHeight="1" x14ac:dyDescent="0.25">
      <c r="A210" s="156"/>
      <c r="B210" s="156"/>
      <c r="C210" s="156"/>
      <c r="D210" s="156"/>
      <c r="E210" s="156"/>
      <c r="F210" s="156"/>
      <c r="G210" s="156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2.75" customHeight="1" x14ac:dyDescent="0.25">
      <c r="A211" s="156"/>
      <c r="B211" s="156"/>
      <c r="C211" s="156"/>
      <c r="D211" s="156"/>
      <c r="E211" s="156"/>
      <c r="F211" s="156"/>
      <c r="G211" s="156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2.75" customHeight="1" x14ac:dyDescent="0.25">
      <c r="A212" s="156"/>
      <c r="B212" s="156"/>
      <c r="C212" s="156"/>
      <c r="D212" s="156"/>
      <c r="E212" s="156"/>
      <c r="F212" s="156"/>
      <c r="G212" s="156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2.75" customHeight="1" x14ac:dyDescent="0.25">
      <c r="A213" s="156"/>
      <c r="B213" s="156"/>
      <c r="C213" s="156"/>
      <c r="D213" s="156"/>
      <c r="E213" s="156"/>
      <c r="F213" s="156"/>
      <c r="G213" s="156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2.75" customHeight="1" x14ac:dyDescent="0.25">
      <c r="A214" s="156"/>
      <c r="B214" s="156"/>
      <c r="C214" s="156"/>
      <c r="D214" s="156"/>
      <c r="E214" s="156"/>
      <c r="F214" s="156"/>
      <c r="G214" s="156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2.75" customHeight="1" x14ac:dyDescent="0.25">
      <c r="A215" s="156"/>
      <c r="B215" s="156"/>
      <c r="C215" s="156"/>
      <c r="D215" s="156"/>
      <c r="E215" s="156"/>
      <c r="F215" s="156"/>
      <c r="G215" s="156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2.75" customHeight="1" x14ac:dyDescent="0.25">
      <c r="A216" s="156"/>
      <c r="B216" s="156"/>
      <c r="C216" s="156"/>
      <c r="D216" s="156"/>
      <c r="E216" s="156"/>
      <c r="F216" s="156"/>
      <c r="G216" s="156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2.75" customHeight="1" x14ac:dyDescent="0.25">
      <c r="A217" s="156"/>
      <c r="B217" s="156"/>
      <c r="C217" s="156"/>
      <c r="D217" s="156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2.75" customHeight="1" x14ac:dyDescent="0.25">
      <c r="A218" s="156"/>
      <c r="B218" s="156"/>
      <c r="C218" s="156"/>
      <c r="D218" s="156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2.75" customHeight="1" x14ac:dyDescent="0.25">
      <c r="A219" s="156"/>
      <c r="B219" s="156"/>
      <c r="C219" s="156"/>
      <c r="D219" s="156"/>
      <c r="E219" s="156"/>
      <c r="F219" s="156"/>
      <c r="G219" s="156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2.75" customHeight="1" x14ac:dyDescent="0.25">
      <c r="A220" s="156"/>
      <c r="B220" s="156"/>
      <c r="C220" s="156"/>
      <c r="D220" s="156"/>
      <c r="E220" s="156"/>
      <c r="F220" s="156"/>
      <c r="G220" s="156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2.75" customHeight="1" x14ac:dyDescent="0.25">
      <c r="A221" s="156"/>
      <c r="B221" s="156"/>
      <c r="C221" s="156"/>
      <c r="D221" s="156"/>
      <c r="E221" s="156"/>
      <c r="F221" s="156"/>
      <c r="G221" s="156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2.75" customHeight="1" x14ac:dyDescent="0.25">
      <c r="A222" s="156"/>
      <c r="B222" s="156"/>
      <c r="C222" s="156"/>
      <c r="D222" s="156"/>
      <c r="E222" s="156"/>
      <c r="F222" s="156"/>
      <c r="G222" s="156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2.75" customHeight="1" x14ac:dyDescent="0.25">
      <c r="A223" s="156"/>
      <c r="B223" s="156"/>
      <c r="C223" s="156"/>
      <c r="D223" s="156"/>
      <c r="E223" s="156"/>
      <c r="F223" s="156"/>
      <c r="G223" s="156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2.75" customHeight="1" x14ac:dyDescent="0.25">
      <c r="A224" s="156"/>
      <c r="B224" s="156"/>
      <c r="C224" s="156"/>
      <c r="D224" s="156"/>
      <c r="E224" s="156"/>
      <c r="F224" s="156"/>
      <c r="G224" s="156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2.75" customHeight="1" x14ac:dyDescent="0.25">
      <c r="A225" s="156"/>
      <c r="B225" s="156"/>
      <c r="C225" s="156"/>
      <c r="D225" s="156"/>
      <c r="E225" s="156"/>
      <c r="F225" s="156"/>
      <c r="G225" s="156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2.75" customHeight="1" x14ac:dyDescent="0.25">
      <c r="A226" s="156"/>
      <c r="B226" s="156"/>
      <c r="C226" s="156"/>
      <c r="D226" s="156"/>
      <c r="E226" s="156"/>
      <c r="F226" s="156"/>
      <c r="G226" s="156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2.75" customHeight="1" x14ac:dyDescent="0.25">
      <c r="A227" s="156"/>
      <c r="B227" s="156"/>
      <c r="C227" s="156"/>
      <c r="D227" s="156"/>
      <c r="E227" s="156"/>
      <c r="F227" s="156"/>
      <c r="G227" s="156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2.75" customHeight="1" x14ac:dyDescent="0.25">
      <c r="A228" s="156"/>
      <c r="B228" s="156"/>
      <c r="C228" s="156"/>
      <c r="D228" s="156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2.75" customHeight="1" x14ac:dyDescent="0.25">
      <c r="A229" s="156"/>
      <c r="B229" s="156"/>
      <c r="C229" s="156"/>
      <c r="D229" s="156"/>
      <c r="E229" s="156"/>
      <c r="F229" s="156"/>
      <c r="G229" s="156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2.75" customHeight="1" x14ac:dyDescent="0.25">
      <c r="A230" s="156"/>
      <c r="B230" s="156"/>
      <c r="C230" s="156"/>
      <c r="D230" s="156"/>
      <c r="E230" s="156"/>
      <c r="F230" s="156"/>
      <c r="G230" s="156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2.75" customHeight="1" x14ac:dyDescent="0.25">
      <c r="A231" s="156"/>
      <c r="B231" s="156"/>
      <c r="C231" s="156"/>
      <c r="D231" s="156"/>
      <c r="E231" s="156"/>
      <c r="F231" s="156"/>
      <c r="G231" s="156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2.75" customHeight="1" x14ac:dyDescent="0.25">
      <c r="A232" s="156"/>
      <c r="B232" s="156"/>
      <c r="C232" s="156"/>
      <c r="D232" s="156"/>
      <c r="E232" s="156"/>
      <c r="F232" s="156"/>
      <c r="G232" s="156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2.75" customHeight="1" x14ac:dyDescent="0.25">
      <c r="A233" s="156"/>
      <c r="B233" s="156"/>
      <c r="C233" s="156"/>
      <c r="D233" s="156"/>
      <c r="E233" s="156"/>
      <c r="F233" s="156"/>
      <c r="G233" s="156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2.75" customHeight="1" x14ac:dyDescent="0.25">
      <c r="A234" s="156"/>
      <c r="B234" s="156"/>
      <c r="C234" s="156"/>
      <c r="D234" s="156"/>
      <c r="E234" s="156"/>
      <c r="F234" s="156"/>
      <c r="G234" s="156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2.75" customHeight="1" x14ac:dyDescent="0.25">
      <c r="A235" s="156"/>
      <c r="B235" s="156"/>
      <c r="C235" s="156"/>
      <c r="D235" s="156"/>
      <c r="E235" s="156"/>
      <c r="F235" s="156"/>
      <c r="G235" s="156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2.75" customHeight="1" x14ac:dyDescent="0.25">
      <c r="A236" s="156"/>
      <c r="B236" s="156"/>
      <c r="C236" s="156"/>
      <c r="D236" s="156"/>
      <c r="E236" s="156"/>
      <c r="F236" s="156"/>
      <c r="G236" s="156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2.75" customHeight="1" x14ac:dyDescent="0.25">
      <c r="A237" s="156"/>
      <c r="B237" s="156"/>
      <c r="C237" s="156"/>
      <c r="D237" s="156"/>
      <c r="E237" s="156"/>
      <c r="F237" s="156"/>
      <c r="G237" s="156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2.75" customHeight="1" x14ac:dyDescent="0.25">
      <c r="A238" s="156"/>
      <c r="B238" s="156"/>
      <c r="C238" s="156"/>
      <c r="D238" s="156"/>
      <c r="E238" s="156"/>
      <c r="F238" s="156"/>
      <c r="G238" s="156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2.75" customHeight="1" x14ac:dyDescent="0.25">
      <c r="A239" s="156"/>
      <c r="B239" s="156"/>
      <c r="C239" s="156"/>
      <c r="D239" s="156"/>
      <c r="E239" s="156"/>
      <c r="F239" s="156"/>
      <c r="G239" s="156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2.75" customHeight="1" x14ac:dyDescent="0.25">
      <c r="A240" s="156"/>
      <c r="B240" s="156"/>
      <c r="C240" s="156"/>
      <c r="D240" s="156"/>
      <c r="E240" s="156"/>
      <c r="F240" s="156"/>
      <c r="G240" s="156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2.75" customHeight="1" x14ac:dyDescent="0.25">
      <c r="A241" s="156"/>
      <c r="B241" s="156"/>
      <c r="C241" s="156"/>
      <c r="D241" s="156"/>
      <c r="E241" s="156"/>
      <c r="F241" s="156"/>
      <c r="G241" s="156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2.75" customHeight="1" x14ac:dyDescent="0.25">
      <c r="A242" s="156"/>
      <c r="B242" s="156"/>
      <c r="C242" s="156"/>
      <c r="D242" s="156"/>
      <c r="E242" s="156"/>
      <c r="F242" s="156"/>
      <c r="G242" s="156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2.75" customHeight="1" x14ac:dyDescent="0.25">
      <c r="A243" s="156"/>
      <c r="B243" s="156"/>
      <c r="C243" s="156"/>
      <c r="D243" s="156"/>
      <c r="E243" s="156"/>
      <c r="F243" s="156"/>
      <c r="G243" s="156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2.75" customHeight="1" x14ac:dyDescent="0.25">
      <c r="A244" s="156"/>
      <c r="B244" s="156"/>
      <c r="C244" s="156"/>
      <c r="D244" s="156"/>
      <c r="E244" s="156"/>
      <c r="F244" s="156"/>
      <c r="G244" s="156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2.75" customHeight="1" x14ac:dyDescent="0.25">
      <c r="A245" s="156"/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2.75" customHeight="1" x14ac:dyDescent="0.25">
      <c r="A246" s="156"/>
      <c r="B246" s="156"/>
      <c r="C246" s="156"/>
      <c r="D246" s="156"/>
      <c r="E246" s="156"/>
      <c r="F246" s="156"/>
      <c r="G246" s="156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2.75" customHeight="1" x14ac:dyDescent="0.25">
      <c r="A247" s="156"/>
      <c r="B247" s="156"/>
      <c r="C247" s="156"/>
      <c r="D247" s="156"/>
      <c r="E247" s="156"/>
      <c r="F247" s="156"/>
      <c r="G247" s="156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2.75" customHeight="1" x14ac:dyDescent="0.25">
      <c r="A248" s="156"/>
      <c r="B248" s="156"/>
      <c r="C248" s="156"/>
      <c r="D248" s="156"/>
      <c r="E248" s="156"/>
      <c r="F248" s="156"/>
      <c r="G248" s="156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2.75" customHeight="1" x14ac:dyDescent="0.25">
      <c r="A249" s="156"/>
      <c r="B249" s="156"/>
      <c r="C249" s="156"/>
      <c r="D249" s="156"/>
      <c r="E249" s="156"/>
      <c r="F249" s="156"/>
      <c r="G249" s="156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2.75" customHeight="1" x14ac:dyDescent="0.25">
      <c r="A250" s="156"/>
      <c r="B250" s="156"/>
      <c r="C250" s="156"/>
      <c r="D250" s="156"/>
      <c r="E250" s="156"/>
      <c r="F250" s="156"/>
      <c r="G250" s="156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2.75" customHeight="1" x14ac:dyDescent="0.25">
      <c r="A251" s="156"/>
      <c r="B251" s="156"/>
      <c r="C251" s="156"/>
      <c r="D251" s="156"/>
      <c r="E251" s="156"/>
      <c r="F251" s="156"/>
      <c r="G251" s="156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2.75" customHeight="1" x14ac:dyDescent="0.25">
      <c r="A252" s="156"/>
      <c r="B252" s="156"/>
      <c r="C252" s="156"/>
      <c r="D252" s="156"/>
      <c r="E252" s="156"/>
      <c r="F252" s="156"/>
      <c r="G252" s="156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2.75" customHeight="1" x14ac:dyDescent="0.25">
      <c r="A253" s="156"/>
      <c r="B253" s="156"/>
      <c r="C253" s="156"/>
      <c r="D253" s="156"/>
      <c r="E253" s="156"/>
      <c r="F253" s="156"/>
      <c r="G253" s="156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2.75" customHeight="1" x14ac:dyDescent="0.25">
      <c r="A254" s="156"/>
      <c r="B254" s="156"/>
      <c r="C254" s="156"/>
      <c r="D254" s="156"/>
      <c r="E254" s="156"/>
      <c r="F254" s="156"/>
      <c r="G254" s="156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2.75" customHeight="1" x14ac:dyDescent="0.25">
      <c r="A255" s="156"/>
      <c r="B255" s="156"/>
      <c r="C255" s="156"/>
      <c r="D255" s="156"/>
      <c r="E255" s="156"/>
      <c r="F255" s="156"/>
      <c r="G255" s="156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2.75" customHeight="1" x14ac:dyDescent="0.25">
      <c r="A256" s="156"/>
      <c r="B256" s="156"/>
      <c r="C256" s="156"/>
      <c r="D256" s="156"/>
      <c r="E256" s="156"/>
      <c r="F256" s="156"/>
      <c r="G256" s="156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2.75" customHeight="1" x14ac:dyDescent="0.25">
      <c r="A257" s="156"/>
      <c r="B257" s="156"/>
      <c r="C257" s="156"/>
      <c r="D257" s="156"/>
      <c r="E257" s="156"/>
      <c r="F257" s="156"/>
      <c r="G257" s="156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2.75" customHeight="1" x14ac:dyDescent="0.25">
      <c r="A258" s="156"/>
      <c r="B258" s="156"/>
      <c r="C258" s="156"/>
      <c r="D258" s="156"/>
      <c r="E258" s="156"/>
      <c r="F258" s="156"/>
      <c r="G258" s="156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2.75" customHeight="1" x14ac:dyDescent="0.25">
      <c r="A259" s="156"/>
      <c r="B259" s="156"/>
      <c r="C259" s="156"/>
      <c r="D259" s="156"/>
      <c r="E259" s="156"/>
      <c r="F259" s="156"/>
      <c r="G259" s="156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2.75" customHeight="1" x14ac:dyDescent="0.25">
      <c r="A260" s="156"/>
      <c r="B260" s="156"/>
      <c r="C260" s="156"/>
      <c r="D260" s="156"/>
      <c r="E260" s="156"/>
      <c r="F260" s="156"/>
      <c r="G260" s="156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2.75" customHeight="1" x14ac:dyDescent="0.25">
      <c r="A261" s="156"/>
      <c r="B261" s="156"/>
      <c r="C261" s="156"/>
      <c r="D261" s="156"/>
      <c r="E261" s="156"/>
      <c r="F261" s="156"/>
      <c r="G261" s="156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2.75" customHeight="1" x14ac:dyDescent="0.25">
      <c r="A262" s="156"/>
      <c r="B262" s="156"/>
      <c r="C262" s="156"/>
      <c r="D262" s="156"/>
      <c r="E262" s="156"/>
      <c r="F262" s="156"/>
      <c r="G262" s="156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2.75" customHeight="1" x14ac:dyDescent="0.25">
      <c r="A263" s="156"/>
      <c r="B263" s="156"/>
      <c r="C263" s="156"/>
      <c r="D263" s="156"/>
      <c r="E263" s="156"/>
      <c r="F263" s="156"/>
      <c r="G263" s="156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2.75" customHeight="1" x14ac:dyDescent="0.25">
      <c r="A264" s="156"/>
      <c r="B264" s="156"/>
      <c r="C264" s="156"/>
      <c r="D264" s="156"/>
      <c r="E264" s="156"/>
      <c r="F264" s="156"/>
      <c r="G264" s="156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2.75" customHeight="1" x14ac:dyDescent="0.25">
      <c r="A265" s="156"/>
      <c r="B265" s="156"/>
      <c r="C265" s="156"/>
      <c r="D265" s="156"/>
      <c r="E265" s="156"/>
      <c r="F265" s="156"/>
      <c r="G265" s="156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2.75" customHeight="1" x14ac:dyDescent="0.25">
      <c r="A266" s="156"/>
      <c r="B266" s="156"/>
      <c r="C266" s="156"/>
      <c r="D266" s="156"/>
      <c r="E266" s="156"/>
      <c r="F266" s="156"/>
      <c r="G266" s="156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2.75" customHeight="1" x14ac:dyDescent="0.25">
      <c r="A267" s="156"/>
      <c r="B267" s="156"/>
      <c r="C267" s="156"/>
      <c r="D267" s="156"/>
      <c r="E267" s="156"/>
      <c r="F267" s="156"/>
      <c r="G267" s="156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2.75" customHeight="1" x14ac:dyDescent="0.25">
      <c r="A268" s="156"/>
      <c r="B268" s="156"/>
      <c r="C268" s="156"/>
      <c r="D268" s="156"/>
      <c r="E268" s="156"/>
      <c r="F268" s="156"/>
      <c r="G268" s="156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2.75" customHeight="1" x14ac:dyDescent="0.25">
      <c r="A269" s="156"/>
      <c r="B269" s="156"/>
      <c r="C269" s="156"/>
      <c r="D269" s="156"/>
      <c r="E269" s="156"/>
      <c r="F269" s="156"/>
      <c r="G269" s="156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2.75" customHeight="1" x14ac:dyDescent="0.25">
      <c r="A270" s="156"/>
      <c r="B270" s="156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2.75" customHeight="1" x14ac:dyDescent="0.25">
      <c r="A271" s="156"/>
      <c r="B271" s="156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2.75" customHeight="1" x14ac:dyDescent="0.25">
      <c r="A272" s="156"/>
      <c r="B272" s="156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2.75" customHeight="1" x14ac:dyDescent="0.25">
      <c r="A273" s="156"/>
      <c r="B273" s="156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2.75" customHeight="1" x14ac:dyDescent="0.25">
      <c r="A274" s="156"/>
      <c r="B274" s="156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2.75" customHeight="1" x14ac:dyDescent="0.25">
      <c r="A275" s="156"/>
      <c r="B275" s="156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2.75" customHeight="1" x14ac:dyDescent="0.25">
      <c r="A276" s="156"/>
      <c r="B276" s="156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2.75" customHeight="1" x14ac:dyDescent="0.25">
      <c r="A277" s="156"/>
      <c r="B277" s="156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2.75" customHeight="1" x14ac:dyDescent="0.25">
      <c r="A278" s="156"/>
      <c r="B278" s="156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2.75" customHeight="1" x14ac:dyDescent="0.25">
      <c r="A279" s="156"/>
      <c r="B279" s="156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2.75" customHeight="1" x14ac:dyDescent="0.25">
      <c r="A280" s="156"/>
      <c r="B280" s="156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2.75" customHeight="1" x14ac:dyDescent="0.25">
      <c r="A281" s="156"/>
      <c r="B281" s="156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2.75" customHeight="1" x14ac:dyDescent="0.25">
      <c r="A282" s="156"/>
      <c r="B282" s="156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2.75" customHeight="1" x14ac:dyDescent="0.25">
      <c r="A283" s="156"/>
      <c r="B283" s="156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2.75" customHeight="1" x14ac:dyDescent="0.25">
      <c r="A284" s="156"/>
      <c r="B284" s="156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2.75" customHeight="1" x14ac:dyDescent="0.25">
      <c r="A285" s="156"/>
      <c r="B285" s="156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2.75" customHeight="1" x14ac:dyDescent="0.25">
      <c r="A286" s="156"/>
      <c r="B286" s="156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2.75" customHeight="1" x14ac:dyDescent="0.25">
      <c r="A287" s="156"/>
      <c r="B287" s="156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2.75" customHeight="1" x14ac:dyDescent="0.25">
      <c r="A288" s="156"/>
      <c r="B288" s="156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2.75" customHeight="1" x14ac:dyDescent="0.25">
      <c r="A289" s="156"/>
      <c r="B289" s="156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2.75" customHeight="1" x14ac:dyDescent="0.25">
      <c r="A290" s="156"/>
      <c r="B290" s="156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2.75" customHeight="1" x14ac:dyDescent="0.25">
      <c r="A291" s="156"/>
      <c r="B291" s="156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2.75" customHeight="1" x14ac:dyDescent="0.25">
      <c r="A292" s="156"/>
      <c r="B292" s="156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2.75" customHeight="1" x14ac:dyDescent="0.25">
      <c r="A293" s="156"/>
      <c r="B293" s="156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2.75" customHeight="1" x14ac:dyDescent="0.25">
      <c r="A294" s="156"/>
      <c r="B294" s="156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2.75" customHeight="1" x14ac:dyDescent="0.25">
      <c r="A295" s="156"/>
      <c r="B295" s="156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2.75" customHeight="1" x14ac:dyDescent="0.25">
      <c r="A296" s="156"/>
      <c r="B296" s="156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2.75" customHeight="1" x14ac:dyDescent="0.25">
      <c r="A297" s="156"/>
      <c r="B297" s="156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2.75" customHeight="1" x14ac:dyDescent="0.25">
      <c r="A298" s="156"/>
      <c r="B298" s="156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2.75" customHeight="1" x14ac:dyDescent="0.25">
      <c r="A299" s="156"/>
      <c r="B299" s="156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2.75" customHeight="1" x14ac:dyDescent="0.25">
      <c r="A300" s="156"/>
      <c r="B300" s="156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2.75" customHeight="1" x14ac:dyDescent="0.25">
      <c r="A301" s="156"/>
      <c r="B301" s="156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2.75" customHeight="1" x14ac:dyDescent="0.25">
      <c r="A302" s="156"/>
      <c r="B302" s="156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2.75" customHeight="1" x14ac:dyDescent="0.25">
      <c r="A303" s="156"/>
      <c r="B303" s="156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2.75" customHeight="1" x14ac:dyDescent="0.25">
      <c r="A304" s="156"/>
      <c r="B304" s="156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2.75" customHeight="1" x14ac:dyDescent="0.25">
      <c r="A305" s="156"/>
      <c r="B305" s="156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2.75" customHeight="1" x14ac:dyDescent="0.25">
      <c r="A306" s="156"/>
      <c r="B306" s="156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2.75" customHeight="1" x14ac:dyDescent="0.25">
      <c r="A307" s="156"/>
      <c r="B307" s="156"/>
      <c r="C307" s="156"/>
      <c r="D307" s="156"/>
      <c r="E307" s="156"/>
      <c r="F307" s="156"/>
      <c r="G307" s="156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2.75" customHeight="1" x14ac:dyDescent="0.25">
      <c r="A308" s="156"/>
      <c r="B308" s="156"/>
      <c r="C308" s="156"/>
      <c r="D308" s="156"/>
      <c r="E308" s="156"/>
      <c r="F308" s="156"/>
      <c r="G308" s="156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2.75" customHeight="1" x14ac:dyDescent="0.25">
      <c r="A309" s="156"/>
      <c r="B309" s="156"/>
      <c r="C309" s="156"/>
      <c r="D309" s="156"/>
      <c r="E309" s="156"/>
      <c r="F309" s="156"/>
      <c r="G309" s="156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2.75" customHeight="1" x14ac:dyDescent="0.25">
      <c r="A310" s="156"/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2.75" customHeight="1" x14ac:dyDescent="0.25">
      <c r="A311" s="156"/>
      <c r="B311" s="156"/>
      <c r="C311" s="156"/>
      <c r="D311" s="156"/>
      <c r="E311" s="156"/>
      <c r="F311" s="156"/>
      <c r="G311" s="156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2.75" customHeight="1" x14ac:dyDescent="0.25">
      <c r="A312" s="156"/>
      <c r="B312" s="156"/>
      <c r="C312" s="156"/>
      <c r="D312" s="156"/>
      <c r="E312" s="156"/>
      <c r="F312" s="156"/>
      <c r="G312" s="156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2.75" customHeight="1" x14ac:dyDescent="0.25">
      <c r="A313" s="156"/>
      <c r="B313" s="156"/>
      <c r="C313" s="156"/>
      <c r="D313" s="156"/>
      <c r="E313" s="156"/>
      <c r="F313" s="156"/>
      <c r="G313" s="156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2.75" customHeight="1" x14ac:dyDescent="0.25">
      <c r="A314" s="156"/>
      <c r="B314" s="156"/>
      <c r="C314" s="156"/>
      <c r="D314" s="156"/>
      <c r="E314" s="156"/>
      <c r="F314" s="156"/>
      <c r="G314" s="156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2.75" customHeight="1" x14ac:dyDescent="0.25">
      <c r="A315" s="156"/>
      <c r="B315" s="156"/>
      <c r="C315" s="156"/>
      <c r="D315" s="156"/>
      <c r="E315" s="156"/>
      <c r="F315" s="156"/>
      <c r="G315" s="156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2.75" customHeight="1" x14ac:dyDescent="0.25">
      <c r="A316" s="156"/>
      <c r="B316" s="156"/>
      <c r="C316" s="156"/>
      <c r="D316" s="156"/>
      <c r="E316" s="156"/>
      <c r="F316" s="156"/>
      <c r="G316" s="156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2.75" customHeight="1" x14ac:dyDescent="0.25">
      <c r="A317" s="156"/>
      <c r="B317" s="156"/>
      <c r="C317" s="156"/>
      <c r="D317" s="156"/>
      <c r="E317" s="156"/>
      <c r="F317" s="156"/>
      <c r="G317" s="156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2.75" customHeight="1" x14ac:dyDescent="0.25">
      <c r="A318" s="156"/>
      <c r="B318" s="156"/>
      <c r="C318" s="156"/>
      <c r="D318" s="156"/>
      <c r="E318" s="156"/>
      <c r="F318" s="156"/>
      <c r="G318" s="156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2.75" customHeight="1" x14ac:dyDescent="0.25">
      <c r="A319" s="156"/>
      <c r="B319" s="156"/>
      <c r="C319" s="156"/>
      <c r="D319" s="156"/>
      <c r="E319" s="156"/>
      <c r="F319" s="156"/>
      <c r="G319" s="156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2.75" customHeight="1" x14ac:dyDescent="0.25">
      <c r="A320" s="156"/>
      <c r="B320" s="156"/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2.75" customHeight="1" x14ac:dyDescent="0.25">
      <c r="A321" s="156"/>
      <c r="B321" s="156"/>
      <c r="C321" s="156"/>
      <c r="D321" s="156"/>
      <c r="E321" s="156"/>
      <c r="F321" s="156"/>
      <c r="G321" s="156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2.75" customHeight="1" x14ac:dyDescent="0.25">
      <c r="A322" s="156"/>
      <c r="B322" s="156"/>
      <c r="C322" s="156"/>
      <c r="D322" s="156"/>
      <c r="E322" s="156"/>
      <c r="F322" s="156"/>
      <c r="G322" s="156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2.75" customHeight="1" x14ac:dyDescent="0.25">
      <c r="A323" s="156"/>
      <c r="B323" s="156"/>
      <c r="C323" s="156"/>
      <c r="D323" s="156"/>
      <c r="E323" s="156"/>
      <c r="F323" s="156"/>
      <c r="G323" s="156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2.75" customHeight="1" x14ac:dyDescent="0.25">
      <c r="A324" s="156"/>
      <c r="B324" s="156"/>
      <c r="C324" s="156"/>
      <c r="D324" s="156"/>
      <c r="E324" s="156"/>
      <c r="F324" s="156"/>
      <c r="G324" s="156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2.75" customHeight="1" x14ac:dyDescent="0.25">
      <c r="A325" s="156"/>
      <c r="B325" s="156"/>
      <c r="C325" s="156"/>
      <c r="D325" s="156"/>
      <c r="E325" s="156"/>
      <c r="F325" s="156"/>
      <c r="G325" s="156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2.75" customHeight="1" x14ac:dyDescent="0.25">
      <c r="A326" s="156"/>
      <c r="B326" s="156"/>
      <c r="C326" s="156"/>
      <c r="D326" s="156"/>
      <c r="E326" s="156"/>
      <c r="F326" s="156"/>
      <c r="G326" s="156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2.75" customHeight="1" x14ac:dyDescent="0.25">
      <c r="A327" s="156"/>
      <c r="B327" s="156"/>
      <c r="C327" s="156"/>
      <c r="D327" s="156"/>
      <c r="E327" s="156"/>
      <c r="F327" s="156"/>
      <c r="G327" s="156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2.75" customHeight="1" x14ac:dyDescent="0.25">
      <c r="A328" s="156"/>
      <c r="B328" s="156"/>
      <c r="C328" s="156"/>
      <c r="D328" s="156"/>
      <c r="E328" s="156"/>
      <c r="F328" s="156"/>
      <c r="G328" s="156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2.75" customHeight="1" x14ac:dyDescent="0.25">
      <c r="A329" s="156"/>
      <c r="B329" s="156"/>
      <c r="C329" s="156"/>
      <c r="D329" s="156"/>
      <c r="E329" s="156"/>
      <c r="F329" s="156"/>
      <c r="G329" s="156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2.75" customHeight="1" x14ac:dyDescent="0.25">
      <c r="A330" s="156"/>
      <c r="B330" s="156"/>
      <c r="C330" s="156"/>
      <c r="D330" s="156"/>
      <c r="E330" s="156"/>
      <c r="F330" s="156"/>
      <c r="G330" s="156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2.75" customHeight="1" x14ac:dyDescent="0.25">
      <c r="A331" s="156"/>
      <c r="B331" s="156"/>
      <c r="C331" s="156"/>
      <c r="D331" s="156"/>
      <c r="E331" s="156"/>
      <c r="F331" s="156"/>
      <c r="G331" s="156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2.75" customHeight="1" x14ac:dyDescent="0.25">
      <c r="A332" s="156"/>
      <c r="B332" s="156"/>
      <c r="C332" s="156"/>
      <c r="D332" s="156"/>
      <c r="E332" s="156"/>
      <c r="F332" s="156"/>
      <c r="G332" s="156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2.75" customHeight="1" x14ac:dyDescent="0.25">
      <c r="A333" s="156"/>
      <c r="B333" s="156"/>
      <c r="C333" s="156"/>
      <c r="D333" s="156"/>
      <c r="E333" s="156"/>
      <c r="F333" s="156"/>
      <c r="G333" s="156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2.75" customHeight="1" x14ac:dyDescent="0.25">
      <c r="A334" s="156"/>
      <c r="B334" s="156"/>
      <c r="C334" s="156"/>
      <c r="D334" s="156"/>
      <c r="E334" s="156"/>
      <c r="F334" s="156"/>
      <c r="G334" s="156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2.75" customHeight="1" x14ac:dyDescent="0.25">
      <c r="A335" s="156"/>
      <c r="B335" s="156"/>
      <c r="C335" s="156"/>
      <c r="D335" s="156"/>
      <c r="E335" s="156"/>
      <c r="F335" s="156"/>
      <c r="G335" s="156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2.75" customHeight="1" x14ac:dyDescent="0.25">
      <c r="A336" s="156"/>
      <c r="B336" s="156"/>
      <c r="C336" s="156"/>
      <c r="D336" s="156"/>
      <c r="E336" s="156"/>
      <c r="F336" s="156"/>
      <c r="G336" s="156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2.75" customHeight="1" x14ac:dyDescent="0.25">
      <c r="A337" s="156"/>
      <c r="B337" s="156"/>
      <c r="C337" s="156"/>
      <c r="D337" s="156"/>
      <c r="E337" s="156"/>
      <c r="F337" s="156"/>
      <c r="G337" s="156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2.75" customHeight="1" x14ac:dyDescent="0.25">
      <c r="A338" s="156"/>
      <c r="B338" s="156"/>
      <c r="C338" s="156"/>
      <c r="D338" s="156"/>
      <c r="E338" s="156"/>
      <c r="F338" s="156"/>
      <c r="G338" s="156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2.75" customHeight="1" x14ac:dyDescent="0.25">
      <c r="A339" s="156"/>
      <c r="B339" s="156"/>
      <c r="C339" s="156"/>
      <c r="D339" s="156"/>
      <c r="E339" s="156"/>
      <c r="F339" s="156"/>
      <c r="G339" s="156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2.75" customHeight="1" x14ac:dyDescent="0.25">
      <c r="A340" s="156"/>
      <c r="B340" s="156"/>
      <c r="C340" s="156"/>
      <c r="D340" s="156"/>
      <c r="E340" s="156"/>
      <c r="F340" s="156"/>
      <c r="G340" s="156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2.75" customHeight="1" x14ac:dyDescent="0.25">
      <c r="A341" s="156"/>
      <c r="B341" s="156"/>
      <c r="C341" s="156"/>
      <c r="D341" s="156"/>
      <c r="E341" s="156"/>
      <c r="F341" s="156"/>
      <c r="G341" s="156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2.75" customHeight="1" x14ac:dyDescent="0.25">
      <c r="A342" s="156"/>
      <c r="B342" s="156"/>
      <c r="C342" s="156"/>
      <c r="D342" s="156"/>
      <c r="E342" s="156"/>
      <c r="F342" s="156"/>
      <c r="G342" s="156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2.75" customHeight="1" x14ac:dyDescent="0.25">
      <c r="A343" s="156"/>
      <c r="B343" s="156"/>
      <c r="C343" s="156"/>
      <c r="D343" s="156"/>
      <c r="E343" s="156"/>
      <c r="F343" s="156"/>
      <c r="G343" s="156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2.75" customHeight="1" x14ac:dyDescent="0.25">
      <c r="A344" s="156"/>
      <c r="B344" s="156"/>
      <c r="C344" s="156"/>
      <c r="D344" s="156"/>
      <c r="E344" s="156"/>
      <c r="F344" s="156"/>
      <c r="G344" s="156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2.75" customHeight="1" x14ac:dyDescent="0.25">
      <c r="A345" s="156"/>
      <c r="B345" s="156"/>
      <c r="C345" s="156"/>
      <c r="D345" s="156"/>
      <c r="E345" s="156"/>
      <c r="F345" s="156"/>
      <c r="G345" s="156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2.75" customHeight="1" x14ac:dyDescent="0.25">
      <c r="A346" s="156"/>
      <c r="B346" s="156"/>
      <c r="C346" s="156"/>
      <c r="D346" s="156"/>
      <c r="E346" s="156"/>
      <c r="F346" s="156"/>
      <c r="G346" s="156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2.75" customHeight="1" x14ac:dyDescent="0.25">
      <c r="A347" s="156"/>
      <c r="B347" s="156"/>
      <c r="C347" s="156"/>
      <c r="D347" s="156"/>
      <c r="E347" s="156"/>
      <c r="F347" s="156"/>
      <c r="G347" s="156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2.75" customHeight="1" x14ac:dyDescent="0.25">
      <c r="A348" s="156"/>
      <c r="B348" s="156"/>
      <c r="C348" s="156"/>
      <c r="D348" s="156"/>
      <c r="E348" s="156"/>
      <c r="F348" s="156"/>
      <c r="G348" s="156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2.75" customHeight="1" x14ac:dyDescent="0.25">
      <c r="A349" s="156"/>
      <c r="B349" s="156"/>
      <c r="C349" s="156"/>
      <c r="D349" s="156"/>
      <c r="E349" s="156"/>
      <c r="F349" s="156"/>
      <c r="G349" s="156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2.75" customHeight="1" x14ac:dyDescent="0.25">
      <c r="A350" s="156"/>
      <c r="B350" s="156"/>
      <c r="C350" s="156"/>
      <c r="D350" s="156"/>
      <c r="E350" s="156"/>
      <c r="F350" s="156"/>
      <c r="G350" s="156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2.75" customHeight="1" x14ac:dyDescent="0.25">
      <c r="A351" s="156"/>
      <c r="B351" s="156"/>
      <c r="C351" s="156"/>
      <c r="D351" s="156"/>
      <c r="E351" s="156"/>
      <c r="F351" s="156"/>
      <c r="G351" s="156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2.75" customHeight="1" x14ac:dyDescent="0.25">
      <c r="A352" s="156"/>
      <c r="B352" s="156"/>
      <c r="C352" s="156"/>
      <c r="D352" s="156"/>
      <c r="E352" s="156"/>
      <c r="F352" s="156"/>
      <c r="G352" s="156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2.75" customHeight="1" x14ac:dyDescent="0.25">
      <c r="A353" s="156"/>
      <c r="B353" s="156"/>
      <c r="C353" s="156"/>
      <c r="D353" s="156"/>
      <c r="E353" s="156"/>
      <c r="F353" s="156"/>
      <c r="G353" s="156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2.75" customHeight="1" x14ac:dyDescent="0.25">
      <c r="A354" s="156"/>
      <c r="B354" s="156"/>
      <c r="C354" s="156"/>
      <c r="D354" s="156"/>
      <c r="E354" s="156"/>
      <c r="F354" s="156"/>
      <c r="G354" s="156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2.75" customHeight="1" x14ac:dyDescent="0.25">
      <c r="A355" s="156"/>
      <c r="B355" s="156"/>
      <c r="C355" s="156"/>
      <c r="D355" s="156"/>
      <c r="E355" s="156"/>
      <c r="F355" s="156"/>
      <c r="G355" s="156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2.75" customHeight="1" x14ac:dyDescent="0.25">
      <c r="A356" s="156"/>
      <c r="B356" s="156"/>
      <c r="C356" s="156"/>
      <c r="D356" s="156"/>
      <c r="E356" s="156"/>
      <c r="F356" s="156"/>
      <c r="G356" s="156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2.75" customHeight="1" x14ac:dyDescent="0.25">
      <c r="A357" s="156"/>
      <c r="B357" s="156"/>
      <c r="C357" s="156"/>
      <c r="D357" s="156"/>
      <c r="E357" s="156"/>
      <c r="F357" s="156"/>
      <c r="G357" s="156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2.75" customHeight="1" x14ac:dyDescent="0.25">
      <c r="A358" s="156"/>
      <c r="B358" s="156"/>
      <c r="C358" s="156"/>
      <c r="D358" s="156"/>
      <c r="E358" s="156"/>
      <c r="F358" s="156"/>
      <c r="G358" s="156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2.75" customHeight="1" x14ac:dyDescent="0.25">
      <c r="A359" s="156"/>
      <c r="B359" s="156"/>
      <c r="C359" s="156"/>
      <c r="D359" s="156"/>
      <c r="E359" s="156"/>
      <c r="F359" s="156"/>
      <c r="G359" s="156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2.75" customHeight="1" x14ac:dyDescent="0.25">
      <c r="A360" s="156"/>
      <c r="B360" s="156"/>
      <c r="C360" s="156"/>
      <c r="D360" s="156"/>
      <c r="E360" s="156"/>
      <c r="F360" s="156"/>
      <c r="G360" s="156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2.75" customHeight="1" x14ac:dyDescent="0.25">
      <c r="A361" s="156"/>
      <c r="B361" s="156"/>
      <c r="C361" s="156"/>
      <c r="D361" s="156"/>
      <c r="E361" s="156"/>
      <c r="F361" s="156"/>
      <c r="G361" s="156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2.75" customHeight="1" x14ac:dyDescent="0.25">
      <c r="A362" s="156"/>
      <c r="B362" s="156"/>
      <c r="C362" s="156"/>
      <c r="D362" s="156"/>
      <c r="E362" s="156"/>
      <c r="F362" s="156"/>
      <c r="G362" s="156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2.75" customHeight="1" x14ac:dyDescent="0.25">
      <c r="A363" s="156"/>
      <c r="B363" s="156"/>
      <c r="C363" s="156"/>
      <c r="D363" s="156"/>
      <c r="E363" s="156"/>
      <c r="F363" s="156"/>
      <c r="G363" s="156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2.75" customHeight="1" x14ac:dyDescent="0.25">
      <c r="A364" s="156"/>
      <c r="B364" s="156"/>
      <c r="C364" s="156"/>
      <c r="D364" s="156"/>
      <c r="E364" s="156"/>
      <c r="F364" s="156"/>
      <c r="G364" s="156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2.75" customHeight="1" x14ac:dyDescent="0.25">
      <c r="A365" s="156"/>
      <c r="B365" s="156"/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2.75" customHeight="1" x14ac:dyDescent="0.25">
      <c r="A366" s="156"/>
      <c r="B366" s="156"/>
      <c r="C366" s="156"/>
      <c r="D366" s="156"/>
      <c r="E366" s="156"/>
      <c r="F366" s="156"/>
      <c r="G366" s="156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2.75" customHeight="1" x14ac:dyDescent="0.25">
      <c r="A367" s="156"/>
      <c r="B367" s="156"/>
      <c r="C367" s="156"/>
      <c r="D367" s="156"/>
      <c r="E367" s="156"/>
      <c r="F367" s="156"/>
      <c r="G367" s="156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2.75" customHeight="1" x14ac:dyDescent="0.25">
      <c r="A368" s="156"/>
      <c r="B368" s="156"/>
      <c r="C368" s="156"/>
      <c r="D368" s="156"/>
      <c r="E368" s="156"/>
      <c r="F368" s="156"/>
      <c r="G368" s="156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2.75" customHeight="1" x14ac:dyDescent="0.25">
      <c r="A369" s="156"/>
      <c r="B369" s="156"/>
      <c r="C369" s="156"/>
      <c r="D369" s="156"/>
      <c r="E369" s="156"/>
      <c r="F369" s="156"/>
      <c r="G369" s="156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2.75" customHeight="1" x14ac:dyDescent="0.25">
      <c r="A370" s="156"/>
      <c r="B370" s="156"/>
      <c r="C370" s="156"/>
      <c r="D370" s="156"/>
      <c r="E370" s="156"/>
      <c r="F370" s="156"/>
      <c r="G370" s="156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2.75" customHeight="1" x14ac:dyDescent="0.25">
      <c r="A371" s="156"/>
      <c r="B371" s="156"/>
      <c r="C371" s="156"/>
      <c r="D371" s="156"/>
      <c r="E371" s="156"/>
      <c r="F371" s="156"/>
      <c r="G371" s="156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2.75" customHeight="1" x14ac:dyDescent="0.25">
      <c r="A372" s="156"/>
      <c r="B372" s="156"/>
      <c r="C372" s="156"/>
      <c r="D372" s="156"/>
      <c r="E372" s="156"/>
      <c r="F372" s="156"/>
      <c r="G372" s="156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2.75" customHeight="1" x14ac:dyDescent="0.25">
      <c r="A373" s="156"/>
      <c r="B373" s="156"/>
      <c r="C373" s="156"/>
      <c r="D373" s="156"/>
      <c r="E373" s="156"/>
      <c r="F373" s="156"/>
      <c r="G373" s="156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2.75" customHeight="1" x14ac:dyDescent="0.25">
      <c r="A374" s="156"/>
      <c r="B374" s="156"/>
      <c r="C374" s="156"/>
      <c r="D374" s="156"/>
      <c r="E374" s="156"/>
      <c r="F374" s="156"/>
      <c r="G374" s="156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2.75" customHeight="1" x14ac:dyDescent="0.25">
      <c r="A375" s="156"/>
      <c r="B375" s="156"/>
      <c r="C375" s="156"/>
      <c r="D375" s="156"/>
      <c r="E375" s="156"/>
      <c r="F375" s="156"/>
      <c r="G375" s="156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2.75" customHeight="1" x14ac:dyDescent="0.25">
      <c r="A376" s="156"/>
      <c r="B376" s="156"/>
      <c r="C376" s="156"/>
      <c r="D376" s="156"/>
      <c r="E376" s="156"/>
      <c r="F376" s="156"/>
      <c r="G376" s="156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2.75" customHeight="1" x14ac:dyDescent="0.25">
      <c r="A377" s="156"/>
      <c r="B377" s="156"/>
      <c r="C377" s="156"/>
      <c r="D377" s="156"/>
      <c r="E377" s="156"/>
      <c r="F377" s="156"/>
      <c r="G377" s="156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2.75" customHeight="1" x14ac:dyDescent="0.25">
      <c r="A378" s="156"/>
      <c r="B378" s="156"/>
      <c r="C378" s="156"/>
      <c r="D378" s="156"/>
      <c r="E378" s="156"/>
      <c r="F378" s="156"/>
      <c r="G378" s="156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2.75" customHeight="1" x14ac:dyDescent="0.25">
      <c r="A379" s="156"/>
      <c r="B379" s="156"/>
      <c r="C379" s="156"/>
      <c r="D379" s="156"/>
      <c r="E379" s="156"/>
      <c r="F379" s="156"/>
      <c r="G379" s="156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2.75" customHeight="1" x14ac:dyDescent="0.25">
      <c r="A380" s="156"/>
      <c r="B380" s="156"/>
      <c r="C380" s="156"/>
      <c r="D380" s="156"/>
      <c r="E380" s="156"/>
      <c r="F380" s="156"/>
      <c r="G380" s="156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2.75" customHeight="1" x14ac:dyDescent="0.25">
      <c r="A381" s="156"/>
      <c r="B381" s="156"/>
      <c r="C381" s="156"/>
      <c r="D381" s="156"/>
      <c r="E381" s="156"/>
      <c r="F381" s="156"/>
      <c r="G381" s="156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2.75" customHeight="1" x14ac:dyDescent="0.25">
      <c r="A382" s="156"/>
      <c r="B382" s="156"/>
      <c r="C382" s="156"/>
      <c r="D382" s="156"/>
      <c r="E382" s="156"/>
      <c r="F382" s="156"/>
      <c r="G382" s="156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2.75" customHeight="1" x14ac:dyDescent="0.25">
      <c r="A383" s="156"/>
      <c r="B383" s="156"/>
      <c r="C383" s="156"/>
      <c r="D383" s="156"/>
      <c r="E383" s="156"/>
      <c r="F383" s="156"/>
      <c r="G383" s="156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2.75" customHeight="1" x14ac:dyDescent="0.25">
      <c r="A384" s="156"/>
      <c r="B384" s="156"/>
      <c r="C384" s="156"/>
      <c r="D384" s="156"/>
      <c r="E384" s="156"/>
      <c r="F384" s="156"/>
      <c r="G384" s="156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2.75" customHeight="1" x14ac:dyDescent="0.25">
      <c r="A385" s="156"/>
      <c r="B385" s="156"/>
      <c r="C385" s="156"/>
      <c r="D385" s="156"/>
      <c r="E385" s="156"/>
      <c r="F385" s="156"/>
      <c r="G385" s="156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2.75" customHeight="1" x14ac:dyDescent="0.25">
      <c r="A386" s="156"/>
      <c r="B386" s="156"/>
      <c r="C386" s="156"/>
      <c r="D386" s="156"/>
      <c r="E386" s="156"/>
      <c r="F386" s="156"/>
      <c r="G386" s="156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2.75" customHeight="1" x14ac:dyDescent="0.25">
      <c r="A387" s="156"/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2.75" customHeight="1" x14ac:dyDescent="0.25">
      <c r="A388" s="156"/>
      <c r="B388" s="156"/>
      <c r="C388" s="156"/>
      <c r="D388" s="156"/>
      <c r="E388" s="156"/>
      <c r="F388" s="156"/>
      <c r="G388" s="156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2.75" customHeight="1" x14ac:dyDescent="0.25">
      <c r="A389" s="156"/>
      <c r="B389" s="156"/>
      <c r="C389" s="156"/>
      <c r="D389" s="156"/>
      <c r="E389" s="156"/>
      <c r="F389" s="156"/>
      <c r="G389" s="156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2.75" customHeight="1" x14ac:dyDescent="0.25">
      <c r="A390" s="156"/>
      <c r="B390" s="156"/>
      <c r="C390" s="156"/>
      <c r="D390" s="156"/>
      <c r="E390" s="156"/>
      <c r="F390" s="156"/>
      <c r="G390" s="156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2.75" customHeight="1" x14ac:dyDescent="0.25">
      <c r="A391" s="156"/>
      <c r="B391" s="156"/>
      <c r="C391" s="156"/>
      <c r="D391" s="156"/>
      <c r="E391" s="156"/>
      <c r="F391" s="156"/>
      <c r="G391" s="156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2.75" customHeight="1" x14ac:dyDescent="0.25">
      <c r="A392" s="156"/>
      <c r="B392" s="156"/>
      <c r="C392" s="156"/>
      <c r="D392" s="156"/>
      <c r="E392" s="156"/>
      <c r="F392" s="156"/>
      <c r="G392" s="156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2.75" customHeight="1" x14ac:dyDescent="0.25">
      <c r="A393" s="156"/>
      <c r="B393" s="156"/>
      <c r="C393" s="156"/>
      <c r="D393" s="156"/>
      <c r="E393" s="156"/>
      <c r="F393" s="156"/>
      <c r="G393" s="156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2.75" customHeight="1" x14ac:dyDescent="0.25">
      <c r="A394" s="156"/>
      <c r="B394" s="156"/>
      <c r="C394" s="156"/>
      <c r="D394" s="156"/>
      <c r="E394" s="156"/>
      <c r="F394" s="156"/>
      <c r="G394" s="156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2.75" customHeight="1" x14ac:dyDescent="0.25">
      <c r="A395" s="156"/>
      <c r="B395" s="156"/>
      <c r="C395" s="156"/>
      <c r="D395" s="156"/>
      <c r="E395" s="156"/>
      <c r="F395" s="156"/>
      <c r="G395" s="156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2.75" customHeight="1" x14ac:dyDescent="0.25">
      <c r="A396" s="156"/>
      <c r="B396" s="156"/>
      <c r="C396" s="156"/>
      <c r="D396" s="156"/>
      <c r="E396" s="156"/>
      <c r="F396" s="156"/>
      <c r="G396" s="156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2.75" customHeight="1" x14ac:dyDescent="0.25">
      <c r="A397" s="156"/>
      <c r="B397" s="156"/>
      <c r="C397" s="156"/>
      <c r="D397" s="156"/>
      <c r="E397" s="156"/>
      <c r="F397" s="156"/>
      <c r="G397" s="156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2.75" customHeight="1" x14ac:dyDescent="0.25">
      <c r="A398" s="156"/>
      <c r="B398" s="156"/>
      <c r="C398" s="156"/>
      <c r="D398" s="156"/>
      <c r="E398" s="156"/>
      <c r="F398" s="156"/>
      <c r="G398" s="156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2.75" customHeight="1" x14ac:dyDescent="0.25">
      <c r="A399" s="156"/>
      <c r="B399" s="156"/>
      <c r="C399" s="156"/>
      <c r="D399" s="156"/>
      <c r="E399" s="156"/>
      <c r="F399" s="156"/>
      <c r="G399" s="156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2.75" customHeight="1" x14ac:dyDescent="0.25">
      <c r="A400" s="156"/>
      <c r="B400" s="156"/>
      <c r="C400" s="156"/>
      <c r="D400" s="156"/>
      <c r="E400" s="156"/>
      <c r="F400" s="156"/>
      <c r="G400" s="156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2.75" customHeight="1" x14ac:dyDescent="0.25">
      <c r="A401" s="156"/>
      <c r="B401" s="156"/>
      <c r="C401" s="156"/>
      <c r="D401" s="156"/>
      <c r="E401" s="156"/>
      <c r="F401" s="156"/>
      <c r="G401" s="156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2.75" customHeight="1" x14ac:dyDescent="0.25">
      <c r="A402" s="156"/>
      <c r="B402" s="156"/>
      <c r="C402" s="156"/>
      <c r="D402" s="156"/>
      <c r="E402" s="156"/>
      <c r="F402" s="156"/>
      <c r="G402" s="156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2.75" customHeight="1" x14ac:dyDescent="0.25">
      <c r="A403" s="156"/>
      <c r="B403" s="156"/>
      <c r="C403" s="156"/>
      <c r="D403" s="156"/>
      <c r="E403" s="156"/>
      <c r="F403" s="156"/>
      <c r="G403" s="156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2.75" customHeight="1" x14ac:dyDescent="0.25">
      <c r="A404" s="156"/>
      <c r="B404" s="156"/>
      <c r="C404" s="156"/>
      <c r="D404" s="156"/>
      <c r="E404" s="156"/>
      <c r="F404" s="156"/>
      <c r="G404" s="156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2.75" customHeight="1" x14ac:dyDescent="0.25">
      <c r="A405" s="156"/>
      <c r="B405" s="156"/>
      <c r="C405" s="156"/>
      <c r="D405" s="156"/>
      <c r="E405" s="156"/>
      <c r="F405" s="156"/>
      <c r="G405" s="156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2.75" customHeight="1" x14ac:dyDescent="0.25">
      <c r="A406" s="156"/>
      <c r="B406" s="156"/>
      <c r="C406" s="156"/>
      <c r="D406" s="156"/>
      <c r="E406" s="156"/>
      <c r="F406" s="156"/>
      <c r="G406" s="156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2.75" customHeight="1" x14ac:dyDescent="0.25">
      <c r="A407" s="156"/>
      <c r="B407" s="156"/>
      <c r="C407" s="156"/>
      <c r="D407" s="156"/>
      <c r="E407" s="156"/>
      <c r="F407" s="156"/>
      <c r="G407" s="156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2.75" customHeight="1" x14ac:dyDescent="0.25">
      <c r="A408" s="156"/>
      <c r="B408" s="156"/>
      <c r="C408" s="156"/>
      <c r="D408" s="156"/>
      <c r="E408" s="156"/>
      <c r="F408" s="156"/>
      <c r="G408" s="156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2.75" customHeight="1" x14ac:dyDescent="0.25">
      <c r="A409" s="156"/>
      <c r="B409" s="156"/>
      <c r="C409" s="156"/>
      <c r="D409" s="156"/>
      <c r="E409" s="156"/>
      <c r="F409" s="156"/>
      <c r="G409" s="156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2.75" customHeight="1" x14ac:dyDescent="0.25">
      <c r="A410" s="156"/>
      <c r="B410" s="156"/>
      <c r="C410" s="156"/>
      <c r="D410" s="156"/>
      <c r="E410" s="156"/>
      <c r="F410" s="156"/>
      <c r="G410" s="156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2.75" customHeight="1" x14ac:dyDescent="0.25">
      <c r="A411" s="156"/>
      <c r="B411" s="156"/>
      <c r="C411" s="156"/>
      <c r="D411" s="156"/>
      <c r="E411" s="156"/>
      <c r="F411" s="156"/>
      <c r="G411" s="156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2.75" customHeight="1" x14ac:dyDescent="0.25">
      <c r="A412" s="156"/>
      <c r="B412" s="156"/>
      <c r="C412" s="156"/>
      <c r="D412" s="156"/>
      <c r="E412" s="156"/>
      <c r="F412" s="156"/>
      <c r="G412" s="156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2.75" customHeight="1" x14ac:dyDescent="0.25">
      <c r="A413" s="156"/>
      <c r="B413" s="156"/>
      <c r="C413" s="156"/>
      <c r="D413" s="156"/>
      <c r="E413" s="156"/>
      <c r="F413" s="156"/>
      <c r="G413" s="156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2.75" customHeight="1" x14ac:dyDescent="0.25">
      <c r="A414" s="156"/>
      <c r="B414" s="156"/>
      <c r="C414" s="156"/>
      <c r="D414" s="156"/>
      <c r="E414" s="156"/>
      <c r="F414" s="156"/>
      <c r="G414" s="156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2.75" customHeight="1" x14ac:dyDescent="0.25">
      <c r="A415" s="156"/>
      <c r="B415" s="156"/>
      <c r="C415" s="156"/>
      <c r="D415" s="156"/>
      <c r="E415" s="156"/>
      <c r="F415" s="156"/>
      <c r="G415" s="156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2.75" customHeight="1" x14ac:dyDescent="0.25">
      <c r="A416" s="156"/>
      <c r="B416" s="156"/>
      <c r="C416" s="156"/>
      <c r="D416" s="156"/>
      <c r="E416" s="156"/>
      <c r="F416" s="156"/>
      <c r="G416" s="156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2.75" customHeight="1" x14ac:dyDescent="0.25">
      <c r="A417" s="156"/>
      <c r="B417" s="156"/>
      <c r="C417" s="156"/>
      <c r="D417" s="156"/>
      <c r="E417" s="156"/>
      <c r="F417" s="156"/>
      <c r="G417" s="156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2.75" customHeight="1" x14ac:dyDescent="0.25">
      <c r="A418" s="156"/>
      <c r="B418" s="156"/>
      <c r="C418" s="156"/>
      <c r="D418" s="156"/>
      <c r="E418" s="156"/>
      <c r="F418" s="156"/>
      <c r="G418" s="156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2.75" customHeight="1" x14ac:dyDescent="0.25">
      <c r="A419" s="156"/>
      <c r="B419" s="156"/>
      <c r="C419" s="156"/>
      <c r="D419" s="156"/>
      <c r="E419" s="156"/>
      <c r="F419" s="156"/>
      <c r="G419" s="156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2.75" customHeight="1" x14ac:dyDescent="0.25">
      <c r="A420" s="156"/>
      <c r="B420" s="156"/>
      <c r="C420" s="156"/>
      <c r="D420" s="156"/>
      <c r="E420" s="156"/>
      <c r="F420" s="156"/>
      <c r="G420" s="156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2.75" customHeight="1" x14ac:dyDescent="0.25">
      <c r="A421" s="156"/>
      <c r="B421" s="156"/>
      <c r="C421" s="156"/>
      <c r="D421" s="156"/>
      <c r="E421" s="156"/>
      <c r="F421" s="156"/>
      <c r="G421" s="156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2.75" customHeight="1" x14ac:dyDescent="0.25">
      <c r="A422" s="156"/>
      <c r="B422" s="156"/>
      <c r="C422" s="156"/>
      <c r="D422" s="156"/>
      <c r="E422" s="156"/>
      <c r="F422" s="156"/>
      <c r="G422" s="156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2.75" customHeight="1" x14ac:dyDescent="0.25">
      <c r="A423" s="156"/>
      <c r="B423" s="156"/>
      <c r="C423" s="156"/>
      <c r="D423" s="156"/>
      <c r="E423" s="156"/>
      <c r="F423" s="156"/>
      <c r="G423" s="156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2.75" customHeight="1" x14ac:dyDescent="0.25">
      <c r="A424" s="156"/>
      <c r="B424" s="156"/>
      <c r="C424" s="156"/>
      <c r="D424" s="156"/>
      <c r="E424" s="156"/>
      <c r="F424" s="156"/>
      <c r="G424" s="156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2.75" customHeight="1" x14ac:dyDescent="0.25">
      <c r="A425" s="156"/>
      <c r="B425" s="156"/>
      <c r="C425" s="156"/>
      <c r="D425" s="156"/>
      <c r="E425" s="156"/>
      <c r="F425" s="156"/>
      <c r="G425" s="156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2.75" customHeight="1" x14ac:dyDescent="0.25">
      <c r="A426" s="156"/>
      <c r="B426" s="156"/>
      <c r="C426" s="156"/>
      <c r="D426" s="156"/>
      <c r="E426" s="156"/>
      <c r="F426" s="156"/>
      <c r="G426" s="156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2.75" customHeight="1" x14ac:dyDescent="0.25">
      <c r="A427" s="156"/>
      <c r="B427" s="156"/>
      <c r="C427" s="156"/>
      <c r="D427" s="156"/>
      <c r="E427" s="156"/>
      <c r="F427" s="156"/>
      <c r="G427" s="156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2.75" customHeight="1" x14ac:dyDescent="0.25">
      <c r="A428" s="156"/>
      <c r="B428" s="156"/>
      <c r="C428" s="156"/>
      <c r="D428" s="156"/>
      <c r="E428" s="156"/>
      <c r="F428" s="156"/>
      <c r="G428" s="156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2.75" customHeight="1" x14ac:dyDescent="0.25">
      <c r="A429" s="156"/>
      <c r="B429" s="156"/>
      <c r="C429" s="156"/>
      <c r="D429" s="156"/>
      <c r="E429" s="156"/>
      <c r="F429" s="156"/>
      <c r="G429" s="156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2.75" customHeight="1" x14ac:dyDescent="0.25">
      <c r="A430" s="156"/>
      <c r="B430" s="156"/>
      <c r="C430" s="156"/>
      <c r="D430" s="156"/>
      <c r="E430" s="156"/>
      <c r="F430" s="156"/>
      <c r="G430" s="156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2.75" customHeight="1" x14ac:dyDescent="0.25">
      <c r="A431" s="156"/>
      <c r="B431" s="156"/>
      <c r="C431" s="156"/>
      <c r="D431" s="156"/>
      <c r="E431" s="156"/>
      <c r="F431" s="156"/>
      <c r="G431" s="156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2.75" customHeight="1" x14ac:dyDescent="0.25">
      <c r="A432" s="156"/>
      <c r="B432" s="156"/>
      <c r="C432" s="156"/>
      <c r="D432" s="156"/>
      <c r="E432" s="156"/>
      <c r="F432" s="156"/>
      <c r="G432" s="156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2.75" customHeight="1" x14ac:dyDescent="0.25">
      <c r="A433" s="156"/>
      <c r="B433" s="156"/>
      <c r="C433" s="156"/>
      <c r="D433" s="156"/>
      <c r="E433" s="156"/>
      <c r="F433" s="156"/>
      <c r="G433" s="156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2.75" customHeight="1" x14ac:dyDescent="0.25">
      <c r="A434" s="156"/>
      <c r="B434" s="156"/>
      <c r="C434" s="156"/>
      <c r="D434" s="156"/>
      <c r="E434" s="156"/>
      <c r="F434" s="156"/>
      <c r="G434" s="156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2.75" customHeight="1" x14ac:dyDescent="0.25">
      <c r="A435" s="156"/>
      <c r="B435" s="156"/>
      <c r="C435" s="156"/>
      <c r="D435" s="156"/>
      <c r="E435" s="156"/>
      <c r="F435" s="156"/>
      <c r="G435" s="156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2.75" customHeight="1" x14ac:dyDescent="0.25">
      <c r="A436" s="156"/>
      <c r="B436" s="156"/>
      <c r="C436" s="156"/>
      <c r="D436" s="156"/>
      <c r="E436" s="156"/>
      <c r="F436" s="156"/>
      <c r="G436" s="156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2.75" customHeight="1" x14ac:dyDescent="0.25">
      <c r="A437" s="156"/>
      <c r="B437" s="156"/>
      <c r="C437" s="156"/>
      <c r="D437" s="156"/>
      <c r="E437" s="156"/>
      <c r="F437" s="156"/>
      <c r="G437" s="156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2.75" customHeight="1" x14ac:dyDescent="0.25">
      <c r="A438" s="156"/>
      <c r="B438" s="156"/>
      <c r="C438" s="156"/>
      <c r="D438" s="156"/>
      <c r="E438" s="156"/>
      <c r="F438" s="156"/>
      <c r="G438" s="156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2.75" customHeight="1" x14ac:dyDescent="0.25">
      <c r="A439" s="156"/>
      <c r="B439" s="156"/>
      <c r="C439" s="156"/>
      <c r="D439" s="156"/>
      <c r="E439" s="156"/>
      <c r="F439" s="156"/>
      <c r="G439" s="156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2.75" customHeight="1" x14ac:dyDescent="0.25">
      <c r="A440" s="156"/>
      <c r="B440" s="156"/>
      <c r="C440" s="156"/>
      <c r="D440" s="156"/>
      <c r="E440" s="156"/>
      <c r="F440" s="156"/>
      <c r="G440" s="156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2.75" customHeight="1" x14ac:dyDescent="0.25">
      <c r="A441" s="156"/>
      <c r="B441" s="156"/>
      <c r="C441" s="156"/>
      <c r="D441" s="156"/>
      <c r="E441" s="156"/>
      <c r="F441" s="156"/>
      <c r="G441" s="156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2.75" customHeight="1" x14ac:dyDescent="0.25">
      <c r="A442" s="156"/>
      <c r="B442" s="156"/>
      <c r="C442" s="156"/>
      <c r="D442" s="156"/>
      <c r="E442" s="156"/>
      <c r="F442" s="156"/>
      <c r="G442" s="156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2.75" customHeight="1" x14ac:dyDescent="0.25">
      <c r="A443" s="156"/>
      <c r="B443" s="156"/>
      <c r="C443" s="156"/>
      <c r="D443" s="156"/>
      <c r="E443" s="156"/>
      <c r="F443" s="156"/>
      <c r="G443" s="156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2.75" customHeight="1" x14ac:dyDescent="0.25">
      <c r="A444" s="156"/>
      <c r="B444" s="156"/>
      <c r="C444" s="156"/>
      <c r="D444" s="156"/>
      <c r="E444" s="156"/>
      <c r="F444" s="156"/>
      <c r="G444" s="156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2.75" customHeight="1" x14ac:dyDescent="0.25">
      <c r="A445" s="156"/>
      <c r="B445" s="156"/>
      <c r="C445" s="156"/>
      <c r="D445" s="156"/>
      <c r="E445" s="156"/>
      <c r="F445" s="156"/>
      <c r="G445" s="156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2.75" customHeight="1" x14ac:dyDescent="0.25">
      <c r="A446" s="156"/>
      <c r="B446" s="156"/>
      <c r="C446" s="156"/>
      <c r="D446" s="156"/>
      <c r="E446" s="156"/>
      <c r="F446" s="156"/>
      <c r="G446" s="156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2.75" customHeight="1" x14ac:dyDescent="0.25">
      <c r="A447" s="156"/>
      <c r="B447" s="156"/>
      <c r="C447" s="156"/>
      <c r="D447" s="156"/>
      <c r="E447" s="156"/>
      <c r="F447" s="156"/>
      <c r="G447" s="156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2.75" customHeight="1" x14ac:dyDescent="0.25">
      <c r="A448" s="156"/>
      <c r="B448" s="156"/>
      <c r="C448" s="156"/>
      <c r="D448" s="156"/>
      <c r="E448" s="156"/>
      <c r="F448" s="156"/>
      <c r="G448" s="156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2.75" customHeight="1" x14ac:dyDescent="0.25">
      <c r="A449" s="156"/>
      <c r="B449" s="156"/>
      <c r="C449" s="156"/>
      <c r="D449" s="156"/>
      <c r="E449" s="156"/>
      <c r="F449" s="156"/>
      <c r="G449" s="156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2.75" customHeight="1" x14ac:dyDescent="0.25">
      <c r="A450" s="156"/>
      <c r="B450" s="156"/>
      <c r="C450" s="156"/>
      <c r="D450" s="156"/>
      <c r="E450" s="156"/>
      <c r="F450" s="156"/>
      <c r="G450" s="156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2.75" customHeight="1" x14ac:dyDescent="0.25">
      <c r="A451" s="156"/>
      <c r="B451" s="156"/>
      <c r="C451" s="156"/>
      <c r="D451" s="156"/>
      <c r="E451" s="156"/>
      <c r="F451" s="156"/>
      <c r="G451" s="156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2.75" customHeight="1" x14ac:dyDescent="0.25">
      <c r="A452" s="156"/>
      <c r="B452" s="156"/>
      <c r="C452" s="156"/>
      <c r="D452" s="156"/>
      <c r="E452" s="156"/>
      <c r="F452" s="156"/>
      <c r="G452" s="156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2.75" customHeight="1" x14ac:dyDescent="0.25">
      <c r="A453" s="156"/>
      <c r="B453" s="156"/>
      <c r="C453" s="156"/>
      <c r="D453" s="156"/>
      <c r="E453" s="156"/>
      <c r="F453" s="156"/>
      <c r="G453" s="156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2.75" customHeight="1" x14ac:dyDescent="0.25">
      <c r="A454" s="156"/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2.75" customHeight="1" x14ac:dyDescent="0.25">
      <c r="A455" s="156"/>
      <c r="B455" s="156"/>
      <c r="C455" s="156"/>
      <c r="D455" s="156"/>
      <c r="E455" s="156"/>
      <c r="F455" s="156"/>
      <c r="G455" s="156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2.75" customHeight="1" x14ac:dyDescent="0.25">
      <c r="A456" s="156"/>
      <c r="B456" s="156"/>
      <c r="C456" s="156"/>
      <c r="D456" s="156"/>
      <c r="E456" s="156"/>
      <c r="F456" s="156"/>
      <c r="G456" s="156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2.75" customHeight="1" x14ac:dyDescent="0.25">
      <c r="A457" s="156"/>
      <c r="B457" s="156"/>
      <c r="C457" s="156"/>
      <c r="D457" s="156"/>
      <c r="E457" s="156"/>
      <c r="F457" s="156"/>
      <c r="G457" s="156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2.75" customHeight="1" x14ac:dyDescent="0.25">
      <c r="A458" s="156"/>
      <c r="B458" s="156"/>
      <c r="C458" s="156"/>
      <c r="D458" s="156"/>
      <c r="E458" s="156"/>
      <c r="F458" s="156"/>
      <c r="G458" s="156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2.75" customHeight="1" x14ac:dyDescent="0.25">
      <c r="A459" s="156"/>
      <c r="B459" s="156"/>
      <c r="C459" s="156"/>
      <c r="D459" s="156"/>
      <c r="E459" s="156"/>
      <c r="F459" s="156"/>
      <c r="G459" s="156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2.75" customHeight="1" x14ac:dyDescent="0.25">
      <c r="A460" s="156"/>
      <c r="B460" s="156"/>
      <c r="C460" s="156"/>
      <c r="D460" s="156"/>
      <c r="E460" s="156"/>
      <c r="F460" s="156"/>
      <c r="G460" s="156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2.75" customHeight="1" x14ac:dyDescent="0.25">
      <c r="A461" s="156"/>
      <c r="B461" s="156"/>
      <c r="C461" s="156"/>
      <c r="D461" s="156"/>
      <c r="E461" s="156"/>
      <c r="F461" s="156"/>
      <c r="G461" s="156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2.75" customHeight="1" x14ac:dyDescent="0.25">
      <c r="A462" s="156"/>
      <c r="B462" s="156"/>
      <c r="C462" s="156"/>
      <c r="D462" s="156"/>
      <c r="E462" s="156"/>
      <c r="F462" s="156"/>
      <c r="G462" s="156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2.75" customHeight="1" x14ac:dyDescent="0.25">
      <c r="A463" s="156"/>
      <c r="B463" s="156"/>
      <c r="C463" s="156"/>
      <c r="D463" s="156"/>
      <c r="E463" s="156"/>
      <c r="F463" s="156"/>
      <c r="G463" s="156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2.75" customHeight="1" x14ac:dyDescent="0.25">
      <c r="A464" s="156"/>
      <c r="B464" s="156"/>
      <c r="C464" s="156"/>
      <c r="D464" s="156"/>
      <c r="E464" s="156"/>
      <c r="F464" s="156"/>
      <c r="G464" s="156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2.75" customHeight="1" x14ac:dyDescent="0.25">
      <c r="A465" s="156"/>
      <c r="B465" s="156"/>
      <c r="C465" s="156"/>
      <c r="D465" s="156"/>
      <c r="E465" s="156"/>
      <c r="F465" s="156"/>
      <c r="G465" s="156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2.75" customHeight="1" x14ac:dyDescent="0.25">
      <c r="A466" s="156"/>
      <c r="B466" s="156"/>
      <c r="C466" s="156"/>
      <c r="D466" s="156"/>
      <c r="E466" s="156"/>
      <c r="F466" s="156"/>
      <c r="G466" s="156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2.75" customHeight="1" x14ac:dyDescent="0.25">
      <c r="A467" s="156"/>
      <c r="B467" s="156"/>
      <c r="C467" s="156"/>
      <c r="D467" s="156"/>
      <c r="E467" s="156"/>
      <c r="F467" s="156"/>
      <c r="G467" s="156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2.75" customHeight="1" x14ac:dyDescent="0.25">
      <c r="A468" s="156"/>
      <c r="B468" s="156"/>
      <c r="C468" s="156"/>
      <c r="D468" s="156"/>
      <c r="E468" s="156"/>
      <c r="F468" s="156"/>
      <c r="G468" s="156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2.75" customHeight="1" x14ac:dyDescent="0.25">
      <c r="A469" s="156"/>
      <c r="B469" s="156"/>
      <c r="C469" s="156"/>
      <c r="D469" s="156"/>
      <c r="E469" s="156"/>
      <c r="F469" s="156"/>
      <c r="G469" s="156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2.75" customHeight="1" x14ac:dyDescent="0.25">
      <c r="A470" s="156"/>
      <c r="B470" s="156"/>
      <c r="C470" s="156"/>
      <c r="D470" s="156"/>
      <c r="E470" s="156"/>
      <c r="F470" s="156"/>
      <c r="G470" s="156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2.75" customHeight="1" x14ac:dyDescent="0.25">
      <c r="A471" s="156"/>
      <c r="B471" s="156"/>
      <c r="C471" s="156"/>
      <c r="D471" s="156"/>
      <c r="E471" s="156"/>
      <c r="F471" s="156"/>
      <c r="G471" s="156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2.75" customHeight="1" x14ac:dyDescent="0.25">
      <c r="A472" s="156"/>
      <c r="B472" s="156"/>
      <c r="C472" s="156"/>
      <c r="D472" s="156"/>
      <c r="E472" s="156"/>
      <c r="F472" s="156"/>
      <c r="G472" s="156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2.75" customHeight="1" x14ac:dyDescent="0.25">
      <c r="A473" s="156"/>
      <c r="B473" s="156"/>
      <c r="C473" s="156"/>
      <c r="D473" s="156"/>
      <c r="E473" s="156"/>
      <c r="F473" s="156"/>
      <c r="G473" s="156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2.75" customHeight="1" x14ac:dyDescent="0.25">
      <c r="A474" s="156"/>
      <c r="B474" s="156"/>
      <c r="C474" s="156"/>
      <c r="D474" s="156"/>
      <c r="E474" s="156"/>
      <c r="F474" s="156"/>
      <c r="G474" s="156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2.75" customHeight="1" x14ac:dyDescent="0.25">
      <c r="A475" s="156"/>
      <c r="B475" s="156"/>
      <c r="C475" s="156"/>
      <c r="D475" s="156"/>
      <c r="E475" s="156"/>
      <c r="F475" s="156"/>
      <c r="G475" s="156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2.75" customHeight="1" x14ac:dyDescent="0.25">
      <c r="A476" s="156"/>
      <c r="B476" s="156"/>
      <c r="C476" s="156"/>
      <c r="D476" s="156"/>
      <c r="E476" s="156"/>
      <c r="F476" s="156"/>
      <c r="G476" s="156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2.75" customHeight="1" x14ac:dyDescent="0.25">
      <c r="A477" s="156"/>
      <c r="B477" s="156"/>
      <c r="C477" s="156"/>
      <c r="D477" s="156"/>
      <c r="E477" s="156"/>
      <c r="F477" s="156"/>
      <c r="G477" s="156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2.75" customHeight="1" x14ac:dyDescent="0.25">
      <c r="A478" s="156"/>
      <c r="B478" s="156"/>
      <c r="C478" s="156"/>
      <c r="D478" s="156"/>
      <c r="E478" s="156"/>
      <c r="F478" s="156"/>
      <c r="G478" s="156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2.75" customHeight="1" x14ac:dyDescent="0.25">
      <c r="A479" s="156"/>
      <c r="B479" s="156"/>
      <c r="C479" s="156"/>
      <c r="D479" s="156"/>
      <c r="E479" s="156"/>
      <c r="F479" s="156"/>
      <c r="G479" s="156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2.75" customHeight="1" x14ac:dyDescent="0.25">
      <c r="A480" s="156"/>
      <c r="B480" s="156"/>
      <c r="C480" s="156"/>
      <c r="D480" s="156"/>
      <c r="E480" s="156"/>
      <c r="F480" s="156"/>
      <c r="G480" s="156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2.75" customHeight="1" x14ac:dyDescent="0.25">
      <c r="A481" s="156"/>
      <c r="B481" s="156"/>
      <c r="C481" s="156"/>
      <c r="D481" s="156"/>
      <c r="E481" s="156"/>
      <c r="F481" s="156"/>
      <c r="G481" s="156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2.75" customHeight="1" x14ac:dyDescent="0.25">
      <c r="A482" s="156"/>
      <c r="B482" s="156"/>
      <c r="C482" s="156"/>
      <c r="D482" s="156"/>
      <c r="E482" s="156"/>
      <c r="F482" s="156"/>
      <c r="G482" s="156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2.75" customHeight="1" x14ac:dyDescent="0.25">
      <c r="A483" s="156"/>
      <c r="B483" s="156"/>
      <c r="C483" s="156"/>
      <c r="D483" s="156"/>
      <c r="E483" s="156"/>
      <c r="F483" s="156"/>
      <c r="G483" s="156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2.75" customHeight="1" x14ac:dyDescent="0.25">
      <c r="A484" s="156"/>
      <c r="B484" s="156"/>
      <c r="C484" s="156"/>
      <c r="D484" s="156"/>
      <c r="E484" s="156"/>
      <c r="F484" s="156"/>
      <c r="G484" s="156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2.75" customHeight="1" x14ac:dyDescent="0.25">
      <c r="A485" s="156"/>
      <c r="B485" s="156"/>
      <c r="C485" s="156"/>
      <c r="D485" s="156"/>
      <c r="E485" s="156"/>
      <c r="F485" s="156"/>
      <c r="G485" s="156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2.75" customHeight="1" x14ac:dyDescent="0.25">
      <c r="A486" s="156"/>
      <c r="B486" s="156"/>
      <c r="C486" s="156"/>
      <c r="D486" s="156"/>
      <c r="E486" s="156"/>
      <c r="F486" s="156"/>
      <c r="G486" s="156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2.75" customHeight="1" x14ac:dyDescent="0.25">
      <c r="A487" s="156"/>
      <c r="B487" s="156"/>
      <c r="C487" s="156"/>
      <c r="D487" s="156"/>
      <c r="E487" s="156"/>
      <c r="F487" s="156"/>
      <c r="G487" s="156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2.75" customHeight="1" x14ac:dyDescent="0.25">
      <c r="A488" s="156"/>
      <c r="B488" s="156"/>
      <c r="C488" s="156"/>
      <c r="D488" s="156"/>
      <c r="E488" s="156"/>
      <c r="F488" s="156"/>
      <c r="G488" s="156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2.75" customHeight="1" x14ac:dyDescent="0.25">
      <c r="A489" s="156"/>
      <c r="B489" s="156"/>
      <c r="C489" s="156"/>
      <c r="D489" s="156"/>
      <c r="E489" s="156"/>
      <c r="F489" s="156"/>
      <c r="G489" s="156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2.75" customHeight="1" x14ac:dyDescent="0.25">
      <c r="A490" s="156"/>
      <c r="B490" s="156"/>
      <c r="C490" s="156"/>
      <c r="D490" s="156"/>
      <c r="E490" s="156"/>
      <c r="F490" s="156"/>
      <c r="G490" s="156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2.75" customHeight="1" x14ac:dyDescent="0.25">
      <c r="A491" s="156"/>
      <c r="B491" s="156"/>
      <c r="C491" s="156"/>
      <c r="D491" s="156"/>
      <c r="E491" s="156"/>
      <c r="F491" s="156"/>
      <c r="G491" s="156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2.75" customHeight="1" x14ac:dyDescent="0.25">
      <c r="A492" s="156"/>
      <c r="B492" s="156"/>
      <c r="C492" s="156"/>
      <c r="D492" s="156"/>
      <c r="E492" s="156"/>
      <c r="F492" s="156"/>
      <c r="G492" s="156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2.75" customHeight="1" x14ac:dyDescent="0.25">
      <c r="A493" s="156"/>
      <c r="B493" s="156"/>
      <c r="C493" s="156"/>
      <c r="D493" s="156"/>
      <c r="E493" s="156"/>
      <c r="F493" s="156"/>
      <c r="G493" s="156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2.75" customHeight="1" x14ac:dyDescent="0.25">
      <c r="A494" s="156"/>
      <c r="B494" s="156"/>
      <c r="C494" s="156"/>
      <c r="D494" s="156"/>
      <c r="E494" s="156"/>
      <c r="F494" s="156"/>
      <c r="G494" s="156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2.75" customHeight="1" x14ac:dyDescent="0.25">
      <c r="A495" s="156"/>
      <c r="B495" s="156"/>
      <c r="C495" s="156"/>
      <c r="D495" s="156"/>
      <c r="E495" s="156"/>
      <c r="F495" s="156"/>
      <c r="G495" s="156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2.75" customHeight="1" x14ac:dyDescent="0.25">
      <c r="A496" s="156"/>
      <c r="B496" s="156"/>
      <c r="C496" s="156"/>
      <c r="D496" s="156"/>
      <c r="E496" s="156"/>
      <c r="F496" s="156"/>
      <c r="G496" s="156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2.75" customHeight="1" x14ac:dyDescent="0.25">
      <c r="A497" s="156"/>
      <c r="B497" s="156"/>
      <c r="C497" s="156"/>
      <c r="D497" s="156"/>
      <c r="E497" s="156"/>
      <c r="F497" s="156"/>
      <c r="G497" s="156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2.75" customHeight="1" x14ac:dyDescent="0.25">
      <c r="A498" s="156"/>
      <c r="B498" s="156"/>
      <c r="C498" s="156"/>
      <c r="D498" s="156"/>
      <c r="E498" s="156"/>
      <c r="F498" s="156"/>
      <c r="G498" s="156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2.75" customHeight="1" x14ac:dyDescent="0.25">
      <c r="A499" s="156"/>
      <c r="B499" s="156"/>
      <c r="C499" s="156"/>
      <c r="D499" s="156"/>
      <c r="E499" s="156"/>
      <c r="F499" s="156"/>
      <c r="G499" s="156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2.75" customHeight="1" x14ac:dyDescent="0.25">
      <c r="A500" s="156"/>
      <c r="B500" s="156"/>
      <c r="C500" s="156"/>
      <c r="D500" s="156"/>
      <c r="E500" s="156"/>
      <c r="F500" s="156"/>
      <c r="G500" s="156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2.75" customHeight="1" x14ac:dyDescent="0.25">
      <c r="A501" s="156"/>
      <c r="B501" s="156"/>
      <c r="C501" s="156"/>
      <c r="D501" s="156"/>
      <c r="E501" s="156"/>
      <c r="F501" s="156"/>
      <c r="G501" s="156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2.75" customHeight="1" x14ac:dyDescent="0.25">
      <c r="A502" s="156"/>
      <c r="B502" s="156"/>
      <c r="C502" s="156"/>
      <c r="D502" s="156"/>
      <c r="E502" s="156"/>
      <c r="F502" s="156"/>
      <c r="G502" s="156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2.75" customHeight="1" x14ac:dyDescent="0.25">
      <c r="A503" s="156"/>
      <c r="B503" s="156"/>
      <c r="C503" s="156"/>
      <c r="D503" s="156"/>
      <c r="E503" s="156"/>
      <c r="F503" s="156"/>
      <c r="G503" s="156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2.75" customHeight="1" x14ac:dyDescent="0.25">
      <c r="A504" s="156"/>
      <c r="B504" s="156"/>
      <c r="C504" s="156"/>
      <c r="D504" s="156"/>
      <c r="E504" s="156"/>
      <c r="F504" s="156"/>
      <c r="G504" s="156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2.75" customHeight="1" x14ac:dyDescent="0.25">
      <c r="A505" s="156"/>
      <c r="B505" s="156"/>
      <c r="C505" s="156"/>
      <c r="D505" s="156"/>
      <c r="E505" s="156"/>
      <c r="F505" s="156"/>
      <c r="G505" s="156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2.75" customHeight="1" x14ac:dyDescent="0.25">
      <c r="A506" s="156"/>
      <c r="B506" s="156"/>
      <c r="C506" s="156"/>
      <c r="D506" s="156"/>
      <c r="E506" s="156"/>
      <c r="F506" s="156"/>
      <c r="G506" s="156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2.75" customHeight="1" x14ac:dyDescent="0.25">
      <c r="A507" s="156"/>
      <c r="B507" s="156"/>
      <c r="C507" s="156"/>
      <c r="D507" s="156"/>
      <c r="E507" s="156"/>
      <c r="F507" s="156"/>
      <c r="G507" s="156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2.75" customHeight="1" x14ac:dyDescent="0.25">
      <c r="A508" s="156"/>
      <c r="B508" s="156"/>
      <c r="C508" s="156"/>
      <c r="D508" s="156"/>
      <c r="E508" s="156"/>
      <c r="F508" s="156"/>
      <c r="G508" s="156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2.75" customHeight="1" x14ac:dyDescent="0.25">
      <c r="A509" s="156"/>
      <c r="B509" s="156"/>
      <c r="C509" s="156"/>
      <c r="D509" s="156"/>
      <c r="E509" s="156"/>
      <c r="F509" s="156"/>
      <c r="G509" s="156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2.75" customHeight="1" x14ac:dyDescent="0.25">
      <c r="A510" s="156"/>
      <c r="B510" s="156"/>
      <c r="C510" s="156"/>
      <c r="D510" s="156"/>
      <c r="E510" s="156"/>
      <c r="F510" s="156"/>
      <c r="G510" s="156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2.75" customHeight="1" x14ac:dyDescent="0.25">
      <c r="A511" s="156"/>
      <c r="B511" s="156"/>
      <c r="C511" s="156"/>
      <c r="D511" s="156"/>
      <c r="E511" s="156"/>
      <c r="F511" s="156"/>
      <c r="G511" s="156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2.75" customHeight="1" x14ac:dyDescent="0.25">
      <c r="A512" s="156"/>
      <c r="B512" s="156"/>
      <c r="C512" s="156"/>
      <c r="D512" s="156"/>
      <c r="E512" s="156"/>
      <c r="F512" s="156"/>
      <c r="G512" s="156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2.75" customHeight="1" x14ac:dyDescent="0.25">
      <c r="A513" s="156"/>
      <c r="B513" s="156"/>
      <c r="C513" s="156"/>
      <c r="D513" s="156"/>
      <c r="E513" s="156"/>
      <c r="F513" s="156"/>
      <c r="G513" s="156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2.75" customHeight="1" x14ac:dyDescent="0.25">
      <c r="A514" s="156"/>
      <c r="B514" s="156"/>
      <c r="C514" s="156"/>
      <c r="D514" s="156"/>
      <c r="E514" s="156"/>
      <c r="F514" s="156"/>
      <c r="G514" s="156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2.75" customHeight="1" x14ac:dyDescent="0.25">
      <c r="A515" s="156"/>
      <c r="B515" s="156"/>
      <c r="C515" s="156"/>
      <c r="D515" s="156"/>
      <c r="E515" s="156"/>
      <c r="F515" s="156"/>
      <c r="G515" s="156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2.75" customHeight="1" x14ac:dyDescent="0.25">
      <c r="A516" s="156"/>
      <c r="B516" s="156"/>
      <c r="C516" s="156"/>
      <c r="D516" s="156"/>
      <c r="E516" s="156"/>
      <c r="F516" s="156"/>
      <c r="G516" s="156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2.75" customHeight="1" x14ac:dyDescent="0.25">
      <c r="A517" s="156"/>
      <c r="B517" s="156"/>
      <c r="C517" s="156"/>
      <c r="D517" s="156"/>
      <c r="E517" s="156"/>
      <c r="F517" s="156"/>
      <c r="G517" s="156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2.75" customHeight="1" x14ac:dyDescent="0.25">
      <c r="A518" s="156"/>
      <c r="B518" s="156"/>
      <c r="C518" s="156"/>
      <c r="D518" s="156"/>
      <c r="E518" s="156"/>
      <c r="F518" s="156"/>
      <c r="G518" s="156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2.75" customHeight="1" x14ac:dyDescent="0.25">
      <c r="A519" s="156"/>
      <c r="B519" s="156"/>
      <c r="C519" s="156"/>
      <c r="D519" s="156"/>
      <c r="E519" s="156"/>
      <c r="F519" s="156"/>
      <c r="G519" s="156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2.75" customHeight="1" x14ac:dyDescent="0.25">
      <c r="A520" s="156"/>
      <c r="B520" s="156"/>
      <c r="C520" s="156"/>
      <c r="D520" s="156"/>
      <c r="E520" s="156"/>
      <c r="F520" s="156"/>
      <c r="G520" s="156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2.75" customHeight="1" x14ac:dyDescent="0.25">
      <c r="A521" s="156"/>
      <c r="B521" s="156"/>
      <c r="C521" s="156"/>
      <c r="D521" s="156"/>
      <c r="E521" s="156"/>
      <c r="F521" s="156"/>
      <c r="G521" s="156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2.75" customHeight="1" x14ac:dyDescent="0.25">
      <c r="A522" s="156"/>
      <c r="B522" s="156"/>
      <c r="C522" s="156"/>
      <c r="D522" s="156"/>
      <c r="E522" s="156"/>
      <c r="F522" s="156"/>
      <c r="G522" s="156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2.75" customHeight="1" x14ac:dyDescent="0.25">
      <c r="A523" s="156"/>
      <c r="B523" s="156"/>
      <c r="C523" s="156"/>
      <c r="D523" s="156"/>
      <c r="E523" s="156"/>
      <c r="F523" s="156"/>
      <c r="G523" s="156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2.75" customHeight="1" x14ac:dyDescent="0.25">
      <c r="A524" s="156"/>
      <c r="B524" s="156"/>
      <c r="C524" s="156"/>
      <c r="D524" s="156"/>
      <c r="E524" s="156"/>
      <c r="F524" s="156"/>
      <c r="G524" s="156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2.75" customHeight="1" x14ac:dyDescent="0.25">
      <c r="A525" s="156"/>
      <c r="B525" s="156"/>
      <c r="C525" s="156"/>
      <c r="D525" s="156"/>
      <c r="E525" s="156"/>
      <c r="F525" s="156"/>
      <c r="G525" s="156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2.75" customHeight="1" x14ac:dyDescent="0.25">
      <c r="A526" s="156"/>
      <c r="B526" s="156"/>
      <c r="C526" s="156"/>
      <c r="D526" s="156"/>
      <c r="E526" s="156"/>
      <c r="F526" s="156"/>
      <c r="G526" s="156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2.75" customHeight="1" x14ac:dyDescent="0.25">
      <c r="A527" s="156"/>
      <c r="B527" s="156"/>
      <c r="C527" s="156"/>
      <c r="D527" s="156"/>
      <c r="E527" s="156"/>
      <c r="F527" s="156"/>
      <c r="G527" s="156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2.75" customHeight="1" x14ac:dyDescent="0.25">
      <c r="A528" s="156"/>
      <c r="B528" s="156"/>
      <c r="C528" s="156"/>
      <c r="D528" s="156"/>
      <c r="E528" s="156"/>
      <c r="F528" s="156"/>
      <c r="G528" s="156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2.75" customHeight="1" x14ac:dyDescent="0.25">
      <c r="A529" s="156"/>
      <c r="B529" s="156"/>
      <c r="C529" s="156"/>
      <c r="D529" s="156"/>
      <c r="E529" s="156"/>
      <c r="F529" s="156"/>
      <c r="G529" s="156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2.75" customHeight="1" x14ac:dyDescent="0.25">
      <c r="A530" s="156"/>
      <c r="B530" s="156"/>
      <c r="C530" s="156"/>
      <c r="D530" s="156"/>
      <c r="E530" s="156"/>
      <c r="F530" s="156"/>
      <c r="G530" s="156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2.75" customHeight="1" x14ac:dyDescent="0.25">
      <c r="A531" s="156"/>
      <c r="B531" s="156"/>
      <c r="C531" s="156"/>
      <c r="D531" s="156"/>
      <c r="E531" s="156"/>
      <c r="F531" s="156"/>
      <c r="G531" s="156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2.75" customHeight="1" x14ac:dyDescent="0.25">
      <c r="A532" s="156"/>
      <c r="B532" s="156"/>
      <c r="C532" s="156"/>
      <c r="D532" s="156"/>
      <c r="E532" s="156"/>
      <c r="F532" s="156"/>
      <c r="G532" s="156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2.75" customHeight="1" x14ac:dyDescent="0.25">
      <c r="A533" s="156"/>
      <c r="B533" s="156"/>
      <c r="C533" s="156"/>
      <c r="D533" s="156"/>
      <c r="E533" s="156"/>
      <c r="F533" s="156"/>
      <c r="G533" s="156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2.75" customHeight="1" x14ac:dyDescent="0.25">
      <c r="A534" s="156"/>
      <c r="B534" s="156"/>
      <c r="C534" s="156"/>
      <c r="D534" s="156"/>
      <c r="E534" s="156"/>
      <c r="F534" s="156"/>
      <c r="G534" s="156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2.75" customHeight="1" x14ac:dyDescent="0.25">
      <c r="A535" s="156"/>
      <c r="B535" s="156"/>
      <c r="C535" s="156"/>
      <c r="D535" s="156"/>
      <c r="E535" s="156"/>
      <c r="F535" s="156"/>
      <c r="G535" s="156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2.75" customHeight="1" x14ac:dyDescent="0.25">
      <c r="A536" s="156"/>
      <c r="B536" s="156"/>
      <c r="C536" s="156"/>
      <c r="D536" s="156"/>
      <c r="E536" s="156"/>
      <c r="F536" s="156"/>
      <c r="G536" s="156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2.75" customHeight="1" x14ac:dyDescent="0.25">
      <c r="A537" s="156"/>
      <c r="B537" s="156"/>
      <c r="C537" s="156"/>
      <c r="D537" s="156"/>
      <c r="E537" s="156"/>
      <c r="F537" s="156"/>
      <c r="G537" s="156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2.75" customHeight="1" x14ac:dyDescent="0.25">
      <c r="A538" s="156"/>
      <c r="B538" s="156"/>
      <c r="C538" s="156"/>
      <c r="D538" s="156"/>
      <c r="E538" s="156"/>
      <c r="F538" s="156"/>
      <c r="G538" s="156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2.75" customHeight="1" x14ac:dyDescent="0.25">
      <c r="A539" s="156"/>
      <c r="B539" s="156"/>
      <c r="C539" s="156"/>
      <c r="D539" s="156"/>
      <c r="E539" s="156"/>
      <c r="F539" s="156"/>
      <c r="G539" s="156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2.75" customHeight="1" x14ac:dyDescent="0.25">
      <c r="A540" s="156"/>
      <c r="B540" s="156"/>
      <c r="C540" s="156"/>
      <c r="D540" s="156"/>
      <c r="E540" s="156"/>
      <c r="F540" s="156"/>
      <c r="G540" s="156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2.75" customHeight="1" x14ac:dyDescent="0.25">
      <c r="A541" s="156"/>
      <c r="B541" s="156"/>
      <c r="C541" s="156"/>
      <c r="D541" s="156"/>
      <c r="E541" s="156"/>
      <c r="F541" s="156"/>
      <c r="G541" s="156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2.75" customHeight="1" x14ac:dyDescent="0.25">
      <c r="A542" s="156"/>
      <c r="B542" s="156"/>
      <c r="C542" s="156"/>
      <c r="D542" s="156"/>
      <c r="E542" s="156"/>
      <c r="F542" s="156"/>
      <c r="G542" s="156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2.75" customHeight="1" x14ac:dyDescent="0.25">
      <c r="A543" s="156"/>
      <c r="B543" s="156"/>
      <c r="C543" s="156"/>
      <c r="D543" s="156"/>
      <c r="E543" s="156"/>
      <c r="F543" s="156"/>
      <c r="G543" s="156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2.75" customHeight="1" x14ac:dyDescent="0.25">
      <c r="A544" s="156"/>
      <c r="B544" s="156"/>
      <c r="C544" s="156"/>
      <c r="D544" s="156"/>
      <c r="E544" s="156"/>
      <c r="F544" s="156"/>
      <c r="G544" s="156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2.75" customHeight="1" x14ac:dyDescent="0.25">
      <c r="A545" s="156"/>
      <c r="B545" s="156"/>
      <c r="C545" s="156"/>
      <c r="D545" s="156"/>
      <c r="E545" s="156"/>
      <c r="F545" s="156"/>
      <c r="G545" s="156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2.75" customHeight="1" x14ac:dyDescent="0.25">
      <c r="A546" s="156"/>
      <c r="B546" s="156"/>
      <c r="C546" s="156"/>
      <c r="D546" s="156"/>
      <c r="E546" s="156"/>
      <c r="F546" s="156"/>
      <c r="G546" s="156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2.75" customHeight="1" x14ac:dyDescent="0.25">
      <c r="A547" s="156"/>
      <c r="B547" s="156"/>
      <c r="C547" s="156"/>
      <c r="D547" s="156"/>
      <c r="E547" s="156"/>
      <c r="F547" s="156"/>
      <c r="G547" s="156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2.75" customHeight="1" x14ac:dyDescent="0.25">
      <c r="A548" s="156"/>
      <c r="B548" s="156"/>
      <c r="C548" s="156"/>
      <c r="D548" s="156"/>
      <c r="E548" s="156"/>
      <c r="F548" s="156"/>
      <c r="G548" s="156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2.75" customHeight="1" x14ac:dyDescent="0.25">
      <c r="A549" s="156"/>
      <c r="B549" s="156"/>
      <c r="C549" s="156"/>
      <c r="D549" s="156"/>
      <c r="E549" s="156"/>
      <c r="F549" s="156"/>
      <c r="G549" s="156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2.75" customHeight="1" x14ac:dyDescent="0.25">
      <c r="A550" s="156"/>
      <c r="B550" s="156"/>
      <c r="C550" s="156"/>
      <c r="D550" s="156"/>
      <c r="E550" s="156"/>
      <c r="F550" s="156"/>
      <c r="G550" s="156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2.75" customHeight="1" x14ac:dyDescent="0.25">
      <c r="A551" s="156"/>
      <c r="B551" s="156"/>
      <c r="C551" s="156"/>
      <c r="D551" s="156"/>
      <c r="E551" s="156"/>
      <c r="F551" s="156"/>
      <c r="G551" s="156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2.75" customHeight="1" x14ac:dyDescent="0.25">
      <c r="A552" s="156"/>
      <c r="B552" s="156"/>
      <c r="C552" s="156"/>
      <c r="D552" s="156"/>
      <c r="E552" s="156"/>
      <c r="F552" s="156"/>
      <c r="G552" s="156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2.75" customHeight="1" x14ac:dyDescent="0.25">
      <c r="A553" s="156"/>
      <c r="B553" s="156"/>
      <c r="C553" s="156"/>
      <c r="D553" s="156"/>
      <c r="E553" s="156"/>
      <c r="F553" s="156"/>
      <c r="G553" s="156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2.75" customHeight="1" x14ac:dyDescent="0.25">
      <c r="A554" s="156"/>
      <c r="B554" s="156"/>
      <c r="C554" s="156"/>
      <c r="D554" s="156"/>
      <c r="E554" s="156"/>
      <c r="F554" s="156"/>
      <c r="G554" s="156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2.75" customHeight="1" x14ac:dyDescent="0.25">
      <c r="A555" s="156"/>
      <c r="B555" s="156"/>
      <c r="C555" s="156"/>
      <c r="D555" s="156"/>
      <c r="E555" s="156"/>
      <c r="F555" s="156"/>
      <c r="G555" s="156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2.75" customHeight="1" x14ac:dyDescent="0.25">
      <c r="A556" s="156"/>
      <c r="B556" s="156"/>
      <c r="C556" s="156"/>
      <c r="D556" s="156"/>
      <c r="E556" s="156"/>
      <c r="F556" s="156"/>
      <c r="G556" s="156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2.75" customHeight="1" x14ac:dyDescent="0.25">
      <c r="A557" s="156"/>
      <c r="B557" s="156"/>
      <c r="C557" s="156"/>
      <c r="D557" s="156"/>
      <c r="E557" s="156"/>
      <c r="F557" s="156"/>
      <c r="G557" s="156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2.75" customHeight="1" x14ac:dyDescent="0.25">
      <c r="A558" s="156"/>
      <c r="B558" s="156"/>
      <c r="C558" s="156"/>
      <c r="D558" s="156"/>
      <c r="E558" s="156"/>
      <c r="F558" s="156"/>
      <c r="G558" s="156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2.75" customHeight="1" x14ac:dyDescent="0.25">
      <c r="A559" s="156"/>
      <c r="B559" s="156"/>
      <c r="C559" s="156"/>
      <c r="D559" s="156"/>
      <c r="E559" s="156"/>
      <c r="F559" s="156"/>
      <c r="G559" s="156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2.75" customHeight="1" x14ac:dyDescent="0.25">
      <c r="A560" s="156"/>
      <c r="B560" s="156"/>
      <c r="C560" s="156"/>
      <c r="D560" s="156"/>
      <c r="E560" s="156"/>
      <c r="F560" s="156"/>
      <c r="G560" s="156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2.75" customHeight="1" x14ac:dyDescent="0.25">
      <c r="A561" s="156"/>
      <c r="B561" s="156"/>
      <c r="C561" s="156"/>
      <c r="D561" s="156"/>
      <c r="E561" s="156"/>
      <c r="F561" s="156"/>
      <c r="G561" s="156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2.75" customHeight="1" x14ac:dyDescent="0.25">
      <c r="A562" s="156"/>
      <c r="B562" s="156"/>
      <c r="C562" s="156"/>
      <c r="D562" s="156"/>
      <c r="E562" s="156"/>
      <c r="F562" s="156"/>
      <c r="G562" s="156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2.75" customHeight="1" x14ac:dyDescent="0.25">
      <c r="A563" s="156"/>
      <c r="B563" s="156"/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2.75" customHeight="1" x14ac:dyDescent="0.25">
      <c r="A564" s="156"/>
      <c r="B564" s="156"/>
      <c r="C564" s="156"/>
      <c r="D564" s="156"/>
      <c r="E564" s="156"/>
      <c r="F564" s="156"/>
      <c r="G564" s="156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2.75" customHeight="1" x14ac:dyDescent="0.25">
      <c r="A565" s="156"/>
      <c r="B565" s="156"/>
      <c r="C565" s="156"/>
      <c r="D565" s="156"/>
      <c r="E565" s="156"/>
      <c r="F565" s="156"/>
      <c r="G565" s="156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2.75" customHeight="1" x14ac:dyDescent="0.25">
      <c r="A566" s="156"/>
      <c r="B566" s="156"/>
      <c r="C566" s="156"/>
      <c r="D566" s="156"/>
      <c r="E566" s="156"/>
      <c r="F566" s="156"/>
      <c r="G566" s="156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2.75" customHeight="1" x14ac:dyDescent="0.25">
      <c r="A567" s="156"/>
      <c r="B567" s="156"/>
      <c r="C567" s="156"/>
      <c r="D567" s="156"/>
      <c r="E567" s="156"/>
      <c r="F567" s="156"/>
      <c r="G567" s="156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2.75" customHeight="1" x14ac:dyDescent="0.25">
      <c r="A568" s="156"/>
      <c r="B568" s="156"/>
      <c r="C568" s="156"/>
      <c r="D568" s="156"/>
      <c r="E568" s="156"/>
      <c r="F568" s="156"/>
      <c r="G568" s="156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2.75" customHeight="1" x14ac:dyDescent="0.25">
      <c r="A569" s="156"/>
      <c r="B569" s="156"/>
      <c r="C569" s="156"/>
      <c r="D569" s="156"/>
      <c r="E569" s="156"/>
      <c r="F569" s="156"/>
      <c r="G569" s="156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2.75" customHeight="1" x14ac:dyDescent="0.25">
      <c r="A570" s="156"/>
      <c r="B570" s="156"/>
      <c r="C570" s="156"/>
      <c r="D570" s="156"/>
      <c r="E570" s="156"/>
      <c r="F570" s="156"/>
      <c r="G570" s="156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2.75" customHeight="1" x14ac:dyDescent="0.25">
      <c r="A571" s="156"/>
      <c r="B571" s="156"/>
      <c r="C571" s="156"/>
      <c r="D571" s="156"/>
      <c r="E571" s="156"/>
      <c r="F571" s="156"/>
      <c r="G571" s="156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2.75" customHeight="1" x14ac:dyDescent="0.25">
      <c r="A572" s="156"/>
      <c r="B572" s="156"/>
      <c r="C572" s="156"/>
      <c r="D572" s="156"/>
      <c r="E572" s="156"/>
      <c r="F572" s="156"/>
      <c r="G572" s="156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2.75" customHeight="1" x14ac:dyDescent="0.25">
      <c r="A573" s="156"/>
      <c r="B573" s="156"/>
      <c r="C573" s="156"/>
      <c r="D573" s="156"/>
      <c r="E573" s="156"/>
      <c r="F573" s="156"/>
      <c r="G573" s="156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2.75" customHeight="1" x14ac:dyDescent="0.25">
      <c r="A574" s="156"/>
      <c r="B574" s="156"/>
      <c r="C574" s="156"/>
      <c r="D574" s="156"/>
      <c r="E574" s="156"/>
      <c r="F574" s="156"/>
      <c r="G574" s="156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2.75" customHeight="1" x14ac:dyDescent="0.25">
      <c r="A575" s="156"/>
      <c r="B575" s="156"/>
      <c r="C575" s="156"/>
      <c r="D575" s="156"/>
      <c r="E575" s="156"/>
      <c r="F575" s="156"/>
      <c r="G575" s="156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2.75" customHeight="1" x14ac:dyDescent="0.25">
      <c r="A576" s="156"/>
      <c r="B576" s="156"/>
      <c r="C576" s="156"/>
      <c r="D576" s="156"/>
      <c r="E576" s="156"/>
      <c r="F576" s="156"/>
      <c r="G576" s="156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2.75" customHeight="1" x14ac:dyDescent="0.25">
      <c r="A577" s="156"/>
      <c r="B577" s="156"/>
      <c r="C577" s="156"/>
      <c r="D577" s="156"/>
      <c r="E577" s="156"/>
      <c r="F577" s="156"/>
      <c r="G577" s="156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2.75" customHeight="1" x14ac:dyDescent="0.25">
      <c r="A578" s="156"/>
      <c r="B578" s="156"/>
      <c r="C578" s="156"/>
      <c r="D578" s="156"/>
      <c r="E578" s="156"/>
      <c r="F578" s="156"/>
      <c r="G578" s="156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2.75" customHeight="1" x14ac:dyDescent="0.25">
      <c r="A579" s="156"/>
      <c r="B579" s="156"/>
      <c r="C579" s="156"/>
      <c r="D579" s="156"/>
      <c r="E579" s="156"/>
      <c r="F579" s="156"/>
      <c r="G579" s="156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2.75" customHeight="1" x14ac:dyDescent="0.25">
      <c r="A580" s="156"/>
      <c r="B580" s="156"/>
      <c r="C580" s="156"/>
      <c r="D580" s="156"/>
      <c r="E580" s="156"/>
      <c r="F580" s="156"/>
      <c r="G580" s="156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2.75" customHeight="1" x14ac:dyDescent="0.25">
      <c r="A581" s="156"/>
      <c r="B581" s="156"/>
      <c r="C581" s="156"/>
      <c r="D581" s="156"/>
      <c r="E581" s="156"/>
      <c r="F581" s="156"/>
      <c r="G581" s="156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2.75" customHeight="1" x14ac:dyDescent="0.25">
      <c r="A582" s="156"/>
      <c r="B582" s="156"/>
      <c r="C582" s="156"/>
      <c r="D582" s="156"/>
      <c r="E582" s="156"/>
      <c r="F582" s="156"/>
      <c r="G582" s="156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2.75" customHeight="1" x14ac:dyDescent="0.25">
      <c r="A583" s="156"/>
      <c r="B583" s="156"/>
      <c r="C583" s="156"/>
      <c r="D583" s="156"/>
      <c r="E583" s="156"/>
      <c r="F583" s="156"/>
      <c r="G583" s="156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2.75" customHeight="1" x14ac:dyDescent="0.25">
      <c r="A584" s="156"/>
      <c r="B584" s="156"/>
      <c r="C584" s="156"/>
      <c r="D584" s="156"/>
      <c r="E584" s="156"/>
      <c r="F584" s="156"/>
      <c r="G584" s="156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2.75" customHeight="1" x14ac:dyDescent="0.25">
      <c r="A585" s="156"/>
      <c r="B585" s="156"/>
      <c r="C585" s="156"/>
      <c r="D585" s="156"/>
      <c r="E585" s="156"/>
      <c r="F585" s="156"/>
      <c r="G585" s="156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2.75" customHeight="1" x14ac:dyDescent="0.25">
      <c r="A586" s="156"/>
      <c r="B586" s="156"/>
      <c r="C586" s="156"/>
      <c r="D586" s="156"/>
      <c r="E586" s="156"/>
      <c r="F586" s="156"/>
      <c r="G586" s="156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2.75" customHeight="1" x14ac:dyDescent="0.25">
      <c r="A587" s="156"/>
      <c r="B587" s="156"/>
      <c r="C587" s="156"/>
      <c r="D587" s="156"/>
      <c r="E587" s="156"/>
      <c r="F587" s="156"/>
      <c r="G587" s="156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2.75" customHeight="1" x14ac:dyDescent="0.25">
      <c r="A588" s="156"/>
      <c r="B588" s="156"/>
      <c r="C588" s="156"/>
      <c r="D588" s="156"/>
      <c r="E588" s="156"/>
      <c r="F588" s="156"/>
      <c r="G588" s="156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2.75" customHeight="1" x14ac:dyDescent="0.25">
      <c r="A589" s="156"/>
      <c r="B589" s="156"/>
      <c r="C589" s="156"/>
      <c r="D589" s="156"/>
      <c r="E589" s="156"/>
      <c r="F589" s="156"/>
      <c r="G589" s="156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2.75" customHeight="1" x14ac:dyDescent="0.25">
      <c r="A590" s="156"/>
      <c r="B590" s="156"/>
      <c r="C590" s="156"/>
      <c r="D590" s="156"/>
      <c r="E590" s="156"/>
      <c r="F590" s="156"/>
      <c r="G590" s="156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2.75" customHeight="1" x14ac:dyDescent="0.25">
      <c r="A591" s="156"/>
      <c r="B591" s="156"/>
      <c r="C591" s="156"/>
      <c r="D591" s="156"/>
      <c r="E591" s="156"/>
      <c r="F591" s="156"/>
      <c r="G591" s="156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2.75" customHeight="1" x14ac:dyDescent="0.25">
      <c r="A592" s="156"/>
      <c r="B592" s="156"/>
      <c r="C592" s="156"/>
      <c r="D592" s="156"/>
      <c r="E592" s="156"/>
      <c r="F592" s="156"/>
      <c r="G592" s="156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2.75" customHeight="1" x14ac:dyDescent="0.25">
      <c r="A593" s="156"/>
      <c r="B593" s="156"/>
      <c r="C593" s="156"/>
      <c r="D593" s="156"/>
      <c r="E593" s="156"/>
      <c r="F593" s="156"/>
      <c r="G593" s="156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2.75" customHeight="1" x14ac:dyDescent="0.25">
      <c r="A594" s="156"/>
      <c r="B594" s="156"/>
      <c r="C594" s="156"/>
      <c r="D594" s="156"/>
      <c r="E594" s="156"/>
      <c r="F594" s="156"/>
      <c r="G594" s="156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2.75" customHeight="1" x14ac:dyDescent="0.25">
      <c r="A595" s="156"/>
      <c r="B595" s="156"/>
      <c r="C595" s="156"/>
      <c r="D595" s="156"/>
      <c r="E595" s="156"/>
      <c r="F595" s="156"/>
      <c r="G595" s="156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2.75" customHeight="1" x14ac:dyDescent="0.25">
      <c r="A596" s="156"/>
      <c r="B596" s="156"/>
      <c r="C596" s="156"/>
      <c r="D596" s="156"/>
      <c r="E596" s="156"/>
      <c r="F596" s="156"/>
      <c r="G596" s="156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2.75" customHeight="1" x14ac:dyDescent="0.25">
      <c r="A597" s="156"/>
      <c r="B597" s="156"/>
      <c r="C597" s="156"/>
      <c r="D597" s="156"/>
      <c r="E597" s="156"/>
      <c r="F597" s="156"/>
      <c r="G597" s="156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2.75" customHeight="1" x14ac:dyDescent="0.25">
      <c r="A598" s="156"/>
      <c r="B598" s="156"/>
      <c r="C598" s="156"/>
      <c r="D598" s="156"/>
      <c r="E598" s="156"/>
      <c r="F598" s="156"/>
      <c r="G598" s="156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2.75" customHeight="1" x14ac:dyDescent="0.25">
      <c r="A599" s="156"/>
      <c r="B599" s="156"/>
      <c r="C599" s="156"/>
      <c r="D599" s="156"/>
      <c r="E599" s="156"/>
      <c r="F599" s="156"/>
      <c r="G599" s="156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2.75" customHeight="1" x14ac:dyDescent="0.25">
      <c r="A600" s="156"/>
      <c r="B600" s="156"/>
      <c r="C600" s="156"/>
      <c r="D600" s="156"/>
      <c r="E600" s="156"/>
      <c r="F600" s="156"/>
      <c r="G600" s="156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2.75" customHeight="1" x14ac:dyDescent="0.25">
      <c r="A601" s="156"/>
      <c r="B601" s="156"/>
      <c r="C601" s="156"/>
      <c r="D601" s="156"/>
      <c r="E601" s="156"/>
      <c r="F601" s="156"/>
      <c r="G601" s="156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2.75" customHeight="1" x14ac:dyDescent="0.25">
      <c r="A602" s="156"/>
      <c r="B602" s="156"/>
      <c r="C602" s="156"/>
      <c r="D602" s="156"/>
      <c r="E602" s="156"/>
      <c r="F602" s="156"/>
      <c r="G602" s="156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2.75" customHeight="1" x14ac:dyDescent="0.25">
      <c r="A603" s="156"/>
      <c r="B603" s="156"/>
      <c r="C603" s="156"/>
      <c r="D603" s="156"/>
      <c r="E603" s="156"/>
      <c r="F603" s="156"/>
      <c r="G603" s="156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2.75" customHeight="1" x14ac:dyDescent="0.25">
      <c r="A604" s="156"/>
      <c r="B604" s="156"/>
      <c r="C604" s="156"/>
      <c r="D604" s="156"/>
      <c r="E604" s="156"/>
      <c r="F604" s="156"/>
      <c r="G604" s="156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2.75" customHeight="1" x14ac:dyDescent="0.25">
      <c r="A605" s="156"/>
      <c r="B605" s="156"/>
      <c r="C605" s="156"/>
      <c r="D605" s="156"/>
      <c r="E605" s="156"/>
      <c r="F605" s="156"/>
      <c r="G605" s="156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2.75" customHeight="1" x14ac:dyDescent="0.25">
      <c r="A606" s="156"/>
      <c r="B606" s="156"/>
      <c r="C606" s="156"/>
      <c r="D606" s="156"/>
      <c r="E606" s="156"/>
      <c r="F606" s="156"/>
      <c r="G606" s="156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2.75" customHeight="1" x14ac:dyDescent="0.25">
      <c r="A607" s="156"/>
      <c r="B607" s="156"/>
      <c r="C607" s="156"/>
      <c r="D607" s="156"/>
      <c r="E607" s="156"/>
      <c r="F607" s="156"/>
      <c r="G607" s="156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2.75" customHeight="1" x14ac:dyDescent="0.25">
      <c r="A608" s="156"/>
      <c r="B608" s="156"/>
      <c r="C608" s="156"/>
      <c r="D608" s="156"/>
      <c r="E608" s="156"/>
      <c r="F608" s="156"/>
      <c r="G608" s="156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2.75" customHeight="1" x14ac:dyDescent="0.25">
      <c r="A609" s="156"/>
      <c r="B609" s="156"/>
      <c r="C609" s="156"/>
      <c r="D609" s="156"/>
      <c r="E609" s="156"/>
      <c r="F609" s="156"/>
      <c r="G609" s="156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2.75" customHeight="1" x14ac:dyDescent="0.25">
      <c r="A610" s="156"/>
      <c r="B610" s="156"/>
      <c r="C610" s="156"/>
      <c r="D610" s="156"/>
      <c r="E610" s="156"/>
      <c r="F610" s="156"/>
      <c r="G610" s="156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2.75" customHeight="1" x14ac:dyDescent="0.25">
      <c r="A611" s="156"/>
      <c r="B611" s="156"/>
      <c r="C611" s="156"/>
      <c r="D611" s="156"/>
      <c r="E611" s="156"/>
      <c r="F611" s="156"/>
      <c r="G611" s="156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2.75" customHeight="1" x14ac:dyDescent="0.25">
      <c r="A612" s="156"/>
      <c r="B612" s="156"/>
      <c r="C612" s="156"/>
      <c r="D612" s="156"/>
      <c r="E612" s="156"/>
      <c r="F612" s="156"/>
      <c r="G612" s="156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2.75" customHeight="1" x14ac:dyDescent="0.25">
      <c r="A613" s="156"/>
      <c r="B613" s="156"/>
      <c r="C613" s="156"/>
      <c r="D613" s="156"/>
      <c r="E613" s="156"/>
      <c r="F613" s="156"/>
      <c r="G613" s="156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2.75" customHeight="1" x14ac:dyDescent="0.25">
      <c r="A614" s="156"/>
      <c r="B614" s="156"/>
      <c r="C614" s="156"/>
      <c r="D614" s="156"/>
      <c r="E614" s="156"/>
      <c r="F614" s="156"/>
      <c r="G614" s="156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2.75" customHeight="1" x14ac:dyDescent="0.25">
      <c r="A615" s="156"/>
      <c r="B615" s="156"/>
      <c r="C615" s="156"/>
      <c r="D615" s="156"/>
      <c r="E615" s="156"/>
      <c r="F615" s="156"/>
      <c r="G615" s="156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2.75" customHeight="1" x14ac:dyDescent="0.25">
      <c r="A616" s="156"/>
      <c r="B616" s="156"/>
      <c r="C616" s="156"/>
      <c r="D616" s="156"/>
      <c r="E616" s="156"/>
      <c r="F616" s="156"/>
      <c r="G616" s="156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2.75" customHeight="1" x14ac:dyDescent="0.25">
      <c r="A617" s="156"/>
      <c r="B617" s="156"/>
      <c r="C617" s="156"/>
      <c r="D617" s="156"/>
      <c r="E617" s="156"/>
      <c r="F617" s="156"/>
      <c r="G617" s="156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2.75" customHeight="1" x14ac:dyDescent="0.25">
      <c r="A618" s="156"/>
      <c r="B618" s="156"/>
      <c r="C618" s="156"/>
      <c r="D618" s="156"/>
      <c r="E618" s="156"/>
      <c r="F618" s="156"/>
      <c r="G618" s="156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2.75" customHeight="1" x14ac:dyDescent="0.25">
      <c r="A619" s="156"/>
      <c r="B619" s="156"/>
      <c r="C619" s="156"/>
      <c r="D619" s="156"/>
      <c r="E619" s="156"/>
      <c r="F619" s="156"/>
      <c r="G619" s="156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2.75" customHeight="1" x14ac:dyDescent="0.25">
      <c r="A620" s="156"/>
      <c r="B620" s="156"/>
      <c r="C620" s="156"/>
      <c r="D620" s="156"/>
      <c r="E620" s="156"/>
      <c r="F620" s="156"/>
      <c r="G620" s="156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2.75" customHeight="1" x14ac:dyDescent="0.25">
      <c r="A621" s="156"/>
      <c r="B621" s="156"/>
      <c r="C621" s="156"/>
      <c r="D621" s="156"/>
      <c r="E621" s="156"/>
      <c r="F621" s="156"/>
      <c r="G621" s="156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2.75" customHeight="1" x14ac:dyDescent="0.25">
      <c r="A622" s="156"/>
      <c r="B622" s="156"/>
      <c r="C622" s="156"/>
      <c r="D622" s="156"/>
      <c r="E622" s="156"/>
      <c r="F622" s="156"/>
      <c r="G622" s="156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2.75" customHeight="1" x14ac:dyDescent="0.25">
      <c r="A623" s="156"/>
      <c r="B623" s="156"/>
      <c r="C623" s="156"/>
      <c r="D623" s="156"/>
      <c r="E623" s="156"/>
      <c r="F623" s="156"/>
      <c r="G623" s="156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2.75" customHeight="1" x14ac:dyDescent="0.25">
      <c r="A624" s="156"/>
      <c r="B624" s="156"/>
      <c r="C624" s="156"/>
      <c r="D624" s="156"/>
      <c r="E624" s="156"/>
      <c r="F624" s="156"/>
      <c r="G624" s="156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2.75" customHeight="1" x14ac:dyDescent="0.25">
      <c r="A625" s="156"/>
      <c r="B625" s="156"/>
      <c r="C625" s="156"/>
      <c r="D625" s="156"/>
      <c r="E625" s="156"/>
      <c r="F625" s="156"/>
      <c r="G625" s="156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2.75" customHeight="1" x14ac:dyDescent="0.25">
      <c r="A626" s="156"/>
      <c r="B626" s="156"/>
      <c r="C626" s="156"/>
      <c r="D626" s="156"/>
      <c r="E626" s="156"/>
      <c r="F626" s="156"/>
      <c r="G626" s="156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2.75" customHeight="1" x14ac:dyDescent="0.25">
      <c r="A627" s="156"/>
      <c r="B627" s="156"/>
      <c r="C627" s="156"/>
      <c r="D627" s="156"/>
      <c r="E627" s="156"/>
      <c r="F627" s="156"/>
      <c r="G627" s="156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2.75" customHeight="1" x14ac:dyDescent="0.25">
      <c r="A628" s="156"/>
      <c r="B628" s="156"/>
      <c r="C628" s="156"/>
      <c r="D628" s="156"/>
      <c r="E628" s="156"/>
      <c r="F628" s="156"/>
      <c r="G628" s="156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2.75" customHeight="1" x14ac:dyDescent="0.25">
      <c r="A629" s="156"/>
      <c r="B629" s="156"/>
      <c r="C629" s="156"/>
      <c r="D629" s="156"/>
      <c r="E629" s="156"/>
      <c r="F629" s="156"/>
      <c r="G629" s="156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2.75" customHeight="1" x14ac:dyDescent="0.25">
      <c r="A630" s="156"/>
      <c r="B630" s="156"/>
      <c r="C630" s="156"/>
      <c r="D630" s="156"/>
      <c r="E630" s="156"/>
      <c r="F630" s="156"/>
      <c r="G630" s="156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2.75" customHeight="1" x14ac:dyDescent="0.25">
      <c r="A631" s="156"/>
      <c r="B631" s="156"/>
      <c r="C631" s="156"/>
      <c r="D631" s="156"/>
      <c r="E631" s="156"/>
      <c r="F631" s="156"/>
      <c r="G631" s="156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2.75" customHeight="1" x14ac:dyDescent="0.25">
      <c r="A632" s="156"/>
      <c r="B632" s="156"/>
      <c r="C632" s="156"/>
      <c r="D632" s="156"/>
      <c r="E632" s="156"/>
      <c r="F632" s="156"/>
      <c r="G632" s="156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2.75" customHeight="1" x14ac:dyDescent="0.25">
      <c r="A633" s="156"/>
      <c r="B633" s="156"/>
      <c r="C633" s="156"/>
      <c r="D633" s="156"/>
      <c r="E633" s="156"/>
      <c r="F633" s="156"/>
      <c r="G633" s="156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2.75" customHeight="1" x14ac:dyDescent="0.25">
      <c r="A634" s="156"/>
      <c r="B634" s="156"/>
      <c r="C634" s="156"/>
      <c r="D634" s="156"/>
      <c r="E634" s="156"/>
      <c r="F634" s="156"/>
      <c r="G634" s="156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2.75" customHeight="1" x14ac:dyDescent="0.25">
      <c r="A635" s="156"/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2.75" customHeight="1" x14ac:dyDescent="0.25">
      <c r="A636" s="156"/>
      <c r="B636" s="156"/>
      <c r="C636" s="156"/>
      <c r="D636" s="156"/>
      <c r="E636" s="156"/>
      <c r="F636" s="156"/>
      <c r="G636" s="156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2.75" customHeight="1" x14ac:dyDescent="0.25">
      <c r="A637" s="156"/>
      <c r="B637" s="156"/>
      <c r="C637" s="156"/>
      <c r="D637" s="156"/>
      <c r="E637" s="156"/>
      <c r="F637" s="156"/>
      <c r="G637" s="156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2.75" customHeight="1" x14ac:dyDescent="0.25">
      <c r="A638" s="156"/>
      <c r="B638" s="156"/>
      <c r="C638" s="156"/>
      <c r="D638" s="156"/>
      <c r="E638" s="156"/>
      <c r="F638" s="156"/>
      <c r="G638" s="156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2.75" customHeight="1" x14ac:dyDescent="0.25">
      <c r="A639" s="156"/>
      <c r="B639" s="156"/>
      <c r="C639" s="156"/>
      <c r="D639" s="156"/>
      <c r="E639" s="156"/>
      <c r="F639" s="156"/>
      <c r="G639" s="156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2.75" customHeight="1" x14ac:dyDescent="0.25">
      <c r="A640" s="156"/>
      <c r="B640" s="156"/>
      <c r="C640" s="156"/>
      <c r="D640" s="156"/>
      <c r="E640" s="156"/>
      <c r="F640" s="156"/>
      <c r="G640" s="156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2.75" customHeight="1" x14ac:dyDescent="0.25">
      <c r="A641" s="156"/>
      <c r="B641" s="156"/>
      <c r="C641" s="156"/>
      <c r="D641" s="156"/>
      <c r="E641" s="156"/>
      <c r="F641" s="156"/>
      <c r="G641" s="156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2.75" customHeight="1" x14ac:dyDescent="0.25">
      <c r="A642" s="156"/>
      <c r="B642" s="156"/>
      <c r="C642" s="156"/>
      <c r="D642" s="156"/>
      <c r="E642" s="156"/>
      <c r="F642" s="156"/>
      <c r="G642" s="156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2.75" customHeight="1" x14ac:dyDescent="0.25">
      <c r="A643" s="156"/>
      <c r="B643" s="156"/>
      <c r="C643" s="156"/>
      <c r="D643" s="156"/>
      <c r="E643" s="156"/>
      <c r="F643" s="156"/>
      <c r="G643" s="156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2.75" customHeight="1" x14ac:dyDescent="0.25">
      <c r="A644" s="156"/>
      <c r="B644" s="156"/>
      <c r="C644" s="156"/>
      <c r="D644" s="156"/>
      <c r="E644" s="156"/>
      <c r="F644" s="156"/>
      <c r="G644" s="156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2.75" customHeight="1" x14ac:dyDescent="0.25">
      <c r="A645" s="156"/>
      <c r="B645" s="156"/>
      <c r="C645" s="156"/>
      <c r="D645" s="156"/>
      <c r="E645" s="156"/>
      <c r="F645" s="156"/>
      <c r="G645" s="156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2.75" customHeight="1" x14ac:dyDescent="0.25">
      <c r="A646" s="156"/>
      <c r="B646" s="156"/>
      <c r="C646" s="156"/>
      <c r="D646" s="156"/>
      <c r="E646" s="156"/>
      <c r="F646" s="156"/>
      <c r="G646" s="156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2.75" customHeight="1" x14ac:dyDescent="0.25">
      <c r="A647" s="156"/>
      <c r="B647" s="156"/>
      <c r="C647" s="156"/>
      <c r="D647" s="156"/>
      <c r="E647" s="156"/>
      <c r="F647" s="156"/>
      <c r="G647" s="156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2.75" customHeight="1" x14ac:dyDescent="0.25">
      <c r="A648" s="156"/>
      <c r="B648" s="156"/>
      <c r="C648" s="156"/>
      <c r="D648" s="156"/>
      <c r="E648" s="156"/>
      <c r="F648" s="156"/>
      <c r="G648" s="156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2.75" customHeight="1" x14ac:dyDescent="0.25">
      <c r="A649" s="156"/>
      <c r="B649" s="156"/>
      <c r="C649" s="156"/>
      <c r="D649" s="156"/>
      <c r="E649" s="156"/>
      <c r="F649" s="156"/>
      <c r="G649" s="156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2.75" customHeight="1" x14ac:dyDescent="0.25">
      <c r="A650" s="156"/>
      <c r="B650" s="156"/>
      <c r="C650" s="156"/>
      <c r="D650" s="156"/>
      <c r="E650" s="156"/>
      <c r="F650" s="156"/>
      <c r="G650" s="156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2.75" customHeight="1" x14ac:dyDescent="0.25">
      <c r="A651" s="156"/>
      <c r="B651" s="156"/>
      <c r="C651" s="156"/>
      <c r="D651" s="156"/>
      <c r="E651" s="156"/>
      <c r="F651" s="156"/>
      <c r="G651" s="156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2.75" customHeight="1" x14ac:dyDescent="0.25">
      <c r="A652" s="156"/>
      <c r="B652" s="156"/>
      <c r="C652" s="156"/>
      <c r="D652" s="156"/>
      <c r="E652" s="156"/>
      <c r="F652" s="156"/>
      <c r="G652" s="156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2.75" customHeight="1" x14ac:dyDescent="0.25">
      <c r="A653" s="156"/>
      <c r="B653" s="156"/>
      <c r="C653" s="156"/>
      <c r="D653" s="156"/>
      <c r="E653" s="156"/>
      <c r="F653" s="156"/>
      <c r="G653" s="156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2.75" customHeight="1" x14ac:dyDescent="0.25">
      <c r="A654" s="156"/>
      <c r="B654" s="156"/>
      <c r="C654" s="156"/>
      <c r="D654" s="156"/>
      <c r="E654" s="156"/>
      <c r="F654" s="156"/>
      <c r="G654" s="156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2.75" customHeight="1" x14ac:dyDescent="0.25">
      <c r="A655" s="156"/>
      <c r="B655" s="156"/>
      <c r="C655" s="156"/>
      <c r="D655" s="156"/>
      <c r="E655" s="156"/>
      <c r="F655" s="156"/>
      <c r="G655" s="156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2.75" customHeight="1" x14ac:dyDescent="0.25">
      <c r="A656" s="156"/>
      <c r="B656" s="156"/>
      <c r="C656" s="156"/>
      <c r="D656" s="156"/>
      <c r="E656" s="156"/>
      <c r="F656" s="156"/>
      <c r="G656" s="156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2.75" customHeight="1" x14ac:dyDescent="0.25">
      <c r="A657" s="156"/>
      <c r="B657" s="156"/>
      <c r="C657" s="156"/>
      <c r="D657" s="156"/>
      <c r="E657" s="156"/>
      <c r="F657" s="156"/>
      <c r="G657" s="156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2.75" customHeight="1" x14ac:dyDescent="0.25">
      <c r="A658" s="156"/>
      <c r="B658" s="156"/>
      <c r="C658" s="156"/>
      <c r="D658" s="156"/>
      <c r="E658" s="156"/>
      <c r="F658" s="156"/>
      <c r="G658" s="156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2.75" customHeight="1" x14ac:dyDescent="0.25">
      <c r="A659" s="156"/>
      <c r="B659" s="156"/>
      <c r="C659" s="156"/>
      <c r="D659" s="156"/>
      <c r="E659" s="156"/>
      <c r="F659" s="156"/>
      <c r="G659" s="156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2.75" customHeight="1" x14ac:dyDescent="0.25">
      <c r="A660" s="156"/>
      <c r="B660" s="156"/>
      <c r="C660" s="156"/>
      <c r="D660" s="156"/>
      <c r="E660" s="156"/>
      <c r="F660" s="156"/>
      <c r="G660" s="156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2.75" customHeight="1" x14ac:dyDescent="0.25">
      <c r="A661" s="156"/>
      <c r="B661" s="156"/>
      <c r="C661" s="156"/>
      <c r="D661" s="156"/>
      <c r="E661" s="156"/>
      <c r="F661" s="156"/>
      <c r="G661" s="156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2.75" customHeight="1" x14ac:dyDescent="0.25">
      <c r="A662" s="156"/>
      <c r="B662" s="156"/>
      <c r="C662" s="156"/>
      <c r="D662" s="156"/>
      <c r="E662" s="156"/>
      <c r="F662" s="156"/>
      <c r="G662" s="156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2.75" customHeight="1" x14ac:dyDescent="0.25">
      <c r="A663" s="156"/>
      <c r="B663" s="156"/>
      <c r="C663" s="156"/>
      <c r="D663" s="156"/>
      <c r="E663" s="156"/>
      <c r="F663" s="156"/>
      <c r="G663" s="156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2.75" customHeight="1" x14ac:dyDescent="0.25">
      <c r="A664" s="156"/>
      <c r="B664" s="156"/>
      <c r="C664" s="156"/>
      <c r="D664" s="156"/>
      <c r="E664" s="156"/>
      <c r="F664" s="156"/>
      <c r="G664" s="156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2.75" customHeight="1" x14ac:dyDescent="0.25">
      <c r="A665" s="156"/>
      <c r="B665" s="156"/>
      <c r="C665" s="156"/>
      <c r="D665" s="156"/>
      <c r="E665" s="156"/>
      <c r="F665" s="156"/>
      <c r="G665" s="156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2.75" customHeight="1" x14ac:dyDescent="0.25">
      <c r="A666" s="156"/>
      <c r="B666" s="156"/>
      <c r="C666" s="156"/>
      <c r="D666" s="156"/>
      <c r="E666" s="156"/>
      <c r="F666" s="156"/>
      <c r="G666" s="156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2.75" customHeight="1" x14ac:dyDescent="0.25">
      <c r="A667" s="156"/>
      <c r="B667" s="156"/>
      <c r="C667" s="156"/>
      <c r="D667" s="156"/>
      <c r="E667" s="156"/>
      <c r="F667" s="156"/>
      <c r="G667" s="156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2.75" customHeight="1" x14ac:dyDescent="0.25">
      <c r="A668" s="156"/>
      <c r="B668" s="156"/>
      <c r="C668" s="156"/>
      <c r="D668" s="156"/>
      <c r="E668" s="156"/>
      <c r="F668" s="156"/>
      <c r="G668" s="156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2.75" customHeight="1" x14ac:dyDescent="0.25">
      <c r="A669" s="156"/>
      <c r="B669" s="156"/>
      <c r="C669" s="156"/>
      <c r="D669" s="156"/>
      <c r="E669" s="156"/>
      <c r="F669" s="156"/>
      <c r="G669" s="156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2.75" customHeight="1" x14ac:dyDescent="0.25">
      <c r="A670" s="156"/>
      <c r="B670" s="156"/>
      <c r="C670" s="156"/>
      <c r="D670" s="156"/>
      <c r="E670" s="156"/>
      <c r="F670" s="156"/>
      <c r="G670" s="156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2.75" customHeight="1" x14ac:dyDescent="0.25">
      <c r="A671" s="156"/>
      <c r="B671" s="156"/>
      <c r="C671" s="156"/>
      <c r="D671" s="156"/>
      <c r="E671" s="156"/>
      <c r="F671" s="156"/>
      <c r="G671" s="156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2.75" customHeight="1" x14ac:dyDescent="0.25">
      <c r="A672" s="156"/>
      <c r="B672" s="156"/>
      <c r="C672" s="156"/>
      <c r="D672" s="156"/>
      <c r="E672" s="156"/>
      <c r="F672" s="156"/>
      <c r="G672" s="156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2.75" customHeight="1" x14ac:dyDescent="0.25">
      <c r="A673" s="156"/>
      <c r="B673" s="156"/>
      <c r="C673" s="156"/>
      <c r="D673" s="156"/>
      <c r="E673" s="156"/>
      <c r="F673" s="156"/>
      <c r="G673" s="156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2.75" customHeight="1" x14ac:dyDescent="0.25">
      <c r="A674" s="156"/>
      <c r="B674" s="156"/>
      <c r="C674" s="156"/>
      <c r="D674" s="156"/>
      <c r="E674" s="156"/>
      <c r="F674" s="156"/>
      <c r="G674" s="156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2.75" customHeight="1" x14ac:dyDescent="0.25">
      <c r="A675" s="156"/>
      <c r="B675" s="156"/>
      <c r="C675" s="156"/>
      <c r="D675" s="156"/>
      <c r="E675" s="156"/>
      <c r="F675" s="156"/>
      <c r="G675" s="156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2.75" customHeight="1" x14ac:dyDescent="0.25">
      <c r="A676" s="156"/>
      <c r="B676" s="156"/>
      <c r="C676" s="156"/>
      <c r="D676" s="156"/>
      <c r="E676" s="156"/>
      <c r="F676" s="156"/>
      <c r="G676" s="156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2.75" customHeight="1" x14ac:dyDescent="0.25">
      <c r="A677" s="156"/>
      <c r="B677" s="156"/>
      <c r="C677" s="156"/>
      <c r="D677" s="156"/>
      <c r="E677" s="156"/>
      <c r="F677" s="156"/>
      <c r="G677" s="156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2.75" customHeight="1" x14ac:dyDescent="0.25">
      <c r="A678" s="156"/>
      <c r="B678" s="156"/>
      <c r="C678" s="156"/>
      <c r="D678" s="156"/>
      <c r="E678" s="156"/>
      <c r="F678" s="156"/>
      <c r="G678" s="156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2.75" customHeight="1" x14ac:dyDescent="0.25">
      <c r="A679" s="156"/>
      <c r="B679" s="156"/>
      <c r="C679" s="156"/>
      <c r="D679" s="156"/>
      <c r="E679" s="156"/>
      <c r="F679" s="156"/>
      <c r="G679" s="156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2.75" customHeight="1" x14ac:dyDescent="0.25">
      <c r="A680" s="156"/>
      <c r="B680" s="156"/>
      <c r="C680" s="156"/>
      <c r="D680" s="156"/>
      <c r="E680" s="156"/>
      <c r="F680" s="156"/>
      <c r="G680" s="156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2.75" customHeight="1" x14ac:dyDescent="0.25">
      <c r="A681" s="156"/>
      <c r="B681" s="156"/>
      <c r="C681" s="156"/>
      <c r="D681" s="156"/>
      <c r="E681" s="156"/>
      <c r="F681" s="156"/>
      <c r="G681" s="156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2.75" customHeight="1" x14ac:dyDescent="0.25">
      <c r="A682" s="156"/>
      <c r="B682" s="156"/>
      <c r="C682" s="156"/>
      <c r="D682" s="156"/>
      <c r="E682" s="156"/>
      <c r="F682" s="156"/>
      <c r="G682" s="156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2.75" customHeight="1" x14ac:dyDescent="0.25">
      <c r="A683" s="156"/>
      <c r="B683" s="156"/>
      <c r="C683" s="156"/>
      <c r="D683" s="156"/>
      <c r="E683" s="156"/>
      <c r="F683" s="156"/>
      <c r="G683" s="156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2.75" customHeight="1" x14ac:dyDescent="0.25">
      <c r="A684" s="156"/>
      <c r="B684" s="156"/>
      <c r="C684" s="156"/>
      <c r="D684" s="156"/>
      <c r="E684" s="156"/>
      <c r="F684" s="156"/>
      <c r="G684" s="156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2.75" customHeight="1" x14ac:dyDescent="0.25">
      <c r="A685" s="156"/>
      <c r="B685" s="156"/>
      <c r="C685" s="156"/>
      <c r="D685" s="156"/>
      <c r="E685" s="156"/>
      <c r="F685" s="156"/>
      <c r="G685" s="156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2.75" customHeight="1" x14ac:dyDescent="0.25">
      <c r="A686" s="156"/>
      <c r="B686" s="156"/>
      <c r="C686" s="156"/>
      <c r="D686" s="156"/>
      <c r="E686" s="156"/>
      <c r="F686" s="156"/>
      <c r="G686" s="156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2.75" customHeight="1" x14ac:dyDescent="0.25">
      <c r="A687" s="156"/>
      <c r="B687" s="156"/>
      <c r="C687" s="156"/>
      <c r="D687" s="156"/>
      <c r="E687" s="156"/>
      <c r="F687" s="156"/>
      <c r="G687" s="156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2.75" customHeight="1" x14ac:dyDescent="0.25">
      <c r="A688" s="156"/>
      <c r="B688" s="156"/>
      <c r="C688" s="156"/>
      <c r="D688" s="156"/>
      <c r="E688" s="156"/>
      <c r="F688" s="156"/>
      <c r="G688" s="156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2.75" customHeight="1" x14ac:dyDescent="0.25">
      <c r="A689" s="156"/>
      <c r="B689" s="156"/>
      <c r="C689" s="156"/>
      <c r="D689" s="156"/>
      <c r="E689" s="156"/>
      <c r="F689" s="156"/>
      <c r="G689" s="156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2.75" customHeight="1" x14ac:dyDescent="0.25">
      <c r="A690" s="156"/>
      <c r="B690" s="156"/>
      <c r="C690" s="156"/>
      <c r="D690" s="156"/>
      <c r="E690" s="156"/>
      <c r="F690" s="156"/>
      <c r="G690" s="156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2.75" customHeight="1" x14ac:dyDescent="0.25">
      <c r="A691" s="156"/>
      <c r="B691" s="156"/>
      <c r="C691" s="156"/>
      <c r="D691" s="156"/>
      <c r="E691" s="156"/>
      <c r="F691" s="156"/>
      <c r="G691" s="156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2.75" customHeight="1" x14ac:dyDescent="0.25">
      <c r="A692" s="156"/>
      <c r="B692" s="156"/>
      <c r="C692" s="156"/>
      <c r="D692" s="156"/>
      <c r="E692" s="156"/>
      <c r="F692" s="156"/>
      <c r="G692" s="156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2.75" customHeight="1" x14ac:dyDescent="0.25">
      <c r="A693" s="156"/>
      <c r="B693" s="156"/>
      <c r="C693" s="156"/>
      <c r="D693" s="156"/>
      <c r="E693" s="156"/>
      <c r="F693" s="156"/>
      <c r="G693" s="156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2.75" customHeight="1" x14ac:dyDescent="0.25">
      <c r="A694" s="156"/>
      <c r="B694" s="156"/>
      <c r="C694" s="156"/>
      <c r="D694" s="156"/>
      <c r="E694" s="156"/>
      <c r="F694" s="156"/>
      <c r="G694" s="156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2.75" customHeight="1" x14ac:dyDescent="0.25">
      <c r="A695" s="156"/>
      <c r="B695" s="156"/>
      <c r="C695" s="156"/>
      <c r="D695" s="156"/>
      <c r="E695" s="156"/>
      <c r="F695" s="156"/>
      <c r="G695" s="156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2.75" customHeight="1" x14ac:dyDescent="0.25">
      <c r="A696" s="156"/>
      <c r="B696" s="156"/>
      <c r="C696" s="156"/>
      <c r="D696" s="156"/>
      <c r="E696" s="156"/>
      <c r="F696" s="156"/>
      <c r="G696" s="156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2.75" customHeight="1" x14ac:dyDescent="0.25">
      <c r="A697" s="156"/>
      <c r="B697" s="156"/>
      <c r="C697" s="156"/>
      <c r="D697" s="156"/>
      <c r="E697" s="156"/>
      <c r="F697" s="156"/>
      <c r="G697" s="156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2.75" customHeight="1" x14ac:dyDescent="0.25">
      <c r="A698" s="156"/>
      <c r="B698" s="156"/>
      <c r="C698" s="156"/>
      <c r="D698" s="156"/>
      <c r="E698" s="156"/>
      <c r="F698" s="156"/>
      <c r="G698" s="156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2.75" customHeight="1" x14ac:dyDescent="0.25">
      <c r="A699" s="156"/>
      <c r="B699" s="156"/>
      <c r="C699" s="156"/>
      <c r="D699" s="156"/>
      <c r="E699" s="156"/>
      <c r="F699" s="156"/>
      <c r="G699" s="156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2.75" customHeight="1" x14ac:dyDescent="0.25">
      <c r="A700" s="156"/>
      <c r="B700" s="156"/>
      <c r="C700" s="156"/>
      <c r="D700" s="156"/>
      <c r="E700" s="156"/>
      <c r="F700" s="156"/>
      <c r="G700" s="156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2.75" customHeight="1" x14ac:dyDescent="0.25">
      <c r="A701" s="156"/>
      <c r="B701" s="156"/>
      <c r="C701" s="156"/>
      <c r="D701" s="156"/>
      <c r="E701" s="156"/>
      <c r="F701" s="156"/>
      <c r="G701" s="156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2.75" customHeight="1" x14ac:dyDescent="0.25">
      <c r="A702" s="156"/>
      <c r="B702" s="156"/>
      <c r="C702" s="156"/>
      <c r="D702" s="156"/>
      <c r="E702" s="156"/>
      <c r="F702" s="156"/>
      <c r="G702" s="156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2.75" customHeight="1" x14ac:dyDescent="0.25">
      <c r="A703" s="156"/>
      <c r="B703" s="156"/>
      <c r="C703" s="156"/>
      <c r="D703" s="156"/>
      <c r="E703" s="156"/>
      <c r="F703" s="156"/>
      <c r="G703" s="156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2.75" customHeight="1" x14ac:dyDescent="0.25">
      <c r="A704" s="156"/>
      <c r="B704" s="156"/>
      <c r="C704" s="156"/>
      <c r="D704" s="156"/>
      <c r="E704" s="156"/>
      <c r="F704" s="156"/>
      <c r="G704" s="156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2.75" customHeight="1" x14ac:dyDescent="0.25">
      <c r="A705" s="156"/>
      <c r="B705" s="156"/>
      <c r="C705" s="156"/>
      <c r="D705" s="156"/>
      <c r="E705" s="156"/>
      <c r="F705" s="156"/>
      <c r="G705" s="156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2.75" customHeight="1" x14ac:dyDescent="0.25">
      <c r="A706" s="156"/>
      <c r="B706" s="156"/>
      <c r="C706" s="156"/>
      <c r="D706" s="156"/>
      <c r="E706" s="156"/>
      <c r="F706" s="156"/>
      <c r="G706" s="156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2.75" customHeight="1" x14ac:dyDescent="0.25">
      <c r="A707" s="156"/>
      <c r="B707" s="156"/>
      <c r="C707" s="156"/>
      <c r="D707" s="156"/>
      <c r="E707" s="156"/>
      <c r="F707" s="156"/>
      <c r="G707" s="156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2.75" customHeight="1" x14ac:dyDescent="0.25">
      <c r="A708" s="156"/>
      <c r="B708" s="156"/>
      <c r="C708" s="156"/>
      <c r="D708" s="156"/>
      <c r="E708" s="156"/>
      <c r="F708" s="156"/>
      <c r="G708" s="156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2.75" customHeight="1" x14ac:dyDescent="0.25">
      <c r="A709" s="156"/>
      <c r="B709" s="156"/>
      <c r="C709" s="156"/>
      <c r="D709" s="156"/>
      <c r="E709" s="156"/>
      <c r="F709" s="156"/>
      <c r="G709" s="156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2.75" customHeight="1" x14ac:dyDescent="0.25">
      <c r="A710" s="156"/>
      <c r="B710" s="156"/>
      <c r="C710" s="156"/>
      <c r="D710" s="156"/>
      <c r="E710" s="156"/>
      <c r="F710" s="156"/>
      <c r="G710" s="156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2.75" customHeight="1" x14ac:dyDescent="0.25">
      <c r="A711" s="156"/>
      <c r="B711" s="156"/>
      <c r="C711" s="156"/>
      <c r="D711" s="156"/>
      <c r="E711" s="156"/>
      <c r="F711" s="156"/>
      <c r="G711" s="156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2.75" customHeight="1" x14ac:dyDescent="0.25">
      <c r="A712" s="156"/>
      <c r="B712" s="156"/>
      <c r="C712" s="156"/>
      <c r="D712" s="156"/>
      <c r="E712" s="156"/>
      <c r="F712" s="156"/>
      <c r="G712" s="156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2.75" customHeight="1" x14ac:dyDescent="0.25">
      <c r="A713" s="156"/>
      <c r="B713" s="156"/>
      <c r="C713" s="156"/>
      <c r="D713" s="156"/>
      <c r="E713" s="156"/>
      <c r="F713" s="156"/>
      <c r="G713" s="156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2.75" customHeight="1" x14ac:dyDescent="0.25">
      <c r="A714" s="156"/>
      <c r="B714" s="156"/>
      <c r="C714" s="156"/>
      <c r="D714" s="156"/>
      <c r="E714" s="156"/>
      <c r="F714" s="156"/>
      <c r="G714" s="156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2.75" customHeight="1" x14ac:dyDescent="0.25">
      <c r="A715" s="156"/>
      <c r="B715" s="156"/>
      <c r="C715" s="156"/>
      <c r="D715" s="156"/>
      <c r="E715" s="156"/>
      <c r="F715" s="156"/>
      <c r="G715" s="156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2.75" customHeight="1" x14ac:dyDescent="0.25">
      <c r="A716" s="156"/>
      <c r="B716" s="156"/>
      <c r="C716" s="156"/>
      <c r="D716" s="156"/>
      <c r="E716" s="156"/>
      <c r="F716" s="156"/>
      <c r="G716" s="156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2.75" customHeight="1" x14ac:dyDescent="0.25">
      <c r="A717" s="156"/>
      <c r="B717" s="156"/>
      <c r="C717" s="156"/>
      <c r="D717" s="156"/>
      <c r="E717" s="156"/>
      <c r="F717" s="156"/>
      <c r="G717" s="156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2.75" customHeight="1" x14ac:dyDescent="0.25">
      <c r="A718" s="156"/>
      <c r="B718" s="156"/>
      <c r="C718" s="156"/>
      <c r="D718" s="156"/>
      <c r="E718" s="156"/>
      <c r="F718" s="156"/>
      <c r="G718" s="156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2.75" customHeight="1" x14ac:dyDescent="0.25">
      <c r="A719" s="156"/>
      <c r="B719" s="156"/>
      <c r="C719" s="156"/>
      <c r="D719" s="156"/>
      <c r="E719" s="156"/>
      <c r="F719" s="156"/>
      <c r="G719" s="156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2.75" customHeight="1" x14ac:dyDescent="0.25">
      <c r="A720" s="156"/>
      <c r="B720" s="156"/>
      <c r="C720" s="156"/>
      <c r="D720" s="156"/>
      <c r="E720" s="156"/>
      <c r="F720" s="156"/>
      <c r="G720" s="156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2.75" customHeight="1" x14ac:dyDescent="0.25">
      <c r="A721" s="156"/>
      <c r="B721" s="156"/>
      <c r="C721" s="156"/>
      <c r="D721" s="156"/>
      <c r="E721" s="156"/>
      <c r="F721" s="156"/>
      <c r="G721" s="156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2.75" customHeight="1" x14ac:dyDescent="0.25">
      <c r="A722" s="156"/>
      <c r="B722" s="156"/>
      <c r="C722" s="156"/>
      <c r="D722" s="156"/>
      <c r="E722" s="156"/>
      <c r="F722" s="156"/>
      <c r="G722" s="156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2.75" customHeight="1" x14ac:dyDescent="0.25">
      <c r="A723" s="156"/>
      <c r="B723" s="156"/>
      <c r="C723" s="156"/>
      <c r="D723" s="156"/>
      <c r="E723" s="156"/>
      <c r="F723" s="156"/>
      <c r="G723" s="156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2.75" customHeight="1" x14ac:dyDescent="0.25">
      <c r="A724" s="156"/>
      <c r="B724" s="156"/>
      <c r="C724" s="156"/>
      <c r="D724" s="156"/>
      <c r="E724" s="156"/>
      <c r="F724" s="156"/>
      <c r="G724" s="156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2.75" customHeight="1" x14ac:dyDescent="0.25">
      <c r="A725" s="156"/>
      <c r="B725" s="156"/>
      <c r="C725" s="156"/>
      <c r="D725" s="156"/>
      <c r="E725" s="156"/>
      <c r="F725" s="156"/>
      <c r="G725" s="156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2.75" customHeight="1" x14ac:dyDescent="0.25">
      <c r="A726" s="156"/>
      <c r="B726" s="156"/>
      <c r="C726" s="156"/>
      <c r="D726" s="156"/>
      <c r="E726" s="156"/>
      <c r="F726" s="156"/>
      <c r="G726" s="156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2.75" customHeight="1" x14ac:dyDescent="0.25">
      <c r="A727" s="156"/>
      <c r="B727" s="156"/>
      <c r="C727" s="156"/>
      <c r="D727" s="156"/>
      <c r="E727" s="156"/>
      <c r="F727" s="156"/>
      <c r="G727" s="156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2.75" customHeight="1" x14ac:dyDescent="0.25">
      <c r="A728" s="156"/>
      <c r="B728" s="156"/>
      <c r="C728" s="156"/>
      <c r="D728" s="156"/>
      <c r="E728" s="156"/>
      <c r="F728" s="156"/>
      <c r="G728" s="156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2.75" customHeight="1" x14ac:dyDescent="0.25">
      <c r="A729" s="156"/>
      <c r="B729" s="156"/>
      <c r="C729" s="156"/>
      <c r="D729" s="156"/>
      <c r="E729" s="156"/>
      <c r="F729" s="156"/>
      <c r="G729" s="156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2.75" customHeight="1" x14ac:dyDescent="0.25">
      <c r="A730" s="156"/>
      <c r="B730" s="156"/>
      <c r="C730" s="156"/>
      <c r="D730" s="156"/>
      <c r="E730" s="156"/>
      <c r="F730" s="156"/>
      <c r="G730" s="156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2.75" customHeight="1" x14ac:dyDescent="0.25">
      <c r="A731" s="156"/>
      <c r="B731" s="156"/>
      <c r="C731" s="156"/>
      <c r="D731" s="156"/>
      <c r="E731" s="156"/>
      <c r="F731" s="156"/>
      <c r="G731" s="156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2.75" customHeight="1" x14ac:dyDescent="0.25">
      <c r="A732" s="156"/>
      <c r="B732" s="156"/>
      <c r="C732" s="156"/>
      <c r="D732" s="156"/>
      <c r="E732" s="156"/>
      <c r="F732" s="156"/>
      <c r="G732" s="156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2.75" customHeight="1" x14ac:dyDescent="0.25">
      <c r="A733" s="156"/>
      <c r="B733" s="156"/>
      <c r="C733" s="156"/>
      <c r="D733" s="156"/>
      <c r="E733" s="156"/>
      <c r="F733" s="156"/>
      <c r="G733" s="156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2.75" customHeight="1" x14ac:dyDescent="0.25">
      <c r="A734" s="156"/>
      <c r="B734" s="156"/>
      <c r="C734" s="156"/>
      <c r="D734" s="156"/>
      <c r="E734" s="156"/>
      <c r="F734" s="156"/>
      <c r="G734" s="156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2.75" customHeight="1" x14ac:dyDescent="0.25">
      <c r="A735" s="156"/>
      <c r="B735" s="156"/>
      <c r="C735" s="156"/>
      <c r="D735" s="156"/>
      <c r="E735" s="156"/>
      <c r="F735" s="156"/>
      <c r="G735" s="156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2.75" customHeight="1" x14ac:dyDescent="0.25">
      <c r="A736" s="156"/>
      <c r="B736" s="156"/>
      <c r="C736" s="156"/>
      <c r="D736" s="156"/>
      <c r="E736" s="156"/>
      <c r="F736" s="156"/>
      <c r="G736" s="156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2.75" customHeight="1" x14ac:dyDescent="0.25">
      <c r="A737" s="156"/>
      <c r="B737" s="156"/>
      <c r="C737" s="156"/>
      <c r="D737" s="156"/>
      <c r="E737" s="156"/>
      <c r="F737" s="156"/>
      <c r="G737" s="156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2.75" customHeight="1" x14ac:dyDescent="0.25">
      <c r="A738" s="156"/>
      <c r="B738" s="156"/>
      <c r="C738" s="156"/>
      <c r="D738" s="156"/>
      <c r="E738" s="156"/>
      <c r="F738" s="156"/>
      <c r="G738" s="156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2.75" customHeight="1" x14ac:dyDescent="0.25">
      <c r="A739" s="156"/>
      <c r="B739" s="156"/>
      <c r="C739" s="156"/>
      <c r="D739" s="156"/>
      <c r="E739" s="156"/>
      <c r="F739" s="156"/>
      <c r="G739" s="156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2.75" customHeight="1" x14ac:dyDescent="0.25">
      <c r="A740" s="156"/>
      <c r="B740" s="156"/>
      <c r="C740" s="156"/>
      <c r="D740" s="156"/>
      <c r="E740" s="156"/>
      <c r="F740" s="156"/>
      <c r="G740" s="156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2.75" customHeight="1" x14ac:dyDescent="0.25">
      <c r="A741" s="156"/>
      <c r="B741" s="156"/>
      <c r="C741" s="156"/>
      <c r="D741" s="156"/>
      <c r="E741" s="156"/>
      <c r="F741" s="156"/>
      <c r="G741" s="156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2.75" customHeight="1" x14ac:dyDescent="0.25">
      <c r="A742" s="156"/>
      <c r="B742" s="156"/>
      <c r="C742" s="156"/>
      <c r="D742" s="156"/>
      <c r="E742" s="156"/>
      <c r="F742" s="156"/>
      <c r="G742" s="156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2.75" customHeight="1" x14ac:dyDescent="0.25">
      <c r="A743" s="156"/>
      <c r="B743" s="156"/>
      <c r="C743" s="156"/>
      <c r="D743" s="156"/>
      <c r="E743" s="156"/>
      <c r="F743" s="156"/>
      <c r="G743" s="156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2.75" customHeight="1" x14ac:dyDescent="0.25">
      <c r="A744" s="156"/>
      <c r="B744" s="156"/>
      <c r="C744" s="156"/>
      <c r="D744" s="156"/>
      <c r="E744" s="156"/>
      <c r="F744" s="156"/>
      <c r="G744" s="156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2.75" customHeight="1" x14ac:dyDescent="0.25">
      <c r="A745" s="156"/>
      <c r="B745" s="156"/>
      <c r="C745" s="156"/>
      <c r="D745" s="156"/>
      <c r="E745" s="156"/>
      <c r="F745" s="156"/>
      <c r="G745" s="156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2.75" customHeight="1" x14ac:dyDescent="0.25">
      <c r="A746" s="156"/>
      <c r="B746" s="156"/>
      <c r="C746" s="156"/>
      <c r="D746" s="156"/>
      <c r="E746" s="156"/>
      <c r="F746" s="156"/>
      <c r="G746" s="156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2.75" customHeight="1" x14ac:dyDescent="0.25">
      <c r="A747" s="156"/>
      <c r="B747" s="156"/>
      <c r="C747" s="156"/>
      <c r="D747" s="156"/>
      <c r="E747" s="156"/>
      <c r="F747" s="156"/>
      <c r="G747" s="156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2.75" customHeight="1" x14ac:dyDescent="0.25">
      <c r="A748" s="156"/>
      <c r="B748" s="156"/>
      <c r="C748" s="156"/>
      <c r="D748" s="156"/>
      <c r="E748" s="156"/>
      <c r="F748" s="156"/>
      <c r="G748" s="156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2.75" customHeight="1" x14ac:dyDescent="0.25">
      <c r="A749" s="156"/>
      <c r="B749" s="156"/>
      <c r="C749" s="156"/>
      <c r="D749" s="156"/>
      <c r="E749" s="156"/>
      <c r="F749" s="156"/>
      <c r="G749" s="156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2.75" customHeight="1" x14ac:dyDescent="0.25">
      <c r="A750" s="156"/>
      <c r="B750" s="156"/>
      <c r="C750" s="156"/>
      <c r="D750" s="156"/>
      <c r="E750" s="156"/>
      <c r="F750" s="156"/>
      <c r="G750" s="156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2.75" customHeight="1" x14ac:dyDescent="0.25">
      <c r="A751" s="156"/>
      <c r="B751" s="156"/>
      <c r="C751" s="156"/>
      <c r="D751" s="156"/>
      <c r="E751" s="156"/>
      <c r="F751" s="156"/>
      <c r="G751" s="156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2.75" customHeight="1" x14ac:dyDescent="0.25">
      <c r="A752" s="156"/>
      <c r="B752" s="156"/>
      <c r="C752" s="156"/>
      <c r="D752" s="156"/>
      <c r="E752" s="156"/>
      <c r="F752" s="156"/>
      <c r="G752" s="156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2.75" customHeight="1" x14ac:dyDescent="0.25">
      <c r="A753" s="156"/>
      <c r="B753" s="156"/>
      <c r="C753" s="156"/>
      <c r="D753" s="156"/>
      <c r="E753" s="156"/>
      <c r="F753" s="156"/>
      <c r="G753" s="156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2.75" customHeight="1" x14ac:dyDescent="0.25">
      <c r="A754" s="156"/>
      <c r="B754" s="156"/>
      <c r="C754" s="156"/>
      <c r="D754" s="156"/>
      <c r="E754" s="156"/>
      <c r="F754" s="156"/>
      <c r="G754" s="156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2.75" customHeight="1" x14ac:dyDescent="0.25">
      <c r="A755" s="156"/>
      <c r="B755" s="156"/>
      <c r="C755" s="156"/>
      <c r="D755" s="156"/>
      <c r="E755" s="156"/>
      <c r="F755" s="156"/>
      <c r="G755" s="156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2.75" customHeight="1" x14ac:dyDescent="0.25">
      <c r="A756" s="156"/>
      <c r="B756" s="156"/>
      <c r="C756" s="156"/>
      <c r="D756" s="156"/>
      <c r="E756" s="156"/>
      <c r="F756" s="156"/>
      <c r="G756" s="156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2.75" customHeight="1" x14ac:dyDescent="0.25">
      <c r="A757" s="156"/>
      <c r="B757" s="156"/>
      <c r="C757" s="156"/>
      <c r="D757" s="156"/>
      <c r="E757" s="156"/>
      <c r="F757" s="156"/>
      <c r="G757" s="156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2.75" customHeight="1" x14ac:dyDescent="0.25">
      <c r="A758" s="156"/>
      <c r="B758" s="156"/>
      <c r="C758" s="156"/>
      <c r="D758" s="156"/>
      <c r="E758" s="156"/>
      <c r="F758" s="156"/>
      <c r="G758" s="156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2.75" customHeight="1" x14ac:dyDescent="0.25">
      <c r="A759" s="156"/>
      <c r="B759" s="156"/>
      <c r="C759" s="156"/>
      <c r="D759" s="156"/>
      <c r="E759" s="156"/>
      <c r="F759" s="156"/>
      <c r="G759" s="156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2.75" customHeight="1" x14ac:dyDescent="0.25">
      <c r="A760" s="156"/>
      <c r="B760" s="156"/>
      <c r="C760" s="156"/>
      <c r="D760" s="156"/>
      <c r="E760" s="156"/>
      <c r="F760" s="156"/>
      <c r="G760" s="156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2.75" customHeight="1" x14ac:dyDescent="0.25">
      <c r="A761" s="156"/>
      <c r="B761" s="156"/>
      <c r="C761" s="156"/>
      <c r="D761" s="156"/>
      <c r="E761" s="156"/>
      <c r="F761" s="156"/>
      <c r="G761" s="156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2.75" customHeight="1" x14ac:dyDescent="0.25">
      <c r="A762" s="156"/>
      <c r="B762" s="156"/>
      <c r="C762" s="156"/>
      <c r="D762" s="156"/>
      <c r="E762" s="156"/>
      <c r="F762" s="156"/>
      <c r="G762" s="156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2.75" customHeight="1" x14ac:dyDescent="0.25">
      <c r="A763" s="156"/>
      <c r="B763" s="156"/>
      <c r="C763" s="156"/>
      <c r="D763" s="156"/>
      <c r="E763" s="156"/>
      <c r="F763" s="156"/>
      <c r="G763" s="156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2.75" customHeight="1" x14ac:dyDescent="0.25">
      <c r="A764" s="156"/>
      <c r="B764" s="156"/>
      <c r="C764" s="156"/>
      <c r="D764" s="156"/>
      <c r="E764" s="156"/>
      <c r="F764" s="156"/>
      <c r="G764" s="156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2.75" customHeight="1" x14ac:dyDescent="0.25">
      <c r="A765" s="156"/>
      <c r="B765" s="156"/>
      <c r="C765" s="156"/>
      <c r="D765" s="156"/>
      <c r="E765" s="156"/>
      <c r="F765" s="156"/>
      <c r="G765" s="156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2.75" customHeight="1" x14ac:dyDescent="0.25">
      <c r="A766" s="156"/>
      <c r="B766" s="156"/>
      <c r="C766" s="156"/>
      <c r="D766" s="156"/>
      <c r="E766" s="156"/>
      <c r="F766" s="156"/>
      <c r="G766" s="156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2.75" customHeight="1" x14ac:dyDescent="0.25">
      <c r="A767" s="156"/>
      <c r="B767" s="156"/>
      <c r="C767" s="156"/>
      <c r="D767" s="156"/>
      <c r="E767" s="156"/>
      <c r="F767" s="156"/>
      <c r="G767" s="156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2.75" customHeight="1" x14ac:dyDescent="0.25">
      <c r="A768" s="156"/>
      <c r="B768" s="156"/>
      <c r="C768" s="156"/>
      <c r="D768" s="156"/>
      <c r="E768" s="156"/>
      <c r="F768" s="156"/>
      <c r="G768" s="156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2.75" customHeight="1" x14ac:dyDescent="0.25">
      <c r="A769" s="156"/>
      <c r="B769" s="156"/>
      <c r="C769" s="156"/>
      <c r="D769" s="156"/>
      <c r="E769" s="156"/>
      <c r="F769" s="156"/>
      <c r="G769" s="156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2.75" customHeight="1" x14ac:dyDescent="0.25">
      <c r="A770" s="156"/>
      <c r="B770" s="156"/>
      <c r="C770" s="156"/>
      <c r="D770" s="156"/>
      <c r="E770" s="156"/>
      <c r="F770" s="156"/>
      <c r="G770" s="156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2.75" customHeight="1" x14ac:dyDescent="0.25">
      <c r="A771" s="156"/>
      <c r="B771" s="156"/>
      <c r="C771" s="156"/>
      <c r="D771" s="156"/>
      <c r="E771" s="156"/>
      <c r="F771" s="156"/>
      <c r="G771" s="156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2.75" customHeight="1" x14ac:dyDescent="0.25">
      <c r="A772" s="156"/>
      <c r="B772" s="156"/>
      <c r="C772" s="156"/>
      <c r="D772" s="156"/>
      <c r="E772" s="156"/>
      <c r="F772" s="156"/>
      <c r="G772" s="156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2.75" customHeight="1" x14ac:dyDescent="0.25">
      <c r="A773" s="156"/>
      <c r="B773" s="156"/>
      <c r="C773" s="156"/>
      <c r="D773" s="156"/>
      <c r="E773" s="156"/>
      <c r="F773" s="156"/>
      <c r="G773" s="156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2.75" customHeight="1" x14ac:dyDescent="0.25">
      <c r="A774" s="156"/>
      <c r="B774" s="156"/>
      <c r="C774" s="156"/>
      <c r="D774" s="156"/>
      <c r="E774" s="156"/>
      <c r="F774" s="156"/>
      <c r="G774" s="156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2.75" customHeight="1" x14ac:dyDescent="0.25">
      <c r="A775" s="156"/>
      <c r="B775" s="156"/>
      <c r="C775" s="156"/>
      <c r="D775" s="156"/>
      <c r="E775" s="156"/>
      <c r="F775" s="156"/>
      <c r="G775" s="156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2.75" customHeight="1" x14ac:dyDescent="0.25">
      <c r="A776" s="156"/>
      <c r="B776" s="156"/>
      <c r="C776" s="156"/>
      <c r="D776" s="156"/>
      <c r="E776" s="156"/>
      <c r="F776" s="156"/>
      <c r="G776" s="156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2.75" customHeight="1" x14ac:dyDescent="0.25">
      <c r="A777" s="156"/>
      <c r="B777" s="156"/>
      <c r="C777" s="156"/>
      <c r="D777" s="156"/>
      <c r="E777" s="156"/>
      <c r="F777" s="156"/>
      <c r="G777" s="156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2.75" customHeight="1" x14ac:dyDescent="0.25">
      <c r="A778" s="156"/>
      <c r="B778" s="156"/>
      <c r="C778" s="156"/>
      <c r="D778" s="156"/>
      <c r="E778" s="156"/>
      <c r="F778" s="156"/>
      <c r="G778" s="156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2.75" customHeight="1" x14ac:dyDescent="0.25">
      <c r="A779" s="156"/>
      <c r="B779" s="156"/>
      <c r="C779" s="156"/>
      <c r="D779" s="156"/>
      <c r="E779" s="156"/>
      <c r="F779" s="156"/>
      <c r="G779" s="156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2.75" customHeight="1" x14ac:dyDescent="0.25">
      <c r="A780" s="156"/>
      <c r="B780" s="156"/>
      <c r="C780" s="156"/>
      <c r="D780" s="156"/>
      <c r="E780" s="156"/>
      <c r="F780" s="156"/>
      <c r="G780" s="156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2.75" customHeight="1" x14ac:dyDescent="0.25">
      <c r="A781" s="156"/>
      <c r="B781" s="156"/>
      <c r="C781" s="156"/>
      <c r="D781" s="156"/>
      <c r="E781" s="156"/>
      <c r="F781" s="156"/>
      <c r="G781" s="156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2.75" customHeight="1" x14ac:dyDescent="0.25">
      <c r="A782" s="156"/>
      <c r="B782" s="156"/>
      <c r="C782" s="156"/>
      <c r="D782" s="156"/>
      <c r="E782" s="156"/>
      <c r="F782" s="156"/>
      <c r="G782" s="156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2.75" customHeight="1" x14ac:dyDescent="0.25">
      <c r="A783" s="156"/>
      <c r="B783" s="156"/>
      <c r="C783" s="156"/>
      <c r="D783" s="156"/>
      <c r="E783" s="156"/>
      <c r="F783" s="156"/>
      <c r="G783" s="156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2.75" customHeight="1" x14ac:dyDescent="0.25">
      <c r="A784" s="156"/>
      <c r="B784" s="156"/>
      <c r="C784" s="156"/>
      <c r="D784" s="156"/>
      <c r="E784" s="156"/>
      <c r="F784" s="156"/>
      <c r="G784" s="156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2.75" customHeight="1" x14ac:dyDescent="0.25">
      <c r="A785" s="156"/>
      <c r="B785" s="156"/>
      <c r="C785" s="156"/>
      <c r="D785" s="156"/>
      <c r="E785" s="156"/>
      <c r="F785" s="156"/>
      <c r="G785" s="156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2.75" customHeight="1" x14ac:dyDescent="0.25">
      <c r="A786" s="156"/>
      <c r="B786" s="156"/>
      <c r="C786" s="156"/>
      <c r="D786" s="156"/>
      <c r="E786" s="156"/>
      <c r="F786" s="156"/>
      <c r="G786" s="156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2.75" customHeight="1" x14ac:dyDescent="0.25">
      <c r="A787" s="156"/>
      <c r="B787" s="156"/>
      <c r="C787" s="156"/>
      <c r="D787" s="156"/>
      <c r="E787" s="156"/>
      <c r="F787" s="156"/>
      <c r="G787" s="156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2.75" customHeight="1" x14ac:dyDescent="0.25">
      <c r="A788" s="156"/>
      <c r="B788" s="156"/>
      <c r="C788" s="156"/>
      <c r="D788" s="156"/>
      <c r="E788" s="156"/>
      <c r="F788" s="156"/>
      <c r="G788" s="156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2.75" customHeight="1" x14ac:dyDescent="0.25">
      <c r="A789" s="156"/>
      <c r="B789" s="156"/>
      <c r="C789" s="156"/>
      <c r="D789" s="156"/>
      <c r="E789" s="156"/>
      <c r="F789" s="156"/>
      <c r="G789" s="156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2.75" customHeight="1" x14ac:dyDescent="0.25">
      <c r="A790" s="156"/>
      <c r="B790" s="156"/>
      <c r="C790" s="156"/>
      <c r="D790" s="156"/>
      <c r="E790" s="156"/>
      <c r="F790" s="156"/>
      <c r="G790" s="156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2.75" customHeight="1" x14ac:dyDescent="0.25">
      <c r="A791" s="156"/>
      <c r="B791" s="156"/>
      <c r="C791" s="156"/>
      <c r="D791" s="156"/>
      <c r="E791" s="156"/>
      <c r="F791" s="156"/>
      <c r="G791" s="156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2.75" customHeight="1" x14ac:dyDescent="0.25">
      <c r="A792" s="156"/>
      <c r="B792" s="156"/>
      <c r="C792" s="156"/>
      <c r="D792" s="156"/>
      <c r="E792" s="156"/>
      <c r="F792" s="156"/>
      <c r="G792" s="156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2.75" customHeight="1" x14ac:dyDescent="0.25">
      <c r="A793" s="156"/>
      <c r="B793" s="156"/>
      <c r="C793" s="156"/>
      <c r="D793" s="156"/>
      <c r="E793" s="156"/>
      <c r="F793" s="156"/>
      <c r="G793" s="156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2.75" customHeight="1" x14ac:dyDescent="0.25">
      <c r="A794" s="156"/>
      <c r="B794" s="156"/>
      <c r="C794" s="156"/>
      <c r="D794" s="156"/>
      <c r="E794" s="156"/>
      <c r="F794" s="156"/>
      <c r="G794" s="156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2.75" customHeight="1" x14ac:dyDescent="0.25">
      <c r="A795" s="156"/>
      <c r="B795" s="156"/>
      <c r="C795" s="156"/>
      <c r="D795" s="156"/>
      <c r="E795" s="156"/>
      <c r="F795" s="156"/>
      <c r="G795" s="156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2.75" customHeight="1" x14ac:dyDescent="0.25">
      <c r="A796" s="156"/>
      <c r="B796" s="156"/>
      <c r="C796" s="156"/>
      <c r="D796" s="156"/>
      <c r="E796" s="156"/>
      <c r="F796" s="156"/>
      <c r="G796" s="156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2.75" customHeight="1" x14ac:dyDescent="0.25">
      <c r="A797" s="156"/>
      <c r="B797" s="156"/>
      <c r="C797" s="156"/>
      <c r="D797" s="156"/>
      <c r="E797" s="156"/>
      <c r="F797" s="156"/>
      <c r="G797" s="156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2.75" customHeight="1" x14ac:dyDescent="0.25">
      <c r="A798" s="156"/>
      <c r="B798" s="156"/>
      <c r="C798" s="156"/>
      <c r="D798" s="156"/>
      <c r="E798" s="156"/>
      <c r="F798" s="156"/>
      <c r="G798" s="156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2.75" customHeight="1" x14ac:dyDescent="0.25">
      <c r="A799" s="156"/>
      <c r="B799" s="156"/>
      <c r="C799" s="156"/>
      <c r="D799" s="156"/>
      <c r="E799" s="156"/>
      <c r="F799" s="156"/>
      <c r="G799" s="156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2.75" customHeight="1" x14ac:dyDescent="0.25">
      <c r="A800" s="156"/>
      <c r="B800" s="156"/>
      <c r="C800" s="156"/>
      <c r="D800" s="156"/>
      <c r="E800" s="156"/>
      <c r="F800" s="156"/>
      <c r="G800" s="156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2.75" customHeight="1" x14ac:dyDescent="0.25">
      <c r="A801" s="156"/>
      <c r="B801" s="156"/>
      <c r="C801" s="156"/>
      <c r="D801" s="156"/>
      <c r="E801" s="156"/>
      <c r="F801" s="156"/>
      <c r="G801" s="156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2.75" customHeight="1" x14ac:dyDescent="0.25">
      <c r="A802" s="156"/>
      <c r="B802" s="156"/>
      <c r="C802" s="156"/>
      <c r="D802" s="156"/>
      <c r="E802" s="156"/>
      <c r="F802" s="156"/>
      <c r="G802" s="156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2.75" customHeight="1" x14ac:dyDescent="0.25">
      <c r="A803" s="156"/>
      <c r="B803" s="156"/>
      <c r="C803" s="156"/>
      <c r="D803" s="156"/>
      <c r="E803" s="156"/>
      <c r="F803" s="156"/>
      <c r="G803" s="156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2.75" customHeight="1" x14ac:dyDescent="0.25">
      <c r="A804" s="156"/>
      <c r="B804" s="156"/>
      <c r="C804" s="156"/>
      <c r="D804" s="156"/>
      <c r="E804" s="156"/>
      <c r="F804" s="156"/>
      <c r="G804" s="156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2.75" customHeight="1" x14ac:dyDescent="0.25">
      <c r="A805" s="156"/>
      <c r="B805" s="156"/>
      <c r="C805" s="156"/>
      <c r="D805" s="156"/>
      <c r="E805" s="156"/>
      <c r="F805" s="156"/>
      <c r="G805" s="156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2.75" customHeight="1" x14ac:dyDescent="0.25">
      <c r="A806" s="156"/>
      <c r="B806" s="156"/>
      <c r="C806" s="156"/>
      <c r="D806" s="156"/>
      <c r="E806" s="156"/>
      <c r="F806" s="156"/>
      <c r="G806" s="156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2.75" customHeight="1" x14ac:dyDescent="0.25">
      <c r="A807" s="156"/>
      <c r="B807" s="156"/>
      <c r="C807" s="156"/>
      <c r="D807" s="156"/>
      <c r="E807" s="156"/>
      <c r="F807" s="156"/>
      <c r="G807" s="156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2.75" customHeight="1" x14ac:dyDescent="0.25">
      <c r="A808" s="156"/>
      <c r="B808" s="156"/>
      <c r="C808" s="156"/>
      <c r="D808" s="156"/>
      <c r="E808" s="156"/>
      <c r="F808" s="156"/>
      <c r="G808" s="156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2.75" customHeight="1" x14ac:dyDescent="0.25">
      <c r="A809" s="156"/>
      <c r="B809" s="156"/>
      <c r="C809" s="156"/>
      <c r="D809" s="156"/>
      <c r="E809" s="156"/>
      <c r="F809" s="156"/>
      <c r="G809" s="156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2.75" customHeight="1" x14ac:dyDescent="0.25">
      <c r="A810" s="156"/>
      <c r="B810" s="156"/>
      <c r="C810" s="156"/>
      <c r="D810" s="156"/>
      <c r="E810" s="156"/>
      <c r="F810" s="156"/>
      <c r="G810" s="156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2.75" customHeight="1" x14ac:dyDescent="0.25">
      <c r="A811" s="156"/>
      <c r="B811" s="156"/>
      <c r="C811" s="156"/>
      <c r="D811" s="156"/>
      <c r="E811" s="156"/>
      <c r="F811" s="156"/>
      <c r="G811" s="156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2.75" customHeight="1" x14ac:dyDescent="0.25">
      <c r="A812" s="156"/>
      <c r="B812" s="156"/>
      <c r="C812" s="156"/>
      <c r="D812" s="156"/>
      <c r="E812" s="156"/>
      <c r="F812" s="156"/>
      <c r="G812" s="156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2.75" customHeight="1" x14ac:dyDescent="0.25">
      <c r="A813" s="156"/>
      <c r="B813" s="156"/>
      <c r="C813" s="156"/>
      <c r="D813" s="156"/>
      <c r="E813" s="156"/>
      <c r="F813" s="156"/>
      <c r="G813" s="156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2.75" customHeight="1" x14ac:dyDescent="0.25">
      <c r="A814" s="156"/>
      <c r="B814" s="156"/>
      <c r="C814" s="156"/>
      <c r="D814" s="156"/>
      <c r="E814" s="156"/>
      <c r="F814" s="156"/>
      <c r="G814" s="156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2.75" customHeight="1" x14ac:dyDescent="0.25">
      <c r="A815" s="156"/>
      <c r="B815" s="156"/>
      <c r="C815" s="156"/>
      <c r="D815" s="156"/>
      <c r="E815" s="156"/>
      <c r="F815" s="156"/>
      <c r="G815" s="156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2.75" customHeight="1" x14ac:dyDescent="0.25">
      <c r="A816" s="156"/>
      <c r="B816" s="156"/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2.75" customHeight="1" x14ac:dyDescent="0.25">
      <c r="A817" s="156"/>
      <c r="B817" s="156"/>
      <c r="C817" s="156"/>
      <c r="D817" s="156"/>
      <c r="E817" s="156"/>
      <c r="F817" s="156"/>
      <c r="G817" s="156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2.75" customHeight="1" x14ac:dyDescent="0.25">
      <c r="A818" s="156"/>
      <c r="B818" s="156"/>
      <c r="C818" s="156"/>
      <c r="D818" s="156"/>
      <c r="E818" s="156"/>
      <c r="F818" s="156"/>
      <c r="G818" s="156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2.75" customHeight="1" x14ac:dyDescent="0.25">
      <c r="A819" s="156"/>
      <c r="B819" s="156"/>
      <c r="C819" s="156"/>
      <c r="D819" s="156"/>
      <c r="E819" s="156"/>
      <c r="F819" s="156"/>
      <c r="G819" s="156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2.75" customHeight="1" x14ac:dyDescent="0.25">
      <c r="A820" s="156"/>
      <c r="B820" s="156"/>
      <c r="C820" s="156"/>
      <c r="D820" s="156"/>
      <c r="E820" s="156"/>
      <c r="F820" s="156"/>
      <c r="G820" s="156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2.75" customHeight="1" x14ac:dyDescent="0.25">
      <c r="A821" s="156"/>
      <c r="B821" s="156"/>
      <c r="C821" s="156"/>
      <c r="D821" s="156"/>
      <c r="E821" s="156"/>
      <c r="F821" s="156"/>
      <c r="G821" s="156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2.75" customHeight="1" x14ac:dyDescent="0.25">
      <c r="A822" s="156"/>
      <c r="B822" s="156"/>
      <c r="C822" s="156"/>
      <c r="D822" s="156"/>
      <c r="E822" s="156"/>
      <c r="F822" s="156"/>
      <c r="G822" s="156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2.75" customHeight="1" x14ac:dyDescent="0.25">
      <c r="A823" s="156"/>
      <c r="B823" s="156"/>
      <c r="C823" s="156"/>
      <c r="D823" s="156"/>
      <c r="E823" s="156"/>
      <c r="F823" s="156"/>
      <c r="G823" s="156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2.75" customHeight="1" x14ac:dyDescent="0.25">
      <c r="A824" s="156"/>
      <c r="B824" s="156"/>
      <c r="C824" s="156"/>
      <c r="D824" s="156"/>
      <c r="E824" s="156"/>
      <c r="F824" s="156"/>
      <c r="G824" s="156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2.75" customHeight="1" x14ac:dyDescent="0.25">
      <c r="A825" s="156"/>
      <c r="B825" s="156"/>
      <c r="C825" s="156"/>
      <c r="D825" s="156"/>
      <c r="E825" s="156"/>
      <c r="F825" s="156"/>
      <c r="G825" s="156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2.75" customHeight="1" x14ac:dyDescent="0.25">
      <c r="A826" s="156"/>
      <c r="B826" s="156"/>
      <c r="C826" s="156"/>
      <c r="D826" s="156"/>
      <c r="E826" s="156"/>
      <c r="F826" s="156"/>
      <c r="G826" s="156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2.75" customHeight="1" x14ac:dyDescent="0.25">
      <c r="A827" s="156"/>
      <c r="B827" s="156"/>
      <c r="C827" s="156"/>
      <c r="D827" s="156"/>
      <c r="E827" s="156"/>
      <c r="F827" s="156"/>
      <c r="G827" s="156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2.75" customHeight="1" x14ac:dyDescent="0.25">
      <c r="A828" s="156"/>
      <c r="B828" s="156"/>
      <c r="C828" s="156"/>
      <c r="D828" s="156"/>
      <c r="E828" s="156"/>
      <c r="F828" s="156"/>
      <c r="G828" s="156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2.75" customHeight="1" x14ac:dyDescent="0.25">
      <c r="A829" s="156"/>
      <c r="B829" s="156"/>
      <c r="C829" s="156"/>
      <c r="D829" s="156"/>
      <c r="E829" s="156"/>
      <c r="F829" s="156"/>
      <c r="G829" s="156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2.75" customHeight="1" x14ac:dyDescent="0.25">
      <c r="A830" s="156"/>
      <c r="B830" s="156"/>
      <c r="C830" s="156"/>
      <c r="D830" s="156"/>
      <c r="E830" s="156"/>
      <c r="F830" s="156"/>
      <c r="G830" s="156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2.75" customHeight="1" x14ac:dyDescent="0.25">
      <c r="A831" s="156"/>
      <c r="B831" s="156"/>
      <c r="C831" s="156"/>
      <c r="D831" s="156"/>
      <c r="E831" s="156"/>
      <c r="F831" s="156"/>
      <c r="G831" s="156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2.75" customHeight="1" x14ac:dyDescent="0.25">
      <c r="A832" s="156"/>
      <c r="B832" s="156"/>
      <c r="C832" s="156"/>
      <c r="D832" s="156"/>
      <c r="E832" s="156"/>
      <c r="F832" s="156"/>
      <c r="G832" s="156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2.75" customHeight="1" x14ac:dyDescent="0.25">
      <c r="A833" s="156"/>
      <c r="B833" s="156"/>
      <c r="C833" s="156"/>
      <c r="D833" s="156"/>
      <c r="E833" s="156"/>
      <c r="F833" s="156"/>
      <c r="G833" s="156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2.75" customHeight="1" x14ac:dyDescent="0.25">
      <c r="A834" s="156"/>
      <c r="B834" s="156"/>
      <c r="C834" s="156"/>
      <c r="D834" s="156"/>
      <c r="E834" s="156"/>
      <c r="F834" s="156"/>
      <c r="G834" s="156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2.75" customHeight="1" x14ac:dyDescent="0.25">
      <c r="A835" s="156"/>
      <c r="B835" s="156"/>
      <c r="C835" s="156"/>
      <c r="D835" s="156"/>
      <c r="E835" s="156"/>
      <c r="F835" s="156"/>
      <c r="G835" s="156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2.75" customHeight="1" x14ac:dyDescent="0.25">
      <c r="A836" s="156"/>
      <c r="B836" s="156"/>
      <c r="C836" s="156"/>
      <c r="D836" s="156"/>
      <c r="E836" s="156"/>
      <c r="F836" s="156"/>
      <c r="G836" s="156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2.75" customHeight="1" x14ac:dyDescent="0.25">
      <c r="A837" s="156"/>
      <c r="B837" s="156"/>
      <c r="C837" s="156"/>
      <c r="D837" s="156"/>
      <c r="E837" s="156"/>
      <c r="F837" s="156"/>
      <c r="G837" s="156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2.75" customHeight="1" x14ac:dyDescent="0.25">
      <c r="A838" s="156"/>
      <c r="B838" s="156"/>
      <c r="C838" s="156"/>
      <c r="D838" s="156"/>
      <c r="E838" s="156"/>
      <c r="F838" s="156"/>
      <c r="G838" s="156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2.75" customHeight="1" x14ac:dyDescent="0.25">
      <c r="A839" s="156"/>
      <c r="B839" s="156"/>
      <c r="C839" s="156"/>
      <c r="D839" s="156"/>
      <c r="E839" s="156"/>
      <c r="F839" s="156"/>
      <c r="G839" s="156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2.75" customHeight="1" x14ac:dyDescent="0.25">
      <c r="A840" s="156"/>
      <c r="B840" s="156"/>
      <c r="C840" s="156"/>
      <c r="D840" s="156"/>
      <c r="E840" s="156"/>
      <c r="F840" s="156"/>
      <c r="G840" s="156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2.75" customHeight="1" x14ac:dyDescent="0.25">
      <c r="A841" s="156"/>
      <c r="B841" s="156"/>
      <c r="C841" s="156"/>
      <c r="D841" s="156"/>
      <c r="E841" s="156"/>
      <c r="F841" s="156"/>
      <c r="G841" s="156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2.75" customHeight="1" x14ac:dyDescent="0.25">
      <c r="A842" s="156"/>
      <c r="B842" s="156"/>
      <c r="C842" s="156"/>
      <c r="D842" s="156"/>
      <c r="E842" s="156"/>
      <c r="F842" s="156"/>
      <c r="G842" s="156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2.75" customHeight="1" x14ac:dyDescent="0.25">
      <c r="A843" s="156"/>
      <c r="B843" s="156"/>
      <c r="C843" s="156"/>
      <c r="D843" s="156"/>
      <c r="E843" s="156"/>
      <c r="F843" s="156"/>
      <c r="G843" s="156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2.75" customHeight="1" x14ac:dyDescent="0.25">
      <c r="A844" s="156"/>
      <c r="B844" s="156"/>
      <c r="C844" s="156"/>
      <c r="D844" s="156"/>
      <c r="E844" s="156"/>
      <c r="F844" s="156"/>
      <c r="G844" s="156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2.75" customHeight="1" x14ac:dyDescent="0.25">
      <c r="A845" s="156"/>
      <c r="B845" s="156"/>
      <c r="C845" s="156"/>
      <c r="D845" s="156"/>
      <c r="E845" s="156"/>
      <c r="F845" s="156"/>
      <c r="G845" s="156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2.75" customHeight="1" x14ac:dyDescent="0.25">
      <c r="A846" s="156"/>
      <c r="B846" s="156"/>
      <c r="C846" s="156"/>
      <c r="D846" s="156"/>
      <c r="E846" s="156"/>
      <c r="F846" s="156"/>
      <c r="G846" s="156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2.75" customHeight="1" x14ac:dyDescent="0.25">
      <c r="A847" s="156"/>
      <c r="B847" s="156"/>
      <c r="C847" s="156"/>
      <c r="D847" s="156"/>
      <c r="E847" s="156"/>
      <c r="F847" s="156"/>
      <c r="G847" s="156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2.75" customHeight="1" x14ac:dyDescent="0.25">
      <c r="A848" s="156"/>
      <c r="B848" s="156"/>
      <c r="C848" s="156"/>
      <c r="D848" s="156"/>
      <c r="E848" s="156"/>
      <c r="F848" s="156"/>
      <c r="G848" s="156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2.75" customHeight="1" x14ac:dyDescent="0.25">
      <c r="A849" s="156"/>
      <c r="B849" s="156"/>
      <c r="C849" s="156"/>
      <c r="D849" s="156"/>
      <c r="E849" s="156"/>
      <c r="F849" s="156"/>
      <c r="G849" s="156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2.75" customHeight="1" x14ac:dyDescent="0.25">
      <c r="A850" s="156"/>
      <c r="B850" s="156"/>
      <c r="C850" s="156"/>
      <c r="D850" s="156"/>
      <c r="E850" s="156"/>
      <c r="F850" s="156"/>
      <c r="G850" s="156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2.75" customHeight="1" x14ac:dyDescent="0.25">
      <c r="A851" s="156"/>
      <c r="B851" s="156"/>
      <c r="C851" s="156"/>
      <c r="D851" s="156"/>
      <c r="E851" s="156"/>
      <c r="F851" s="156"/>
      <c r="G851" s="156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2.75" customHeight="1" x14ac:dyDescent="0.25">
      <c r="A852" s="156"/>
      <c r="B852" s="156"/>
      <c r="C852" s="156"/>
      <c r="D852" s="156"/>
      <c r="E852" s="156"/>
      <c r="F852" s="156"/>
      <c r="G852" s="156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2.75" customHeight="1" x14ac:dyDescent="0.25">
      <c r="A853" s="156"/>
      <c r="B853" s="156"/>
      <c r="C853" s="156"/>
      <c r="D853" s="156"/>
      <c r="E853" s="156"/>
      <c r="F853" s="156"/>
      <c r="G853" s="156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2.75" customHeight="1" x14ac:dyDescent="0.25">
      <c r="A854" s="156"/>
      <c r="B854" s="156"/>
      <c r="C854" s="156"/>
      <c r="D854" s="156"/>
      <c r="E854" s="156"/>
      <c r="F854" s="156"/>
      <c r="G854" s="156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2.75" customHeight="1" x14ac:dyDescent="0.25">
      <c r="A855" s="156"/>
      <c r="B855" s="156"/>
      <c r="C855" s="156"/>
      <c r="D855" s="156"/>
      <c r="E855" s="156"/>
      <c r="F855" s="156"/>
      <c r="G855" s="156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2.75" customHeight="1" x14ac:dyDescent="0.25">
      <c r="A856" s="156"/>
      <c r="B856" s="156"/>
      <c r="C856" s="156"/>
      <c r="D856" s="156"/>
      <c r="E856" s="156"/>
      <c r="F856" s="156"/>
      <c r="G856" s="156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2.75" customHeight="1" x14ac:dyDescent="0.25">
      <c r="A857" s="156"/>
      <c r="B857" s="156"/>
      <c r="C857" s="156"/>
      <c r="D857" s="156"/>
      <c r="E857" s="156"/>
      <c r="F857" s="156"/>
      <c r="G857" s="156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2.75" customHeight="1" x14ac:dyDescent="0.25">
      <c r="A858" s="156"/>
      <c r="B858" s="156"/>
      <c r="C858" s="156"/>
      <c r="D858" s="156"/>
      <c r="E858" s="156"/>
      <c r="F858" s="156"/>
      <c r="G858" s="156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2.75" customHeight="1" x14ac:dyDescent="0.25">
      <c r="A859" s="156"/>
      <c r="B859" s="156"/>
      <c r="C859" s="156"/>
      <c r="D859" s="156"/>
      <c r="E859" s="156"/>
      <c r="F859" s="156"/>
      <c r="G859" s="156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2.75" customHeight="1" x14ac:dyDescent="0.25">
      <c r="A860" s="156"/>
      <c r="B860" s="156"/>
      <c r="C860" s="156"/>
      <c r="D860" s="156"/>
      <c r="E860" s="156"/>
      <c r="F860" s="156"/>
      <c r="G860" s="156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2.75" customHeight="1" x14ac:dyDescent="0.25">
      <c r="A861" s="156"/>
      <c r="B861" s="156"/>
      <c r="C861" s="156"/>
      <c r="D861" s="156"/>
      <c r="E861" s="156"/>
      <c r="F861" s="156"/>
      <c r="G861" s="156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2.75" customHeight="1" x14ac:dyDescent="0.25">
      <c r="A862" s="156"/>
      <c r="B862" s="156"/>
      <c r="C862" s="156"/>
      <c r="D862" s="156"/>
      <c r="E862" s="156"/>
      <c r="F862" s="156"/>
      <c r="G862" s="156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2.75" customHeight="1" x14ac:dyDescent="0.25">
      <c r="A863" s="156"/>
      <c r="B863" s="156"/>
      <c r="C863" s="156"/>
      <c r="D863" s="156"/>
      <c r="E863" s="156"/>
      <c r="F863" s="156"/>
      <c r="G863" s="156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2.75" customHeight="1" x14ac:dyDescent="0.25">
      <c r="A864" s="156"/>
      <c r="B864" s="156"/>
      <c r="C864" s="156"/>
      <c r="D864" s="156"/>
      <c r="E864" s="156"/>
      <c r="F864" s="156"/>
      <c r="G864" s="156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2.75" customHeight="1" x14ac:dyDescent="0.25">
      <c r="A865" s="156"/>
      <c r="B865" s="156"/>
      <c r="C865" s="156"/>
      <c r="D865" s="156"/>
      <c r="E865" s="156"/>
      <c r="F865" s="156"/>
      <c r="G865" s="156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2.75" customHeight="1" x14ac:dyDescent="0.25">
      <c r="A866" s="156"/>
      <c r="B866" s="156"/>
      <c r="C866" s="156"/>
      <c r="D866" s="156"/>
      <c r="E866" s="156"/>
      <c r="F866" s="156"/>
      <c r="G866" s="156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2.75" customHeight="1" x14ac:dyDescent="0.25">
      <c r="A867" s="156"/>
      <c r="B867" s="156"/>
      <c r="C867" s="156"/>
      <c r="D867" s="156"/>
      <c r="E867" s="156"/>
      <c r="F867" s="156"/>
      <c r="G867" s="156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2.75" customHeight="1" x14ac:dyDescent="0.25">
      <c r="A868" s="156"/>
      <c r="B868" s="156"/>
      <c r="C868" s="156"/>
      <c r="D868" s="156"/>
      <c r="E868" s="156"/>
      <c r="F868" s="156"/>
      <c r="G868" s="156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2.75" customHeight="1" x14ac:dyDescent="0.25">
      <c r="A869" s="156"/>
      <c r="B869" s="156"/>
      <c r="C869" s="156"/>
      <c r="D869" s="156"/>
      <c r="E869" s="156"/>
      <c r="F869" s="156"/>
      <c r="G869" s="156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2.75" customHeight="1" x14ac:dyDescent="0.25">
      <c r="A870" s="156"/>
      <c r="B870" s="156"/>
      <c r="C870" s="156"/>
      <c r="D870" s="156"/>
      <c r="E870" s="156"/>
      <c r="F870" s="156"/>
      <c r="G870" s="156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2.75" customHeight="1" x14ac:dyDescent="0.25">
      <c r="A871" s="156"/>
      <c r="B871" s="156"/>
      <c r="C871" s="156"/>
      <c r="D871" s="156"/>
      <c r="E871" s="156"/>
      <c r="F871" s="156"/>
      <c r="G871" s="156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2.75" customHeight="1" x14ac:dyDescent="0.25">
      <c r="A872" s="156"/>
      <c r="B872" s="156"/>
      <c r="C872" s="156"/>
      <c r="D872" s="156"/>
      <c r="E872" s="156"/>
      <c r="F872" s="156"/>
      <c r="G872" s="156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2.75" customHeight="1" x14ac:dyDescent="0.25">
      <c r="A873" s="156"/>
      <c r="B873" s="156"/>
      <c r="C873" s="156"/>
      <c r="D873" s="156"/>
      <c r="E873" s="156"/>
      <c r="F873" s="156"/>
      <c r="G873" s="156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2.75" customHeight="1" x14ac:dyDescent="0.25">
      <c r="A874" s="156"/>
      <c r="B874" s="156"/>
      <c r="C874" s="156"/>
      <c r="D874" s="156"/>
      <c r="E874" s="156"/>
      <c r="F874" s="156"/>
      <c r="G874" s="156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2.75" customHeight="1" x14ac:dyDescent="0.25">
      <c r="A875" s="156"/>
      <c r="B875" s="156"/>
      <c r="C875" s="156"/>
      <c r="D875" s="156"/>
      <c r="E875" s="156"/>
      <c r="F875" s="156"/>
      <c r="G875" s="156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2.75" customHeight="1" x14ac:dyDescent="0.25">
      <c r="A876" s="156"/>
      <c r="B876" s="156"/>
      <c r="C876" s="156"/>
      <c r="D876" s="156"/>
      <c r="E876" s="156"/>
      <c r="F876" s="156"/>
      <c r="G876" s="156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2.75" customHeight="1" x14ac:dyDescent="0.25">
      <c r="A877" s="156"/>
      <c r="B877" s="156"/>
      <c r="C877" s="156"/>
      <c r="D877" s="156"/>
      <c r="E877" s="156"/>
      <c r="F877" s="156"/>
      <c r="G877" s="156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2.75" customHeight="1" x14ac:dyDescent="0.25">
      <c r="A878" s="156"/>
      <c r="B878" s="156"/>
      <c r="C878" s="156"/>
      <c r="D878" s="156"/>
      <c r="E878" s="156"/>
      <c r="F878" s="156"/>
      <c r="G878" s="156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2.75" customHeight="1" x14ac:dyDescent="0.25">
      <c r="A879" s="156"/>
      <c r="B879" s="156"/>
      <c r="C879" s="156"/>
      <c r="D879" s="156"/>
      <c r="E879" s="156"/>
      <c r="F879" s="156"/>
      <c r="G879" s="156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2.75" customHeight="1" x14ac:dyDescent="0.25">
      <c r="A880" s="156"/>
      <c r="B880" s="156"/>
      <c r="C880" s="156"/>
      <c r="D880" s="156"/>
      <c r="E880" s="156"/>
      <c r="F880" s="156"/>
      <c r="G880" s="156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2.75" customHeight="1" x14ac:dyDescent="0.25">
      <c r="A881" s="156"/>
      <c r="B881" s="156"/>
      <c r="C881" s="156"/>
      <c r="D881" s="156"/>
      <c r="E881" s="156"/>
      <c r="F881" s="156"/>
      <c r="G881" s="156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2.75" customHeight="1" x14ac:dyDescent="0.25">
      <c r="A882" s="156"/>
      <c r="B882" s="156"/>
      <c r="C882" s="156"/>
      <c r="D882" s="156"/>
      <c r="E882" s="156"/>
      <c r="F882" s="156"/>
      <c r="G882" s="156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2.75" customHeight="1" x14ac:dyDescent="0.25">
      <c r="A883" s="156"/>
      <c r="B883" s="156"/>
      <c r="C883" s="156"/>
      <c r="D883" s="156"/>
      <c r="E883" s="156"/>
      <c r="F883" s="156"/>
      <c r="G883" s="156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2.75" customHeight="1" x14ac:dyDescent="0.25">
      <c r="A884" s="156"/>
      <c r="B884" s="156"/>
      <c r="C884" s="156"/>
      <c r="D884" s="156"/>
      <c r="E884" s="156"/>
      <c r="F884" s="156"/>
      <c r="G884" s="156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2.75" customHeight="1" x14ac:dyDescent="0.25">
      <c r="A885" s="156"/>
      <c r="B885" s="156"/>
      <c r="C885" s="156"/>
      <c r="D885" s="156"/>
      <c r="E885" s="156"/>
      <c r="F885" s="156"/>
      <c r="G885" s="156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2.75" customHeight="1" x14ac:dyDescent="0.25">
      <c r="A886" s="156"/>
      <c r="B886" s="156"/>
      <c r="C886" s="156"/>
      <c r="D886" s="156"/>
      <c r="E886" s="156"/>
      <c r="F886" s="156"/>
      <c r="G886" s="156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2.75" customHeight="1" x14ac:dyDescent="0.25">
      <c r="A887" s="156"/>
      <c r="B887" s="156"/>
      <c r="C887" s="156"/>
      <c r="D887" s="156"/>
      <c r="E887" s="156"/>
      <c r="F887" s="156"/>
      <c r="G887" s="156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2.75" customHeight="1" x14ac:dyDescent="0.25">
      <c r="A888" s="156"/>
      <c r="B888" s="156"/>
      <c r="C888" s="156"/>
      <c r="D888" s="156"/>
      <c r="E888" s="156"/>
      <c r="F888" s="156"/>
      <c r="G888" s="156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2.75" customHeight="1" x14ac:dyDescent="0.25">
      <c r="A889" s="156"/>
      <c r="B889" s="156"/>
      <c r="C889" s="156"/>
      <c r="D889" s="156"/>
      <c r="E889" s="156"/>
      <c r="F889" s="156"/>
      <c r="G889" s="156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2.75" customHeight="1" x14ac:dyDescent="0.25">
      <c r="A890" s="156"/>
      <c r="B890" s="156"/>
      <c r="C890" s="156"/>
      <c r="D890" s="156"/>
      <c r="E890" s="156"/>
      <c r="F890" s="156"/>
      <c r="G890" s="156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2.75" customHeight="1" x14ac:dyDescent="0.25">
      <c r="A891" s="156"/>
      <c r="B891" s="156"/>
      <c r="C891" s="156"/>
      <c r="D891" s="156"/>
      <c r="E891" s="156"/>
      <c r="F891" s="156"/>
      <c r="G891" s="156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2.75" customHeight="1" x14ac:dyDescent="0.25">
      <c r="A892" s="156"/>
      <c r="B892" s="156"/>
      <c r="C892" s="156"/>
      <c r="D892" s="156"/>
      <c r="E892" s="156"/>
      <c r="F892" s="156"/>
      <c r="G892" s="156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2.75" customHeight="1" x14ac:dyDescent="0.25">
      <c r="A893" s="156"/>
      <c r="B893" s="156"/>
      <c r="C893" s="156"/>
      <c r="D893" s="156"/>
      <c r="E893" s="156"/>
      <c r="F893" s="156"/>
      <c r="G893" s="156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2.75" customHeight="1" x14ac:dyDescent="0.25">
      <c r="A894" s="156"/>
      <c r="B894" s="156"/>
      <c r="C894" s="156"/>
      <c r="D894" s="156"/>
      <c r="E894" s="156"/>
      <c r="F894" s="156"/>
      <c r="G894" s="156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2.75" customHeight="1" x14ac:dyDescent="0.25">
      <c r="A895" s="156"/>
      <c r="B895" s="156"/>
      <c r="C895" s="156"/>
      <c r="D895" s="156"/>
      <c r="E895" s="156"/>
      <c r="F895" s="156"/>
      <c r="G895" s="156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2.75" customHeight="1" x14ac:dyDescent="0.25">
      <c r="A896" s="156"/>
      <c r="B896" s="156"/>
      <c r="C896" s="156"/>
      <c r="D896" s="156"/>
      <c r="E896" s="156"/>
      <c r="F896" s="156"/>
      <c r="G896" s="156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2.75" customHeight="1" x14ac:dyDescent="0.25">
      <c r="A897" s="156"/>
      <c r="B897" s="156"/>
      <c r="C897" s="156"/>
      <c r="D897" s="156"/>
      <c r="E897" s="156"/>
      <c r="F897" s="156"/>
      <c r="G897" s="156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2.75" customHeight="1" x14ac:dyDescent="0.25">
      <c r="A898" s="156"/>
      <c r="B898" s="156"/>
      <c r="C898" s="156"/>
      <c r="D898" s="156"/>
      <c r="E898" s="156"/>
      <c r="F898" s="156"/>
      <c r="G898" s="156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2.75" customHeight="1" x14ac:dyDescent="0.25">
      <c r="A899" s="156"/>
      <c r="B899" s="156"/>
      <c r="C899" s="156"/>
      <c r="D899" s="156"/>
      <c r="E899" s="156"/>
      <c r="F899" s="156"/>
      <c r="G899" s="156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2.75" customHeight="1" x14ac:dyDescent="0.25">
      <c r="A900" s="156"/>
      <c r="B900" s="156"/>
      <c r="C900" s="156"/>
      <c r="D900" s="156"/>
      <c r="E900" s="156"/>
      <c r="F900" s="156"/>
      <c r="G900" s="156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2.75" customHeight="1" x14ac:dyDescent="0.25">
      <c r="A901" s="156"/>
      <c r="B901" s="156"/>
      <c r="C901" s="156"/>
      <c r="D901" s="156"/>
      <c r="E901" s="156"/>
      <c r="F901" s="156"/>
      <c r="G901" s="156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2.75" customHeight="1" x14ac:dyDescent="0.25">
      <c r="A902" s="156"/>
      <c r="B902" s="156"/>
      <c r="C902" s="156"/>
      <c r="D902" s="156"/>
      <c r="E902" s="156"/>
      <c r="F902" s="156"/>
      <c r="G902" s="156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2.75" customHeight="1" x14ac:dyDescent="0.25">
      <c r="A903" s="156"/>
      <c r="B903" s="156"/>
      <c r="C903" s="156"/>
      <c r="D903" s="156"/>
      <c r="E903" s="156"/>
      <c r="F903" s="156"/>
      <c r="G903" s="156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2.75" customHeight="1" x14ac:dyDescent="0.25">
      <c r="A904" s="156"/>
      <c r="B904" s="156"/>
      <c r="C904" s="156"/>
      <c r="D904" s="156"/>
      <c r="E904" s="156"/>
      <c r="F904" s="156"/>
      <c r="G904" s="156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2.75" customHeight="1" x14ac:dyDescent="0.25">
      <c r="A905" s="156"/>
      <c r="B905" s="156"/>
      <c r="C905" s="156"/>
      <c r="D905" s="156"/>
      <c r="E905" s="156"/>
      <c r="F905" s="156"/>
      <c r="G905" s="156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2.75" customHeight="1" x14ac:dyDescent="0.25">
      <c r="A906" s="156"/>
      <c r="B906" s="156"/>
      <c r="C906" s="156"/>
      <c r="D906" s="156"/>
      <c r="E906" s="156"/>
      <c r="F906" s="156"/>
      <c r="G906" s="156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2.75" customHeight="1" x14ac:dyDescent="0.25">
      <c r="A907" s="156"/>
      <c r="B907" s="156"/>
      <c r="C907" s="156"/>
      <c r="D907" s="156"/>
      <c r="E907" s="156"/>
      <c r="F907" s="156"/>
      <c r="G907" s="156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2.75" customHeight="1" x14ac:dyDescent="0.25">
      <c r="A908" s="156"/>
      <c r="B908" s="156"/>
      <c r="C908" s="156"/>
      <c r="D908" s="156"/>
      <c r="E908" s="156"/>
      <c r="F908" s="156"/>
      <c r="G908" s="156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2.75" customHeight="1" x14ac:dyDescent="0.25">
      <c r="A909" s="156"/>
      <c r="B909" s="156"/>
      <c r="C909" s="156"/>
      <c r="D909" s="156"/>
      <c r="E909" s="156"/>
      <c r="F909" s="156"/>
      <c r="G909" s="156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2.75" customHeight="1" x14ac:dyDescent="0.25">
      <c r="A910" s="156"/>
      <c r="B910" s="156"/>
      <c r="C910" s="156"/>
      <c r="D910" s="156"/>
      <c r="E910" s="156"/>
      <c r="F910" s="156"/>
      <c r="G910" s="156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2.75" customHeight="1" x14ac:dyDescent="0.25">
      <c r="A911" s="156"/>
      <c r="B911" s="156"/>
      <c r="C911" s="156"/>
      <c r="D911" s="156"/>
      <c r="E911" s="156"/>
      <c r="F911" s="156"/>
      <c r="G911" s="156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2.75" customHeight="1" x14ac:dyDescent="0.25">
      <c r="A912" s="156"/>
      <c r="B912" s="156"/>
      <c r="C912" s="156"/>
      <c r="D912" s="156"/>
      <c r="E912" s="156"/>
      <c r="F912" s="156"/>
      <c r="G912" s="156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2.75" customHeight="1" x14ac:dyDescent="0.25">
      <c r="A913" s="156"/>
      <c r="B913" s="156"/>
      <c r="C913" s="156"/>
      <c r="D913" s="156"/>
      <c r="E913" s="156"/>
      <c r="F913" s="156"/>
      <c r="G913" s="156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2.75" customHeight="1" x14ac:dyDescent="0.25">
      <c r="A914" s="156"/>
      <c r="B914" s="156"/>
      <c r="C914" s="156"/>
      <c r="D914" s="156"/>
      <c r="E914" s="156"/>
      <c r="F914" s="156"/>
      <c r="G914" s="156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2.75" customHeight="1" x14ac:dyDescent="0.25">
      <c r="A915" s="156"/>
      <c r="B915" s="156"/>
      <c r="C915" s="156"/>
      <c r="D915" s="156"/>
      <c r="E915" s="156"/>
      <c r="F915" s="156"/>
      <c r="G915" s="156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2.75" customHeight="1" x14ac:dyDescent="0.25">
      <c r="A916" s="156"/>
      <c r="B916" s="156"/>
      <c r="C916" s="156"/>
      <c r="D916" s="156"/>
      <c r="E916" s="156"/>
      <c r="F916" s="156"/>
      <c r="G916" s="156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2.75" customHeight="1" x14ac:dyDescent="0.25">
      <c r="A917" s="156"/>
      <c r="B917" s="156"/>
      <c r="C917" s="156"/>
      <c r="D917" s="156"/>
      <c r="E917" s="156"/>
      <c r="F917" s="156"/>
      <c r="G917" s="156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2.75" customHeight="1" x14ac:dyDescent="0.25">
      <c r="A918" s="156"/>
      <c r="B918" s="156"/>
      <c r="C918" s="156"/>
      <c r="D918" s="156"/>
      <c r="E918" s="156"/>
      <c r="F918" s="156"/>
      <c r="G918" s="156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2.75" customHeight="1" x14ac:dyDescent="0.25">
      <c r="A919" s="156"/>
      <c r="B919" s="156"/>
      <c r="C919" s="156"/>
      <c r="D919" s="156"/>
      <c r="E919" s="156"/>
      <c r="F919" s="156"/>
      <c r="G919" s="156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2.75" customHeight="1" x14ac:dyDescent="0.25">
      <c r="A920" s="156"/>
      <c r="B920" s="156"/>
      <c r="C920" s="156"/>
      <c r="D920" s="156"/>
      <c r="E920" s="156"/>
      <c r="F920" s="156"/>
      <c r="G920" s="156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2.75" customHeight="1" x14ac:dyDescent="0.25">
      <c r="A921" s="156"/>
      <c r="B921" s="156"/>
      <c r="C921" s="156"/>
      <c r="D921" s="156"/>
      <c r="E921" s="156"/>
      <c r="F921" s="156"/>
      <c r="G921" s="156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2.75" customHeight="1" x14ac:dyDescent="0.25">
      <c r="A922" s="156"/>
      <c r="B922" s="156"/>
      <c r="C922" s="156"/>
      <c r="D922" s="156"/>
      <c r="E922" s="156"/>
      <c r="F922" s="156"/>
      <c r="G922" s="156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2.75" customHeight="1" x14ac:dyDescent="0.25">
      <c r="A923" s="156"/>
      <c r="B923" s="156"/>
      <c r="C923" s="156"/>
      <c r="D923" s="156"/>
      <c r="E923" s="156"/>
      <c r="F923" s="156"/>
      <c r="G923" s="156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2.75" customHeight="1" x14ac:dyDescent="0.25">
      <c r="A924" s="156"/>
      <c r="B924" s="156"/>
      <c r="C924" s="156"/>
      <c r="D924" s="156"/>
      <c r="E924" s="156"/>
      <c r="F924" s="156"/>
      <c r="G924" s="156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2.75" customHeight="1" x14ac:dyDescent="0.25">
      <c r="A925" s="156"/>
      <c r="B925" s="156"/>
      <c r="C925" s="156"/>
      <c r="D925" s="156"/>
      <c r="E925" s="156"/>
      <c r="F925" s="156"/>
      <c r="G925" s="156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2.75" customHeight="1" x14ac:dyDescent="0.25">
      <c r="A926" s="156"/>
      <c r="B926" s="156"/>
      <c r="C926" s="156"/>
      <c r="D926" s="156"/>
      <c r="E926" s="156"/>
      <c r="F926" s="156"/>
      <c r="G926" s="156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2.75" customHeight="1" x14ac:dyDescent="0.25">
      <c r="A927" s="156"/>
      <c r="B927" s="156"/>
      <c r="C927" s="156"/>
      <c r="D927" s="156"/>
      <c r="E927" s="156"/>
      <c r="F927" s="156"/>
      <c r="G927" s="156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2.75" customHeight="1" x14ac:dyDescent="0.25">
      <c r="A928" s="156"/>
      <c r="B928" s="156"/>
      <c r="C928" s="156"/>
      <c r="D928" s="156"/>
      <c r="E928" s="156"/>
      <c r="F928" s="156"/>
      <c r="G928" s="156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2.75" customHeight="1" x14ac:dyDescent="0.25">
      <c r="A929" s="156"/>
      <c r="B929" s="156"/>
      <c r="C929" s="156"/>
      <c r="D929" s="156"/>
      <c r="E929" s="156"/>
      <c r="F929" s="156"/>
      <c r="G929" s="156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2.75" customHeight="1" x14ac:dyDescent="0.25">
      <c r="A930" s="156"/>
      <c r="B930" s="156"/>
      <c r="C930" s="156"/>
      <c r="D930" s="156"/>
      <c r="E930" s="156"/>
      <c r="F930" s="156"/>
      <c r="G930" s="156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2.75" customHeight="1" x14ac:dyDescent="0.25">
      <c r="A931" s="156"/>
      <c r="B931" s="156"/>
      <c r="C931" s="156"/>
      <c r="D931" s="156"/>
      <c r="E931" s="156"/>
      <c r="F931" s="156"/>
      <c r="G931" s="156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2.75" customHeight="1" x14ac:dyDescent="0.25">
      <c r="A932" s="156"/>
      <c r="B932" s="156"/>
      <c r="C932" s="156"/>
      <c r="D932" s="156"/>
      <c r="E932" s="156"/>
      <c r="F932" s="156"/>
      <c r="G932" s="156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2.75" customHeight="1" x14ac:dyDescent="0.25">
      <c r="A933" s="156"/>
      <c r="B933" s="156"/>
      <c r="C933" s="156"/>
      <c r="D933" s="156"/>
      <c r="E933" s="156"/>
      <c r="F933" s="156"/>
      <c r="G933" s="156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2.75" customHeight="1" x14ac:dyDescent="0.25">
      <c r="A934" s="156"/>
      <c r="B934" s="156"/>
      <c r="C934" s="156"/>
      <c r="D934" s="156"/>
      <c r="E934" s="156"/>
      <c r="F934" s="156"/>
      <c r="G934" s="156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2.75" customHeight="1" x14ac:dyDescent="0.25">
      <c r="A935" s="156"/>
      <c r="B935" s="156"/>
      <c r="C935" s="156"/>
      <c r="D935" s="156"/>
      <c r="E935" s="156"/>
      <c r="F935" s="156"/>
      <c r="G935" s="156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2.75" customHeight="1" x14ac:dyDescent="0.25">
      <c r="A936" s="156"/>
      <c r="B936" s="156"/>
      <c r="C936" s="156"/>
      <c r="D936" s="156"/>
      <c r="E936" s="156"/>
      <c r="F936" s="156"/>
      <c r="G936" s="156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2.75" customHeight="1" x14ac:dyDescent="0.25">
      <c r="A937" s="156"/>
      <c r="B937" s="156"/>
      <c r="C937" s="156"/>
      <c r="D937" s="156"/>
      <c r="E937" s="156"/>
      <c r="F937" s="156"/>
      <c r="G937" s="156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2.75" customHeight="1" x14ac:dyDescent="0.25">
      <c r="A938" s="156"/>
      <c r="B938" s="156"/>
      <c r="C938" s="156"/>
      <c r="D938" s="156"/>
      <c r="E938" s="156"/>
      <c r="F938" s="156"/>
      <c r="G938" s="156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2.75" customHeight="1" x14ac:dyDescent="0.25">
      <c r="A939" s="156"/>
      <c r="B939" s="156"/>
      <c r="C939" s="156"/>
      <c r="D939" s="156"/>
      <c r="E939" s="156"/>
      <c r="F939" s="156"/>
      <c r="G939" s="156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2.75" customHeight="1" x14ac:dyDescent="0.25">
      <c r="A940" s="156"/>
      <c r="B940" s="156"/>
      <c r="C940" s="156"/>
      <c r="D940" s="156"/>
      <c r="E940" s="156"/>
      <c r="F940" s="156"/>
      <c r="G940" s="156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2.75" customHeight="1" x14ac:dyDescent="0.25">
      <c r="A941" s="156"/>
      <c r="B941" s="156"/>
      <c r="C941" s="156"/>
      <c r="D941" s="156"/>
      <c r="E941" s="156"/>
      <c r="F941" s="156"/>
      <c r="G941" s="156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2.75" customHeight="1" x14ac:dyDescent="0.25">
      <c r="A942" s="156"/>
      <c r="B942" s="156"/>
      <c r="C942" s="156"/>
      <c r="D942" s="156"/>
      <c r="E942" s="156"/>
      <c r="F942" s="156"/>
      <c r="G942" s="156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2.75" customHeight="1" x14ac:dyDescent="0.25">
      <c r="A943" s="156"/>
      <c r="B943" s="156"/>
      <c r="C943" s="156"/>
      <c r="D943" s="156"/>
      <c r="E943" s="156"/>
      <c r="F943" s="156"/>
      <c r="G943" s="156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2.75" customHeight="1" x14ac:dyDescent="0.25">
      <c r="A944" s="156"/>
      <c r="B944" s="156"/>
      <c r="C944" s="156"/>
      <c r="D944" s="156"/>
      <c r="E944" s="156"/>
      <c r="F944" s="156"/>
      <c r="G944" s="156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2.75" customHeight="1" x14ac:dyDescent="0.25">
      <c r="A945" s="156"/>
      <c r="B945" s="156"/>
      <c r="C945" s="156"/>
      <c r="D945" s="156"/>
      <c r="E945" s="156"/>
      <c r="F945" s="156"/>
      <c r="G945" s="156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2.75" customHeight="1" x14ac:dyDescent="0.25">
      <c r="A946" s="156"/>
      <c r="B946" s="156"/>
      <c r="C946" s="156"/>
      <c r="D946" s="156"/>
      <c r="E946" s="156"/>
      <c r="F946" s="156"/>
      <c r="G946" s="156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2.75" customHeight="1" x14ac:dyDescent="0.25">
      <c r="A947" s="156"/>
      <c r="B947" s="156"/>
      <c r="C947" s="156"/>
      <c r="D947" s="156"/>
      <c r="E947" s="156"/>
      <c r="F947" s="156"/>
      <c r="G947" s="156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2.75" customHeight="1" x14ac:dyDescent="0.25">
      <c r="A948" s="156"/>
      <c r="B948" s="156"/>
      <c r="C948" s="156"/>
      <c r="D948" s="156"/>
      <c r="E948" s="156"/>
      <c r="F948" s="156"/>
      <c r="G948" s="156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2.75" customHeight="1" x14ac:dyDescent="0.25">
      <c r="A949" s="156"/>
      <c r="B949" s="156"/>
      <c r="C949" s="156"/>
      <c r="D949" s="156"/>
      <c r="E949" s="156"/>
      <c r="F949" s="156"/>
      <c r="G949" s="156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2.75" customHeight="1" x14ac:dyDescent="0.25">
      <c r="A950" s="156"/>
      <c r="B950" s="156"/>
      <c r="C950" s="156"/>
      <c r="D950" s="156"/>
      <c r="E950" s="156"/>
      <c r="F950" s="156"/>
      <c r="G950" s="156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2.75" customHeight="1" x14ac:dyDescent="0.25">
      <c r="A951" s="156"/>
      <c r="B951" s="156"/>
      <c r="C951" s="156"/>
      <c r="D951" s="156"/>
      <c r="E951" s="156"/>
      <c r="F951" s="156"/>
      <c r="G951" s="156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2.75" customHeight="1" x14ac:dyDescent="0.25">
      <c r="A952" s="156"/>
      <c r="B952" s="156"/>
      <c r="C952" s="156"/>
      <c r="D952" s="156"/>
      <c r="E952" s="156"/>
      <c r="F952" s="156"/>
      <c r="G952" s="156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2.75" customHeight="1" x14ac:dyDescent="0.25">
      <c r="A953" s="156"/>
      <c r="B953" s="156"/>
      <c r="C953" s="156"/>
      <c r="D953" s="156"/>
      <c r="E953" s="156"/>
      <c r="F953" s="156"/>
      <c r="G953" s="156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2.75" customHeight="1" x14ac:dyDescent="0.25">
      <c r="A954" s="156"/>
      <c r="B954" s="156"/>
      <c r="C954" s="156"/>
      <c r="D954" s="156"/>
      <c r="E954" s="156"/>
      <c r="F954" s="156"/>
      <c r="G954" s="156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2.75" customHeight="1" x14ac:dyDescent="0.25">
      <c r="A955" s="156"/>
      <c r="B955" s="156"/>
      <c r="C955" s="156"/>
      <c r="D955" s="156"/>
      <c r="E955" s="156"/>
      <c r="F955" s="156"/>
      <c r="G955" s="156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2.75" customHeight="1" x14ac:dyDescent="0.25">
      <c r="A956" s="156"/>
      <c r="B956" s="156"/>
      <c r="C956" s="156"/>
      <c r="D956" s="156"/>
      <c r="E956" s="156"/>
      <c r="F956" s="156"/>
      <c r="G956" s="156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2.75" customHeight="1" x14ac:dyDescent="0.25">
      <c r="A957" s="156"/>
      <c r="B957" s="156"/>
      <c r="C957" s="156"/>
      <c r="D957" s="156"/>
      <c r="E957" s="156"/>
      <c r="F957" s="156"/>
      <c r="G957" s="156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2.75" customHeight="1" x14ac:dyDescent="0.25">
      <c r="A958" s="156"/>
      <c r="B958" s="156"/>
      <c r="C958" s="156"/>
      <c r="D958" s="156"/>
      <c r="E958" s="156"/>
      <c r="F958" s="156"/>
      <c r="G958" s="156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2.75" customHeight="1" x14ac:dyDescent="0.25">
      <c r="A959" s="156"/>
      <c r="B959" s="156"/>
      <c r="C959" s="156"/>
      <c r="D959" s="156"/>
      <c r="E959" s="156"/>
      <c r="F959" s="156"/>
      <c r="G959" s="156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2.75" customHeight="1" x14ac:dyDescent="0.25">
      <c r="A960" s="156"/>
      <c r="B960" s="156"/>
      <c r="C960" s="156"/>
      <c r="D960" s="156"/>
      <c r="E960" s="156"/>
      <c r="F960" s="156"/>
      <c r="G960" s="156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2.75" customHeight="1" x14ac:dyDescent="0.25">
      <c r="A961" s="156"/>
      <c r="B961" s="156"/>
      <c r="C961" s="156"/>
      <c r="D961" s="156"/>
      <c r="E961" s="156"/>
      <c r="F961" s="156"/>
      <c r="G961" s="156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2.75" customHeight="1" x14ac:dyDescent="0.25">
      <c r="A962" s="156"/>
      <c r="B962" s="156"/>
      <c r="C962" s="156"/>
      <c r="D962" s="156"/>
      <c r="E962" s="156"/>
      <c r="F962" s="156"/>
      <c r="G962" s="156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2.75" customHeight="1" x14ac:dyDescent="0.25">
      <c r="A963" s="156"/>
      <c r="B963" s="156"/>
      <c r="C963" s="156"/>
      <c r="D963" s="156"/>
      <c r="E963" s="156"/>
      <c r="F963" s="156"/>
      <c r="G963" s="156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2.75" customHeight="1" x14ac:dyDescent="0.25">
      <c r="A964" s="156"/>
      <c r="B964" s="156"/>
      <c r="C964" s="156"/>
      <c r="D964" s="156"/>
      <c r="E964" s="156"/>
      <c r="F964" s="156"/>
      <c r="G964" s="156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2.75" customHeight="1" x14ac:dyDescent="0.25">
      <c r="A965" s="156"/>
      <c r="B965" s="156"/>
      <c r="C965" s="156"/>
      <c r="D965" s="156"/>
      <c r="E965" s="156"/>
      <c r="F965" s="156"/>
      <c r="G965" s="156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2.75" customHeight="1" x14ac:dyDescent="0.25">
      <c r="A966" s="156"/>
      <c r="B966" s="156"/>
      <c r="C966" s="156"/>
      <c r="D966" s="156"/>
      <c r="E966" s="156"/>
      <c r="F966" s="156"/>
      <c r="G966" s="156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2.75" customHeight="1" x14ac:dyDescent="0.25">
      <c r="A967" s="156"/>
      <c r="B967" s="156"/>
      <c r="C967" s="156"/>
      <c r="D967" s="156"/>
      <c r="E967" s="156"/>
      <c r="F967" s="156"/>
      <c r="G967" s="156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2.75" customHeight="1" x14ac:dyDescent="0.25">
      <c r="A968" s="156"/>
      <c r="B968" s="156"/>
      <c r="C968" s="156"/>
      <c r="D968" s="156"/>
      <c r="E968" s="156"/>
      <c r="F968" s="156"/>
      <c r="G968" s="156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2.75" customHeight="1" x14ac:dyDescent="0.25">
      <c r="A969" s="156"/>
      <c r="B969" s="156"/>
      <c r="C969" s="156"/>
      <c r="D969" s="156"/>
      <c r="E969" s="156"/>
      <c r="F969" s="156"/>
      <c r="G969" s="156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2.75" customHeight="1" x14ac:dyDescent="0.25">
      <c r="A970" s="156"/>
      <c r="B970" s="156"/>
      <c r="C970" s="156"/>
      <c r="D970" s="156"/>
      <c r="E970" s="156"/>
      <c r="F970" s="156"/>
      <c r="G970" s="156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2.75" customHeight="1" x14ac:dyDescent="0.25">
      <c r="A971" s="156"/>
      <c r="B971" s="156"/>
      <c r="C971" s="156"/>
      <c r="D971" s="156"/>
      <c r="E971" s="156"/>
      <c r="F971" s="156"/>
      <c r="G971" s="156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2.75" customHeight="1" x14ac:dyDescent="0.25">
      <c r="A972" s="156"/>
      <c r="B972" s="156"/>
      <c r="C972" s="156"/>
      <c r="D972" s="156"/>
      <c r="E972" s="156"/>
      <c r="F972" s="156"/>
      <c r="G972" s="156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2.75" customHeight="1" x14ac:dyDescent="0.25">
      <c r="A973" s="156"/>
      <c r="B973" s="156"/>
      <c r="C973" s="156"/>
      <c r="D973" s="156"/>
      <c r="E973" s="156"/>
      <c r="F973" s="156"/>
      <c r="G973" s="156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2.75" customHeight="1" x14ac:dyDescent="0.25">
      <c r="A974" s="156"/>
      <c r="B974" s="156"/>
      <c r="C974" s="156"/>
      <c r="D974" s="156"/>
      <c r="E974" s="156"/>
      <c r="F974" s="156"/>
      <c r="G974" s="156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2.75" customHeight="1" x14ac:dyDescent="0.25">
      <c r="A975" s="156"/>
      <c r="B975" s="156"/>
      <c r="C975" s="156"/>
      <c r="D975" s="156"/>
      <c r="E975" s="156"/>
      <c r="F975" s="156"/>
      <c r="G975" s="156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2.75" customHeight="1" x14ac:dyDescent="0.25">
      <c r="A976" s="156"/>
      <c r="B976" s="156"/>
      <c r="C976" s="156"/>
      <c r="D976" s="156"/>
      <c r="E976" s="156"/>
      <c r="F976" s="156"/>
      <c r="G976" s="156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2.75" customHeight="1" x14ac:dyDescent="0.25">
      <c r="A977" s="156"/>
      <c r="B977" s="156"/>
      <c r="C977" s="156"/>
      <c r="D977" s="156"/>
      <c r="E977" s="156"/>
      <c r="F977" s="156"/>
      <c r="G977" s="156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2.75" customHeight="1" x14ac:dyDescent="0.25">
      <c r="A978" s="156"/>
      <c r="B978" s="156"/>
      <c r="C978" s="156"/>
      <c r="D978" s="156"/>
      <c r="E978" s="156"/>
      <c r="F978" s="156"/>
      <c r="G978" s="156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2.75" customHeight="1" x14ac:dyDescent="0.25">
      <c r="A979" s="156"/>
      <c r="B979" s="156"/>
      <c r="C979" s="156"/>
      <c r="D979" s="156"/>
      <c r="E979" s="156"/>
      <c r="F979" s="156"/>
      <c r="G979" s="156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2.75" customHeight="1" x14ac:dyDescent="0.25">
      <c r="A980" s="156"/>
      <c r="B980" s="156"/>
      <c r="C980" s="156"/>
      <c r="D980" s="156"/>
      <c r="E980" s="156"/>
      <c r="F980" s="156"/>
      <c r="G980" s="156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2.75" customHeight="1" x14ac:dyDescent="0.25">
      <c r="A981" s="156"/>
      <c r="B981" s="156"/>
      <c r="C981" s="156"/>
      <c r="D981" s="156"/>
      <c r="E981" s="156"/>
      <c r="F981" s="156"/>
      <c r="G981" s="156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2.75" customHeight="1" x14ac:dyDescent="0.25">
      <c r="A982" s="156"/>
      <c r="B982" s="156"/>
      <c r="C982" s="156"/>
      <c r="D982" s="156"/>
      <c r="E982" s="156"/>
      <c r="F982" s="156"/>
      <c r="G982" s="156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2.75" customHeight="1" x14ac:dyDescent="0.25">
      <c r="A983" s="156"/>
      <c r="B983" s="156"/>
      <c r="C983" s="156"/>
      <c r="D983" s="156"/>
      <c r="E983" s="156"/>
      <c r="F983" s="156"/>
      <c r="G983" s="156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2.75" customHeight="1" x14ac:dyDescent="0.25">
      <c r="A984" s="156"/>
      <c r="B984" s="156"/>
      <c r="C984" s="156"/>
      <c r="D984" s="156"/>
      <c r="E984" s="156"/>
      <c r="F984" s="156"/>
      <c r="G984" s="156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2.75" customHeight="1" x14ac:dyDescent="0.25">
      <c r="A985" s="156"/>
      <c r="B985" s="156"/>
      <c r="C985" s="156"/>
      <c r="D985" s="156"/>
      <c r="E985" s="156"/>
      <c r="F985" s="156"/>
      <c r="G985" s="156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2.75" customHeight="1" x14ac:dyDescent="0.25">
      <c r="A986" s="156"/>
      <c r="B986" s="156"/>
      <c r="C986" s="156"/>
      <c r="D986" s="156"/>
      <c r="E986" s="156"/>
      <c r="F986" s="156"/>
      <c r="G986" s="156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2.75" customHeight="1" x14ac:dyDescent="0.25">
      <c r="A987" s="156"/>
      <c r="B987" s="156"/>
      <c r="C987" s="156"/>
      <c r="D987" s="156"/>
      <c r="E987" s="156"/>
      <c r="F987" s="156"/>
      <c r="G987" s="156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2.75" customHeight="1" x14ac:dyDescent="0.25">
      <c r="A988" s="156"/>
      <c r="B988" s="156"/>
      <c r="C988" s="156"/>
      <c r="D988" s="156"/>
      <c r="E988" s="156"/>
      <c r="F988" s="156"/>
      <c r="G988" s="156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2.75" customHeight="1" x14ac:dyDescent="0.25">
      <c r="A989" s="156"/>
      <c r="B989" s="156"/>
      <c r="C989" s="156"/>
      <c r="D989" s="156"/>
      <c r="E989" s="156"/>
      <c r="F989" s="156"/>
      <c r="G989" s="156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2.75" customHeight="1" x14ac:dyDescent="0.25">
      <c r="A990" s="156"/>
      <c r="B990" s="156"/>
      <c r="C990" s="156"/>
      <c r="D990" s="156"/>
      <c r="E990" s="156"/>
      <c r="F990" s="156"/>
      <c r="G990" s="156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2.75" customHeight="1" x14ac:dyDescent="0.25">
      <c r="A991" s="156"/>
      <c r="B991" s="156"/>
      <c r="C991" s="156"/>
      <c r="D991" s="156"/>
      <c r="E991" s="156"/>
      <c r="F991" s="156"/>
      <c r="G991" s="156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2.75" customHeight="1" x14ac:dyDescent="0.25">
      <c r="A992" s="156"/>
      <c r="B992" s="156"/>
      <c r="C992" s="156"/>
      <c r="D992" s="156"/>
      <c r="E992" s="156"/>
      <c r="F992" s="156"/>
      <c r="G992" s="156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2.75" customHeight="1" x14ac:dyDescent="0.25">
      <c r="A993" s="156"/>
      <c r="B993" s="156"/>
      <c r="C993" s="156"/>
      <c r="D993" s="156"/>
      <c r="E993" s="156"/>
      <c r="F993" s="156"/>
      <c r="G993" s="156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2.75" customHeight="1" x14ac:dyDescent="0.25">
      <c r="A994" s="156"/>
      <c r="B994" s="156"/>
      <c r="C994" s="156"/>
      <c r="D994" s="156"/>
      <c r="E994" s="156"/>
      <c r="F994" s="156"/>
      <c r="G994" s="156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2.75" customHeight="1" x14ac:dyDescent="0.25">
      <c r="A995" s="156"/>
      <c r="B995" s="156"/>
      <c r="C995" s="156"/>
      <c r="D995" s="156"/>
      <c r="E995" s="156"/>
      <c r="F995" s="156"/>
      <c r="G995" s="156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2.75" customHeight="1" x14ac:dyDescent="0.25">
      <c r="A996" s="156"/>
      <c r="B996" s="156"/>
      <c r="C996" s="156"/>
      <c r="D996" s="156"/>
      <c r="E996" s="156"/>
      <c r="F996" s="156"/>
      <c r="G996" s="156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2.75" customHeight="1" x14ac:dyDescent="0.25">
      <c r="A997" s="156"/>
      <c r="B997" s="156"/>
      <c r="C997" s="156"/>
      <c r="D997" s="156"/>
      <c r="E997" s="156"/>
      <c r="F997" s="156"/>
      <c r="G997" s="156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2.75" customHeight="1" x14ac:dyDescent="0.25">
      <c r="A998" s="156"/>
      <c r="B998" s="156"/>
      <c r="C998" s="156"/>
      <c r="D998" s="156"/>
      <c r="E998" s="156"/>
      <c r="F998" s="156"/>
      <c r="G998" s="156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2.75" customHeight="1" x14ac:dyDescent="0.25">
      <c r="A999" s="156"/>
      <c r="B999" s="156"/>
      <c r="C999" s="156"/>
      <c r="D999" s="156"/>
      <c r="E999" s="156"/>
      <c r="F999" s="156"/>
      <c r="G999" s="156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2.75" customHeight="1" x14ac:dyDescent="0.25">
      <c r="A1000" s="156"/>
      <c r="B1000" s="156"/>
      <c r="C1000" s="156"/>
      <c r="D1000" s="156"/>
      <c r="E1000" s="156"/>
      <c r="F1000" s="156"/>
      <c r="G1000" s="156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4">
    <mergeCell ref="B1:G1"/>
    <mergeCell ref="C2:G2"/>
    <mergeCell ref="B12:G12"/>
    <mergeCell ref="B22:F22"/>
  </mergeCells>
  <printOptions horizontalCentered="1"/>
  <pageMargins left="0.70866141732283472" right="0.70866141732283472" top="0.74803149606299213" bottom="0.74803149606299213" header="0" footer="0"/>
  <pageSetup paperSize="9" scale="80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Z1000"/>
  <sheetViews>
    <sheetView showGridLines="0" tabSelected="1" view="pageBreakPreview" topLeftCell="A19" zoomScale="85" zoomScaleNormal="100" zoomScaleSheetLayoutView="85" workbookViewId="0">
      <selection activeCell="L33" sqref="L33"/>
    </sheetView>
  </sheetViews>
  <sheetFormatPr baseColWidth="10" defaultColWidth="14.42578125" defaultRowHeight="15" customHeight="1" x14ac:dyDescent="0.25"/>
  <cols>
    <col min="1" max="1" width="1" customWidth="1"/>
    <col min="2" max="2" width="3.28515625" customWidth="1"/>
    <col min="3" max="3" width="25.42578125" customWidth="1"/>
    <col min="4" max="4" width="20" customWidth="1"/>
    <col min="5" max="5" width="15.42578125" customWidth="1"/>
    <col min="6" max="6" width="16" customWidth="1"/>
    <col min="7" max="7" width="20.42578125" customWidth="1"/>
    <col min="8" max="8" width="17.85546875" customWidth="1"/>
    <col min="9" max="9" width="1" customWidth="1"/>
    <col min="10" max="10" width="8.5703125" customWidth="1"/>
    <col min="11" max="11" width="12" customWidth="1"/>
    <col min="12" max="12" width="12.5703125" customWidth="1"/>
    <col min="13" max="26" width="10.7109375" customWidth="1"/>
  </cols>
  <sheetData>
    <row r="1" spans="1:26" ht="42" customHeight="1" x14ac:dyDescent="0.25">
      <c r="B1" s="500"/>
      <c r="C1" s="501"/>
      <c r="D1" s="501"/>
      <c r="E1" s="501"/>
      <c r="F1" s="501"/>
      <c r="G1" s="501"/>
      <c r="H1" s="501"/>
    </row>
    <row r="2" spans="1:26" ht="43.5" customHeight="1" x14ac:dyDescent="0.25">
      <c r="C2" s="272" t="str">
        <f>'RESUMEN C.I.'!B3</f>
        <v>PROYECTO:</v>
      </c>
      <c r="D2" s="718" t="str">
        <f>+G.G.!C2</f>
        <v>“MEJORAMIENTO DE VIVIENDA RURAL EN EL CENTRO POBLADO AGUAS DE NIEVE - DISTRITO DE MONOBAMBA - PROVINCIA DE JAUJA; CENTROS POBLADOS PUCALOMA Y UTCUYACU - DISTRITO DE VITOC - PROVINCIA DE CHANCHAMAYO - DEPARTAMENTO DE JUNIN"</v>
      </c>
      <c r="E2" s="501"/>
      <c r="F2" s="501"/>
      <c r="G2" s="501"/>
      <c r="H2" s="501"/>
    </row>
    <row r="3" spans="1:26" ht="15" customHeight="1" x14ac:dyDescent="0.25">
      <c r="C3" s="158" t="str">
        <f>'RESUMEN C.I.'!B4</f>
        <v>UBICACIÓN:</v>
      </c>
      <c r="D3" s="161"/>
      <c r="E3" s="161"/>
      <c r="F3" s="161"/>
      <c r="G3" s="161"/>
      <c r="H3" s="161"/>
    </row>
    <row r="4" spans="1:26" ht="23.25" customHeight="1" x14ac:dyDescent="0.25">
      <c r="C4" s="161" t="s">
        <v>248</v>
      </c>
      <c r="D4" s="734" t="str">
        <f>+'DATOS '!$D$7</f>
        <v>PUCALOMA - UTCUMAYO - AGUAS DE NIEVE</v>
      </c>
      <c r="E4" s="501"/>
      <c r="F4" s="501"/>
      <c r="G4" s="501"/>
      <c r="H4" s="501"/>
    </row>
    <row r="5" spans="1:26" ht="15" customHeight="1" x14ac:dyDescent="0.25">
      <c r="C5" s="161" t="s">
        <v>249</v>
      </c>
      <c r="D5" s="161" t="str">
        <f>+'DATOS '!$D$8</f>
        <v>VITOC - MONOBAMBA</v>
      </c>
      <c r="E5" s="161"/>
      <c r="F5" s="161"/>
      <c r="G5" s="161"/>
      <c r="H5" s="161"/>
    </row>
    <row r="6" spans="1:26" ht="15" customHeight="1" x14ac:dyDescent="0.25">
      <c r="C6" s="161" t="s">
        <v>250</v>
      </c>
      <c r="D6" s="161" t="str">
        <f>+'DATOS '!$D$9</f>
        <v>CHANCHAMAYO</v>
      </c>
      <c r="E6" s="161"/>
      <c r="F6" s="161"/>
      <c r="G6" s="161"/>
      <c r="H6" s="161"/>
    </row>
    <row r="7" spans="1:26" ht="15" customHeight="1" x14ac:dyDescent="0.25">
      <c r="C7" s="161" t="s">
        <v>251</v>
      </c>
      <c r="D7" s="161" t="str">
        <f>+'DATOS '!$D$10</f>
        <v>JUNIN</v>
      </c>
      <c r="E7" s="161"/>
      <c r="F7" s="161"/>
      <c r="G7" s="161"/>
      <c r="H7" s="161"/>
    </row>
    <row r="8" spans="1:26" ht="15" customHeight="1" x14ac:dyDescent="0.25">
      <c r="C8" s="158" t="str">
        <f>'RESUMEN C.I.'!B9</f>
        <v>ENTIDAD:</v>
      </c>
      <c r="D8" s="158" t="str">
        <f>+'DATOS '!$D$11</f>
        <v>MINISTERIO DE VIVIENDA, CONSTRUCCION Y SANEAMIENTO</v>
      </c>
      <c r="E8" s="161"/>
      <c r="F8" s="161"/>
      <c r="G8" s="161"/>
      <c r="H8" s="161"/>
    </row>
    <row r="9" spans="1:26" ht="15" customHeight="1" x14ac:dyDescent="0.25">
      <c r="C9" s="158"/>
      <c r="D9" s="158" t="str">
        <f>+'DATOS '!$D$12</f>
        <v>PROGRAMA NACIONAL DE VIVIENDA RURAL</v>
      </c>
      <c r="E9" s="161"/>
      <c r="F9" s="161"/>
      <c r="G9" s="161"/>
      <c r="H9" s="161"/>
    </row>
    <row r="10" spans="1:26" ht="15" customHeight="1" x14ac:dyDescent="0.25">
      <c r="C10" s="158" t="str">
        <f>'RESUMEN C.I.'!B11</f>
        <v>PROYECTISTA:</v>
      </c>
      <c r="D10" s="161" t="str">
        <f>+'DATOS '!$D$13</f>
        <v xml:space="preserve">ING. KEMMER EMELY SANCHEZ ZARATE </v>
      </c>
      <c r="E10" s="161"/>
      <c r="F10" s="161"/>
      <c r="G10" s="161"/>
      <c r="H10" s="161"/>
    </row>
    <row r="11" spans="1:26" ht="11.25" customHeight="1" x14ac:dyDescent="0.25">
      <c r="B11" s="4"/>
      <c r="C11" s="2"/>
      <c r="D11" s="4"/>
      <c r="E11" s="4"/>
      <c r="F11" s="4"/>
      <c r="G11" s="4"/>
      <c r="H11" s="4"/>
      <c r="L11" s="1" t="s">
        <v>424</v>
      </c>
    </row>
    <row r="12" spans="1:26" ht="21" x14ac:dyDescent="0.25">
      <c r="A12" s="156"/>
      <c r="B12" s="719" t="s">
        <v>259</v>
      </c>
      <c r="C12" s="514"/>
      <c r="D12" s="514"/>
      <c r="E12" s="514"/>
      <c r="F12" s="514"/>
      <c r="G12" s="514"/>
      <c r="H12" s="517"/>
      <c r="I12" s="167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6" customHeight="1" x14ac:dyDescent="0.25">
      <c r="A13" s="168"/>
      <c r="B13" s="169"/>
      <c r="C13" s="169"/>
      <c r="D13" s="169"/>
      <c r="E13" s="169"/>
      <c r="F13" s="169"/>
      <c r="G13" s="169"/>
      <c r="H13" s="169"/>
      <c r="I13" s="172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</row>
    <row r="14" spans="1:26" ht="18.75" customHeight="1" x14ac:dyDescent="0.25">
      <c r="A14" s="156"/>
      <c r="B14" s="765" t="s">
        <v>425</v>
      </c>
      <c r="C14" s="741"/>
      <c r="D14" s="741"/>
      <c r="E14" s="741"/>
      <c r="F14" s="741"/>
      <c r="G14" s="741"/>
      <c r="H14" s="742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9.75" customHeight="1" x14ac:dyDescent="0.25">
      <c r="A15" s="168"/>
      <c r="B15" s="363"/>
      <c r="C15" s="363"/>
      <c r="D15" s="363"/>
      <c r="E15" s="363"/>
      <c r="F15" s="363"/>
      <c r="G15" s="363"/>
      <c r="H15" s="363"/>
      <c r="I15" s="168"/>
      <c r="J15" s="168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</row>
    <row r="16" spans="1:26" x14ac:dyDescent="0.25">
      <c r="C16" s="748" t="s">
        <v>324</v>
      </c>
      <c r="D16" s="517"/>
      <c r="F16" s="748" t="s">
        <v>382</v>
      </c>
      <c r="G16" s="517"/>
      <c r="H16" s="364" t="s">
        <v>124</v>
      </c>
    </row>
    <row r="17" spans="2:10" x14ac:dyDescent="0.25">
      <c r="C17" s="766" t="s">
        <v>426</v>
      </c>
      <c r="D17" s="517"/>
      <c r="E17" s="288"/>
      <c r="F17" s="766" t="s">
        <v>427</v>
      </c>
      <c r="G17" s="514"/>
      <c r="H17" s="517"/>
    </row>
    <row r="18" spans="2:10" ht="14.25" customHeight="1" x14ac:dyDescent="0.25">
      <c r="B18" s="8"/>
      <c r="C18" s="429">
        <f>+G.G.!F22</f>
        <v>5</v>
      </c>
      <c r="D18" s="430" t="s">
        <v>384</v>
      </c>
      <c r="E18" s="431"/>
      <c r="F18" s="432" t="s">
        <v>428</v>
      </c>
      <c r="G18" s="433" t="s">
        <v>429</v>
      </c>
      <c r="H18" s="434">
        <v>50</v>
      </c>
    </row>
    <row r="19" spans="2:10" ht="9.75" customHeight="1" x14ac:dyDescent="0.25">
      <c r="B19" s="8"/>
      <c r="C19" s="8"/>
      <c r="D19" s="8"/>
      <c r="E19" s="8"/>
      <c r="F19" s="370"/>
      <c r="G19" s="371"/>
      <c r="H19" s="372"/>
    </row>
    <row r="20" spans="2:10" ht="18" customHeight="1" x14ac:dyDescent="0.25">
      <c r="B20" s="400" t="s">
        <v>392</v>
      </c>
      <c r="C20" s="757" t="s">
        <v>430</v>
      </c>
      <c r="D20" s="514"/>
      <c r="E20" s="514"/>
      <c r="F20" s="514"/>
      <c r="G20" s="514"/>
      <c r="H20" s="517"/>
    </row>
    <row r="21" spans="2:10" ht="15.75" customHeight="1" x14ac:dyDescent="0.25">
      <c r="B21" s="4"/>
      <c r="C21" s="435" t="s">
        <v>266</v>
      </c>
      <c r="D21" s="436" t="s">
        <v>394</v>
      </c>
      <c r="E21" s="436" t="s">
        <v>395</v>
      </c>
      <c r="F21" s="436" t="s">
        <v>396</v>
      </c>
      <c r="G21" s="437" t="s">
        <v>270</v>
      </c>
      <c r="H21" s="437" t="s">
        <v>397</v>
      </c>
    </row>
    <row r="22" spans="2:10" ht="15.75" customHeight="1" x14ac:dyDescent="0.25">
      <c r="B22" s="4"/>
      <c r="C22" s="438" t="s">
        <v>431</v>
      </c>
      <c r="D22" s="439"/>
      <c r="E22" s="439"/>
      <c r="F22" s="439"/>
      <c r="G22" s="439"/>
      <c r="H22" s="439"/>
    </row>
    <row r="23" spans="2:10" ht="15.75" customHeight="1" x14ac:dyDescent="0.25">
      <c r="B23" s="4"/>
      <c r="C23" s="439" t="s">
        <v>432</v>
      </c>
      <c r="D23" s="440">
        <f>+H18</f>
        <v>50</v>
      </c>
      <c r="E23" s="441">
        <v>1</v>
      </c>
      <c r="F23" s="442">
        <f>+C18</f>
        <v>5</v>
      </c>
      <c r="G23" s="443">
        <f t="shared" ref="G23:G24" si="0">+F23*E23*D23</f>
        <v>250</v>
      </c>
      <c r="H23" s="439"/>
    </row>
    <row r="24" spans="2:10" ht="15.75" customHeight="1" x14ac:dyDescent="0.25">
      <c r="B24" s="4"/>
      <c r="C24" s="439" t="s">
        <v>433</v>
      </c>
      <c r="D24" s="440">
        <v>80</v>
      </c>
      <c r="E24" s="441">
        <v>1</v>
      </c>
      <c r="F24" s="442">
        <f>+F23</f>
        <v>5</v>
      </c>
      <c r="G24" s="443">
        <f t="shared" si="0"/>
        <v>400</v>
      </c>
      <c r="H24" s="443">
        <f>+G23+G24</f>
        <v>650</v>
      </c>
      <c r="J24" s="206"/>
    </row>
    <row r="25" spans="2:10" ht="15.75" customHeight="1" x14ac:dyDescent="0.25">
      <c r="B25" s="4"/>
      <c r="C25" s="438" t="s">
        <v>434</v>
      </c>
      <c r="D25" s="444"/>
      <c r="E25" s="439"/>
      <c r="F25" s="445"/>
      <c r="G25" s="439"/>
      <c r="H25" s="439"/>
    </row>
    <row r="26" spans="2:10" ht="15.75" customHeight="1" x14ac:dyDescent="0.25">
      <c r="B26" s="4"/>
      <c r="C26" s="439" t="s">
        <v>432</v>
      </c>
      <c r="D26" s="440">
        <f t="shared" ref="D26:D27" si="1">+D23</f>
        <v>50</v>
      </c>
      <c r="E26" s="441">
        <v>1</v>
      </c>
      <c r="F26" s="442">
        <f>+F23</f>
        <v>5</v>
      </c>
      <c r="G26" s="443">
        <f t="shared" ref="G26:G27" si="2">+F26*E26*D26</f>
        <v>250</v>
      </c>
      <c r="H26" s="439"/>
    </row>
    <row r="27" spans="2:10" ht="15.75" customHeight="1" x14ac:dyDescent="0.25">
      <c r="B27" s="4"/>
      <c r="C27" s="439" t="s">
        <v>433</v>
      </c>
      <c r="D27" s="440">
        <f t="shared" si="1"/>
        <v>80</v>
      </c>
      <c r="E27" s="441">
        <v>1</v>
      </c>
      <c r="F27" s="442">
        <f>+F23</f>
        <v>5</v>
      </c>
      <c r="G27" s="443">
        <f t="shared" si="2"/>
        <v>400</v>
      </c>
      <c r="H27" s="443">
        <f>+G26+G27</f>
        <v>650</v>
      </c>
    </row>
    <row r="28" spans="2:10" ht="15.75" customHeight="1" x14ac:dyDescent="0.25">
      <c r="B28" s="4"/>
      <c r="C28" s="438" t="s">
        <v>435</v>
      </c>
      <c r="D28" s="444"/>
      <c r="E28" s="439"/>
      <c r="F28" s="445"/>
      <c r="G28" s="439"/>
      <c r="H28" s="439"/>
    </row>
    <row r="29" spans="2:10" ht="15.75" customHeight="1" x14ac:dyDescent="0.25">
      <c r="B29" s="4"/>
      <c r="C29" s="439" t="s">
        <v>432</v>
      </c>
      <c r="D29" s="440">
        <v>90</v>
      </c>
      <c r="E29" s="441">
        <v>3</v>
      </c>
      <c r="F29" s="442">
        <f>+F23</f>
        <v>5</v>
      </c>
      <c r="G29" s="443">
        <f t="shared" ref="G29:G30" si="3">+F29*E29*D29</f>
        <v>1350</v>
      </c>
      <c r="H29" s="439"/>
    </row>
    <row r="30" spans="2:10" ht="15.75" customHeight="1" x14ac:dyDescent="0.25">
      <c r="B30" s="4"/>
      <c r="C30" s="439" t="s">
        <v>433</v>
      </c>
      <c r="D30" s="440">
        <f>+D27</f>
        <v>80</v>
      </c>
      <c r="E30" s="441">
        <v>3</v>
      </c>
      <c r="F30" s="442">
        <f>+F23</f>
        <v>5</v>
      </c>
      <c r="G30" s="443">
        <f t="shared" si="3"/>
        <v>1200</v>
      </c>
      <c r="H30" s="443">
        <f>+G29+G30</f>
        <v>2550</v>
      </c>
    </row>
    <row r="31" spans="2:10" ht="15.75" customHeight="1" x14ac:dyDescent="0.25">
      <c r="B31" s="4"/>
      <c r="C31" s="438" t="s">
        <v>436</v>
      </c>
      <c r="D31" s="444"/>
      <c r="E31" s="439"/>
      <c r="F31" s="445"/>
      <c r="G31" s="439"/>
      <c r="H31" s="439"/>
    </row>
    <row r="32" spans="2:10" ht="15.75" customHeight="1" x14ac:dyDescent="0.25">
      <c r="B32" s="4"/>
      <c r="C32" s="439" t="s">
        <v>432</v>
      </c>
      <c r="D32" s="440">
        <f>+D23</f>
        <v>50</v>
      </c>
      <c r="E32" s="441">
        <v>1</v>
      </c>
      <c r="F32" s="442">
        <f>+F23</f>
        <v>5</v>
      </c>
      <c r="G32" s="443">
        <f t="shared" ref="G32:G33" si="4">+F32*E32*D32</f>
        <v>250</v>
      </c>
      <c r="H32" s="439"/>
    </row>
    <row r="33" spans="2:8" ht="15.75" customHeight="1" x14ac:dyDescent="0.25">
      <c r="B33" s="4"/>
      <c r="C33" s="439" t="s">
        <v>433</v>
      </c>
      <c r="D33" s="440">
        <f>+D30</f>
        <v>80</v>
      </c>
      <c r="E33" s="441">
        <v>1</v>
      </c>
      <c r="F33" s="442">
        <f>+F23</f>
        <v>5</v>
      </c>
      <c r="G33" s="443">
        <f t="shared" si="4"/>
        <v>400</v>
      </c>
      <c r="H33" s="443">
        <f>+G32+G33</f>
        <v>650</v>
      </c>
    </row>
    <row r="34" spans="2:8" ht="15.75" customHeight="1" x14ac:dyDescent="0.25">
      <c r="B34" s="4"/>
      <c r="C34" s="750" t="s">
        <v>272</v>
      </c>
      <c r="D34" s="514"/>
      <c r="E34" s="514"/>
      <c r="F34" s="514"/>
      <c r="G34" s="525"/>
      <c r="H34" s="446">
        <f>+H24+H27+H30+H33</f>
        <v>4500</v>
      </c>
    </row>
    <row r="35" spans="2:8" ht="9.75" customHeight="1" x14ac:dyDescent="0.25">
      <c r="B35" s="4"/>
    </row>
    <row r="36" spans="2:8" ht="25.5" customHeight="1" x14ac:dyDescent="0.25">
      <c r="B36" s="400" t="s">
        <v>405</v>
      </c>
      <c r="C36" s="767" t="s">
        <v>437</v>
      </c>
      <c r="D36" s="514"/>
      <c r="E36" s="514"/>
      <c r="F36" s="514"/>
      <c r="G36" s="514"/>
      <c r="H36" s="517"/>
    </row>
    <row r="37" spans="2:8" ht="15.75" customHeight="1" x14ac:dyDescent="0.25">
      <c r="C37" s="401" t="s">
        <v>407</v>
      </c>
      <c r="D37" s="402"/>
      <c r="E37" s="447" t="s">
        <v>120</v>
      </c>
      <c r="F37" s="447" t="s">
        <v>267</v>
      </c>
      <c r="G37" s="447" t="s">
        <v>408</v>
      </c>
      <c r="H37" s="437" t="s">
        <v>124</v>
      </c>
    </row>
    <row r="38" spans="2:8" ht="15.75" customHeight="1" x14ac:dyDescent="0.25">
      <c r="B38" s="4"/>
      <c r="C38" s="448" t="s">
        <v>438</v>
      </c>
      <c r="D38" s="449"/>
      <c r="E38" s="450" t="s">
        <v>410</v>
      </c>
      <c r="F38" s="451">
        <v>1</v>
      </c>
      <c r="G38" s="443">
        <v>24</v>
      </c>
      <c r="H38" s="443">
        <f t="shared" ref="H38:H43" si="5">G38*F38</f>
        <v>24</v>
      </c>
    </row>
    <row r="39" spans="2:8" ht="15.75" customHeight="1" x14ac:dyDescent="0.25">
      <c r="B39" s="4"/>
      <c r="C39" s="448" t="s">
        <v>439</v>
      </c>
      <c r="D39" s="449"/>
      <c r="E39" s="450" t="s">
        <v>410</v>
      </c>
      <c r="F39" s="451">
        <v>1</v>
      </c>
      <c r="G39" s="443">
        <v>30</v>
      </c>
      <c r="H39" s="443">
        <f t="shared" si="5"/>
        <v>30</v>
      </c>
    </row>
    <row r="40" spans="2:8" ht="15.75" customHeight="1" x14ac:dyDescent="0.25">
      <c r="B40" s="4"/>
      <c r="C40" s="448" t="s">
        <v>440</v>
      </c>
      <c r="D40" s="452"/>
      <c r="E40" s="450" t="s">
        <v>410</v>
      </c>
      <c r="F40" s="451">
        <v>4</v>
      </c>
      <c r="G40" s="443">
        <v>25</v>
      </c>
      <c r="H40" s="443">
        <f t="shared" si="5"/>
        <v>100</v>
      </c>
    </row>
    <row r="41" spans="2:8" ht="15.75" customHeight="1" x14ac:dyDescent="0.25">
      <c r="B41" s="4"/>
      <c r="C41" s="448" t="s">
        <v>441</v>
      </c>
      <c r="D41" s="452"/>
      <c r="E41" s="450" t="s">
        <v>416</v>
      </c>
      <c r="F41" s="451">
        <v>1</v>
      </c>
      <c r="G41" s="443">
        <v>100</v>
      </c>
      <c r="H41" s="443">
        <f t="shared" si="5"/>
        <v>100</v>
      </c>
    </row>
    <row r="42" spans="2:8" ht="15.75" customHeight="1" x14ac:dyDescent="0.25">
      <c r="B42" s="4"/>
      <c r="C42" s="448" t="s">
        <v>442</v>
      </c>
      <c r="D42" s="452"/>
      <c r="E42" s="450" t="s">
        <v>414</v>
      </c>
      <c r="F42" s="451">
        <v>1</v>
      </c>
      <c r="G42" s="443">
        <v>100</v>
      </c>
      <c r="H42" s="443">
        <f t="shared" si="5"/>
        <v>100</v>
      </c>
    </row>
    <row r="43" spans="2:8" ht="15.75" customHeight="1" x14ac:dyDescent="0.25">
      <c r="B43" s="4"/>
      <c r="C43" s="448" t="s">
        <v>443</v>
      </c>
      <c r="D43" s="452"/>
      <c r="E43" s="450" t="s">
        <v>410</v>
      </c>
      <c r="F43" s="451">
        <v>2</v>
      </c>
      <c r="G43" s="443">
        <v>110</v>
      </c>
      <c r="H43" s="443">
        <f t="shared" si="5"/>
        <v>220</v>
      </c>
    </row>
    <row r="44" spans="2:8" ht="15.75" customHeight="1" x14ac:dyDescent="0.25">
      <c r="B44" s="4"/>
      <c r="C44" s="750" t="s">
        <v>272</v>
      </c>
      <c r="D44" s="514"/>
      <c r="E44" s="514"/>
      <c r="F44" s="514"/>
      <c r="G44" s="525"/>
      <c r="H44" s="446">
        <f>SUM(H38:H43)</f>
        <v>574</v>
      </c>
    </row>
    <row r="45" spans="2:8" ht="8.25" customHeight="1" x14ac:dyDescent="0.25">
      <c r="B45" s="4"/>
    </row>
    <row r="46" spans="2:8" ht="18.75" customHeight="1" x14ac:dyDescent="0.25">
      <c r="B46" s="400" t="s">
        <v>411</v>
      </c>
      <c r="C46" s="757" t="s">
        <v>412</v>
      </c>
      <c r="D46" s="514"/>
      <c r="E46" s="514"/>
      <c r="F46" s="514"/>
      <c r="G46" s="514"/>
      <c r="H46" s="517"/>
    </row>
    <row r="47" spans="2:8" ht="15.75" customHeight="1" x14ac:dyDescent="0.25">
      <c r="B47" s="4"/>
      <c r="C47" s="768" t="s">
        <v>266</v>
      </c>
      <c r="D47" s="548"/>
      <c r="E47" s="403" t="s">
        <v>120</v>
      </c>
      <c r="F47" s="403" t="s">
        <v>267</v>
      </c>
      <c r="G47" s="403" t="s">
        <v>408</v>
      </c>
      <c r="H47" s="409" t="s">
        <v>270</v>
      </c>
    </row>
    <row r="48" spans="2:8" ht="15.75" customHeight="1" x14ac:dyDescent="0.25">
      <c r="C48" s="769" t="s">
        <v>444</v>
      </c>
      <c r="D48" s="517"/>
      <c r="E48" s="453" t="s">
        <v>414</v>
      </c>
      <c r="F48" s="454">
        <v>3</v>
      </c>
      <c r="G48" s="455">
        <v>25.5</v>
      </c>
      <c r="H48" s="454">
        <f t="shared" ref="H48:H50" si="6">+G48*F48</f>
        <v>76.5</v>
      </c>
    </row>
    <row r="49" spans="2:12" ht="15.75" customHeight="1" x14ac:dyDescent="0.25">
      <c r="C49" s="769" t="s">
        <v>415</v>
      </c>
      <c r="D49" s="517"/>
      <c r="E49" s="453" t="s">
        <v>416</v>
      </c>
      <c r="F49" s="454">
        <v>2</v>
      </c>
      <c r="G49" s="455">
        <v>10</v>
      </c>
      <c r="H49" s="454">
        <f t="shared" si="6"/>
        <v>20</v>
      </c>
    </row>
    <row r="50" spans="2:12" ht="15.75" customHeight="1" x14ac:dyDescent="0.25">
      <c r="C50" s="769" t="s">
        <v>417</v>
      </c>
      <c r="D50" s="517"/>
      <c r="E50" s="453" t="s">
        <v>414</v>
      </c>
      <c r="F50" s="454">
        <v>1</v>
      </c>
      <c r="G50" s="455">
        <v>100</v>
      </c>
      <c r="H50" s="454">
        <f t="shared" si="6"/>
        <v>100</v>
      </c>
    </row>
    <row r="51" spans="2:12" ht="15.75" customHeight="1" x14ac:dyDescent="0.25">
      <c r="B51" s="4"/>
      <c r="C51" s="448" t="s">
        <v>445</v>
      </c>
      <c r="D51" s="452"/>
      <c r="E51" s="450" t="s">
        <v>414</v>
      </c>
      <c r="F51" s="451">
        <v>1</v>
      </c>
      <c r="G51" s="456">
        <v>100</v>
      </c>
      <c r="H51" s="456">
        <f t="shared" ref="H51:H52" si="7">G51*F51</f>
        <v>100</v>
      </c>
      <c r="K51" s="457"/>
    </row>
    <row r="52" spans="2:12" ht="15.75" customHeight="1" x14ac:dyDescent="0.25">
      <c r="B52" s="4"/>
      <c r="C52" s="448" t="s">
        <v>446</v>
      </c>
      <c r="D52" s="452">
        <f>+SUM(C70:C75)+1</f>
        <v>1</v>
      </c>
      <c r="E52" s="450" t="s">
        <v>416</v>
      </c>
      <c r="F52" s="451">
        <v>10</v>
      </c>
      <c r="G52" s="456">
        <v>20</v>
      </c>
      <c r="H52" s="456">
        <f t="shared" si="7"/>
        <v>200</v>
      </c>
    </row>
    <row r="53" spans="2:12" ht="15.75" customHeight="1" x14ac:dyDescent="0.25">
      <c r="B53" s="4"/>
      <c r="C53" s="770" t="s">
        <v>418</v>
      </c>
      <c r="D53" s="514"/>
      <c r="E53" s="514"/>
      <c r="F53" s="514"/>
      <c r="G53" s="517"/>
      <c r="H53" s="458">
        <f>SUM(H48:H52)</f>
        <v>496.5</v>
      </c>
    </row>
    <row r="54" spans="2:12" ht="15.75" customHeight="1" x14ac:dyDescent="0.25">
      <c r="B54" s="4"/>
      <c r="C54" s="770" t="s">
        <v>447</v>
      </c>
      <c r="D54" s="514"/>
      <c r="E54" s="514"/>
      <c r="F54" s="514"/>
      <c r="G54" s="517"/>
      <c r="H54" s="454">
        <f>+G.G.!F22+0.5</f>
        <v>5.5</v>
      </c>
    </row>
    <row r="55" spans="2:12" ht="15.75" customHeight="1" x14ac:dyDescent="0.25">
      <c r="B55" s="4"/>
      <c r="C55" s="750" t="s">
        <v>272</v>
      </c>
      <c r="D55" s="514"/>
      <c r="E55" s="514"/>
      <c r="F55" s="514"/>
      <c r="G55" s="525"/>
      <c r="H55" s="459">
        <f>+H54*H53</f>
        <v>2730.75</v>
      </c>
    </row>
    <row r="56" spans="2:12" ht="18.75" customHeight="1" x14ac:dyDescent="0.25">
      <c r="B56" s="400" t="s">
        <v>448</v>
      </c>
      <c r="C56" s="757" t="s">
        <v>449</v>
      </c>
      <c r="D56" s="514"/>
      <c r="E56" s="514"/>
      <c r="F56" s="514"/>
      <c r="G56" s="514"/>
      <c r="H56" s="517"/>
    </row>
    <row r="57" spans="2:12" ht="15.75" customHeight="1" x14ac:dyDescent="0.25">
      <c r="B57" s="4"/>
      <c r="C57" s="768" t="s">
        <v>266</v>
      </c>
      <c r="D57" s="548"/>
      <c r="E57" s="403" t="s">
        <v>120</v>
      </c>
      <c r="F57" s="403" t="s">
        <v>267</v>
      </c>
      <c r="G57" s="403" t="s">
        <v>408</v>
      </c>
      <c r="H57" s="409" t="s">
        <v>270</v>
      </c>
    </row>
    <row r="58" spans="2:12" ht="15.75" customHeight="1" x14ac:dyDescent="0.25">
      <c r="C58" s="769" t="s">
        <v>444</v>
      </c>
      <c r="D58" s="517"/>
      <c r="E58" s="453" t="s">
        <v>414</v>
      </c>
      <c r="F58" s="454">
        <v>3</v>
      </c>
      <c r="G58" s="455">
        <v>22</v>
      </c>
      <c r="H58" s="454">
        <f t="shared" ref="H58:H62" si="8">+G58*F58</f>
        <v>66</v>
      </c>
    </row>
    <row r="59" spans="2:12" ht="15.75" customHeight="1" x14ac:dyDescent="0.25">
      <c r="C59" s="769" t="s">
        <v>450</v>
      </c>
      <c r="D59" s="517"/>
      <c r="E59" s="453" t="s">
        <v>416</v>
      </c>
      <c r="F59" s="454">
        <v>1</v>
      </c>
      <c r="G59" s="460">
        <v>20</v>
      </c>
      <c r="H59" s="454">
        <f t="shared" si="8"/>
        <v>20</v>
      </c>
      <c r="L59" s="457"/>
    </row>
    <row r="60" spans="2:12" ht="15.75" customHeight="1" x14ac:dyDescent="0.25">
      <c r="C60" s="769" t="s">
        <v>417</v>
      </c>
      <c r="D60" s="517"/>
      <c r="E60" s="453" t="s">
        <v>414</v>
      </c>
      <c r="F60" s="454">
        <v>1</v>
      </c>
      <c r="G60" s="455">
        <v>100</v>
      </c>
      <c r="H60" s="454">
        <f t="shared" si="8"/>
        <v>100</v>
      </c>
      <c r="L60" s="457"/>
    </row>
    <row r="61" spans="2:12" ht="15.75" customHeight="1" x14ac:dyDescent="0.25">
      <c r="C61" s="769" t="s">
        <v>451</v>
      </c>
      <c r="D61" s="517"/>
      <c r="E61" s="453" t="s">
        <v>452</v>
      </c>
      <c r="F61" s="454">
        <f>+RESIDENTE!F20</f>
        <v>42</v>
      </c>
      <c r="G61" s="455">
        <v>4</v>
      </c>
      <c r="H61" s="454">
        <f t="shared" si="8"/>
        <v>168</v>
      </c>
    </row>
    <row r="62" spans="2:12" ht="15.75" customHeight="1" x14ac:dyDescent="0.25">
      <c r="C62" s="769" t="s">
        <v>453</v>
      </c>
      <c r="D62" s="517"/>
      <c r="E62" s="453" t="s">
        <v>410</v>
      </c>
      <c r="F62" s="454">
        <v>4</v>
      </c>
      <c r="G62" s="455">
        <v>70</v>
      </c>
      <c r="H62" s="454">
        <f t="shared" si="8"/>
        <v>280</v>
      </c>
    </row>
    <row r="63" spans="2:12" ht="15.75" customHeight="1" x14ac:dyDescent="0.25">
      <c r="B63" s="4"/>
      <c r="C63" s="770" t="s">
        <v>418</v>
      </c>
      <c r="D63" s="514"/>
      <c r="E63" s="514"/>
      <c r="F63" s="514"/>
      <c r="G63" s="517"/>
      <c r="H63" s="458">
        <f>SUM(H58:H62)</f>
        <v>634</v>
      </c>
    </row>
    <row r="64" spans="2:12" ht="15.75" customHeight="1" x14ac:dyDescent="0.25">
      <c r="B64" s="4"/>
      <c r="C64" s="770" t="s">
        <v>447</v>
      </c>
      <c r="D64" s="514"/>
      <c r="E64" s="514"/>
      <c r="F64" s="514"/>
      <c r="G64" s="517"/>
      <c r="H64" s="454">
        <f>+G.G.!F22</f>
        <v>5</v>
      </c>
      <c r="L64" s="457"/>
    </row>
    <row r="65" spans="1:26" ht="15.75" customHeight="1" x14ac:dyDescent="0.25">
      <c r="B65" s="4"/>
      <c r="C65" s="750" t="s">
        <v>272</v>
      </c>
      <c r="D65" s="514"/>
      <c r="E65" s="514"/>
      <c r="F65" s="514"/>
      <c r="G65" s="525"/>
      <c r="H65" s="461">
        <f>+H64*H63</f>
        <v>3170</v>
      </c>
    </row>
    <row r="66" spans="1:26" ht="9.75" customHeight="1" x14ac:dyDescent="0.25">
      <c r="B66" s="4"/>
      <c r="C66" s="1"/>
    </row>
    <row r="67" spans="1:26" ht="21" customHeight="1" x14ac:dyDescent="0.25">
      <c r="A67" s="10"/>
      <c r="B67" s="756" t="s">
        <v>454</v>
      </c>
      <c r="C67" s="514"/>
      <c r="D67" s="514"/>
      <c r="E67" s="514"/>
      <c r="F67" s="514"/>
      <c r="G67" s="517"/>
      <c r="H67" s="462">
        <f>+H65+H55+H44+H34</f>
        <v>10974.75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7.5" customHeight="1" x14ac:dyDescent="0.25">
      <c r="B68" s="4"/>
      <c r="C68" s="1"/>
      <c r="J68" s="3"/>
    </row>
    <row r="69" spans="1:26" ht="15.75" customHeight="1" x14ac:dyDescent="0.25">
      <c r="B69" s="4"/>
      <c r="H69" s="457"/>
    </row>
    <row r="70" spans="1:26" ht="15.75" customHeight="1" x14ac:dyDescent="0.25">
      <c r="B70" s="4"/>
      <c r="H70" s="155"/>
    </row>
    <row r="71" spans="1:26" ht="15.75" customHeight="1" x14ac:dyDescent="0.25">
      <c r="B71" s="4"/>
      <c r="H71" s="155"/>
    </row>
    <row r="72" spans="1:26" ht="15.75" customHeight="1" x14ac:dyDescent="0.25">
      <c r="B72" s="4"/>
      <c r="H72" s="155"/>
      <c r="J72" s="463"/>
    </row>
    <row r="73" spans="1:26" ht="15.75" customHeight="1" x14ac:dyDescent="0.25">
      <c r="B73" s="4"/>
    </row>
    <row r="74" spans="1:26" ht="15.75" customHeight="1" x14ac:dyDescent="0.25">
      <c r="B74" s="4"/>
    </row>
    <row r="75" spans="1:26" ht="15.75" customHeight="1" x14ac:dyDescent="0.25">
      <c r="B75" s="4"/>
    </row>
    <row r="76" spans="1:26" ht="15.75" customHeight="1" x14ac:dyDescent="0.25">
      <c r="B76" s="4"/>
    </row>
    <row r="77" spans="1:26" ht="15.75" customHeight="1" x14ac:dyDescent="0.25">
      <c r="B77" s="4"/>
    </row>
    <row r="78" spans="1:26" ht="15.75" customHeight="1" x14ac:dyDescent="0.25">
      <c r="B78" s="4"/>
    </row>
    <row r="79" spans="1:26" ht="15.75" customHeight="1" x14ac:dyDescent="0.25">
      <c r="B79" s="4"/>
    </row>
    <row r="80" spans="1:26" ht="15.75" customHeight="1" x14ac:dyDescent="0.25">
      <c r="B80" s="4"/>
    </row>
    <row r="81" spans="2:2" ht="15.75" customHeight="1" x14ac:dyDescent="0.25">
      <c r="B81" s="4"/>
    </row>
    <row r="82" spans="2:2" ht="15.75" customHeight="1" x14ac:dyDescent="0.25">
      <c r="B82" s="4"/>
    </row>
    <row r="83" spans="2:2" ht="15.75" customHeight="1" x14ac:dyDescent="0.25">
      <c r="B83" s="4"/>
    </row>
    <row r="84" spans="2:2" ht="15.75" customHeight="1" x14ac:dyDescent="0.25">
      <c r="B84" s="4"/>
    </row>
    <row r="85" spans="2:2" ht="15.75" customHeight="1" x14ac:dyDescent="0.25">
      <c r="B85" s="4"/>
    </row>
    <row r="86" spans="2:2" ht="15.75" customHeight="1" x14ac:dyDescent="0.25">
      <c r="B86" s="4"/>
    </row>
    <row r="87" spans="2:2" ht="15.75" customHeight="1" x14ac:dyDescent="0.25">
      <c r="B87" s="4"/>
    </row>
    <row r="88" spans="2:2" ht="15.75" customHeight="1" x14ac:dyDescent="0.25">
      <c r="B88" s="4"/>
    </row>
    <row r="89" spans="2:2" ht="15.75" customHeight="1" x14ac:dyDescent="0.25">
      <c r="B89" s="4"/>
    </row>
    <row r="90" spans="2:2" ht="15.75" customHeight="1" x14ac:dyDescent="0.25">
      <c r="B90" s="4"/>
    </row>
    <row r="91" spans="2:2" ht="15.75" customHeight="1" x14ac:dyDescent="0.25">
      <c r="B91" s="4"/>
    </row>
    <row r="92" spans="2:2" ht="15.75" customHeight="1" x14ac:dyDescent="0.25">
      <c r="B92" s="4"/>
    </row>
    <row r="93" spans="2:2" ht="15.75" customHeight="1" x14ac:dyDescent="0.25">
      <c r="B93" s="4"/>
    </row>
    <row r="94" spans="2:2" ht="15.75" customHeight="1" x14ac:dyDescent="0.25">
      <c r="B94" s="4"/>
    </row>
    <row r="95" spans="2:2" ht="15.75" customHeight="1" x14ac:dyDescent="0.25">
      <c r="B95" s="4"/>
    </row>
    <row r="96" spans="2:2" ht="15.75" customHeight="1" x14ac:dyDescent="0.25">
      <c r="B96" s="4"/>
    </row>
    <row r="97" spans="2:2" ht="15.75" customHeight="1" x14ac:dyDescent="0.25">
      <c r="B97" s="4"/>
    </row>
    <row r="98" spans="2:2" ht="15.75" customHeight="1" x14ac:dyDescent="0.25">
      <c r="B98" s="4"/>
    </row>
    <row r="99" spans="2:2" ht="15.75" customHeight="1" x14ac:dyDescent="0.25">
      <c r="B99" s="4"/>
    </row>
    <row r="100" spans="2:2" ht="15.75" customHeight="1" x14ac:dyDescent="0.25">
      <c r="B100" s="4"/>
    </row>
    <row r="101" spans="2:2" ht="15.75" customHeight="1" x14ac:dyDescent="0.25">
      <c r="B101" s="4"/>
    </row>
    <row r="102" spans="2:2" ht="15.75" customHeight="1" x14ac:dyDescent="0.25">
      <c r="B102" s="4"/>
    </row>
    <row r="103" spans="2:2" ht="15.75" customHeight="1" x14ac:dyDescent="0.25">
      <c r="B103" s="4"/>
    </row>
    <row r="104" spans="2:2" ht="15.75" customHeight="1" x14ac:dyDescent="0.25">
      <c r="B104" s="4"/>
    </row>
    <row r="105" spans="2:2" ht="15.75" customHeight="1" x14ac:dyDescent="0.25">
      <c r="B105" s="4"/>
    </row>
    <row r="106" spans="2:2" ht="15.75" customHeight="1" x14ac:dyDescent="0.25">
      <c r="B106" s="4"/>
    </row>
    <row r="107" spans="2:2" ht="15.75" customHeight="1" x14ac:dyDescent="0.25">
      <c r="B107" s="4"/>
    </row>
    <row r="108" spans="2:2" ht="15.75" customHeight="1" x14ac:dyDescent="0.25">
      <c r="B108" s="4"/>
    </row>
    <row r="109" spans="2:2" ht="15.75" customHeight="1" x14ac:dyDescent="0.25">
      <c r="B109" s="4"/>
    </row>
    <row r="110" spans="2:2" ht="15.75" customHeight="1" x14ac:dyDescent="0.25">
      <c r="B110" s="4"/>
    </row>
    <row r="111" spans="2:2" ht="15.75" customHeight="1" x14ac:dyDescent="0.25">
      <c r="B111" s="4"/>
    </row>
    <row r="112" spans="2:2" ht="15.75" customHeight="1" x14ac:dyDescent="0.25">
      <c r="B112" s="4"/>
    </row>
    <row r="113" spans="2:2" ht="15.75" customHeight="1" x14ac:dyDescent="0.25">
      <c r="B113" s="4"/>
    </row>
    <row r="114" spans="2:2" ht="15.75" customHeight="1" x14ac:dyDescent="0.25">
      <c r="B114" s="4"/>
    </row>
    <row r="115" spans="2:2" ht="15.75" customHeight="1" x14ac:dyDescent="0.25">
      <c r="B115" s="4"/>
    </row>
    <row r="116" spans="2:2" ht="15.75" customHeight="1" x14ac:dyDescent="0.25">
      <c r="B116" s="4"/>
    </row>
    <row r="117" spans="2:2" ht="15.75" customHeight="1" x14ac:dyDescent="0.25">
      <c r="B117" s="4"/>
    </row>
    <row r="118" spans="2:2" ht="15.75" customHeight="1" x14ac:dyDescent="0.25">
      <c r="B118" s="4"/>
    </row>
    <row r="119" spans="2:2" ht="15.75" customHeight="1" x14ac:dyDescent="0.25">
      <c r="B119" s="4"/>
    </row>
    <row r="120" spans="2:2" ht="15.75" customHeight="1" x14ac:dyDescent="0.25">
      <c r="B120" s="4"/>
    </row>
    <row r="121" spans="2:2" ht="15.75" customHeight="1" x14ac:dyDescent="0.25">
      <c r="B121" s="4"/>
    </row>
    <row r="122" spans="2:2" ht="15.75" customHeight="1" x14ac:dyDescent="0.25">
      <c r="B122" s="4"/>
    </row>
    <row r="123" spans="2:2" ht="15.75" customHeight="1" x14ac:dyDescent="0.25">
      <c r="B123" s="4"/>
    </row>
    <row r="124" spans="2:2" ht="15.75" customHeight="1" x14ac:dyDescent="0.25">
      <c r="B124" s="4"/>
    </row>
    <row r="125" spans="2:2" ht="15.75" customHeight="1" x14ac:dyDescent="0.25">
      <c r="B125" s="4"/>
    </row>
    <row r="126" spans="2:2" ht="15.75" customHeight="1" x14ac:dyDescent="0.25">
      <c r="B126" s="4"/>
    </row>
    <row r="127" spans="2:2" ht="15.75" customHeight="1" x14ac:dyDescent="0.25">
      <c r="B127" s="4"/>
    </row>
    <row r="128" spans="2:2" ht="15.75" customHeight="1" x14ac:dyDescent="0.25">
      <c r="B128" s="4"/>
    </row>
    <row r="129" spans="2:2" ht="15.75" customHeight="1" x14ac:dyDescent="0.25">
      <c r="B129" s="4"/>
    </row>
    <row r="130" spans="2:2" ht="15.75" customHeight="1" x14ac:dyDescent="0.25">
      <c r="B130" s="4"/>
    </row>
    <row r="131" spans="2:2" ht="15.75" customHeight="1" x14ac:dyDescent="0.25">
      <c r="B131" s="4"/>
    </row>
    <row r="132" spans="2:2" ht="15.75" customHeight="1" x14ac:dyDescent="0.25">
      <c r="B132" s="4"/>
    </row>
    <row r="133" spans="2:2" ht="15.75" customHeight="1" x14ac:dyDescent="0.25">
      <c r="B133" s="4"/>
    </row>
    <row r="134" spans="2:2" ht="15.75" customHeight="1" x14ac:dyDescent="0.25">
      <c r="B134" s="4"/>
    </row>
    <row r="135" spans="2:2" ht="15.75" customHeight="1" x14ac:dyDescent="0.25">
      <c r="B135" s="4"/>
    </row>
    <row r="136" spans="2:2" ht="15.75" customHeight="1" x14ac:dyDescent="0.25">
      <c r="B136" s="4"/>
    </row>
    <row r="137" spans="2:2" ht="15.75" customHeight="1" x14ac:dyDescent="0.25">
      <c r="B137" s="4"/>
    </row>
    <row r="138" spans="2:2" ht="15.75" customHeight="1" x14ac:dyDescent="0.25">
      <c r="B138" s="4"/>
    </row>
    <row r="139" spans="2:2" ht="15.75" customHeight="1" x14ac:dyDescent="0.25">
      <c r="B139" s="4"/>
    </row>
    <row r="140" spans="2:2" ht="15.75" customHeight="1" x14ac:dyDescent="0.25">
      <c r="B140" s="4"/>
    </row>
    <row r="141" spans="2:2" ht="15.75" customHeight="1" x14ac:dyDescent="0.25">
      <c r="B141" s="4"/>
    </row>
    <row r="142" spans="2:2" ht="15.75" customHeight="1" x14ac:dyDescent="0.25">
      <c r="B142" s="4"/>
    </row>
    <row r="143" spans="2:2" ht="15.75" customHeight="1" x14ac:dyDescent="0.25">
      <c r="B143" s="4"/>
    </row>
    <row r="144" spans="2:2" ht="15.75" customHeight="1" x14ac:dyDescent="0.25">
      <c r="B144" s="4"/>
    </row>
    <row r="145" spans="2:2" ht="15.75" customHeight="1" x14ac:dyDescent="0.25">
      <c r="B145" s="4"/>
    </row>
    <row r="146" spans="2:2" ht="15.75" customHeight="1" x14ac:dyDescent="0.25">
      <c r="B146" s="4"/>
    </row>
    <row r="147" spans="2:2" ht="15.75" customHeight="1" x14ac:dyDescent="0.25">
      <c r="B147" s="4"/>
    </row>
    <row r="148" spans="2:2" ht="15.75" customHeight="1" x14ac:dyDescent="0.25">
      <c r="B148" s="4"/>
    </row>
    <row r="149" spans="2:2" ht="15.75" customHeight="1" x14ac:dyDescent="0.25">
      <c r="B149" s="4"/>
    </row>
    <row r="150" spans="2:2" ht="15.75" customHeight="1" x14ac:dyDescent="0.25">
      <c r="B150" s="4"/>
    </row>
    <row r="151" spans="2:2" ht="15.75" customHeight="1" x14ac:dyDescent="0.25">
      <c r="B151" s="4"/>
    </row>
    <row r="152" spans="2:2" ht="15.75" customHeight="1" x14ac:dyDescent="0.25">
      <c r="B152" s="4"/>
    </row>
    <row r="153" spans="2:2" ht="15.75" customHeight="1" x14ac:dyDescent="0.25">
      <c r="B153" s="4"/>
    </row>
    <row r="154" spans="2:2" ht="15.75" customHeight="1" x14ac:dyDescent="0.25">
      <c r="B154" s="4"/>
    </row>
    <row r="155" spans="2:2" ht="15.75" customHeight="1" x14ac:dyDescent="0.25">
      <c r="B155" s="4"/>
    </row>
    <row r="156" spans="2:2" ht="15.75" customHeight="1" x14ac:dyDescent="0.25">
      <c r="B156" s="4"/>
    </row>
    <row r="157" spans="2:2" ht="15.75" customHeight="1" x14ac:dyDescent="0.25">
      <c r="B157" s="4"/>
    </row>
    <row r="158" spans="2:2" ht="15.75" customHeight="1" x14ac:dyDescent="0.25">
      <c r="B158" s="4"/>
    </row>
    <row r="159" spans="2:2" ht="15.75" customHeight="1" x14ac:dyDescent="0.25">
      <c r="B159" s="4"/>
    </row>
    <row r="160" spans="2:2" ht="15.75" customHeight="1" x14ac:dyDescent="0.25">
      <c r="B160" s="4"/>
    </row>
    <row r="161" spans="2:2" ht="15.75" customHeight="1" x14ac:dyDescent="0.25">
      <c r="B161" s="4"/>
    </row>
    <row r="162" spans="2:2" ht="15.75" customHeight="1" x14ac:dyDescent="0.25">
      <c r="B162" s="4"/>
    </row>
    <row r="163" spans="2:2" ht="15.75" customHeight="1" x14ac:dyDescent="0.25">
      <c r="B163" s="4"/>
    </row>
    <row r="164" spans="2:2" ht="15.75" customHeight="1" x14ac:dyDescent="0.25">
      <c r="B164" s="4"/>
    </row>
    <row r="165" spans="2:2" ht="15.75" customHeight="1" x14ac:dyDescent="0.25">
      <c r="B165" s="4"/>
    </row>
    <row r="166" spans="2:2" ht="15.75" customHeight="1" x14ac:dyDescent="0.25">
      <c r="B166" s="4"/>
    </row>
    <row r="167" spans="2:2" ht="15.75" customHeight="1" x14ac:dyDescent="0.25">
      <c r="B167" s="4"/>
    </row>
    <row r="168" spans="2:2" ht="15.75" customHeight="1" x14ac:dyDescent="0.25">
      <c r="B168" s="4"/>
    </row>
    <row r="169" spans="2:2" ht="15.75" customHeight="1" x14ac:dyDescent="0.25">
      <c r="B169" s="4"/>
    </row>
    <row r="170" spans="2:2" ht="15.75" customHeight="1" x14ac:dyDescent="0.25">
      <c r="B170" s="4"/>
    </row>
    <row r="171" spans="2:2" ht="15.75" customHeight="1" x14ac:dyDescent="0.25">
      <c r="B171" s="4"/>
    </row>
    <row r="172" spans="2:2" ht="15.75" customHeight="1" x14ac:dyDescent="0.25">
      <c r="B172" s="4"/>
    </row>
    <row r="173" spans="2:2" ht="15.75" customHeight="1" x14ac:dyDescent="0.25">
      <c r="B173" s="4"/>
    </row>
    <row r="174" spans="2:2" ht="15.75" customHeight="1" x14ac:dyDescent="0.25">
      <c r="B174" s="4"/>
    </row>
    <row r="175" spans="2:2" ht="15.75" customHeight="1" x14ac:dyDescent="0.25">
      <c r="B175" s="4"/>
    </row>
    <row r="176" spans="2:2" ht="15.75" customHeight="1" x14ac:dyDescent="0.25">
      <c r="B176" s="4"/>
    </row>
    <row r="177" spans="2:2" ht="15.75" customHeight="1" x14ac:dyDescent="0.25">
      <c r="B177" s="4"/>
    </row>
    <row r="178" spans="2:2" ht="15.75" customHeight="1" x14ac:dyDescent="0.25">
      <c r="B178" s="4"/>
    </row>
    <row r="179" spans="2:2" ht="15.75" customHeight="1" x14ac:dyDescent="0.25">
      <c r="B179" s="4"/>
    </row>
    <row r="180" spans="2:2" ht="15.75" customHeight="1" x14ac:dyDescent="0.25">
      <c r="B180" s="4"/>
    </row>
    <row r="181" spans="2:2" ht="15.75" customHeight="1" x14ac:dyDescent="0.25">
      <c r="B181" s="4"/>
    </row>
    <row r="182" spans="2:2" ht="15.75" customHeight="1" x14ac:dyDescent="0.25">
      <c r="B182" s="4"/>
    </row>
    <row r="183" spans="2:2" ht="15.75" customHeight="1" x14ac:dyDescent="0.25">
      <c r="B183" s="4"/>
    </row>
    <row r="184" spans="2:2" ht="15.75" customHeight="1" x14ac:dyDescent="0.25">
      <c r="B184" s="4"/>
    </row>
    <row r="185" spans="2:2" ht="15.75" customHeight="1" x14ac:dyDescent="0.25">
      <c r="B185" s="4"/>
    </row>
    <row r="186" spans="2:2" ht="15.75" customHeight="1" x14ac:dyDescent="0.25">
      <c r="B186" s="4"/>
    </row>
    <row r="187" spans="2:2" ht="15.75" customHeight="1" x14ac:dyDescent="0.25">
      <c r="B187" s="4"/>
    </row>
    <row r="188" spans="2:2" ht="15.75" customHeight="1" x14ac:dyDescent="0.25">
      <c r="B188" s="4"/>
    </row>
    <row r="189" spans="2:2" ht="15.75" customHeight="1" x14ac:dyDescent="0.25">
      <c r="B189" s="4"/>
    </row>
    <row r="190" spans="2:2" ht="15.75" customHeight="1" x14ac:dyDescent="0.25">
      <c r="B190" s="4"/>
    </row>
    <row r="191" spans="2:2" ht="15.75" customHeight="1" x14ac:dyDescent="0.25">
      <c r="B191" s="4"/>
    </row>
    <row r="192" spans="2:2" ht="15.75" customHeight="1" x14ac:dyDescent="0.25">
      <c r="B192" s="4"/>
    </row>
    <row r="193" spans="2:2" ht="15.75" customHeight="1" x14ac:dyDescent="0.25">
      <c r="B193" s="4"/>
    </row>
    <row r="194" spans="2:2" ht="15.75" customHeight="1" x14ac:dyDescent="0.25">
      <c r="B194" s="4"/>
    </row>
    <row r="195" spans="2:2" ht="15.75" customHeight="1" x14ac:dyDescent="0.25">
      <c r="B195" s="4"/>
    </row>
    <row r="196" spans="2:2" ht="15.75" customHeight="1" x14ac:dyDescent="0.25">
      <c r="B196" s="4"/>
    </row>
    <row r="197" spans="2:2" ht="15.75" customHeight="1" x14ac:dyDescent="0.25">
      <c r="B197" s="4"/>
    </row>
    <row r="198" spans="2:2" ht="15.75" customHeight="1" x14ac:dyDescent="0.25">
      <c r="B198" s="4"/>
    </row>
    <row r="199" spans="2:2" ht="15.75" customHeight="1" x14ac:dyDescent="0.25">
      <c r="B199" s="4"/>
    </row>
    <row r="200" spans="2:2" ht="15.75" customHeight="1" x14ac:dyDescent="0.25">
      <c r="B200" s="4"/>
    </row>
    <row r="201" spans="2:2" ht="15.75" customHeight="1" x14ac:dyDescent="0.25">
      <c r="B201" s="4"/>
    </row>
    <row r="202" spans="2:2" ht="15.75" customHeight="1" x14ac:dyDescent="0.25">
      <c r="B202" s="4"/>
    </row>
    <row r="203" spans="2:2" ht="15.75" customHeight="1" x14ac:dyDescent="0.25">
      <c r="B203" s="4"/>
    </row>
    <row r="204" spans="2:2" ht="15.75" customHeight="1" x14ac:dyDescent="0.25">
      <c r="B204" s="4"/>
    </row>
    <row r="205" spans="2:2" ht="15.75" customHeight="1" x14ac:dyDescent="0.25">
      <c r="B205" s="4"/>
    </row>
    <row r="206" spans="2:2" ht="15.75" customHeight="1" x14ac:dyDescent="0.25">
      <c r="B206" s="4"/>
    </row>
    <row r="207" spans="2:2" ht="15.75" customHeight="1" x14ac:dyDescent="0.25">
      <c r="B207" s="4"/>
    </row>
    <row r="208" spans="2:2" ht="15.75" customHeight="1" x14ac:dyDescent="0.25">
      <c r="B208" s="4"/>
    </row>
    <row r="209" spans="2:2" ht="15.75" customHeight="1" x14ac:dyDescent="0.25">
      <c r="B209" s="4"/>
    </row>
    <row r="210" spans="2:2" ht="15.75" customHeight="1" x14ac:dyDescent="0.25">
      <c r="B210" s="4"/>
    </row>
    <row r="211" spans="2:2" ht="15.75" customHeight="1" x14ac:dyDescent="0.25">
      <c r="B211" s="4"/>
    </row>
    <row r="212" spans="2:2" ht="15.75" customHeight="1" x14ac:dyDescent="0.25">
      <c r="B212" s="4"/>
    </row>
    <row r="213" spans="2:2" ht="15.75" customHeight="1" x14ac:dyDescent="0.25">
      <c r="B213" s="4"/>
    </row>
    <row r="214" spans="2:2" ht="15.75" customHeight="1" x14ac:dyDescent="0.25">
      <c r="B214" s="4"/>
    </row>
    <row r="215" spans="2:2" ht="15.75" customHeight="1" x14ac:dyDescent="0.25">
      <c r="B215" s="4"/>
    </row>
    <row r="216" spans="2:2" ht="15.75" customHeight="1" x14ac:dyDescent="0.25">
      <c r="B216" s="4"/>
    </row>
    <row r="217" spans="2:2" ht="15.75" customHeight="1" x14ac:dyDescent="0.25">
      <c r="B217" s="4"/>
    </row>
    <row r="218" spans="2:2" ht="15.75" customHeight="1" x14ac:dyDescent="0.25">
      <c r="B218" s="4"/>
    </row>
    <row r="219" spans="2:2" ht="15.75" customHeight="1" x14ac:dyDescent="0.25">
      <c r="B219" s="4"/>
    </row>
    <row r="220" spans="2:2" ht="15.75" customHeight="1" x14ac:dyDescent="0.25">
      <c r="B220" s="4"/>
    </row>
    <row r="221" spans="2:2" ht="15.75" customHeight="1" x14ac:dyDescent="0.25">
      <c r="B221" s="4"/>
    </row>
    <row r="222" spans="2:2" ht="15.75" customHeight="1" x14ac:dyDescent="0.25">
      <c r="B222" s="4"/>
    </row>
    <row r="223" spans="2:2" ht="15.75" customHeight="1" x14ac:dyDescent="0.25">
      <c r="B223" s="4"/>
    </row>
    <row r="224" spans="2:2" ht="15.75" customHeight="1" x14ac:dyDescent="0.25">
      <c r="B224" s="4"/>
    </row>
    <row r="225" spans="2:2" ht="15.75" customHeight="1" x14ac:dyDescent="0.25">
      <c r="B225" s="4"/>
    </row>
    <row r="226" spans="2:2" ht="15.75" customHeight="1" x14ac:dyDescent="0.25">
      <c r="B226" s="4"/>
    </row>
    <row r="227" spans="2:2" ht="15.75" customHeight="1" x14ac:dyDescent="0.25">
      <c r="B227" s="4"/>
    </row>
    <row r="228" spans="2:2" ht="15.75" customHeight="1" x14ac:dyDescent="0.25">
      <c r="B228" s="4"/>
    </row>
    <row r="229" spans="2:2" ht="15.75" customHeight="1" x14ac:dyDescent="0.25">
      <c r="B229" s="4"/>
    </row>
    <row r="230" spans="2:2" ht="15.75" customHeight="1" x14ac:dyDescent="0.25">
      <c r="B230" s="4"/>
    </row>
    <row r="231" spans="2:2" ht="15.75" customHeight="1" x14ac:dyDescent="0.25">
      <c r="B231" s="4"/>
    </row>
    <row r="232" spans="2:2" ht="15.75" customHeight="1" x14ac:dyDescent="0.25">
      <c r="B232" s="4"/>
    </row>
    <row r="233" spans="2:2" ht="15.75" customHeight="1" x14ac:dyDescent="0.25">
      <c r="B233" s="4"/>
    </row>
    <row r="234" spans="2:2" ht="15.75" customHeight="1" x14ac:dyDescent="0.25">
      <c r="B234" s="4"/>
    </row>
    <row r="235" spans="2:2" ht="15.75" customHeight="1" x14ac:dyDescent="0.25">
      <c r="B235" s="4"/>
    </row>
    <row r="236" spans="2:2" ht="15.75" customHeight="1" x14ac:dyDescent="0.25">
      <c r="B236" s="4"/>
    </row>
    <row r="237" spans="2:2" ht="15.75" customHeight="1" x14ac:dyDescent="0.25">
      <c r="B237" s="4"/>
    </row>
    <row r="238" spans="2:2" ht="15.75" customHeight="1" x14ac:dyDescent="0.25">
      <c r="B238" s="4"/>
    </row>
    <row r="239" spans="2:2" ht="15.75" customHeight="1" x14ac:dyDescent="0.25">
      <c r="B239" s="4"/>
    </row>
    <row r="240" spans="2:2" ht="15.75" customHeight="1" x14ac:dyDescent="0.25">
      <c r="B240" s="4"/>
    </row>
    <row r="241" spans="2:2" ht="15.75" customHeight="1" x14ac:dyDescent="0.25">
      <c r="B241" s="4"/>
    </row>
    <row r="242" spans="2:2" ht="15.75" customHeight="1" x14ac:dyDescent="0.25">
      <c r="B242" s="4"/>
    </row>
    <row r="243" spans="2:2" ht="15.75" customHeight="1" x14ac:dyDescent="0.25">
      <c r="B243" s="4"/>
    </row>
    <row r="244" spans="2:2" ht="15.75" customHeight="1" x14ac:dyDescent="0.25">
      <c r="B244" s="4"/>
    </row>
    <row r="245" spans="2:2" ht="15.75" customHeight="1" x14ac:dyDescent="0.25">
      <c r="B245" s="4"/>
    </row>
    <row r="246" spans="2:2" ht="15.75" customHeight="1" x14ac:dyDescent="0.25">
      <c r="B246" s="4"/>
    </row>
    <row r="247" spans="2:2" ht="15.75" customHeight="1" x14ac:dyDescent="0.25">
      <c r="B247" s="4"/>
    </row>
    <row r="248" spans="2:2" ht="15.75" customHeight="1" x14ac:dyDescent="0.25">
      <c r="B248" s="4"/>
    </row>
    <row r="249" spans="2:2" ht="15.75" customHeight="1" x14ac:dyDescent="0.25">
      <c r="B249" s="4"/>
    </row>
    <row r="250" spans="2:2" ht="15.75" customHeight="1" x14ac:dyDescent="0.25">
      <c r="B250" s="4"/>
    </row>
    <row r="251" spans="2:2" ht="15.75" customHeight="1" x14ac:dyDescent="0.25">
      <c r="B251" s="4"/>
    </row>
    <row r="252" spans="2:2" ht="15.75" customHeight="1" x14ac:dyDescent="0.25">
      <c r="B252" s="4"/>
    </row>
    <row r="253" spans="2:2" ht="15.75" customHeight="1" x14ac:dyDescent="0.25">
      <c r="B253" s="4"/>
    </row>
    <row r="254" spans="2:2" ht="15.75" customHeight="1" x14ac:dyDescent="0.25">
      <c r="B254" s="4"/>
    </row>
    <row r="255" spans="2:2" ht="15.75" customHeight="1" x14ac:dyDescent="0.25">
      <c r="B255" s="4"/>
    </row>
    <row r="256" spans="2:2" ht="15.75" customHeight="1" x14ac:dyDescent="0.25">
      <c r="B256" s="4"/>
    </row>
    <row r="257" spans="2:2" ht="15.75" customHeight="1" x14ac:dyDescent="0.25">
      <c r="B257" s="4"/>
    </row>
    <row r="258" spans="2:2" ht="15.75" customHeight="1" x14ac:dyDescent="0.25">
      <c r="B258" s="4"/>
    </row>
    <row r="259" spans="2:2" ht="15.75" customHeight="1" x14ac:dyDescent="0.25">
      <c r="B259" s="4"/>
    </row>
    <row r="260" spans="2:2" ht="15.75" customHeight="1" x14ac:dyDescent="0.25">
      <c r="B260" s="4"/>
    </row>
    <row r="261" spans="2:2" ht="15.75" customHeight="1" x14ac:dyDescent="0.25">
      <c r="B261" s="4"/>
    </row>
    <row r="262" spans="2:2" ht="15.75" customHeight="1" x14ac:dyDescent="0.25">
      <c r="B262" s="4"/>
    </row>
    <row r="263" spans="2:2" ht="15.75" customHeight="1" x14ac:dyDescent="0.25">
      <c r="B263" s="4"/>
    </row>
    <row r="264" spans="2:2" ht="15.75" customHeight="1" x14ac:dyDescent="0.25">
      <c r="B264" s="4"/>
    </row>
    <row r="265" spans="2:2" ht="15.75" customHeight="1" x14ac:dyDescent="0.25">
      <c r="B265" s="4"/>
    </row>
    <row r="266" spans="2:2" ht="15.75" customHeight="1" x14ac:dyDescent="0.25">
      <c r="B266" s="4"/>
    </row>
    <row r="267" spans="2:2" ht="15.75" customHeight="1" x14ac:dyDescent="0.25">
      <c r="B267" s="4"/>
    </row>
    <row r="268" spans="2:2" ht="15.75" customHeight="1" x14ac:dyDescent="0.25">
      <c r="B268" s="4"/>
    </row>
    <row r="269" spans="2:2" ht="15.75" customHeight="1" x14ac:dyDescent="0.25">
      <c r="B269" s="4"/>
    </row>
    <row r="270" spans="2:2" ht="15.75" customHeight="1" x14ac:dyDescent="0.25">
      <c r="B270" s="4"/>
    </row>
    <row r="271" spans="2:2" ht="15.75" customHeight="1" x14ac:dyDescent="0.25">
      <c r="B271" s="4"/>
    </row>
    <row r="272" spans="2:2" ht="15.75" customHeight="1" x14ac:dyDescent="0.25">
      <c r="B272" s="4"/>
    </row>
    <row r="273" spans="2:2" ht="15.75" customHeight="1" x14ac:dyDescent="0.25">
      <c r="B273" s="4"/>
    </row>
    <row r="274" spans="2:2" ht="15.75" customHeight="1" x14ac:dyDescent="0.25">
      <c r="B274" s="4"/>
    </row>
    <row r="275" spans="2:2" ht="15.75" customHeight="1" x14ac:dyDescent="0.25">
      <c r="B275" s="4"/>
    </row>
    <row r="276" spans="2:2" ht="15.75" customHeight="1" x14ac:dyDescent="0.25">
      <c r="B276" s="4"/>
    </row>
    <row r="277" spans="2:2" ht="15.75" customHeight="1" x14ac:dyDescent="0.25">
      <c r="B277" s="4"/>
    </row>
    <row r="278" spans="2:2" ht="15.75" customHeight="1" x14ac:dyDescent="0.25">
      <c r="B278" s="4"/>
    </row>
    <row r="279" spans="2:2" ht="15.75" customHeight="1" x14ac:dyDescent="0.25">
      <c r="B279" s="4"/>
    </row>
    <row r="280" spans="2:2" ht="15.75" customHeight="1" x14ac:dyDescent="0.25">
      <c r="B280" s="4"/>
    </row>
    <row r="281" spans="2:2" ht="15.75" customHeight="1" x14ac:dyDescent="0.25">
      <c r="B281" s="4"/>
    </row>
    <row r="282" spans="2:2" ht="15.75" customHeight="1" x14ac:dyDescent="0.25">
      <c r="B282" s="4"/>
    </row>
    <row r="283" spans="2:2" ht="15.75" customHeight="1" x14ac:dyDescent="0.25">
      <c r="B283" s="4"/>
    </row>
    <row r="284" spans="2:2" ht="15.75" customHeight="1" x14ac:dyDescent="0.25">
      <c r="B284" s="4"/>
    </row>
    <row r="285" spans="2:2" ht="15.75" customHeight="1" x14ac:dyDescent="0.25">
      <c r="B285" s="4"/>
    </row>
    <row r="286" spans="2:2" ht="15.75" customHeight="1" x14ac:dyDescent="0.25">
      <c r="B286" s="4"/>
    </row>
    <row r="287" spans="2:2" ht="15.75" customHeight="1" x14ac:dyDescent="0.25">
      <c r="B287" s="4"/>
    </row>
    <row r="288" spans="2:2" ht="15.75" customHeight="1" x14ac:dyDescent="0.25">
      <c r="B288" s="4"/>
    </row>
    <row r="289" spans="2:2" ht="15.75" customHeight="1" x14ac:dyDescent="0.25">
      <c r="B289" s="4"/>
    </row>
    <row r="290" spans="2:2" ht="15.75" customHeight="1" x14ac:dyDescent="0.25">
      <c r="B290" s="4"/>
    </row>
    <row r="291" spans="2:2" ht="15.75" customHeight="1" x14ac:dyDescent="0.25">
      <c r="B291" s="4"/>
    </row>
    <row r="292" spans="2:2" ht="15.75" customHeight="1" x14ac:dyDescent="0.25">
      <c r="B292" s="4"/>
    </row>
    <row r="293" spans="2:2" ht="15.75" customHeight="1" x14ac:dyDescent="0.25">
      <c r="B293" s="4"/>
    </row>
    <row r="294" spans="2:2" ht="15.75" customHeight="1" x14ac:dyDescent="0.25">
      <c r="B294" s="4"/>
    </row>
    <row r="295" spans="2:2" ht="15.75" customHeight="1" x14ac:dyDescent="0.25">
      <c r="B295" s="4"/>
    </row>
    <row r="296" spans="2:2" ht="15.75" customHeight="1" x14ac:dyDescent="0.25">
      <c r="B296" s="4"/>
    </row>
    <row r="297" spans="2:2" ht="15.75" customHeight="1" x14ac:dyDescent="0.25">
      <c r="B297" s="4"/>
    </row>
    <row r="298" spans="2:2" ht="15.75" customHeight="1" x14ac:dyDescent="0.25">
      <c r="B298" s="4"/>
    </row>
    <row r="299" spans="2:2" ht="15.75" customHeight="1" x14ac:dyDescent="0.25">
      <c r="B299" s="4"/>
    </row>
    <row r="300" spans="2:2" ht="15.75" customHeight="1" x14ac:dyDescent="0.25">
      <c r="B300" s="4"/>
    </row>
    <row r="301" spans="2:2" ht="15.75" customHeight="1" x14ac:dyDescent="0.25">
      <c r="B301" s="4"/>
    </row>
    <row r="302" spans="2:2" ht="15.75" customHeight="1" x14ac:dyDescent="0.25">
      <c r="B302" s="4"/>
    </row>
    <row r="303" spans="2:2" ht="15.75" customHeight="1" x14ac:dyDescent="0.25">
      <c r="B303" s="4"/>
    </row>
    <row r="304" spans="2:2" ht="15.75" customHeight="1" x14ac:dyDescent="0.25">
      <c r="B304" s="4"/>
    </row>
    <row r="305" spans="2:2" ht="15.75" customHeight="1" x14ac:dyDescent="0.25">
      <c r="B305" s="4"/>
    </row>
    <row r="306" spans="2:2" ht="15.75" customHeight="1" x14ac:dyDescent="0.25">
      <c r="B306" s="4"/>
    </row>
    <row r="307" spans="2:2" ht="15.75" customHeight="1" x14ac:dyDescent="0.25">
      <c r="B307" s="4"/>
    </row>
    <row r="308" spans="2:2" ht="15.75" customHeight="1" x14ac:dyDescent="0.25">
      <c r="B308" s="4"/>
    </row>
    <row r="309" spans="2:2" ht="15.75" customHeight="1" x14ac:dyDescent="0.25">
      <c r="B309" s="4"/>
    </row>
    <row r="310" spans="2:2" ht="15.75" customHeight="1" x14ac:dyDescent="0.25">
      <c r="B310" s="4"/>
    </row>
    <row r="311" spans="2:2" ht="15.75" customHeight="1" x14ac:dyDescent="0.25">
      <c r="B311" s="4"/>
    </row>
    <row r="312" spans="2:2" ht="15.75" customHeight="1" x14ac:dyDescent="0.25">
      <c r="B312" s="4"/>
    </row>
    <row r="313" spans="2:2" ht="15.75" customHeight="1" x14ac:dyDescent="0.25">
      <c r="B313" s="4"/>
    </row>
    <row r="314" spans="2:2" ht="15.75" customHeight="1" x14ac:dyDescent="0.25">
      <c r="B314" s="4"/>
    </row>
    <row r="315" spans="2:2" ht="15.75" customHeight="1" x14ac:dyDescent="0.25">
      <c r="B315" s="4"/>
    </row>
    <row r="316" spans="2:2" ht="15.75" customHeight="1" x14ac:dyDescent="0.25">
      <c r="B316" s="4"/>
    </row>
    <row r="317" spans="2:2" ht="15.75" customHeight="1" x14ac:dyDescent="0.25">
      <c r="B317" s="4"/>
    </row>
    <row r="318" spans="2:2" ht="15.75" customHeight="1" x14ac:dyDescent="0.25">
      <c r="B318" s="4"/>
    </row>
    <row r="319" spans="2:2" ht="15.75" customHeight="1" x14ac:dyDescent="0.25">
      <c r="B319" s="4"/>
    </row>
    <row r="320" spans="2:2" ht="15.75" customHeight="1" x14ac:dyDescent="0.25">
      <c r="B320" s="4"/>
    </row>
    <row r="321" spans="2:2" ht="15.75" customHeight="1" x14ac:dyDescent="0.25">
      <c r="B321" s="4"/>
    </row>
    <row r="322" spans="2:2" ht="15.75" customHeight="1" x14ac:dyDescent="0.25">
      <c r="B322" s="4"/>
    </row>
    <row r="323" spans="2:2" ht="15.75" customHeight="1" x14ac:dyDescent="0.25">
      <c r="B323" s="4"/>
    </row>
    <row r="324" spans="2:2" ht="15.75" customHeight="1" x14ac:dyDescent="0.25">
      <c r="B324" s="4"/>
    </row>
    <row r="325" spans="2:2" ht="15.75" customHeight="1" x14ac:dyDescent="0.25">
      <c r="B325" s="4"/>
    </row>
    <row r="326" spans="2:2" ht="15.75" customHeight="1" x14ac:dyDescent="0.25">
      <c r="B326" s="4"/>
    </row>
    <row r="327" spans="2:2" ht="15.75" customHeight="1" x14ac:dyDescent="0.25">
      <c r="B327" s="4"/>
    </row>
    <row r="328" spans="2:2" ht="15.75" customHeight="1" x14ac:dyDescent="0.25">
      <c r="B328" s="4"/>
    </row>
    <row r="329" spans="2:2" ht="15.75" customHeight="1" x14ac:dyDescent="0.25">
      <c r="B329" s="4"/>
    </row>
    <row r="330" spans="2:2" ht="15.75" customHeight="1" x14ac:dyDescent="0.25">
      <c r="B330" s="4"/>
    </row>
    <row r="331" spans="2:2" ht="15.75" customHeight="1" x14ac:dyDescent="0.25">
      <c r="B331" s="4"/>
    </row>
    <row r="332" spans="2:2" ht="15.75" customHeight="1" x14ac:dyDescent="0.25">
      <c r="B332" s="4"/>
    </row>
    <row r="333" spans="2:2" ht="15.75" customHeight="1" x14ac:dyDescent="0.25">
      <c r="B333" s="4"/>
    </row>
    <row r="334" spans="2:2" ht="15.75" customHeight="1" x14ac:dyDescent="0.25">
      <c r="B334" s="4"/>
    </row>
    <row r="335" spans="2:2" ht="15.75" customHeight="1" x14ac:dyDescent="0.25">
      <c r="B335" s="4"/>
    </row>
    <row r="336" spans="2:2" ht="15.75" customHeight="1" x14ac:dyDescent="0.25">
      <c r="B336" s="4"/>
    </row>
    <row r="337" spans="2:2" ht="15.75" customHeight="1" x14ac:dyDescent="0.25">
      <c r="B337" s="4"/>
    </row>
    <row r="338" spans="2:2" ht="15.75" customHeight="1" x14ac:dyDescent="0.25">
      <c r="B338" s="4"/>
    </row>
    <row r="339" spans="2:2" ht="15.75" customHeight="1" x14ac:dyDescent="0.25">
      <c r="B339" s="4"/>
    </row>
    <row r="340" spans="2:2" ht="15.75" customHeight="1" x14ac:dyDescent="0.25">
      <c r="B340" s="4"/>
    </row>
    <row r="341" spans="2:2" ht="15.75" customHeight="1" x14ac:dyDescent="0.25">
      <c r="B341" s="4"/>
    </row>
    <row r="342" spans="2:2" ht="15.75" customHeight="1" x14ac:dyDescent="0.25">
      <c r="B342" s="4"/>
    </row>
    <row r="343" spans="2:2" ht="15.75" customHeight="1" x14ac:dyDescent="0.25">
      <c r="B343" s="4"/>
    </row>
    <row r="344" spans="2:2" ht="15.75" customHeight="1" x14ac:dyDescent="0.25">
      <c r="B344" s="4"/>
    </row>
    <row r="345" spans="2:2" ht="15.75" customHeight="1" x14ac:dyDescent="0.25">
      <c r="B345" s="4"/>
    </row>
    <row r="346" spans="2:2" ht="15.75" customHeight="1" x14ac:dyDescent="0.25">
      <c r="B346" s="4"/>
    </row>
    <row r="347" spans="2:2" ht="15.75" customHeight="1" x14ac:dyDescent="0.25">
      <c r="B347" s="4"/>
    </row>
    <row r="348" spans="2:2" ht="15.75" customHeight="1" x14ac:dyDescent="0.25">
      <c r="B348" s="4"/>
    </row>
    <row r="349" spans="2:2" ht="15.75" customHeight="1" x14ac:dyDescent="0.25">
      <c r="B349" s="4"/>
    </row>
    <row r="350" spans="2:2" ht="15.75" customHeight="1" x14ac:dyDescent="0.25">
      <c r="B350" s="4"/>
    </row>
    <row r="351" spans="2:2" ht="15.75" customHeight="1" x14ac:dyDescent="0.25">
      <c r="B351" s="4"/>
    </row>
    <row r="352" spans="2:2" ht="15.75" customHeight="1" x14ac:dyDescent="0.25">
      <c r="B352" s="4"/>
    </row>
    <row r="353" spans="2:2" ht="15.75" customHeight="1" x14ac:dyDescent="0.25">
      <c r="B353" s="4"/>
    </row>
    <row r="354" spans="2:2" ht="15.75" customHeight="1" x14ac:dyDescent="0.25">
      <c r="B354" s="4"/>
    </row>
    <row r="355" spans="2:2" ht="15.75" customHeight="1" x14ac:dyDescent="0.25">
      <c r="B355" s="4"/>
    </row>
    <row r="356" spans="2:2" ht="15.75" customHeight="1" x14ac:dyDescent="0.25">
      <c r="B356" s="4"/>
    </row>
    <row r="357" spans="2:2" ht="15.75" customHeight="1" x14ac:dyDescent="0.25">
      <c r="B357" s="4"/>
    </row>
    <row r="358" spans="2:2" ht="15.75" customHeight="1" x14ac:dyDescent="0.25">
      <c r="B358" s="4"/>
    </row>
    <row r="359" spans="2:2" ht="15.75" customHeight="1" x14ac:dyDescent="0.25">
      <c r="B359" s="4"/>
    </row>
    <row r="360" spans="2:2" ht="15.75" customHeight="1" x14ac:dyDescent="0.25">
      <c r="B360" s="4"/>
    </row>
    <row r="361" spans="2:2" ht="15.75" customHeight="1" x14ac:dyDescent="0.25">
      <c r="B361" s="4"/>
    </row>
    <row r="362" spans="2:2" ht="15.75" customHeight="1" x14ac:dyDescent="0.25">
      <c r="B362" s="4"/>
    </row>
    <row r="363" spans="2:2" ht="15.75" customHeight="1" x14ac:dyDescent="0.25">
      <c r="B363" s="4"/>
    </row>
    <row r="364" spans="2:2" ht="15.75" customHeight="1" x14ac:dyDescent="0.25">
      <c r="B364" s="4"/>
    </row>
    <row r="365" spans="2:2" ht="15.75" customHeight="1" x14ac:dyDescent="0.25">
      <c r="B365" s="4"/>
    </row>
    <row r="366" spans="2:2" ht="15.75" customHeight="1" x14ac:dyDescent="0.25">
      <c r="B366" s="4"/>
    </row>
    <row r="367" spans="2:2" ht="15.75" customHeight="1" x14ac:dyDescent="0.25">
      <c r="B367" s="4"/>
    </row>
    <row r="368" spans="2:2" ht="15.75" customHeight="1" x14ac:dyDescent="0.25">
      <c r="B368" s="4"/>
    </row>
    <row r="369" spans="2:2" ht="15.75" customHeight="1" x14ac:dyDescent="0.25">
      <c r="B369" s="4"/>
    </row>
    <row r="370" spans="2:2" ht="15.75" customHeight="1" x14ac:dyDescent="0.25">
      <c r="B370" s="4"/>
    </row>
    <row r="371" spans="2:2" ht="15.75" customHeight="1" x14ac:dyDescent="0.25">
      <c r="B371" s="4"/>
    </row>
    <row r="372" spans="2:2" ht="15.75" customHeight="1" x14ac:dyDescent="0.25">
      <c r="B372" s="4"/>
    </row>
    <row r="373" spans="2:2" ht="15.75" customHeight="1" x14ac:dyDescent="0.25">
      <c r="B373" s="4"/>
    </row>
    <row r="374" spans="2:2" ht="15.75" customHeight="1" x14ac:dyDescent="0.25">
      <c r="B374" s="4"/>
    </row>
    <row r="375" spans="2:2" ht="15.75" customHeight="1" x14ac:dyDescent="0.25">
      <c r="B375" s="4"/>
    </row>
    <row r="376" spans="2:2" ht="15.75" customHeight="1" x14ac:dyDescent="0.25">
      <c r="B376" s="4"/>
    </row>
    <row r="377" spans="2:2" ht="15.75" customHeight="1" x14ac:dyDescent="0.25">
      <c r="B377" s="4"/>
    </row>
    <row r="378" spans="2:2" ht="15.75" customHeight="1" x14ac:dyDescent="0.25">
      <c r="B378" s="4"/>
    </row>
    <row r="379" spans="2:2" ht="15.75" customHeight="1" x14ac:dyDescent="0.25">
      <c r="B379" s="4"/>
    </row>
    <row r="380" spans="2:2" ht="15.75" customHeight="1" x14ac:dyDescent="0.25">
      <c r="B380" s="4"/>
    </row>
    <row r="381" spans="2:2" ht="15.75" customHeight="1" x14ac:dyDescent="0.25">
      <c r="B381" s="4"/>
    </row>
    <row r="382" spans="2:2" ht="15.75" customHeight="1" x14ac:dyDescent="0.25">
      <c r="B382" s="4"/>
    </row>
    <row r="383" spans="2:2" ht="15.75" customHeight="1" x14ac:dyDescent="0.25">
      <c r="B383" s="4"/>
    </row>
    <row r="384" spans="2:2" ht="15.75" customHeight="1" x14ac:dyDescent="0.25">
      <c r="B384" s="4"/>
    </row>
    <row r="385" spans="2:2" ht="15.75" customHeight="1" x14ac:dyDescent="0.25">
      <c r="B385" s="4"/>
    </row>
    <row r="386" spans="2:2" ht="15.75" customHeight="1" x14ac:dyDescent="0.25">
      <c r="B386" s="4"/>
    </row>
    <row r="387" spans="2:2" ht="15.75" customHeight="1" x14ac:dyDescent="0.25">
      <c r="B387" s="4"/>
    </row>
    <row r="388" spans="2:2" ht="15.75" customHeight="1" x14ac:dyDescent="0.25">
      <c r="B388" s="4"/>
    </row>
    <row r="389" spans="2:2" ht="15.75" customHeight="1" x14ac:dyDescent="0.25">
      <c r="B389" s="4"/>
    </row>
    <row r="390" spans="2:2" ht="15.75" customHeight="1" x14ac:dyDescent="0.25">
      <c r="B390" s="4"/>
    </row>
    <row r="391" spans="2:2" ht="15.75" customHeight="1" x14ac:dyDescent="0.25">
      <c r="B391" s="4"/>
    </row>
    <row r="392" spans="2:2" ht="15.75" customHeight="1" x14ac:dyDescent="0.25">
      <c r="B392" s="4"/>
    </row>
    <row r="393" spans="2:2" ht="15.75" customHeight="1" x14ac:dyDescent="0.25">
      <c r="B393" s="4"/>
    </row>
    <row r="394" spans="2:2" ht="15.75" customHeight="1" x14ac:dyDescent="0.25">
      <c r="B394" s="4"/>
    </row>
    <row r="395" spans="2:2" ht="15.75" customHeight="1" x14ac:dyDescent="0.25">
      <c r="B395" s="4"/>
    </row>
    <row r="396" spans="2:2" ht="15.75" customHeight="1" x14ac:dyDescent="0.25">
      <c r="B396" s="4"/>
    </row>
    <row r="397" spans="2:2" ht="15.75" customHeight="1" x14ac:dyDescent="0.25">
      <c r="B397" s="4"/>
    </row>
    <row r="398" spans="2:2" ht="15.75" customHeight="1" x14ac:dyDescent="0.25">
      <c r="B398" s="4"/>
    </row>
    <row r="399" spans="2:2" ht="15.75" customHeight="1" x14ac:dyDescent="0.25">
      <c r="B399" s="4"/>
    </row>
    <row r="400" spans="2:2" ht="15.75" customHeight="1" x14ac:dyDescent="0.25">
      <c r="B400" s="4"/>
    </row>
    <row r="401" spans="2:2" ht="15.75" customHeight="1" x14ac:dyDescent="0.25">
      <c r="B401" s="4"/>
    </row>
    <row r="402" spans="2:2" ht="15.75" customHeight="1" x14ac:dyDescent="0.25">
      <c r="B402" s="4"/>
    </row>
    <row r="403" spans="2:2" ht="15.75" customHeight="1" x14ac:dyDescent="0.25">
      <c r="B403" s="4"/>
    </row>
    <row r="404" spans="2:2" ht="15.75" customHeight="1" x14ac:dyDescent="0.25">
      <c r="B404" s="4"/>
    </row>
    <row r="405" spans="2:2" ht="15.75" customHeight="1" x14ac:dyDescent="0.25">
      <c r="B405" s="4"/>
    </row>
    <row r="406" spans="2:2" ht="15.75" customHeight="1" x14ac:dyDescent="0.25">
      <c r="B406" s="4"/>
    </row>
    <row r="407" spans="2:2" ht="15.75" customHeight="1" x14ac:dyDescent="0.25">
      <c r="B407" s="4"/>
    </row>
    <row r="408" spans="2:2" ht="15.75" customHeight="1" x14ac:dyDescent="0.25">
      <c r="B408" s="4"/>
    </row>
    <row r="409" spans="2:2" ht="15.75" customHeight="1" x14ac:dyDescent="0.25">
      <c r="B409" s="4"/>
    </row>
    <row r="410" spans="2:2" ht="15.75" customHeight="1" x14ac:dyDescent="0.25">
      <c r="B410" s="4"/>
    </row>
    <row r="411" spans="2:2" ht="15.75" customHeight="1" x14ac:dyDescent="0.25">
      <c r="B411" s="4"/>
    </row>
    <row r="412" spans="2:2" ht="15.75" customHeight="1" x14ac:dyDescent="0.25">
      <c r="B412" s="4"/>
    </row>
    <row r="413" spans="2:2" ht="15.75" customHeight="1" x14ac:dyDescent="0.25">
      <c r="B413" s="4"/>
    </row>
    <row r="414" spans="2:2" ht="15.75" customHeight="1" x14ac:dyDescent="0.25">
      <c r="B414" s="4"/>
    </row>
    <row r="415" spans="2:2" ht="15.75" customHeight="1" x14ac:dyDescent="0.25">
      <c r="B415" s="4"/>
    </row>
    <row r="416" spans="2:2" ht="15.75" customHeight="1" x14ac:dyDescent="0.25">
      <c r="B416" s="4"/>
    </row>
    <row r="417" spans="2:2" ht="15.75" customHeight="1" x14ac:dyDescent="0.25">
      <c r="B417" s="4"/>
    </row>
    <row r="418" spans="2:2" ht="15.75" customHeight="1" x14ac:dyDescent="0.25">
      <c r="B418" s="4"/>
    </row>
    <row r="419" spans="2:2" ht="15.75" customHeight="1" x14ac:dyDescent="0.25">
      <c r="B419" s="4"/>
    </row>
    <row r="420" spans="2:2" ht="15.75" customHeight="1" x14ac:dyDescent="0.25">
      <c r="B420" s="4"/>
    </row>
    <row r="421" spans="2:2" ht="15.75" customHeight="1" x14ac:dyDescent="0.25">
      <c r="B421" s="4"/>
    </row>
    <row r="422" spans="2:2" ht="15.75" customHeight="1" x14ac:dyDescent="0.25">
      <c r="B422" s="4"/>
    </row>
    <row r="423" spans="2:2" ht="15.75" customHeight="1" x14ac:dyDescent="0.25">
      <c r="B423" s="4"/>
    </row>
    <row r="424" spans="2:2" ht="15.75" customHeight="1" x14ac:dyDescent="0.25">
      <c r="B424" s="4"/>
    </row>
    <row r="425" spans="2:2" ht="15.75" customHeight="1" x14ac:dyDescent="0.25">
      <c r="B425" s="4"/>
    </row>
    <row r="426" spans="2:2" ht="15.75" customHeight="1" x14ac:dyDescent="0.25">
      <c r="B426" s="4"/>
    </row>
    <row r="427" spans="2:2" ht="15.75" customHeight="1" x14ac:dyDescent="0.25">
      <c r="B427" s="4"/>
    </row>
    <row r="428" spans="2:2" ht="15.75" customHeight="1" x14ac:dyDescent="0.25">
      <c r="B428" s="4"/>
    </row>
    <row r="429" spans="2:2" ht="15.75" customHeight="1" x14ac:dyDescent="0.25">
      <c r="B429" s="4"/>
    </row>
    <row r="430" spans="2:2" ht="15.75" customHeight="1" x14ac:dyDescent="0.25">
      <c r="B430" s="4"/>
    </row>
    <row r="431" spans="2:2" ht="15.75" customHeight="1" x14ac:dyDescent="0.25">
      <c r="B431" s="4"/>
    </row>
    <row r="432" spans="2:2" ht="15.75" customHeight="1" x14ac:dyDescent="0.25">
      <c r="B432" s="4"/>
    </row>
    <row r="433" spans="2:2" ht="15.75" customHeight="1" x14ac:dyDescent="0.25">
      <c r="B433" s="4"/>
    </row>
    <row r="434" spans="2:2" ht="15.75" customHeight="1" x14ac:dyDescent="0.25">
      <c r="B434" s="4"/>
    </row>
    <row r="435" spans="2:2" ht="15.75" customHeight="1" x14ac:dyDescent="0.25">
      <c r="B435" s="4"/>
    </row>
    <row r="436" spans="2:2" ht="15.75" customHeight="1" x14ac:dyDescent="0.25">
      <c r="B436" s="4"/>
    </row>
    <row r="437" spans="2:2" ht="15.75" customHeight="1" x14ac:dyDescent="0.25">
      <c r="B437" s="4"/>
    </row>
    <row r="438" spans="2:2" ht="15.75" customHeight="1" x14ac:dyDescent="0.25">
      <c r="B438" s="4"/>
    </row>
    <row r="439" spans="2:2" ht="15.75" customHeight="1" x14ac:dyDescent="0.25">
      <c r="B439" s="4"/>
    </row>
    <row r="440" spans="2:2" ht="15.75" customHeight="1" x14ac:dyDescent="0.25">
      <c r="B440" s="4"/>
    </row>
    <row r="441" spans="2:2" ht="15.75" customHeight="1" x14ac:dyDescent="0.25">
      <c r="B441" s="4"/>
    </row>
    <row r="442" spans="2:2" ht="15.75" customHeight="1" x14ac:dyDescent="0.25">
      <c r="B442" s="4"/>
    </row>
    <row r="443" spans="2:2" ht="15.75" customHeight="1" x14ac:dyDescent="0.25">
      <c r="B443" s="4"/>
    </row>
    <row r="444" spans="2:2" ht="15.75" customHeight="1" x14ac:dyDescent="0.25">
      <c r="B444" s="4"/>
    </row>
    <row r="445" spans="2:2" ht="15.75" customHeight="1" x14ac:dyDescent="0.25">
      <c r="B445" s="4"/>
    </row>
    <row r="446" spans="2:2" ht="15.75" customHeight="1" x14ac:dyDescent="0.25">
      <c r="B446" s="4"/>
    </row>
    <row r="447" spans="2:2" ht="15.75" customHeight="1" x14ac:dyDescent="0.25">
      <c r="B447" s="4"/>
    </row>
    <row r="448" spans="2:2" ht="15.75" customHeight="1" x14ac:dyDescent="0.25">
      <c r="B448" s="4"/>
    </row>
    <row r="449" spans="2:2" ht="15.75" customHeight="1" x14ac:dyDescent="0.25">
      <c r="B449" s="4"/>
    </row>
    <row r="450" spans="2:2" ht="15.75" customHeight="1" x14ac:dyDescent="0.25">
      <c r="B450" s="4"/>
    </row>
    <row r="451" spans="2:2" ht="15.75" customHeight="1" x14ac:dyDescent="0.25">
      <c r="B451" s="4"/>
    </row>
    <row r="452" spans="2:2" ht="15.75" customHeight="1" x14ac:dyDescent="0.25">
      <c r="B452" s="4"/>
    </row>
    <row r="453" spans="2:2" ht="15.75" customHeight="1" x14ac:dyDescent="0.25">
      <c r="B453" s="4"/>
    </row>
    <row r="454" spans="2:2" ht="15.75" customHeight="1" x14ac:dyDescent="0.25">
      <c r="B454" s="4"/>
    </row>
    <row r="455" spans="2:2" ht="15.75" customHeight="1" x14ac:dyDescent="0.25">
      <c r="B455" s="4"/>
    </row>
    <row r="456" spans="2:2" ht="15.75" customHeight="1" x14ac:dyDescent="0.25">
      <c r="B456" s="4"/>
    </row>
    <row r="457" spans="2:2" ht="15.75" customHeight="1" x14ac:dyDescent="0.25">
      <c r="B457" s="4"/>
    </row>
    <row r="458" spans="2:2" ht="15.75" customHeight="1" x14ac:dyDescent="0.25">
      <c r="B458" s="4"/>
    </row>
    <row r="459" spans="2:2" ht="15.75" customHeight="1" x14ac:dyDescent="0.25">
      <c r="B459" s="4"/>
    </row>
    <row r="460" spans="2:2" ht="15.75" customHeight="1" x14ac:dyDescent="0.25">
      <c r="B460" s="4"/>
    </row>
    <row r="461" spans="2:2" ht="15.75" customHeight="1" x14ac:dyDescent="0.25">
      <c r="B461" s="4"/>
    </row>
    <row r="462" spans="2:2" ht="15.75" customHeight="1" x14ac:dyDescent="0.25">
      <c r="B462" s="4"/>
    </row>
    <row r="463" spans="2:2" ht="15.75" customHeight="1" x14ac:dyDescent="0.25">
      <c r="B463" s="4"/>
    </row>
    <row r="464" spans="2:2" ht="15.75" customHeight="1" x14ac:dyDescent="0.25">
      <c r="B464" s="4"/>
    </row>
    <row r="465" spans="2:2" ht="15.75" customHeight="1" x14ac:dyDescent="0.25">
      <c r="B465" s="4"/>
    </row>
    <row r="466" spans="2:2" ht="15.75" customHeight="1" x14ac:dyDescent="0.25">
      <c r="B466" s="4"/>
    </row>
    <row r="467" spans="2:2" ht="15.75" customHeight="1" x14ac:dyDescent="0.25">
      <c r="B467" s="4"/>
    </row>
    <row r="468" spans="2:2" ht="15.75" customHeight="1" x14ac:dyDescent="0.25">
      <c r="B468" s="4"/>
    </row>
    <row r="469" spans="2:2" ht="15.75" customHeight="1" x14ac:dyDescent="0.25">
      <c r="B469" s="4"/>
    </row>
    <row r="470" spans="2:2" ht="15.75" customHeight="1" x14ac:dyDescent="0.25">
      <c r="B470" s="4"/>
    </row>
    <row r="471" spans="2:2" ht="15.75" customHeight="1" x14ac:dyDescent="0.25">
      <c r="B471" s="4"/>
    </row>
    <row r="472" spans="2:2" ht="15.75" customHeight="1" x14ac:dyDescent="0.25">
      <c r="B472" s="4"/>
    </row>
    <row r="473" spans="2:2" ht="15.75" customHeight="1" x14ac:dyDescent="0.25">
      <c r="B473" s="4"/>
    </row>
    <row r="474" spans="2:2" ht="15.75" customHeight="1" x14ac:dyDescent="0.25">
      <c r="B474" s="4"/>
    </row>
    <row r="475" spans="2:2" ht="15.75" customHeight="1" x14ac:dyDescent="0.25">
      <c r="B475" s="4"/>
    </row>
    <row r="476" spans="2:2" ht="15.75" customHeight="1" x14ac:dyDescent="0.25">
      <c r="B476" s="4"/>
    </row>
    <row r="477" spans="2:2" ht="15.75" customHeight="1" x14ac:dyDescent="0.25">
      <c r="B477" s="4"/>
    </row>
    <row r="478" spans="2:2" ht="15.75" customHeight="1" x14ac:dyDescent="0.25">
      <c r="B478" s="4"/>
    </row>
    <row r="479" spans="2:2" ht="15.75" customHeight="1" x14ac:dyDescent="0.25">
      <c r="B479" s="4"/>
    </row>
    <row r="480" spans="2:2" ht="15.75" customHeight="1" x14ac:dyDescent="0.25">
      <c r="B480" s="4"/>
    </row>
    <row r="481" spans="2:2" ht="15.75" customHeight="1" x14ac:dyDescent="0.25">
      <c r="B481" s="4"/>
    </row>
    <row r="482" spans="2:2" ht="15.75" customHeight="1" x14ac:dyDescent="0.25">
      <c r="B482" s="4"/>
    </row>
    <row r="483" spans="2:2" ht="15.75" customHeight="1" x14ac:dyDescent="0.25">
      <c r="B483" s="4"/>
    </row>
    <row r="484" spans="2:2" ht="15.75" customHeight="1" x14ac:dyDescent="0.25">
      <c r="B484" s="4"/>
    </row>
    <row r="485" spans="2:2" ht="15.75" customHeight="1" x14ac:dyDescent="0.25">
      <c r="B485" s="4"/>
    </row>
    <row r="486" spans="2:2" ht="15.75" customHeight="1" x14ac:dyDescent="0.25">
      <c r="B486" s="4"/>
    </row>
    <row r="487" spans="2:2" ht="15.75" customHeight="1" x14ac:dyDescent="0.25">
      <c r="B487" s="4"/>
    </row>
    <row r="488" spans="2:2" ht="15.75" customHeight="1" x14ac:dyDescent="0.25">
      <c r="B488" s="4"/>
    </row>
    <row r="489" spans="2:2" ht="15.75" customHeight="1" x14ac:dyDescent="0.25">
      <c r="B489" s="4"/>
    </row>
    <row r="490" spans="2:2" ht="15.75" customHeight="1" x14ac:dyDescent="0.25">
      <c r="B490" s="4"/>
    </row>
    <row r="491" spans="2:2" ht="15.75" customHeight="1" x14ac:dyDescent="0.25">
      <c r="B491" s="4"/>
    </row>
    <row r="492" spans="2:2" ht="15.75" customHeight="1" x14ac:dyDescent="0.25">
      <c r="B492" s="4"/>
    </row>
    <row r="493" spans="2:2" ht="15.75" customHeight="1" x14ac:dyDescent="0.25">
      <c r="B493" s="4"/>
    </row>
    <row r="494" spans="2:2" ht="15.75" customHeight="1" x14ac:dyDescent="0.25">
      <c r="B494" s="4"/>
    </row>
    <row r="495" spans="2:2" ht="15.75" customHeight="1" x14ac:dyDescent="0.25">
      <c r="B495" s="4"/>
    </row>
    <row r="496" spans="2:2" ht="15.75" customHeight="1" x14ac:dyDescent="0.25">
      <c r="B496" s="4"/>
    </row>
    <row r="497" spans="2:2" ht="15.75" customHeight="1" x14ac:dyDescent="0.25">
      <c r="B497" s="4"/>
    </row>
    <row r="498" spans="2:2" ht="15.75" customHeight="1" x14ac:dyDescent="0.25">
      <c r="B498" s="4"/>
    </row>
    <row r="499" spans="2:2" ht="15.75" customHeight="1" x14ac:dyDescent="0.25">
      <c r="B499" s="4"/>
    </row>
    <row r="500" spans="2:2" ht="15.75" customHeight="1" x14ac:dyDescent="0.25">
      <c r="B500" s="4"/>
    </row>
    <row r="501" spans="2:2" ht="15.75" customHeight="1" x14ac:dyDescent="0.25">
      <c r="B501" s="4"/>
    </row>
    <row r="502" spans="2:2" ht="15.75" customHeight="1" x14ac:dyDescent="0.25">
      <c r="B502" s="4"/>
    </row>
    <row r="503" spans="2:2" ht="15.75" customHeight="1" x14ac:dyDescent="0.25">
      <c r="B503" s="4"/>
    </row>
    <row r="504" spans="2:2" ht="15.75" customHeight="1" x14ac:dyDescent="0.25">
      <c r="B504" s="4"/>
    </row>
    <row r="505" spans="2:2" ht="15.75" customHeight="1" x14ac:dyDescent="0.25">
      <c r="B505" s="4"/>
    </row>
    <row r="506" spans="2:2" ht="15.75" customHeight="1" x14ac:dyDescent="0.25">
      <c r="B506" s="4"/>
    </row>
    <row r="507" spans="2:2" ht="15.75" customHeight="1" x14ac:dyDescent="0.25">
      <c r="B507" s="4"/>
    </row>
    <row r="508" spans="2:2" ht="15.75" customHeight="1" x14ac:dyDescent="0.25">
      <c r="B508" s="4"/>
    </row>
    <row r="509" spans="2:2" ht="15.75" customHeight="1" x14ac:dyDescent="0.25">
      <c r="B509" s="4"/>
    </row>
    <row r="510" spans="2:2" ht="15.75" customHeight="1" x14ac:dyDescent="0.25">
      <c r="B510" s="4"/>
    </row>
    <row r="511" spans="2:2" ht="15.75" customHeight="1" x14ac:dyDescent="0.25">
      <c r="B511" s="4"/>
    </row>
    <row r="512" spans="2:2" ht="15.75" customHeight="1" x14ac:dyDescent="0.25">
      <c r="B512" s="4"/>
    </row>
    <row r="513" spans="2:2" ht="15.75" customHeight="1" x14ac:dyDescent="0.25">
      <c r="B513" s="4"/>
    </row>
    <row r="514" spans="2:2" ht="15.75" customHeight="1" x14ac:dyDescent="0.25">
      <c r="B514" s="4"/>
    </row>
    <row r="515" spans="2:2" ht="15.75" customHeight="1" x14ac:dyDescent="0.25">
      <c r="B515" s="4"/>
    </row>
    <row r="516" spans="2:2" ht="15.75" customHeight="1" x14ac:dyDescent="0.25">
      <c r="B516" s="4"/>
    </row>
    <row r="517" spans="2:2" ht="15.75" customHeight="1" x14ac:dyDescent="0.25">
      <c r="B517" s="4"/>
    </row>
    <row r="518" spans="2:2" ht="15.75" customHeight="1" x14ac:dyDescent="0.25">
      <c r="B518" s="4"/>
    </row>
    <row r="519" spans="2:2" ht="15.75" customHeight="1" x14ac:dyDescent="0.25">
      <c r="B519" s="4"/>
    </row>
    <row r="520" spans="2:2" ht="15.75" customHeight="1" x14ac:dyDescent="0.25">
      <c r="B520" s="4"/>
    </row>
    <row r="521" spans="2:2" ht="15.75" customHeight="1" x14ac:dyDescent="0.25">
      <c r="B521" s="4"/>
    </row>
    <row r="522" spans="2:2" ht="15.75" customHeight="1" x14ac:dyDescent="0.25">
      <c r="B522" s="4"/>
    </row>
    <row r="523" spans="2:2" ht="15.75" customHeight="1" x14ac:dyDescent="0.25">
      <c r="B523" s="4"/>
    </row>
    <row r="524" spans="2:2" ht="15.75" customHeight="1" x14ac:dyDescent="0.25">
      <c r="B524" s="4"/>
    </row>
    <row r="525" spans="2:2" ht="15.75" customHeight="1" x14ac:dyDescent="0.25">
      <c r="B525" s="4"/>
    </row>
    <row r="526" spans="2:2" ht="15.75" customHeight="1" x14ac:dyDescent="0.25">
      <c r="B526" s="4"/>
    </row>
    <row r="527" spans="2:2" ht="15.75" customHeight="1" x14ac:dyDescent="0.25">
      <c r="B527" s="4"/>
    </row>
    <row r="528" spans="2:2" ht="15.75" customHeight="1" x14ac:dyDescent="0.25">
      <c r="B528" s="4"/>
    </row>
    <row r="529" spans="2:2" ht="15.75" customHeight="1" x14ac:dyDescent="0.25">
      <c r="B529" s="4"/>
    </row>
    <row r="530" spans="2:2" ht="15.75" customHeight="1" x14ac:dyDescent="0.25">
      <c r="B530" s="4"/>
    </row>
    <row r="531" spans="2:2" ht="15.75" customHeight="1" x14ac:dyDescent="0.25">
      <c r="B531" s="4"/>
    </row>
    <row r="532" spans="2:2" ht="15.75" customHeight="1" x14ac:dyDescent="0.25">
      <c r="B532" s="4"/>
    </row>
    <row r="533" spans="2:2" ht="15.75" customHeight="1" x14ac:dyDescent="0.25">
      <c r="B533" s="4"/>
    </row>
    <row r="534" spans="2:2" ht="15.75" customHeight="1" x14ac:dyDescent="0.25">
      <c r="B534" s="4"/>
    </row>
    <row r="535" spans="2:2" ht="15.75" customHeight="1" x14ac:dyDescent="0.25">
      <c r="B535" s="4"/>
    </row>
    <row r="536" spans="2:2" ht="15.75" customHeight="1" x14ac:dyDescent="0.25">
      <c r="B536" s="4"/>
    </row>
    <row r="537" spans="2:2" ht="15.75" customHeight="1" x14ac:dyDescent="0.25">
      <c r="B537" s="4"/>
    </row>
    <row r="538" spans="2:2" ht="15.75" customHeight="1" x14ac:dyDescent="0.25">
      <c r="B538" s="4"/>
    </row>
    <row r="539" spans="2:2" ht="15.75" customHeight="1" x14ac:dyDescent="0.25">
      <c r="B539" s="4"/>
    </row>
    <row r="540" spans="2:2" ht="15.75" customHeight="1" x14ac:dyDescent="0.25">
      <c r="B540" s="4"/>
    </row>
    <row r="541" spans="2:2" ht="15.75" customHeight="1" x14ac:dyDescent="0.25">
      <c r="B541" s="4"/>
    </row>
    <row r="542" spans="2:2" ht="15.75" customHeight="1" x14ac:dyDescent="0.25">
      <c r="B542" s="4"/>
    </row>
    <row r="543" spans="2:2" ht="15.75" customHeight="1" x14ac:dyDescent="0.25">
      <c r="B543" s="4"/>
    </row>
    <row r="544" spans="2:2" ht="15.75" customHeight="1" x14ac:dyDescent="0.25">
      <c r="B544" s="4"/>
    </row>
    <row r="545" spans="2:2" ht="15.75" customHeight="1" x14ac:dyDescent="0.25">
      <c r="B545" s="4"/>
    </row>
    <row r="546" spans="2:2" ht="15.75" customHeight="1" x14ac:dyDescent="0.25">
      <c r="B546" s="4"/>
    </row>
    <row r="547" spans="2:2" ht="15.75" customHeight="1" x14ac:dyDescent="0.25">
      <c r="B547" s="4"/>
    </row>
    <row r="548" spans="2:2" ht="15.75" customHeight="1" x14ac:dyDescent="0.25">
      <c r="B548" s="4"/>
    </row>
    <row r="549" spans="2:2" ht="15.75" customHeight="1" x14ac:dyDescent="0.25">
      <c r="B549" s="4"/>
    </row>
    <row r="550" spans="2:2" ht="15.75" customHeight="1" x14ac:dyDescent="0.25">
      <c r="B550" s="4"/>
    </row>
    <row r="551" spans="2:2" ht="15.75" customHeight="1" x14ac:dyDescent="0.25">
      <c r="B551" s="4"/>
    </row>
    <row r="552" spans="2:2" ht="15.75" customHeight="1" x14ac:dyDescent="0.25">
      <c r="B552" s="4"/>
    </row>
    <row r="553" spans="2:2" ht="15.75" customHeight="1" x14ac:dyDescent="0.25">
      <c r="B553" s="4"/>
    </row>
    <row r="554" spans="2:2" ht="15.75" customHeight="1" x14ac:dyDescent="0.25">
      <c r="B554" s="4"/>
    </row>
    <row r="555" spans="2:2" ht="15.75" customHeight="1" x14ac:dyDescent="0.25">
      <c r="B555" s="4"/>
    </row>
    <row r="556" spans="2:2" ht="15.75" customHeight="1" x14ac:dyDescent="0.25">
      <c r="B556" s="4"/>
    </row>
    <row r="557" spans="2:2" ht="15.75" customHeight="1" x14ac:dyDescent="0.25">
      <c r="B557" s="4"/>
    </row>
    <row r="558" spans="2:2" ht="15.75" customHeight="1" x14ac:dyDescent="0.25">
      <c r="B558" s="4"/>
    </row>
    <row r="559" spans="2:2" ht="15.75" customHeight="1" x14ac:dyDescent="0.25">
      <c r="B559" s="4"/>
    </row>
    <row r="560" spans="2:2" ht="15.75" customHeight="1" x14ac:dyDescent="0.25">
      <c r="B560" s="4"/>
    </row>
    <row r="561" spans="2:2" ht="15.75" customHeight="1" x14ac:dyDescent="0.25">
      <c r="B561" s="4"/>
    </row>
    <row r="562" spans="2:2" ht="15.75" customHeight="1" x14ac:dyDescent="0.25">
      <c r="B562" s="4"/>
    </row>
    <row r="563" spans="2:2" ht="15.75" customHeight="1" x14ac:dyDescent="0.25">
      <c r="B563" s="4"/>
    </row>
    <row r="564" spans="2:2" ht="15.75" customHeight="1" x14ac:dyDescent="0.25">
      <c r="B564" s="4"/>
    </row>
    <row r="565" spans="2:2" ht="15.75" customHeight="1" x14ac:dyDescent="0.25">
      <c r="B565" s="4"/>
    </row>
    <row r="566" spans="2:2" ht="15.75" customHeight="1" x14ac:dyDescent="0.25">
      <c r="B566" s="4"/>
    </row>
    <row r="567" spans="2:2" ht="15.75" customHeight="1" x14ac:dyDescent="0.25">
      <c r="B567" s="4"/>
    </row>
    <row r="568" spans="2:2" ht="15.75" customHeight="1" x14ac:dyDescent="0.25">
      <c r="B568" s="4"/>
    </row>
    <row r="569" spans="2:2" ht="15.75" customHeight="1" x14ac:dyDescent="0.25">
      <c r="B569" s="4"/>
    </row>
    <row r="570" spans="2:2" ht="15.75" customHeight="1" x14ac:dyDescent="0.25">
      <c r="B570" s="4"/>
    </row>
    <row r="571" spans="2:2" ht="15.75" customHeight="1" x14ac:dyDescent="0.25">
      <c r="B571" s="4"/>
    </row>
    <row r="572" spans="2:2" ht="15.75" customHeight="1" x14ac:dyDescent="0.25">
      <c r="B572" s="4"/>
    </row>
    <row r="573" spans="2:2" ht="15.75" customHeight="1" x14ac:dyDescent="0.25">
      <c r="B573" s="4"/>
    </row>
    <row r="574" spans="2:2" ht="15.75" customHeight="1" x14ac:dyDescent="0.25">
      <c r="B574" s="4"/>
    </row>
    <row r="575" spans="2:2" ht="15.75" customHeight="1" x14ac:dyDescent="0.25">
      <c r="B575" s="4"/>
    </row>
    <row r="576" spans="2:2" ht="15.75" customHeight="1" x14ac:dyDescent="0.25">
      <c r="B576" s="4"/>
    </row>
    <row r="577" spans="2:2" ht="15.75" customHeight="1" x14ac:dyDescent="0.25">
      <c r="B577" s="4"/>
    </row>
    <row r="578" spans="2:2" ht="15.75" customHeight="1" x14ac:dyDescent="0.25">
      <c r="B578" s="4"/>
    </row>
    <row r="579" spans="2:2" ht="15.75" customHeight="1" x14ac:dyDescent="0.25">
      <c r="B579" s="4"/>
    </row>
    <row r="580" spans="2:2" ht="15.75" customHeight="1" x14ac:dyDescent="0.25">
      <c r="B580" s="4"/>
    </row>
    <row r="581" spans="2:2" ht="15.75" customHeight="1" x14ac:dyDescent="0.25">
      <c r="B581" s="4"/>
    </row>
    <row r="582" spans="2:2" ht="15.75" customHeight="1" x14ac:dyDescent="0.25">
      <c r="B582" s="4"/>
    </row>
    <row r="583" spans="2:2" ht="15.75" customHeight="1" x14ac:dyDescent="0.25">
      <c r="B583" s="4"/>
    </row>
    <row r="584" spans="2:2" ht="15.75" customHeight="1" x14ac:dyDescent="0.25">
      <c r="B584" s="4"/>
    </row>
    <row r="585" spans="2:2" ht="15.75" customHeight="1" x14ac:dyDescent="0.25">
      <c r="B585" s="4"/>
    </row>
    <row r="586" spans="2:2" ht="15.75" customHeight="1" x14ac:dyDescent="0.25">
      <c r="B586" s="4"/>
    </row>
    <row r="587" spans="2:2" ht="15.75" customHeight="1" x14ac:dyDescent="0.25">
      <c r="B587" s="4"/>
    </row>
    <row r="588" spans="2:2" ht="15.75" customHeight="1" x14ac:dyDescent="0.25">
      <c r="B588" s="4"/>
    </row>
    <row r="589" spans="2:2" ht="15.75" customHeight="1" x14ac:dyDescent="0.25">
      <c r="B589" s="4"/>
    </row>
    <row r="590" spans="2:2" ht="15.75" customHeight="1" x14ac:dyDescent="0.25">
      <c r="B590" s="4"/>
    </row>
    <row r="591" spans="2:2" ht="15.75" customHeight="1" x14ac:dyDescent="0.25">
      <c r="B591" s="4"/>
    </row>
    <row r="592" spans="2:2" ht="15.75" customHeight="1" x14ac:dyDescent="0.25">
      <c r="B592" s="4"/>
    </row>
    <row r="593" spans="2:2" ht="15.75" customHeight="1" x14ac:dyDescent="0.25">
      <c r="B593" s="4"/>
    </row>
    <row r="594" spans="2:2" ht="15.75" customHeight="1" x14ac:dyDescent="0.25">
      <c r="B594" s="4"/>
    </row>
    <row r="595" spans="2:2" ht="15.75" customHeight="1" x14ac:dyDescent="0.25">
      <c r="B595" s="4"/>
    </row>
    <row r="596" spans="2:2" ht="15.75" customHeight="1" x14ac:dyDescent="0.25">
      <c r="B596" s="4"/>
    </row>
    <row r="597" spans="2:2" ht="15.75" customHeight="1" x14ac:dyDescent="0.25">
      <c r="B597" s="4"/>
    </row>
    <row r="598" spans="2:2" ht="15.75" customHeight="1" x14ac:dyDescent="0.25">
      <c r="B598" s="4"/>
    </row>
    <row r="599" spans="2:2" ht="15.75" customHeight="1" x14ac:dyDescent="0.25">
      <c r="B599" s="4"/>
    </row>
    <row r="600" spans="2:2" ht="15.75" customHeight="1" x14ac:dyDescent="0.25">
      <c r="B600" s="4"/>
    </row>
    <row r="601" spans="2:2" ht="15.75" customHeight="1" x14ac:dyDescent="0.25">
      <c r="B601" s="4"/>
    </row>
    <row r="602" spans="2:2" ht="15.75" customHeight="1" x14ac:dyDescent="0.25">
      <c r="B602" s="4"/>
    </row>
    <row r="603" spans="2:2" ht="15.75" customHeight="1" x14ac:dyDescent="0.25">
      <c r="B603" s="4"/>
    </row>
    <row r="604" spans="2:2" ht="15.75" customHeight="1" x14ac:dyDescent="0.25">
      <c r="B604" s="4"/>
    </row>
    <row r="605" spans="2:2" ht="15.75" customHeight="1" x14ac:dyDescent="0.25">
      <c r="B605" s="4"/>
    </row>
    <row r="606" spans="2:2" ht="15.75" customHeight="1" x14ac:dyDescent="0.25">
      <c r="B606" s="4"/>
    </row>
    <row r="607" spans="2:2" ht="15.75" customHeight="1" x14ac:dyDescent="0.25">
      <c r="B607" s="4"/>
    </row>
    <row r="608" spans="2:2" ht="15.75" customHeight="1" x14ac:dyDescent="0.25">
      <c r="B608" s="4"/>
    </row>
    <row r="609" spans="2:2" ht="15.75" customHeight="1" x14ac:dyDescent="0.25">
      <c r="B609" s="4"/>
    </row>
    <row r="610" spans="2:2" ht="15.75" customHeight="1" x14ac:dyDescent="0.25">
      <c r="B610" s="4"/>
    </row>
    <row r="611" spans="2:2" ht="15.75" customHeight="1" x14ac:dyDescent="0.25">
      <c r="B611" s="4"/>
    </row>
    <row r="612" spans="2:2" ht="15.75" customHeight="1" x14ac:dyDescent="0.25">
      <c r="B612" s="4"/>
    </row>
    <row r="613" spans="2:2" ht="15.75" customHeight="1" x14ac:dyDescent="0.25">
      <c r="B613" s="4"/>
    </row>
    <row r="614" spans="2:2" ht="15.75" customHeight="1" x14ac:dyDescent="0.25">
      <c r="B614" s="4"/>
    </row>
    <row r="615" spans="2:2" ht="15.75" customHeight="1" x14ac:dyDescent="0.25">
      <c r="B615" s="4"/>
    </row>
    <row r="616" spans="2:2" ht="15.75" customHeight="1" x14ac:dyDescent="0.25">
      <c r="B616" s="4"/>
    </row>
    <row r="617" spans="2:2" ht="15.75" customHeight="1" x14ac:dyDescent="0.25">
      <c r="B617" s="4"/>
    </row>
    <row r="618" spans="2:2" ht="15.75" customHeight="1" x14ac:dyDescent="0.25">
      <c r="B618" s="4"/>
    </row>
    <row r="619" spans="2:2" ht="15.75" customHeight="1" x14ac:dyDescent="0.25">
      <c r="B619" s="4"/>
    </row>
    <row r="620" spans="2:2" ht="15.75" customHeight="1" x14ac:dyDescent="0.25">
      <c r="B620" s="4"/>
    </row>
    <row r="621" spans="2:2" ht="15.75" customHeight="1" x14ac:dyDescent="0.25">
      <c r="B621" s="4"/>
    </row>
    <row r="622" spans="2:2" ht="15.75" customHeight="1" x14ac:dyDescent="0.25">
      <c r="B622" s="4"/>
    </row>
    <row r="623" spans="2:2" ht="15.75" customHeight="1" x14ac:dyDescent="0.25">
      <c r="B623" s="4"/>
    </row>
    <row r="624" spans="2:2" ht="15.75" customHeight="1" x14ac:dyDescent="0.25">
      <c r="B624" s="4"/>
    </row>
    <row r="625" spans="2:2" ht="15.75" customHeight="1" x14ac:dyDescent="0.25">
      <c r="B625" s="4"/>
    </row>
    <row r="626" spans="2:2" ht="15.75" customHeight="1" x14ac:dyDescent="0.25">
      <c r="B626" s="4"/>
    </row>
    <row r="627" spans="2:2" ht="15.75" customHeight="1" x14ac:dyDescent="0.25">
      <c r="B627" s="4"/>
    </row>
    <row r="628" spans="2:2" ht="15.75" customHeight="1" x14ac:dyDescent="0.25">
      <c r="B628" s="4"/>
    </row>
    <row r="629" spans="2:2" ht="15.75" customHeight="1" x14ac:dyDescent="0.25">
      <c r="B629" s="4"/>
    </row>
    <row r="630" spans="2:2" ht="15.75" customHeight="1" x14ac:dyDescent="0.25">
      <c r="B630" s="4"/>
    </row>
    <row r="631" spans="2:2" ht="15.75" customHeight="1" x14ac:dyDescent="0.25">
      <c r="B631" s="4"/>
    </row>
    <row r="632" spans="2:2" ht="15.75" customHeight="1" x14ac:dyDescent="0.25">
      <c r="B632" s="4"/>
    </row>
    <row r="633" spans="2:2" ht="15.75" customHeight="1" x14ac:dyDescent="0.25">
      <c r="B633" s="4"/>
    </row>
    <row r="634" spans="2:2" ht="15.75" customHeight="1" x14ac:dyDescent="0.25">
      <c r="B634" s="4"/>
    </row>
    <row r="635" spans="2:2" ht="15.75" customHeight="1" x14ac:dyDescent="0.25">
      <c r="B635" s="4"/>
    </row>
    <row r="636" spans="2:2" ht="15.75" customHeight="1" x14ac:dyDescent="0.25">
      <c r="B636" s="4"/>
    </row>
    <row r="637" spans="2:2" ht="15.75" customHeight="1" x14ac:dyDescent="0.25">
      <c r="B637" s="4"/>
    </row>
    <row r="638" spans="2:2" ht="15.75" customHeight="1" x14ac:dyDescent="0.25">
      <c r="B638" s="4"/>
    </row>
    <row r="639" spans="2:2" ht="15.75" customHeight="1" x14ac:dyDescent="0.25">
      <c r="B639" s="4"/>
    </row>
    <row r="640" spans="2:2" ht="15.75" customHeight="1" x14ac:dyDescent="0.25">
      <c r="B640" s="4"/>
    </row>
    <row r="641" spans="2:2" ht="15.75" customHeight="1" x14ac:dyDescent="0.25">
      <c r="B641" s="4"/>
    </row>
    <row r="642" spans="2:2" ht="15.75" customHeight="1" x14ac:dyDescent="0.25">
      <c r="B642" s="4"/>
    </row>
    <row r="643" spans="2:2" ht="15.75" customHeight="1" x14ac:dyDescent="0.25">
      <c r="B643" s="4"/>
    </row>
    <row r="644" spans="2:2" ht="15.75" customHeight="1" x14ac:dyDescent="0.25">
      <c r="B644" s="4"/>
    </row>
    <row r="645" spans="2:2" ht="15.75" customHeight="1" x14ac:dyDescent="0.25">
      <c r="B645" s="4"/>
    </row>
    <row r="646" spans="2:2" ht="15.75" customHeight="1" x14ac:dyDescent="0.25">
      <c r="B646" s="4"/>
    </row>
    <row r="647" spans="2:2" ht="15.75" customHeight="1" x14ac:dyDescent="0.25">
      <c r="B647" s="4"/>
    </row>
    <row r="648" spans="2:2" ht="15.75" customHeight="1" x14ac:dyDescent="0.25">
      <c r="B648" s="4"/>
    </row>
    <row r="649" spans="2:2" ht="15.75" customHeight="1" x14ac:dyDescent="0.25">
      <c r="B649" s="4"/>
    </row>
    <row r="650" spans="2:2" ht="15.75" customHeight="1" x14ac:dyDescent="0.25">
      <c r="B650" s="4"/>
    </row>
    <row r="651" spans="2:2" ht="15.75" customHeight="1" x14ac:dyDescent="0.25">
      <c r="B651" s="4"/>
    </row>
    <row r="652" spans="2:2" ht="15.75" customHeight="1" x14ac:dyDescent="0.25">
      <c r="B652" s="4"/>
    </row>
    <row r="653" spans="2:2" ht="15.75" customHeight="1" x14ac:dyDescent="0.25">
      <c r="B653" s="4"/>
    </row>
    <row r="654" spans="2:2" ht="15.75" customHeight="1" x14ac:dyDescent="0.25">
      <c r="B654" s="4"/>
    </row>
    <row r="655" spans="2:2" ht="15.75" customHeight="1" x14ac:dyDescent="0.25">
      <c r="B655" s="4"/>
    </row>
    <row r="656" spans="2:2" ht="15.75" customHeight="1" x14ac:dyDescent="0.25">
      <c r="B656" s="4"/>
    </row>
    <row r="657" spans="2:2" ht="15.75" customHeight="1" x14ac:dyDescent="0.25">
      <c r="B657" s="4"/>
    </row>
    <row r="658" spans="2:2" ht="15.75" customHeight="1" x14ac:dyDescent="0.25">
      <c r="B658" s="4"/>
    </row>
    <row r="659" spans="2:2" ht="15.75" customHeight="1" x14ac:dyDescent="0.25">
      <c r="B659" s="4"/>
    </row>
    <row r="660" spans="2:2" ht="15.75" customHeight="1" x14ac:dyDescent="0.25">
      <c r="B660" s="4"/>
    </row>
    <row r="661" spans="2:2" ht="15.75" customHeight="1" x14ac:dyDescent="0.25">
      <c r="B661" s="4"/>
    </row>
    <row r="662" spans="2:2" ht="15.75" customHeight="1" x14ac:dyDescent="0.25">
      <c r="B662" s="4"/>
    </row>
    <row r="663" spans="2:2" ht="15.75" customHeight="1" x14ac:dyDescent="0.25">
      <c r="B663" s="4"/>
    </row>
    <row r="664" spans="2:2" ht="15.75" customHeight="1" x14ac:dyDescent="0.25">
      <c r="B664" s="4"/>
    </row>
    <row r="665" spans="2:2" ht="15.75" customHeight="1" x14ac:dyDescent="0.25">
      <c r="B665" s="4"/>
    </row>
    <row r="666" spans="2:2" ht="15.75" customHeight="1" x14ac:dyDescent="0.25">
      <c r="B666" s="4"/>
    </row>
    <row r="667" spans="2:2" ht="15.75" customHeight="1" x14ac:dyDescent="0.25">
      <c r="B667" s="4"/>
    </row>
    <row r="668" spans="2:2" ht="15.75" customHeight="1" x14ac:dyDescent="0.25">
      <c r="B668" s="4"/>
    </row>
    <row r="669" spans="2:2" ht="15.75" customHeight="1" x14ac:dyDescent="0.25">
      <c r="B669" s="4"/>
    </row>
    <row r="670" spans="2:2" ht="15.75" customHeight="1" x14ac:dyDescent="0.25">
      <c r="B670" s="4"/>
    </row>
    <row r="671" spans="2:2" ht="15.75" customHeight="1" x14ac:dyDescent="0.25">
      <c r="B671" s="4"/>
    </row>
    <row r="672" spans="2:2" ht="15.75" customHeight="1" x14ac:dyDescent="0.25">
      <c r="B672" s="4"/>
    </row>
    <row r="673" spans="2:2" ht="15.75" customHeight="1" x14ac:dyDescent="0.25">
      <c r="B673" s="4"/>
    </row>
    <row r="674" spans="2:2" ht="15.75" customHeight="1" x14ac:dyDescent="0.25">
      <c r="B674" s="4"/>
    </row>
    <row r="675" spans="2:2" ht="15.75" customHeight="1" x14ac:dyDescent="0.25">
      <c r="B675" s="4"/>
    </row>
    <row r="676" spans="2:2" ht="15.75" customHeight="1" x14ac:dyDescent="0.25">
      <c r="B676" s="4"/>
    </row>
    <row r="677" spans="2:2" ht="15.75" customHeight="1" x14ac:dyDescent="0.25">
      <c r="B677" s="4"/>
    </row>
    <row r="678" spans="2:2" ht="15.75" customHeight="1" x14ac:dyDescent="0.25">
      <c r="B678" s="4"/>
    </row>
    <row r="679" spans="2:2" ht="15.75" customHeight="1" x14ac:dyDescent="0.25">
      <c r="B679" s="4"/>
    </row>
    <row r="680" spans="2:2" ht="15.75" customHeight="1" x14ac:dyDescent="0.25">
      <c r="B680" s="4"/>
    </row>
    <row r="681" spans="2:2" ht="15.75" customHeight="1" x14ac:dyDescent="0.25">
      <c r="B681" s="4"/>
    </row>
    <row r="682" spans="2:2" ht="15.75" customHeight="1" x14ac:dyDescent="0.25">
      <c r="B682" s="4"/>
    </row>
    <row r="683" spans="2:2" ht="15.75" customHeight="1" x14ac:dyDescent="0.25">
      <c r="B683" s="4"/>
    </row>
    <row r="684" spans="2:2" ht="15.75" customHeight="1" x14ac:dyDescent="0.25">
      <c r="B684" s="4"/>
    </row>
    <row r="685" spans="2:2" ht="15.75" customHeight="1" x14ac:dyDescent="0.25">
      <c r="B685" s="4"/>
    </row>
    <row r="686" spans="2:2" ht="15.75" customHeight="1" x14ac:dyDescent="0.25">
      <c r="B686" s="4"/>
    </row>
    <row r="687" spans="2:2" ht="15.75" customHeight="1" x14ac:dyDescent="0.25">
      <c r="B687" s="4"/>
    </row>
    <row r="688" spans="2:2" ht="15.75" customHeight="1" x14ac:dyDescent="0.25">
      <c r="B688" s="4"/>
    </row>
    <row r="689" spans="2:2" ht="15.75" customHeight="1" x14ac:dyDescent="0.25">
      <c r="B689" s="4"/>
    </row>
    <row r="690" spans="2:2" ht="15.75" customHeight="1" x14ac:dyDescent="0.25">
      <c r="B690" s="4"/>
    </row>
    <row r="691" spans="2:2" ht="15.75" customHeight="1" x14ac:dyDescent="0.25">
      <c r="B691" s="4"/>
    </row>
    <row r="692" spans="2:2" ht="15.75" customHeight="1" x14ac:dyDescent="0.25">
      <c r="B692" s="4"/>
    </row>
    <row r="693" spans="2:2" ht="15.75" customHeight="1" x14ac:dyDescent="0.25">
      <c r="B693" s="4"/>
    </row>
    <row r="694" spans="2:2" ht="15.75" customHeight="1" x14ac:dyDescent="0.25">
      <c r="B694" s="4"/>
    </row>
    <row r="695" spans="2:2" ht="15.75" customHeight="1" x14ac:dyDescent="0.25">
      <c r="B695" s="4"/>
    </row>
    <row r="696" spans="2:2" ht="15.75" customHeight="1" x14ac:dyDescent="0.25">
      <c r="B696" s="4"/>
    </row>
    <row r="697" spans="2:2" ht="15.75" customHeight="1" x14ac:dyDescent="0.25">
      <c r="B697" s="4"/>
    </row>
    <row r="698" spans="2:2" ht="15.75" customHeight="1" x14ac:dyDescent="0.25">
      <c r="B698" s="4"/>
    </row>
    <row r="699" spans="2:2" ht="15.75" customHeight="1" x14ac:dyDescent="0.25">
      <c r="B699" s="4"/>
    </row>
    <row r="700" spans="2:2" ht="15.75" customHeight="1" x14ac:dyDescent="0.25">
      <c r="B700" s="4"/>
    </row>
    <row r="701" spans="2:2" ht="15.75" customHeight="1" x14ac:dyDescent="0.25">
      <c r="B701" s="4"/>
    </row>
    <row r="702" spans="2:2" ht="15.75" customHeight="1" x14ac:dyDescent="0.25">
      <c r="B702" s="4"/>
    </row>
    <row r="703" spans="2:2" ht="15.75" customHeight="1" x14ac:dyDescent="0.25">
      <c r="B703" s="4"/>
    </row>
    <row r="704" spans="2:2" ht="15.75" customHeight="1" x14ac:dyDescent="0.25">
      <c r="B704" s="4"/>
    </row>
    <row r="705" spans="2:2" ht="15.75" customHeight="1" x14ac:dyDescent="0.25">
      <c r="B705" s="4"/>
    </row>
    <row r="706" spans="2:2" ht="15.75" customHeight="1" x14ac:dyDescent="0.25">
      <c r="B706" s="4"/>
    </row>
    <row r="707" spans="2:2" ht="15.75" customHeight="1" x14ac:dyDescent="0.25">
      <c r="B707" s="4"/>
    </row>
    <row r="708" spans="2:2" ht="15.75" customHeight="1" x14ac:dyDescent="0.25">
      <c r="B708" s="4"/>
    </row>
    <row r="709" spans="2:2" ht="15.75" customHeight="1" x14ac:dyDescent="0.25">
      <c r="B709" s="4"/>
    </row>
    <row r="710" spans="2:2" ht="15.75" customHeight="1" x14ac:dyDescent="0.25">
      <c r="B710" s="4"/>
    </row>
    <row r="711" spans="2:2" ht="15.75" customHeight="1" x14ac:dyDescent="0.25">
      <c r="B711" s="4"/>
    </row>
    <row r="712" spans="2:2" ht="15.75" customHeight="1" x14ac:dyDescent="0.25">
      <c r="B712" s="4"/>
    </row>
    <row r="713" spans="2:2" ht="15.75" customHeight="1" x14ac:dyDescent="0.25">
      <c r="B713" s="4"/>
    </row>
    <row r="714" spans="2:2" ht="15.75" customHeight="1" x14ac:dyDescent="0.25">
      <c r="B714" s="4"/>
    </row>
    <row r="715" spans="2:2" ht="15.75" customHeight="1" x14ac:dyDescent="0.25">
      <c r="B715" s="4"/>
    </row>
    <row r="716" spans="2:2" ht="15.75" customHeight="1" x14ac:dyDescent="0.25">
      <c r="B716" s="4"/>
    </row>
    <row r="717" spans="2:2" ht="15.75" customHeight="1" x14ac:dyDescent="0.25">
      <c r="B717" s="4"/>
    </row>
    <row r="718" spans="2:2" ht="15.75" customHeight="1" x14ac:dyDescent="0.25">
      <c r="B718" s="4"/>
    </row>
    <row r="719" spans="2:2" ht="15.75" customHeight="1" x14ac:dyDescent="0.25">
      <c r="B719" s="4"/>
    </row>
    <row r="720" spans="2:2" ht="15.75" customHeight="1" x14ac:dyDescent="0.25">
      <c r="B720" s="4"/>
    </row>
    <row r="721" spans="2:2" ht="15.75" customHeight="1" x14ac:dyDescent="0.25">
      <c r="B721" s="4"/>
    </row>
    <row r="722" spans="2:2" ht="15.75" customHeight="1" x14ac:dyDescent="0.25">
      <c r="B722" s="4"/>
    </row>
    <row r="723" spans="2:2" ht="15.75" customHeight="1" x14ac:dyDescent="0.25">
      <c r="B723" s="4"/>
    </row>
    <row r="724" spans="2:2" ht="15.75" customHeight="1" x14ac:dyDescent="0.25">
      <c r="B724" s="4"/>
    </row>
    <row r="725" spans="2:2" ht="15.75" customHeight="1" x14ac:dyDescent="0.25">
      <c r="B725" s="4"/>
    </row>
    <row r="726" spans="2:2" ht="15.75" customHeight="1" x14ac:dyDescent="0.25">
      <c r="B726" s="4"/>
    </row>
    <row r="727" spans="2:2" ht="15.75" customHeight="1" x14ac:dyDescent="0.25">
      <c r="B727" s="4"/>
    </row>
    <row r="728" spans="2:2" ht="15.75" customHeight="1" x14ac:dyDescent="0.25">
      <c r="B728" s="4"/>
    </row>
    <row r="729" spans="2:2" ht="15.75" customHeight="1" x14ac:dyDescent="0.25">
      <c r="B729" s="4"/>
    </row>
    <row r="730" spans="2:2" ht="15.75" customHeight="1" x14ac:dyDescent="0.25">
      <c r="B730" s="4"/>
    </row>
    <row r="731" spans="2:2" ht="15.75" customHeight="1" x14ac:dyDescent="0.25">
      <c r="B731" s="4"/>
    </row>
    <row r="732" spans="2:2" ht="15.75" customHeight="1" x14ac:dyDescent="0.25">
      <c r="B732" s="4"/>
    </row>
    <row r="733" spans="2:2" ht="15.75" customHeight="1" x14ac:dyDescent="0.25">
      <c r="B733" s="4"/>
    </row>
    <row r="734" spans="2:2" ht="15.75" customHeight="1" x14ac:dyDescent="0.25">
      <c r="B734" s="4"/>
    </row>
    <row r="735" spans="2:2" ht="15.75" customHeight="1" x14ac:dyDescent="0.25">
      <c r="B735" s="4"/>
    </row>
    <row r="736" spans="2:2" ht="15.75" customHeight="1" x14ac:dyDescent="0.25">
      <c r="B736" s="4"/>
    </row>
    <row r="737" spans="2:2" ht="15.75" customHeight="1" x14ac:dyDescent="0.25">
      <c r="B737" s="4"/>
    </row>
    <row r="738" spans="2:2" ht="15.75" customHeight="1" x14ac:dyDescent="0.25">
      <c r="B738" s="4"/>
    </row>
    <row r="739" spans="2:2" ht="15.75" customHeight="1" x14ac:dyDescent="0.25">
      <c r="B739" s="4"/>
    </row>
    <row r="740" spans="2:2" ht="15.75" customHeight="1" x14ac:dyDescent="0.25">
      <c r="B740" s="4"/>
    </row>
    <row r="741" spans="2:2" ht="15.75" customHeight="1" x14ac:dyDescent="0.25">
      <c r="B741" s="4"/>
    </row>
    <row r="742" spans="2:2" ht="15.75" customHeight="1" x14ac:dyDescent="0.25">
      <c r="B742" s="4"/>
    </row>
    <row r="743" spans="2:2" ht="15.75" customHeight="1" x14ac:dyDescent="0.25">
      <c r="B743" s="4"/>
    </row>
    <row r="744" spans="2:2" ht="15.75" customHeight="1" x14ac:dyDescent="0.25">
      <c r="B744" s="4"/>
    </row>
    <row r="745" spans="2:2" ht="15.75" customHeight="1" x14ac:dyDescent="0.25">
      <c r="B745" s="4"/>
    </row>
    <row r="746" spans="2:2" ht="15.75" customHeight="1" x14ac:dyDescent="0.25">
      <c r="B746" s="4"/>
    </row>
    <row r="747" spans="2:2" ht="15.75" customHeight="1" x14ac:dyDescent="0.25">
      <c r="B747" s="4"/>
    </row>
    <row r="748" spans="2:2" ht="15.75" customHeight="1" x14ac:dyDescent="0.25">
      <c r="B748" s="4"/>
    </row>
    <row r="749" spans="2:2" ht="15.75" customHeight="1" x14ac:dyDescent="0.25">
      <c r="B749" s="4"/>
    </row>
    <row r="750" spans="2:2" ht="15.75" customHeight="1" x14ac:dyDescent="0.25">
      <c r="B750" s="4"/>
    </row>
    <row r="751" spans="2:2" ht="15.75" customHeight="1" x14ac:dyDescent="0.25">
      <c r="B751" s="4"/>
    </row>
    <row r="752" spans="2:2" ht="15.75" customHeight="1" x14ac:dyDescent="0.25">
      <c r="B752" s="4"/>
    </row>
    <row r="753" spans="2:2" ht="15.75" customHeight="1" x14ac:dyDescent="0.25">
      <c r="B753" s="4"/>
    </row>
    <row r="754" spans="2:2" ht="15.75" customHeight="1" x14ac:dyDescent="0.25">
      <c r="B754" s="4"/>
    </row>
    <row r="755" spans="2:2" ht="15.75" customHeight="1" x14ac:dyDescent="0.25">
      <c r="B755" s="4"/>
    </row>
    <row r="756" spans="2:2" ht="15.75" customHeight="1" x14ac:dyDescent="0.25">
      <c r="B756" s="4"/>
    </row>
    <row r="757" spans="2:2" ht="15.75" customHeight="1" x14ac:dyDescent="0.25">
      <c r="B757" s="4"/>
    </row>
    <row r="758" spans="2:2" ht="15.75" customHeight="1" x14ac:dyDescent="0.25">
      <c r="B758" s="4"/>
    </row>
    <row r="759" spans="2:2" ht="15.75" customHeight="1" x14ac:dyDescent="0.25">
      <c r="B759" s="4"/>
    </row>
    <row r="760" spans="2:2" ht="15.75" customHeight="1" x14ac:dyDescent="0.25">
      <c r="B760" s="4"/>
    </row>
    <row r="761" spans="2:2" ht="15.75" customHeight="1" x14ac:dyDescent="0.25">
      <c r="B761" s="4"/>
    </row>
    <row r="762" spans="2:2" ht="15.75" customHeight="1" x14ac:dyDescent="0.25">
      <c r="B762" s="4"/>
    </row>
    <row r="763" spans="2:2" ht="15.75" customHeight="1" x14ac:dyDescent="0.25">
      <c r="B763" s="4"/>
    </row>
    <row r="764" spans="2:2" ht="15.75" customHeight="1" x14ac:dyDescent="0.25">
      <c r="B764" s="4"/>
    </row>
    <row r="765" spans="2:2" ht="15.75" customHeight="1" x14ac:dyDescent="0.25">
      <c r="B765" s="4"/>
    </row>
    <row r="766" spans="2:2" ht="15.75" customHeight="1" x14ac:dyDescent="0.25">
      <c r="B766" s="4"/>
    </row>
    <row r="767" spans="2:2" ht="15.75" customHeight="1" x14ac:dyDescent="0.25">
      <c r="B767" s="4"/>
    </row>
    <row r="768" spans="2:2" ht="15.75" customHeight="1" x14ac:dyDescent="0.25">
      <c r="B768" s="4"/>
    </row>
    <row r="769" spans="2:2" ht="15.75" customHeight="1" x14ac:dyDescent="0.25">
      <c r="B769" s="4"/>
    </row>
    <row r="770" spans="2:2" ht="15.75" customHeight="1" x14ac:dyDescent="0.25">
      <c r="B770" s="4"/>
    </row>
    <row r="771" spans="2:2" ht="15.75" customHeight="1" x14ac:dyDescent="0.25">
      <c r="B771" s="4"/>
    </row>
    <row r="772" spans="2:2" ht="15.75" customHeight="1" x14ac:dyDescent="0.25">
      <c r="B772" s="4"/>
    </row>
    <row r="773" spans="2:2" ht="15.75" customHeight="1" x14ac:dyDescent="0.25">
      <c r="B773" s="4"/>
    </row>
    <row r="774" spans="2:2" ht="15.75" customHeight="1" x14ac:dyDescent="0.25">
      <c r="B774" s="4"/>
    </row>
    <row r="775" spans="2:2" ht="15.75" customHeight="1" x14ac:dyDescent="0.25">
      <c r="B775" s="4"/>
    </row>
    <row r="776" spans="2:2" ht="15.75" customHeight="1" x14ac:dyDescent="0.25">
      <c r="B776" s="4"/>
    </row>
    <row r="777" spans="2:2" ht="15.75" customHeight="1" x14ac:dyDescent="0.25">
      <c r="B777" s="4"/>
    </row>
    <row r="778" spans="2:2" ht="15.75" customHeight="1" x14ac:dyDescent="0.25">
      <c r="B778" s="4"/>
    </row>
    <row r="779" spans="2:2" ht="15.75" customHeight="1" x14ac:dyDescent="0.25">
      <c r="B779" s="4"/>
    </row>
    <row r="780" spans="2:2" ht="15.75" customHeight="1" x14ac:dyDescent="0.25">
      <c r="B780" s="4"/>
    </row>
    <row r="781" spans="2:2" ht="15.75" customHeight="1" x14ac:dyDescent="0.25">
      <c r="B781" s="4"/>
    </row>
    <row r="782" spans="2:2" ht="15.75" customHeight="1" x14ac:dyDescent="0.25">
      <c r="B782" s="4"/>
    </row>
    <row r="783" spans="2:2" ht="15.75" customHeight="1" x14ac:dyDescent="0.25">
      <c r="B783" s="4"/>
    </row>
    <row r="784" spans="2:2" ht="15.75" customHeight="1" x14ac:dyDescent="0.25">
      <c r="B784" s="4"/>
    </row>
    <row r="785" spans="2:2" ht="15.75" customHeight="1" x14ac:dyDescent="0.25">
      <c r="B785" s="4"/>
    </row>
    <row r="786" spans="2:2" ht="15.75" customHeight="1" x14ac:dyDescent="0.25">
      <c r="B786" s="4"/>
    </row>
    <row r="787" spans="2:2" ht="15.75" customHeight="1" x14ac:dyDescent="0.25">
      <c r="B787" s="4"/>
    </row>
    <row r="788" spans="2:2" ht="15.75" customHeight="1" x14ac:dyDescent="0.25">
      <c r="B788" s="4"/>
    </row>
    <row r="789" spans="2:2" ht="15.75" customHeight="1" x14ac:dyDescent="0.25">
      <c r="B789" s="4"/>
    </row>
    <row r="790" spans="2:2" ht="15.75" customHeight="1" x14ac:dyDescent="0.25">
      <c r="B790" s="4"/>
    </row>
    <row r="791" spans="2:2" ht="15.75" customHeight="1" x14ac:dyDescent="0.25">
      <c r="B791" s="4"/>
    </row>
    <row r="792" spans="2:2" ht="15.75" customHeight="1" x14ac:dyDescent="0.25">
      <c r="B792" s="4"/>
    </row>
    <row r="793" spans="2:2" ht="15.75" customHeight="1" x14ac:dyDescent="0.25">
      <c r="B793" s="4"/>
    </row>
    <row r="794" spans="2:2" ht="15.75" customHeight="1" x14ac:dyDescent="0.25">
      <c r="B794" s="4"/>
    </row>
    <row r="795" spans="2:2" ht="15.75" customHeight="1" x14ac:dyDescent="0.25">
      <c r="B795" s="4"/>
    </row>
    <row r="796" spans="2:2" ht="15.75" customHeight="1" x14ac:dyDescent="0.25">
      <c r="B796" s="4"/>
    </row>
    <row r="797" spans="2:2" ht="15.75" customHeight="1" x14ac:dyDescent="0.25">
      <c r="B797" s="4"/>
    </row>
    <row r="798" spans="2:2" ht="15.75" customHeight="1" x14ac:dyDescent="0.25">
      <c r="B798" s="4"/>
    </row>
    <row r="799" spans="2:2" ht="15.75" customHeight="1" x14ac:dyDescent="0.25">
      <c r="B799" s="4"/>
    </row>
    <row r="800" spans="2:2" ht="15.75" customHeight="1" x14ac:dyDescent="0.25">
      <c r="B800" s="4"/>
    </row>
    <row r="801" spans="2:2" ht="15.75" customHeight="1" x14ac:dyDescent="0.25">
      <c r="B801" s="4"/>
    </row>
    <row r="802" spans="2:2" ht="15.75" customHeight="1" x14ac:dyDescent="0.25">
      <c r="B802" s="4"/>
    </row>
    <row r="803" spans="2:2" ht="15.75" customHeight="1" x14ac:dyDescent="0.25">
      <c r="B803" s="4"/>
    </row>
    <row r="804" spans="2:2" ht="15.75" customHeight="1" x14ac:dyDescent="0.25">
      <c r="B804" s="4"/>
    </row>
    <row r="805" spans="2:2" ht="15.75" customHeight="1" x14ac:dyDescent="0.25">
      <c r="B805" s="4"/>
    </row>
    <row r="806" spans="2:2" ht="15.75" customHeight="1" x14ac:dyDescent="0.25">
      <c r="B806" s="4"/>
    </row>
    <row r="807" spans="2:2" ht="15.75" customHeight="1" x14ac:dyDescent="0.25">
      <c r="B807" s="4"/>
    </row>
    <row r="808" spans="2:2" ht="15.75" customHeight="1" x14ac:dyDescent="0.25">
      <c r="B808" s="4"/>
    </row>
    <row r="809" spans="2:2" ht="15.75" customHeight="1" x14ac:dyDescent="0.25">
      <c r="B809" s="4"/>
    </row>
    <row r="810" spans="2:2" ht="15.75" customHeight="1" x14ac:dyDescent="0.25">
      <c r="B810" s="4"/>
    </row>
    <row r="811" spans="2:2" ht="15.75" customHeight="1" x14ac:dyDescent="0.25">
      <c r="B811" s="4"/>
    </row>
    <row r="812" spans="2:2" ht="15.75" customHeight="1" x14ac:dyDescent="0.25">
      <c r="B812" s="4"/>
    </row>
    <row r="813" spans="2:2" ht="15.75" customHeight="1" x14ac:dyDescent="0.25">
      <c r="B813" s="4"/>
    </row>
    <row r="814" spans="2:2" ht="15.75" customHeight="1" x14ac:dyDescent="0.25">
      <c r="B814" s="4"/>
    </row>
    <row r="815" spans="2:2" ht="15.75" customHeight="1" x14ac:dyDescent="0.25">
      <c r="B815" s="4"/>
    </row>
    <row r="816" spans="2:2" ht="15.75" customHeight="1" x14ac:dyDescent="0.25">
      <c r="B816" s="4"/>
    </row>
    <row r="817" spans="2:2" ht="15.75" customHeight="1" x14ac:dyDescent="0.25">
      <c r="B817" s="4"/>
    </row>
    <row r="818" spans="2:2" ht="15.75" customHeight="1" x14ac:dyDescent="0.25">
      <c r="B818" s="4"/>
    </row>
    <row r="819" spans="2:2" ht="15.75" customHeight="1" x14ac:dyDescent="0.25">
      <c r="B819" s="4"/>
    </row>
    <row r="820" spans="2:2" ht="15.75" customHeight="1" x14ac:dyDescent="0.25">
      <c r="B820" s="4"/>
    </row>
    <row r="821" spans="2:2" ht="15.75" customHeight="1" x14ac:dyDescent="0.25">
      <c r="B821" s="4"/>
    </row>
    <row r="822" spans="2:2" ht="15.75" customHeight="1" x14ac:dyDescent="0.25">
      <c r="B822" s="4"/>
    </row>
    <row r="823" spans="2:2" ht="15.75" customHeight="1" x14ac:dyDescent="0.25">
      <c r="B823" s="4"/>
    </row>
    <row r="824" spans="2:2" ht="15.75" customHeight="1" x14ac:dyDescent="0.25">
      <c r="B824" s="4"/>
    </row>
    <row r="825" spans="2:2" ht="15.75" customHeight="1" x14ac:dyDescent="0.25">
      <c r="B825" s="4"/>
    </row>
    <row r="826" spans="2:2" ht="15.75" customHeight="1" x14ac:dyDescent="0.25">
      <c r="B826" s="4"/>
    </row>
    <row r="827" spans="2:2" ht="15.75" customHeight="1" x14ac:dyDescent="0.25">
      <c r="B827" s="4"/>
    </row>
    <row r="828" spans="2:2" ht="15.75" customHeight="1" x14ac:dyDescent="0.25">
      <c r="B828" s="4"/>
    </row>
    <row r="829" spans="2:2" ht="15.75" customHeight="1" x14ac:dyDescent="0.25">
      <c r="B829" s="4"/>
    </row>
    <row r="830" spans="2:2" ht="15.75" customHeight="1" x14ac:dyDescent="0.25">
      <c r="B830" s="4"/>
    </row>
    <row r="831" spans="2:2" ht="15.75" customHeight="1" x14ac:dyDescent="0.25">
      <c r="B831" s="4"/>
    </row>
    <row r="832" spans="2:2" ht="15.75" customHeight="1" x14ac:dyDescent="0.25">
      <c r="B832" s="4"/>
    </row>
    <row r="833" spans="2:2" ht="15.75" customHeight="1" x14ac:dyDescent="0.25">
      <c r="B833" s="4"/>
    </row>
    <row r="834" spans="2:2" ht="15.75" customHeight="1" x14ac:dyDescent="0.25">
      <c r="B834" s="4"/>
    </row>
    <row r="835" spans="2:2" ht="15.75" customHeight="1" x14ac:dyDescent="0.25">
      <c r="B835" s="4"/>
    </row>
    <row r="836" spans="2:2" ht="15.75" customHeight="1" x14ac:dyDescent="0.25">
      <c r="B836" s="4"/>
    </row>
    <row r="837" spans="2:2" ht="15.75" customHeight="1" x14ac:dyDescent="0.25">
      <c r="B837" s="4"/>
    </row>
    <row r="838" spans="2:2" ht="15.75" customHeight="1" x14ac:dyDescent="0.25">
      <c r="B838" s="4"/>
    </row>
    <row r="839" spans="2:2" ht="15.75" customHeight="1" x14ac:dyDescent="0.25">
      <c r="B839" s="4"/>
    </row>
    <row r="840" spans="2:2" ht="15.75" customHeight="1" x14ac:dyDescent="0.25">
      <c r="B840" s="4"/>
    </row>
    <row r="841" spans="2:2" ht="15.75" customHeight="1" x14ac:dyDescent="0.25">
      <c r="B841" s="4"/>
    </row>
    <row r="842" spans="2:2" ht="15.75" customHeight="1" x14ac:dyDescent="0.25">
      <c r="B842" s="4"/>
    </row>
    <row r="843" spans="2:2" ht="15.75" customHeight="1" x14ac:dyDescent="0.25">
      <c r="B843" s="4"/>
    </row>
    <row r="844" spans="2:2" ht="15.75" customHeight="1" x14ac:dyDescent="0.25">
      <c r="B844" s="4"/>
    </row>
    <row r="845" spans="2:2" ht="15.75" customHeight="1" x14ac:dyDescent="0.25">
      <c r="B845" s="4"/>
    </row>
    <row r="846" spans="2:2" ht="15.75" customHeight="1" x14ac:dyDescent="0.25">
      <c r="B846" s="4"/>
    </row>
    <row r="847" spans="2:2" ht="15.75" customHeight="1" x14ac:dyDescent="0.25">
      <c r="B847" s="4"/>
    </row>
    <row r="848" spans="2:2" ht="15.75" customHeight="1" x14ac:dyDescent="0.25">
      <c r="B848" s="4"/>
    </row>
    <row r="849" spans="2:2" ht="15.75" customHeight="1" x14ac:dyDescent="0.25">
      <c r="B849" s="4"/>
    </row>
    <row r="850" spans="2:2" ht="15.75" customHeight="1" x14ac:dyDescent="0.25">
      <c r="B850" s="4"/>
    </row>
    <row r="851" spans="2:2" ht="15.75" customHeight="1" x14ac:dyDescent="0.25">
      <c r="B851" s="4"/>
    </row>
    <row r="852" spans="2:2" ht="15.75" customHeight="1" x14ac:dyDescent="0.25">
      <c r="B852" s="4"/>
    </row>
    <row r="853" spans="2:2" ht="15.75" customHeight="1" x14ac:dyDescent="0.25">
      <c r="B853" s="4"/>
    </row>
    <row r="854" spans="2:2" ht="15.75" customHeight="1" x14ac:dyDescent="0.25">
      <c r="B854" s="4"/>
    </row>
    <row r="855" spans="2:2" ht="15.75" customHeight="1" x14ac:dyDescent="0.25">
      <c r="B855" s="4"/>
    </row>
    <row r="856" spans="2:2" ht="15.75" customHeight="1" x14ac:dyDescent="0.25">
      <c r="B856" s="4"/>
    </row>
    <row r="857" spans="2:2" ht="15.75" customHeight="1" x14ac:dyDescent="0.25">
      <c r="B857" s="4"/>
    </row>
    <row r="858" spans="2:2" ht="15.75" customHeight="1" x14ac:dyDescent="0.25">
      <c r="B858" s="4"/>
    </row>
    <row r="859" spans="2:2" ht="15.75" customHeight="1" x14ac:dyDescent="0.25">
      <c r="B859" s="4"/>
    </row>
    <row r="860" spans="2:2" ht="15.75" customHeight="1" x14ac:dyDescent="0.25">
      <c r="B860" s="4"/>
    </row>
    <row r="861" spans="2:2" ht="15.75" customHeight="1" x14ac:dyDescent="0.25">
      <c r="B861" s="4"/>
    </row>
    <row r="862" spans="2:2" ht="15.75" customHeight="1" x14ac:dyDescent="0.25">
      <c r="B862" s="4"/>
    </row>
    <row r="863" spans="2:2" ht="15.75" customHeight="1" x14ac:dyDescent="0.25">
      <c r="B863" s="4"/>
    </row>
    <row r="864" spans="2:2" ht="15.75" customHeight="1" x14ac:dyDescent="0.25">
      <c r="B864" s="4"/>
    </row>
    <row r="865" spans="2:2" ht="15.75" customHeight="1" x14ac:dyDescent="0.25">
      <c r="B865" s="4"/>
    </row>
    <row r="866" spans="2:2" ht="15.75" customHeight="1" x14ac:dyDescent="0.25">
      <c r="B866" s="4"/>
    </row>
    <row r="867" spans="2:2" ht="15.75" customHeight="1" x14ac:dyDescent="0.25">
      <c r="B867" s="4"/>
    </row>
    <row r="868" spans="2:2" ht="15.75" customHeight="1" x14ac:dyDescent="0.25">
      <c r="B868" s="4"/>
    </row>
    <row r="869" spans="2:2" ht="15.75" customHeight="1" x14ac:dyDescent="0.25">
      <c r="B869" s="4"/>
    </row>
    <row r="870" spans="2:2" ht="15.75" customHeight="1" x14ac:dyDescent="0.25">
      <c r="B870" s="4"/>
    </row>
    <row r="871" spans="2:2" ht="15.75" customHeight="1" x14ac:dyDescent="0.25">
      <c r="B871" s="4"/>
    </row>
    <row r="872" spans="2:2" ht="15.75" customHeight="1" x14ac:dyDescent="0.25">
      <c r="B872" s="4"/>
    </row>
    <row r="873" spans="2:2" ht="15.75" customHeight="1" x14ac:dyDescent="0.25">
      <c r="B873" s="4"/>
    </row>
    <row r="874" spans="2:2" ht="15.75" customHeight="1" x14ac:dyDescent="0.25">
      <c r="B874" s="4"/>
    </row>
    <row r="875" spans="2:2" ht="15.75" customHeight="1" x14ac:dyDescent="0.25">
      <c r="B875" s="4"/>
    </row>
    <row r="876" spans="2:2" ht="15.75" customHeight="1" x14ac:dyDescent="0.25">
      <c r="B876" s="4"/>
    </row>
    <row r="877" spans="2:2" ht="15.75" customHeight="1" x14ac:dyDescent="0.25">
      <c r="B877" s="4"/>
    </row>
    <row r="878" spans="2:2" ht="15.75" customHeight="1" x14ac:dyDescent="0.25">
      <c r="B878" s="4"/>
    </row>
    <row r="879" spans="2:2" ht="15.75" customHeight="1" x14ac:dyDescent="0.25">
      <c r="B879" s="4"/>
    </row>
    <row r="880" spans="2:2" ht="15.75" customHeight="1" x14ac:dyDescent="0.25">
      <c r="B880" s="4"/>
    </row>
    <row r="881" spans="2:2" ht="15.75" customHeight="1" x14ac:dyDescent="0.25">
      <c r="B881" s="4"/>
    </row>
    <row r="882" spans="2:2" ht="15.75" customHeight="1" x14ac:dyDescent="0.25">
      <c r="B882" s="4"/>
    </row>
    <row r="883" spans="2:2" ht="15.75" customHeight="1" x14ac:dyDescent="0.25">
      <c r="B883" s="4"/>
    </row>
    <row r="884" spans="2:2" ht="15.75" customHeight="1" x14ac:dyDescent="0.25">
      <c r="B884" s="4"/>
    </row>
    <row r="885" spans="2:2" ht="15.75" customHeight="1" x14ac:dyDescent="0.25">
      <c r="B885" s="4"/>
    </row>
    <row r="886" spans="2:2" ht="15.75" customHeight="1" x14ac:dyDescent="0.25">
      <c r="B886" s="4"/>
    </row>
    <row r="887" spans="2:2" ht="15.75" customHeight="1" x14ac:dyDescent="0.25">
      <c r="B887" s="4"/>
    </row>
    <row r="888" spans="2:2" ht="15.75" customHeight="1" x14ac:dyDescent="0.25">
      <c r="B888" s="4"/>
    </row>
    <row r="889" spans="2:2" ht="15.75" customHeight="1" x14ac:dyDescent="0.25">
      <c r="B889" s="4"/>
    </row>
    <row r="890" spans="2:2" ht="15.75" customHeight="1" x14ac:dyDescent="0.25">
      <c r="B890" s="4"/>
    </row>
    <row r="891" spans="2:2" ht="15.75" customHeight="1" x14ac:dyDescent="0.25">
      <c r="B891" s="4"/>
    </row>
    <row r="892" spans="2:2" ht="15.75" customHeight="1" x14ac:dyDescent="0.25">
      <c r="B892" s="4"/>
    </row>
    <row r="893" spans="2:2" ht="15.75" customHeight="1" x14ac:dyDescent="0.25">
      <c r="B893" s="4"/>
    </row>
    <row r="894" spans="2:2" ht="15.75" customHeight="1" x14ac:dyDescent="0.25">
      <c r="B894" s="4"/>
    </row>
    <row r="895" spans="2:2" ht="15.75" customHeight="1" x14ac:dyDescent="0.25">
      <c r="B895" s="4"/>
    </row>
    <row r="896" spans="2:2" ht="15.75" customHeight="1" x14ac:dyDescent="0.25">
      <c r="B896" s="4"/>
    </row>
    <row r="897" spans="2:2" ht="15.75" customHeight="1" x14ac:dyDescent="0.25">
      <c r="B897" s="4"/>
    </row>
    <row r="898" spans="2:2" ht="15.75" customHeight="1" x14ac:dyDescent="0.25">
      <c r="B898" s="4"/>
    </row>
    <row r="899" spans="2:2" ht="15.75" customHeight="1" x14ac:dyDescent="0.25">
      <c r="B899" s="4"/>
    </row>
    <row r="900" spans="2:2" ht="15.75" customHeight="1" x14ac:dyDescent="0.25">
      <c r="B900" s="4"/>
    </row>
    <row r="901" spans="2:2" ht="15.75" customHeight="1" x14ac:dyDescent="0.25">
      <c r="B901" s="4"/>
    </row>
    <row r="902" spans="2:2" ht="15.75" customHeight="1" x14ac:dyDescent="0.25">
      <c r="B902" s="4"/>
    </row>
    <row r="903" spans="2:2" ht="15.75" customHeight="1" x14ac:dyDescent="0.25">
      <c r="B903" s="4"/>
    </row>
    <row r="904" spans="2:2" ht="15.75" customHeight="1" x14ac:dyDescent="0.25">
      <c r="B904" s="4"/>
    </row>
    <row r="905" spans="2:2" ht="15.75" customHeight="1" x14ac:dyDescent="0.25">
      <c r="B905" s="4"/>
    </row>
    <row r="906" spans="2:2" ht="15.75" customHeight="1" x14ac:dyDescent="0.25">
      <c r="B906" s="4"/>
    </row>
    <row r="907" spans="2:2" ht="15.75" customHeight="1" x14ac:dyDescent="0.25">
      <c r="B907" s="4"/>
    </row>
    <row r="908" spans="2:2" ht="15.75" customHeight="1" x14ac:dyDescent="0.25">
      <c r="B908" s="4"/>
    </row>
    <row r="909" spans="2:2" ht="15.75" customHeight="1" x14ac:dyDescent="0.25">
      <c r="B909" s="4"/>
    </row>
    <row r="910" spans="2:2" ht="15.75" customHeight="1" x14ac:dyDescent="0.25">
      <c r="B910" s="4"/>
    </row>
    <row r="911" spans="2:2" ht="15.75" customHeight="1" x14ac:dyDescent="0.25">
      <c r="B911" s="4"/>
    </row>
    <row r="912" spans="2:2" ht="15.75" customHeight="1" x14ac:dyDescent="0.25">
      <c r="B912" s="4"/>
    </row>
    <row r="913" spans="2:2" ht="15.75" customHeight="1" x14ac:dyDescent="0.25">
      <c r="B913" s="4"/>
    </row>
    <row r="914" spans="2:2" ht="15.75" customHeight="1" x14ac:dyDescent="0.25">
      <c r="B914" s="4"/>
    </row>
    <row r="915" spans="2:2" ht="15.75" customHeight="1" x14ac:dyDescent="0.25">
      <c r="B915" s="4"/>
    </row>
    <row r="916" spans="2:2" ht="15.75" customHeight="1" x14ac:dyDescent="0.25">
      <c r="B916" s="4"/>
    </row>
    <row r="917" spans="2:2" ht="15.75" customHeight="1" x14ac:dyDescent="0.25">
      <c r="B917" s="4"/>
    </row>
    <row r="918" spans="2:2" ht="15.75" customHeight="1" x14ac:dyDescent="0.25">
      <c r="B918" s="4"/>
    </row>
    <row r="919" spans="2:2" ht="15.75" customHeight="1" x14ac:dyDescent="0.25">
      <c r="B919" s="4"/>
    </row>
    <row r="920" spans="2:2" ht="15.75" customHeight="1" x14ac:dyDescent="0.25">
      <c r="B920" s="4"/>
    </row>
    <row r="921" spans="2:2" ht="15.75" customHeight="1" x14ac:dyDescent="0.25">
      <c r="B921" s="4"/>
    </row>
    <row r="922" spans="2:2" ht="15.75" customHeight="1" x14ac:dyDescent="0.25">
      <c r="B922" s="4"/>
    </row>
    <row r="923" spans="2:2" ht="15.75" customHeight="1" x14ac:dyDescent="0.25">
      <c r="B923" s="4"/>
    </row>
    <row r="924" spans="2:2" ht="15.75" customHeight="1" x14ac:dyDescent="0.25">
      <c r="B924" s="4"/>
    </row>
    <row r="925" spans="2:2" ht="15.75" customHeight="1" x14ac:dyDescent="0.25">
      <c r="B925" s="4"/>
    </row>
    <row r="926" spans="2:2" ht="15.75" customHeight="1" x14ac:dyDescent="0.25">
      <c r="B926" s="4"/>
    </row>
    <row r="927" spans="2:2" ht="15.75" customHeight="1" x14ac:dyDescent="0.25">
      <c r="B927" s="4"/>
    </row>
    <row r="928" spans="2:2" ht="15.75" customHeight="1" x14ac:dyDescent="0.25">
      <c r="B928" s="4"/>
    </row>
    <row r="929" spans="2:2" ht="15.75" customHeight="1" x14ac:dyDescent="0.25">
      <c r="B929" s="4"/>
    </row>
    <row r="930" spans="2:2" ht="15.75" customHeight="1" x14ac:dyDescent="0.25">
      <c r="B930" s="4"/>
    </row>
    <row r="931" spans="2:2" ht="15.75" customHeight="1" x14ac:dyDescent="0.25">
      <c r="B931" s="4"/>
    </row>
    <row r="932" spans="2:2" ht="15.75" customHeight="1" x14ac:dyDescent="0.25">
      <c r="B932" s="4"/>
    </row>
    <row r="933" spans="2:2" ht="15.75" customHeight="1" x14ac:dyDescent="0.25">
      <c r="B933" s="4"/>
    </row>
    <row r="934" spans="2:2" ht="15.75" customHeight="1" x14ac:dyDescent="0.25">
      <c r="B934" s="4"/>
    </row>
    <row r="935" spans="2:2" ht="15.75" customHeight="1" x14ac:dyDescent="0.25">
      <c r="B935" s="4"/>
    </row>
    <row r="936" spans="2:2" ht="15.75" customHeight="1" x14ac:dyDescent="0.25">
      <c r="B936" s="4"/>
    </row>
    <row r="937" spans="2:2" ht="15.75" customHeight="1" x14ac:dyDescent="0.25">
      <c r="B937" s="4"/>
    </row>
    <row r="938" spans="2:2" ht="15.75" customHeight="1" x14ac:dyDescent="0.25">
      <c r="B938" s="4"/>
    </row>
    <row r="939" spans="2:2" ht="15.75" customHeight="1" x14ac:dyDescent="0.25">
      <c r="B939" s="4"/>
    </row>
    <row r="940" spans="2:2" ht="15.75" customHeight="1" x14ac:dyDescent="0.25">
      <c r="B940" s="4"/>
    </row>
    <row r="941" spans="2:2" ht="15.75" customHeight="1" x14ac:dyDescent="0.25">
      <c r="B941" s="4"/>
    </row>
    <row r="942" spans="2:2" ht="15.75" customHeight="1" x14ac:dyDescent="0.25">
      <c r="B942" s="4"/>
    </row>
    <row r="943" spans="2:2" ht="15.75" customHeight="1" x14ac:dyDescent="0.25">
      <c r="B943" s="4"/>
    </row>
    <row r="944" spans="2:2" ht="15.75" customHeight="1" x14ac:dyDescent="0.25">
      <c r="B944" s="4"/>
    </row>
    <row r="945" spans="2:2" ht="15.75" customHeight="1" x14ac:dyDescent="0.25">
      <c r="B945" s="4"/>
    </row>
    <row r="946" spans="2:2" ht="15.75" customHeight="1" x14ac:dyDescent="0.25">
      <c r="B946" s="4"/>
    </row>
    <row r="947" spans="2:2" ht="15.75" customHeight="1" x14ac:dyDescent="0.25">
      <c r="B947" s="4"/>
    </row>
    <row r="948" spans="2:2" ht="15.75" customHeight="1" x14ac:dyDescent="0.25">
      <c r="B948" s="4"/>
    </row>
    <row r="949" spans="2:2" ht="15.75" customHeight="1" x14ac:dyDescent="0.25">
      <c r="B949" s="4"/>
    </row>
    <row r="950" spans="2:2" ht="15.75" customHeight="1" x14ac:dyDescent="0.25">
      <c r="B950" s="4"/>
    </row>
    <row r="951" spans="2:2" ht="15.75" customHeight="1" x14ac:dyDescent="0.25">
      <c r="B951" s="4"/>
    </row>
    <row r="952" spans="2:2" ht="15.75" customHeight="1" x14ac:dyDescent="0.25">
      <c r="B952" s="4"/>
    </row>
    <row r="953" spans="2:2" ht="15.75" customHeight="1" x14ac:dyDescent="0.25">
      <c r="B953" s="4"/>
    </row>
    <row r="954" spans="2:2" ht="15.75" customHeight="1" x14ac:dyDescent="0.25">
      <c r="B954" s="4"/>
    </row>
    <row r="955" spans="2:2" ht="15.75" customHeight="1" x14ac:dyDescent="0.25">
      <c r="B955" s="4"/>
    </row>
    <row r="956" spans="2:2" ht="15.75" customHeight="1" x14ac:dyDescent="0.25">
      <c r="B956" s="4"/>
    </row>
    <row r="957" spans="2:2" ht="15.75" customHeight="1" x14ac:dyDescent="0.25">
      <c r="B957" s="4"/>
    </row>
    <row r="958" spans="2:2" ht="15.75" customHeight="1" x14ac:dyDescent="0.25">
      <c r="B958" s="4"/>
    </row>
    <row r="959" spans="2:2" ht="15.75" customHeight="1" x14ac:dyDescent="0.25">
      <c r="B959" s="4"/>
    </row>
    <row r="960" spans="2:2" ht="15.75" customHeight="1" x14ac:dyDescent="0.25">
      <c r="B960" s="4"/>
    </row>
    <row r="961" spans="2:2" ht="15.75" customHeight="1" x14ac:dyDescent="0.25">
      <c r="B961" s="4"/>
    </row>
    <row r="962" spans="2:2" ht="15.75" customHeight="1" x14ac:dyDescent="0.25">
      <c r="B962" s="4"/>
    </row>
    <row r="963" spans="2:2" ht="15.75" customHeight="1" x14ac:dyDescent="0.25">
      <c r="B963" s="4"/>
    </row>
    <row r="964" spans="2:2" ht="15.75" customHeight="1" x14ac:dyDescent="0.25">
      <c r="B964" s="4"/>
    </row>
    <row r="965" spans="2:2" ht="15.75" customHeight="1" x14ac:dyDescent="0.25">
      <c r="B965" s="4"/>
    </row>
    <row r="966" spans="2:2" ht="15.75" customHeight="1" x14ac:dyDescent="0.25">
      <c r="B966" s="4"/>
    </row>
    <row r="967" spans="2:2" ht="15.75" customHeight="1" x14ac:dyDescent="0.25">
      <c r="B967" s="4"/>
    </row>
    <row r="968" spans="2:2" ht="15.75" customHeight="1" x14ac:dyDescent="0.25">
      <c r="B968" s="4"/>
    </row>
    <row r="969" spans="2:2" ht="15.75" customHeight="1" x14ac:dyDescent="0.25">
      <c r="B969" s="4"/>
    </row>
    <row r="970" spans="2:2" ht="15.75" customHeight="1" x14ac:dyDescent="0.25">
      <c r="B970" s="4"/>
    </row>
    <row r="971" spans="2:2" ht="15.75" customHeight="1" x14ac:dyDescent="0.25">
      <c r="B971" s="4"/>
    </row>
    <row r="972" spans="2:2" ht="15.75" customHeight="1" x14ac:dyDescent="0.25">
      <c r="B972" s="4"/>
    </row>
    <row r="973" spans="2:2" ht="15.75" customHeight="1" x14ac:dyDescent="0.25">
      <c r="B973" s="4"/>
    </row>
    <row r="974" spans="2:2" ht="15.75" customHeight="1" x14ac:dyDescent="0.25">
      <c r="B974" s="4"/>
    </row>
    <row r="975" spans="2:2" ht="15.75" customHeight="1" x14ac:dyDescent="0.25">
      <c r="B975" s="4"/>
    </row>
    <row r="976" spans="2:2" ht="15.75" customHeight="1" x14ac:dyDescent="0.25">
      <c r="B976" s="4"/>
    </row>
    <row r="977" spans="2:2" ht="15.75" customHeight="1" x14ac:dyDescent="0.25">
      <c r="B977" s="4"/>
    </row>
    <row r="978" spans="2:2" ht="15.75" customHeight="1" x14ac:dyDescent="0.25">
      <c r="B978" s="4"/>
    </row>
    <row r="979" spans="2:2" ht="15.75" customHeight="1" x14ac:dyDescent="0.25">
      <c r="B979" s="4"/>
    </row>
    <row r="980" spans="2:2" ht="15.75" customHeight="1" x14ac:dyDescent="0.25">
      <c r="B980" s="4"/>
    </row>
    <row r="981" spans="2:2" ht="15.75" customHeight="1" x14ac:dyDescent="0.25">
      <c r="B981" s="4"/>
    </row>
    <row r="982" spans="2:2" ht="15.75" customHeight="1" x14ac:dyDescent="0.25">
      <c r="B982" s="4"/>
    </row>
    <row r="983" spans="2:2" ht="15.75" customHeight="1" x14ac:dyDescent="0.25">
      <c r="B983" s="4"/>
    </row>
    <row r="984" spans="2:2" ht="15.75" customHeight="1" x14ac:dyDescent="0.25">
      <c r="B984" s="4"/>
    </row>
    <row r="985" spans="2:2" ht="15.75" customHeight="1" x14ac:dyDescent="0.25">
      <c r="B985" s="4"/>
    </row>
    <row r="986" spans="2:2" ht="15.75" customHeight="1" x14ac:dyDescent="0.25">
      <c r="B986" s="4"/>
    </row>
    <row r="987" spans="2:2" ht="15.75" customHeight="1" x14ac:dyDescent="0.25">
      <c r="B987" s="4"/>
    </row>
    <row r="988" spans="2:2" ht="15.75" customHeight="1" x14ac:dyDescent="0.25">
      <c r="B988" s="4"/>
    </row>
    <row r="989" spans="2:2" ht="15.75" customHeight="1" x14ac:dyDescent="0.25">
      <c r="B989" s="4"/>
    </row>
    <row r="990" spans="2:2" ht="15.75" customHeight="1" x14ac:dyDescent="0.25">
      <c r="B990" s="4"/>
    </row>
    <row r="991" spans="2:2" ht="15.75" customHeight="1" x14ac:dyDescent="0.25">
      <c r="B991" s="4"/>
    </row>
    <row r="992" spans="2:2" ht="15.75" customHeight="1" x14ac:dyDescent="0.25">
      <c r="B992" s="4"/>
    </row>
    <row r="993" spans="2:2" ht="15.75" customHeight="1" x14ac:dyDescent="0.25">
      <c r="B993" s="4"/>
    </row>
    <row r="994" spans="2:2" ht="15.75" customHeight="1" x14ac:dyDescent="0.25">
      <c r="B994" s="4"/>
    </row>
    <row r="995" spans="2:2" ht="15.75" customHeight="1" x14ac:dyDescent="0.25">
      <c r="B995" s="4"/>
    </row>
    <row r="996" spans="2:2" ht="15.75" customHeight="1" x14ac:dyDescent="0.25">
      <c r="B996" s="4"/>
    </row>
    <row r="997" spans="2:2" ht="15.75" customHeight="1" x14ac:dyDescent="0.25">
      <c r="B997" s="4"/>
    </row>
    <row r="998" spans="2:2" ht="15.75" customHeight="1" x14ac:dyDescent="0.25">
      <c r="B998" s="4"/>
    </row>
    <row r="999" spans="2:2" ht="15.75" customHeight="1" x14ac:dyDescent="0.25">
      <c r="B999" s="4"/>
    </row>
    <row r="1000" spans="2:2" ht="15.75" customHeight="1" x14ac:dyDescent="0.25">
      <c r="B1000" s="4"/>
    </row>
  </sheetData>
  <mergeCells count="32">
    <mergeCell ref="C55:G55"/>
    <mergeCell ref="C63:G63"/>
    <mergeCell ref="C64:G64"/>
    <mergeCell ref="C65:G65"/>
    <mergeCell ref="B67:G67"/>
    <mergeCell ref="C56:H56"/>
    <mergeCell ref="C57:D57"/>
    <mergeCell ref="C58:D58"/>
    <mergeCell ref="C59:D59"/>
    <mergeCell ref="C60:D60"/>
    <mergeCell ref="C61:D61"/>
    <mergeCell ref="C62:D62"/>
    <mergeCell ref="C48:D48"/>
    <mergeCell ref="C49:D49"/>
    <mergeCell ref="C50:D50"/>
    <mergeCell ref="C53:G53"/>
    <mergeCell ref="C54:G54"/>
    <mergeCell ref="C34:G34"/>
    <mergeCell ref="C36:H36"/>
    <mergeCell ref="C44:G44"/>
    <mergeCell ref="C46:H46"/>
    <mergeCell ref="C47:D47"/>
    <mergeCell ref="C16:D16"/>
    <mergeCell ref="F16:G16"/>
    <mergeCell ref="C17:D17"/>
    <mergeCell ref="F17:H17"/>
    <mergeCell ref="C20:H20"/>
    <mergeCell ref="B1:H1"/>
    <mergeCell ref="D2:H2"/>
    <mergeCell ref="D4:H4"/>
    <mergeCell ref="B12:H12"/>
    <mergeCell ref="B14:H14"/>
  </mergeCells>
  <printOptions horizontalCentered="1"/>
  <pageMargins left="0.70866141732283472" right="0.70866141732283472" top="0.74803149606299213" bottom="0.74803149606299213" header="0" footer="0"/>
  <pageSetup paperSize="9" scale="65" fitToHeight="0"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Z1000"/>
  <sheetViews>
    <sheetView showGridLines="0" view="pageBreakPreview" topLeftCell="A7" zoomScaleNormal="100" zoomScaleSheetLayoutView="100" workbookViewId="0">
      <selection activeCell="G8" sqref="G8"/>
    </sheetView>
  </sheetViews>
  <sheetFormatPr baseColWidth="10" defaultColWidth="14.42578125" defaultRowHeight="15" customHeight="1" x14ac:dyDescent="0.25"/>
  <cols>
    <col min="1" max="1" width="1" customWidth="1"/>
    <col min="2" max="2" width="12.85546875" customWidth="1"/>
    <col min="3" max="3" width="28.28515625" customWidth="1"/>
    <col min="4" max="4" width="9.140625" customWidth="1"/>
    <col min="5" max="5" width="8.85546875" customWidth="1"/>
    <col min="6" max="6" width="8.5703125" customWidth="1"/>
    <col min="7" max="7" width="10" customWidth="1"/>
    <col min="8" max="8" width="12.28515625" customWidth="1"/>
    <col min="9" max="9" width="0.7109375" customWidth="1"/>
    <col min="10" max="10" width="8.28515625" customWidth="1"/>
    <col min="11" max="26" width="11.42578125" customWidth="1"/>
  </cols>
  <sheetData>
    <row r="1" spans="1:26" ht="45" customHeight="1" x14ac:dyDescent="0.25">
      <c r="A1" s="194"/>
      <c r="B1" s="771"/>
      <c r="C1" s="501"/>
      <c r="D1" s="501"/>
      <c r="E1" s="501"/>
      <c r="F1" s="501"/>
      <c r="G1" s="501"/>
      <c r="H1" s="501"/>
      <c r="I1" s="194"/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</row>
    <row r="2" spans="1:26" ht="27" customHeight="1" x14ac:dyDescent="0.25">
      <c r="A2" s="194"/>
      <c r="B2" s="423" t="str">
        <f>'RESUMEN C.I.'!B3</f>
        <v>PROYECTO:</v>
      </c>
      <c r="C2" s="737" t="str">
        <f>+'RESUMEN C.I.'!$C$3</f>
        <v>“MEJORAMIENTO DE VIVIENDA RURAL EN EL CENTRO POBLADO AGUAS DE NIEVE - DISTRITO DE MONOBAMBA - PROVINCIA DE JAUJA; CENTROS POBLADOS PUCALOMA Y UTCUYACU - DISTRITO DE VITOC - PROVINCIA DE CHANCHAMAYO - DEPARTAMENTO DE JUNIN"</v>
      </c>
      <c r="D2" s="737"/>
      <c r="E2" s="737"/>
      <c r="F2" s="737"/>
      <c r="G2" s="737"/>
      <c r="H2" s="737"/>
      <c r="I2" s="468"/>
      <c r="J2" s="194"/>
      <c r="K2" s="194"/>
      <c r="L2" s="194"/>
      <c r="M2" s="194"/>
      <c r="N2" s="194"/>
      <c r="O2" s="194"/>
      <c r="P2" s="194"/>
      <c r="Q2" s="194"/>
      <c r="R2" s="194"/>
      <c r="S2" s="194"/>
      <c r="T2" s="194"/>
      <c r="U2" s="194"/>
      <c r="V2" s="194"/>
      <c r="W2" s="194"/>
      <c r="X2" s="194"/>
      <c r="Y2" s="194"/>
      <c r="Z2" s="194"/>
    </row>
    <row r="3" spans="1:26" ht="15" customHeight="1" x14ac:dyDescent="0.25">
      <c r="A3" s="194"/>
      <c r="B3" s="158" t="str">
        <f>'RESUMEN C.I.'!B4</f>
        <v>UBICACIÓN:</v>
      </c>
      <c r="C3" s="158"/>
      <c r="D3" s="10"/>
      <c r="E3" s="10"/>
      <c r="F3" s="10"/>
      <c r="G3" s="10"/>
      <c r="H3" s="10"/>
      <c r="I3" s="468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</row>
    <row r="4" spans="1:26" ht="23.25" customHeight="1" x14ac:dyDescent="0.25">
      <c r="A4" s="194"/>
      <c r="B4" s="161" t="s">
        <v>248</v>
      </c>
      <c r="C4" s="469" t="str">
        <f>+'DATOS '!$D$7</f>
        <v>PUCALOMA - UTCUMAYO - AGUAS DE NIEVE</v>
      </c>
      <c r="D4" s="469"/>
      <c r="E4" s="469"/>
      <c r="F4" s="469"/>
      <c r="G4" s="469"/>
      <c r="H4" s="469"/>
      <c r="I4" s="468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</row>
    <row r="5" spans="1:26" ht="12.75" customHeight="1" x14ac:dyDescent="0.25">
      <c r="A5" s="194"/>
      <c r="B5" s="161" t="s">
        <v>249</v>
      </c>
      <c r="C5" s="161" t="str">
        <f>+'DATOS '!$D$8</f>
        <v>VITOC - MONOBAMBA</v>
      </c>
      <c r="D5" s="10"/>
      <c r="E5" s="10"/>
      <c r="F5" s="10"/>
      <c r="G5" s="10"/>
      <c r="H5" s="10"/>
      <c r="I5" s="468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</row>
    <row r="6" spans="1:26" ht="12.75" customHeight="1" x14ac:dyDescent="0.25">
      <c r="A6" s="194"/>
      <c r="B6" s="161" t="s">
        <v>250</v>
      </c>
      <c r="C6" s="161" t="str">
        <f>+'DATOS '!$D$9</f>
        <v>CHANCHAMAYO</v>
      </c>
      <c r="D6" s="10"/>
      <c r="E6" s="10"/>
      <c r="F6" s="10"/>
      <c r="G6" s="10"/>
      <c r="H6" s="10"/>
      <c r="I6" s="468"/>
      <c r="J6" s="194"/>
      <c r="K6" s="194"/>
      <c r="L6" s="194"/>
      <c r="M6" s="194"/>
      <c r="N6" s="194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4"/>
      <c r="Z6" s="194"/>
    </row>
    <row r="7" spans="1:26" ht="12.75" customHeight="1" x14ac:dyDescent="0.25">
      <c r="A7" s="194"/>
      <c r="B7" s="161" t="s">
        <v>251</v>
      </c>
      <c r="C7" s="161" t="str">
        <f>+'DATOS '!$D$10</f>
        <v>JUNIN</v>
      </c>
      <c r="D7" s="10"/>
      <c r="E7" s="10"/>
      <c r="F7" s="10"/>
      <c r="G7" s="10"/>
      <c r="H7" s="10"/>
      <c r="I7" s="468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</row>
    <row r="8" spans="1:26" ht="15" customHeight="1" x14ac:dyDescent="0.25">
      <c r="A8" s="194"/>
      <c r="B8" s="158" t="str">
        <f>'RESUMEN C.I.'!B9</f>
        <v>ENTIDAD:</v>
      </c>
      <c r="C8" s="158" t="str">
        <f>+'DATOS '!$D$11</f>
        <v>MINISTERIO DE VIVIENDA, CONSTRUCCION Y SANEAMIENTO</v>
      </c>
      <c r="D8" s="10"/>
      <c r="E8" s="10"/>
      <c r="F8" s="10"/>
      <c r="G8" s="10"/>
      <c r="H8" s="10"/>
      <c r="I8" s="468"/>
      <c r="J8" s="194"/>
      <c r="K8" s="194"/>
      <c r="L8" s="194"/>
      <c r="M8" s="194"/>
      <c r="N8" s="194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4"/>
      <c r="Z8" s="194"/>
    </row>
    <row r="9" spans="1:26" ht="12.75" customHeight="1" x14ac:dyDescent="0.25">
      <c r="A9" s="194"/>
      <c r="B9" s="158"/>
      <c r="C9" s="158" t="str">
        <f>+'DATOS '!$D$12</f>
        <v>PROGRAMA NACIONAL DE VIVIENDA RURAL</v>
      </c>
      <c r="D9" s="10"/>
      <c r="E9" s="10"/>
      <c r="F9" s="10"/>
      <c r="G9" s="10"/>
      <c r="H9" s="10"/>
      <c r="I9" s="468"/>
      <c r="J9" s="194"/>
      <c r="K9" s="194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4"/>
      <c r="Z9" s="194"/>
    </row>
    <row r="10" spans="1:26" ht="15" customHeight="1" x14ac:dyDescent="0.25">
      <c r="A10" s="194"/>
      <c r="B10" s="158" t="str">
        <f>'RESUMEN C.I.'!B11</f>
        <v>PROYECTISTA:</v>
      </c>
      <c r="C10" s="158" t="str">
        <f>+'DATOS '!$D$13</f>
        <v xml:space="preserve">ING. KEMMER EMELY SANCHEZ ZARATE </v>
      </c>
      <c r="D10" s="10"/>
      <c r="E10" s="10"/>
      <c r="F10" s="10"/>
      <c r="G10" s="10"/>
      <c r="H10" s="10"/>
      <c r="I10" s="468"/>
      <c r="J10" s="194"/>
      <c r="K10" s="194"/>
      <c r="L10" s="194"/>
      <c r="M10" s="194"/>
      <c r="N10" s="194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4"/>
      <c r="Z10" s="194"/>
    </row>
    <row r="11" spans="1:26" ht="15" customHeight="1" x14ac:dyDescent="0.25">
      <c r="A11" s="194"/>
      <c r="B11" s="4"/>
      <c r="C11" s="468"/>
      <c r="D11" s="468"/>
      <c r="E11" s="468"/>
      <c r="F11" s="468"/>
      <c r="G11" s="468"/>
      <c r="H11" s="468"/>
      <c r="I11" s="468"/>
      <c r="J11" s="194"/>
      <c r="K11" s="194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</row>
    <row r="12" spans="1:26" ht="18.75" customHeight="1" x14ac:dyDescent="0.25">
      <c r="A12" s="194"/>
      <c r="B12" s="719" t="s">
        <v>455</v>
      </c>
      <c r="C12" s="514"/>
      <c r="D12" s="514"/>
      <c r="E12" s="514"/>
      <c r="F12" s="514"/>
      <c r="G12" s="514"/>
      <c r="H12" s="515"/>
      <c r="J12" s="194"/>
      <c r="K12" s="194"/>
      <c r="L12" s="194"/>
      <c r="M12" s="194"/>
      <c r="N12" s="194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4"/>
      <c r="Z12" s="194"/>
    </row>
    <row r="13" spans="1:26" ht="12.75" customHeight="1" x14ac:dyDescent="0.25">
      <c r="A13" s="194"/>
      <c r="B13" s="221"/>
      <c r="C13" s="221"/>
      <c r="D13" s="221"/>
      <c r="E13" s="221"/>
      <c r="F13" s="221"/>
      <c r="G13" s="223"/>
      <c r="H13" s="223"/>
      <c r="I13" s="221"/>
      <c r="J13" s="221"/>
      <c r="K13" s="194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</row>
    <row r="14" spans="1:26" ht="12.75" customHeight="1" x14ac:dyDescent="0.25">
      <c r="A14" s="194"/>
      <c r="B14" s="304" t="s">
        <v>324</v>
      </c>
      <c r="C14" s="194"/>
      <c r="D14" s="194"/>
      <c r="E14" s="194"/>
      <c r="F14" s="305"/>
      <c r="G14" s="305"/>
      <c r="H14" s="305"/>
      <c r="I14" s="305"/>
      <c r="J14" s="309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194"/>
    </row>
    <row r="15" spans="1:26" ht="12.75" customHeight="1" x14ac:dyDescent="0.25">
      <c r="A15" s="194"/>
      <c r="B15" s="274" t="s">
        <v>102</v>
      </c>
      <c r="C15" s="732" t="s">
        <v>266</v>
      </c>
      <c r="D15" s="525"/>
      <c r="E15" s="275"/>
      <c r="F15" s="275" t="s">
        <v>325</v>
      </c>
      <c r="G15" s="276" t="s">
        <v>120</v>
      </c>
      <c r="H15" s="221"/>
      <c r="I15" s="221"/>
      <c r="J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</row>
    <row r="16" spans="1:26" ht="12.75" customHeight="1" x14ac:dyDescent="0.25">
      <c r="A16" s="194"/>
      <c r="B16" s="277" t="s">
        <v>326</v>
      </c>
      <c r="C16" s="728" t="s">
        <v>327</v>
      </c>
      <c r="D16" s="525"/>
      <c r="E16" s="464"/>
      <c r="F16" s="279">
        <v>8000</v>
      </c>
      <c r="G16" s="280" t="s">
        <v>328</v>
      </c>
      <c r="H16" s="221"/>
      <c r="I16" s="221"/>
      <c r="J16" s="194"/>
      <c r="P16" s="194"/>
      <c r="Q16" s="194"/>
      <c r="R16" s="194"/>
      <c r="S16" s="194"/>
      <c r="T16" s="194"/>
      <c r="U16" s="194"/>
      <c r="V16" s="194"/>
      <c r="W16" s="194"/>
      <c r="X16" s="194"/>
      <c r="Y16" s="194"/>
      <c r="Z16" s="194"/>
    </row>
    <row r="17" spans="1:26" ht="12.75" customHeight="1" x14ac:dyDescent="0.25">
      <c r="A17" s="194"/>
      <c r="B17" s="277" t="s">
        <v>329</v>
      </c>
      <c r="C17" s="728" t="s">
        <v>353</v>
      </c>
      <c r="D17" s="525"/>
      <c r="E17" s="464"/>
      <c r="F17" s="279">
        <f>+G.G.!F22</f>
        <v>5</v>
      </c>
      <c r="G17" s="280" t="s">
        <v>295</v>
      </c>
      <c r="H17" s="221"/>
      <c r="I17" s="221"/>
      <c r="J17" s="194"/>
      <c r="P17" s="194"/>
      <c r="Q17" s="194"/>
      <c r="R17" s="194"/>
      <c r="S17" s="194"/>
      <c r="T17" s="194"/>
      <c r="U17" s="194"/>
      <c r="V17" s="194"/>
      <c r="W17" s="194"/>
      <c r="X17" s="194"/>
      <c r="Y17" s="194"/>
      <c r="Z17" s="194"/>
    </row>
    <row r="18" spans="1:26" ht="12.75" customHeight="1" x14ac:dyDescent="0.25">
      <c r="A18" s="194"/>
      <c r="B18" s="277" t="s">
        <v>331</v>
      </c>
      <c r="C18" s="729" t="s">
        <v>350</v>
      </c>
      <c r="D18" s="548"/>
      <c r="E18" s="464"/>
      <c r="F18" s="279">
        <f>+RESIDENTE!F20</f>
        <v>42</v>
      </c>
      <c r="G18" s="280" t="s">
        <v>333</v>
      </c>
      <c r="H18" s="221"/>
      <c r="I18" s="221"/>
      <c r="J18" s="194"/>
      <c r="P18" s="194"/>
      <c r="Q18" s="194"/>
      <c r="R18" s="194"/>
      <c r="S18" s="194"/>
      <c r="T18" s="194"/>
      <c r="U18" s="194"/>
      <c r="V18" s="194"/>
      <c r="W18" s="194"/>
      <c r="X18" s="194"/>
      <c r="Y18" s="194"/>
      <c r="Z18" s="194"/>
    </row>
    <row r="19" spans="1:26" ht="12.75" customHeight="1" x14ac:dyDescent="0.25">
      <c r="A19" s="194"/>
      <c r="B19" s="221"/>
      <c r="C19" s="221"/>
      <c r="D19" s="221"/>
      <c r="E19" s="221"/>
      <c r="F19" s="221"/>
      <c r="G19" s="221"/>
      <c r="H19" s="221"/>
      <c r="I19" s="221"/>
      <c r="J19" s="221"/>
      <c r="K19" s="221"/>
      <c r="P19" s="194"/>
      <c r="Q19" s="194"/>
      <c r="R19" s="194"/>
      <c r="S19" s="194"/>
      <c r="T19" s="194"/>
      <c r="U19" s="194"/>
      <c r="V19" s="194"/>
      <c r="W19" s="194"/>
      <c r="X19" s="194"/>
      <c r="Y19" s="194"/>
      <c r="Z19" s="194"/>
    </row>
    <row r="20" spans="1:26" ht="12.75" customHeight="1" x14ac:dyDescent="0.25">
      <c r="A20" s="194"/>
      <c r="B20" s="194"/>
      <c r="C20" s="194"/>
      <c r="D20" s="194"/>
      <c r="E20" s="194"/>
      <c r="F20" s="194"/>
      <c r="G20" s="194"/>
      <c r="H20" s="194"/>
      <c r="I20" s="221"/>
      <c r="J20" s="221"/>
      <c r="P20" s="194"/>
      <c r="Q20" s="194"/>
      <c r="R20" s="194"/>
      <c r="S20" s="194"/>
      <c r="T20" s="194"/>
      <c r="U20" s="194"/>
      <c r="V20" s="194"/>
      <c r="W20" s="194"/>
      <c r="X20" s="194"/>
      <c r="Y20" s="194"/>
      <c r="Z20" s="194"/>
    </row>
    <row r="21" spans="1:26" ht="12.75" customHeight="1" x14ac:dyDescent="0.25">
      <c r="A21" s="194"/>
      <c r="B21" s="309" t="s">
        <v>334</v>
      </c>
      <c r="C21" s="309"/>
      <c r="D21" s="309"/>
      <c r="E21" s="309"/>
      <c r="F21" s="221"/>
      <c r="G21" s="221"/>
      <c r="H21" s="221"/>
      <c r="I21" s="221"/>
      <c r="J21" s="221"/>
      <c r="P21" s="194"/>
      <c r="Q21" s="194"/>
      <c r="R21" s="194"/>
      <c r="S21" s="194"/>
      <c r="T21" s="194"/>
      <c r="U21" s="194"/>
      <c r="V21" s="194"/>
      <c r="W21" s="194"/>
      <c r="X21" s="194"/>
      <c r="Y21" s="194"/>
      <c r="Z21" s="194"/>
    </row>
    <row r="22" spans="1:26" ht="12.75" customHeight="1" x14ac:dyDescent="0.25">
      <c r="A22" s="194"/>
      <c r="B22" s="283" t="s">
        <v>102</v>
      </c>
      <c r="C22" s="283" t="s">
        <v>266</v>
      </c>
      <c r="D22" s="283" t="s">
        <v>268</v>
      </c>
      <c r="E22" s="283" t="s">
        <v>335</v>
      </c>
      <c r="F22" s="283" t="s">
        <v>231</v>
      </c>
      <c r="G22" s="283" t="s">
        <v>269</v>
      </c>
      <c r="H22" s="283" t="s">
        <v>270</v>
      </c>
      <c r="I22" s="221"/>
      <c r="J22" s="221"/>
      <c r="P22" s="194"/>
      <c r="Q22" s="194"/>
      <c r="R22" s="194"/>
      <c r="S22" s="194"/>
      <c r="T22" s="194"/>
      <c r="U22" s="194"/>
      <c r="V22" s="194"/>
      <c r="W22" s="194"/>
      <c r="X22" s="194"/>
      <c r="Y22" s="194"/>
      <c r="Z22" s="194"/>
    </row>
    <row r="23" spans="1:26" ht="12.75" customHeight="1" x14ac:dyDescent="0.25">
      <c r="A23" s="194"/>
      <c r="B23" s="314">
        <v>1</v>
      </c>
      <c r="C23" s="280" t="s">
        <v>336</v>
      </c>
      <c r="D23" s="315">
        <v>0.1</v>
      </c>
      <c r="E23" s="282">
        <v>1</v>
      </c>
      <c r="F23" s="282">
        <v>1</v>
      </c>
      <c r="G23" s="316">
        <f>+D23*H24</f>
        <v>4000</v>
      </c>
      <c r="H23" s="286">
        <f>+G23</f>
        <v>4000</v>
      </c>
      <c r="I23" s="221"/>
      <c r="J23" s="221"/>
      <c r="P23" s="194"/>
      <c r="Q23" s="194"/>
      <c r="R23" s="194"/>
      <c r="S23" s="194"/>
      <c r="T23" s="194"/>
      <c r="U23" s="194"/>
      <c r="V23" s="194"/>
      <c r="W23" s="194"/>
      <c r="X23" s="194"/>
      <c r="Y23" s="194"/>
      <c r="Z23" s="194"/>
    </row>
    <row r="24" spans="1:26" ht="12.75" customHeight="1" x14ac:dyDescent="0.25">
      <c r="A24" s="194"/>
      <c r="B24" s="277" t="s">
        <v>329</v>
      </c>
      <c r="C24" s="280" t="s">
        <v>337</v>
      </c>
      <c r="D24" s="287">
        <v>1</v>
      </c>
      <c r="E24" s="287">
        <v>1</v>
      </c>
      <c r="F24" s="282">
        <f>+F17</f>
        <v>5</v>
      </c>
      <c r="G24" s="286">
        <f>+F16</f>
        <v>8000</v>
      </c>
      <c r="H24" s="286">
        <f t="shared" ref="H24:H25" si="0">+D24*F24*G24*E24</f>
        <v>40000</v>
      </c>
      <c r="I24" s="221"/>
      <c r="J24" s="221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</row>
    <row r="25" spans="1:26" ht="12.75" customHeight="1" x14ac:dyDescent="0.25">
      <c r="A25" s="194"/>
      <c r="B25" s="317" t="s">
        <v>331</v>
      </c>
      <c r="C25" s="318" t="s">
        <v>338</v>
      </c>
      <c r="D25" s="310">
        <v>1</v>
      </c>
      <c r="E25" s="310">
        <v>1</v>
      </c>
      <c r="F25" s="279">
        <f>+F24</f>
        <v>5</v>
      </c>
      <c r="G25" s="316">
        <v>800</v>
      </c>
      <c r="H25" s="316">
        <f t="shared" si="0"/>
        <v>4000</v>
      </c>
      <c r="I25" s="221"/>
      <c r="J25" s="221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</row>
    <row r="26" spans="1:26" ht="12.75" customHeight="1" x14ac:dyDescent="0.25">
      <c r="A26" s="194"/>
      <c r="B26" s="317" t="s">
        <v>339</v>
      </c>
      <c r="C26" s="319" t="s">
        <v>340</v>
      </c>
      <c r="D26" s="315">
        <v>0.18</v>
      </c>
      <c r="E26" s="320">
        <v>1</v>
      </c>
      <c r="F26" s="321">
        <v>1</v>
      </c>
      <c r="G26" s="322">
        <f>+D26*H24</f>
        <v>7200</v>
      </c>
      <c r="H26" s="322">
        <f>+G26</f>
        <v>7200</v>
      </c>
      <c r="I26" s="221"/>
      <c r="J26" s="221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</row>
    <row r="27" spans="1:26" ht="12.75" customHeight="1" x14ac:dyDescent="0.25">
      <c r="A27" s="194"/>
      <c r="B27" s="323"/>
      <c r="C27" s="221"/>
      <c r="D27" s="324"/>
      <c r="E27" s="324"/>
      <c r="F27" s="325"/>
      <c r="G27" s="326"/>
      <c r="H27" s="326"/>
      <c r="I27" s="221"/>
      <c r="J27" s="221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</row>
    <row r="28" spans="1:26" ht="12.75" customHeight="1" x14ac:dyDescent="0.25">
      <c r="A28" s="194"/>
      <c r="B28" s="221"/>
      <c r="C28" s="221"/>
      <c r="D28" s="221"/>
      <c r="E28" s="221"/>
      <c r="F28" s="221"/>
      <c r="G28" s="222"/>
      <c r="H28" s="222"/>
      <c r="I28" s="194"/>
      <c r="J28" s="194"/>
      <c r="P28" s="194"/>
      <c r="Q28" s="194"/>
      <c r="R28" s="194"/>
      <c r="S28" s="194"/>
      <c r="T28" s="194"/>
      <c r="U28" s="194"/>
      <c r="V28" s="194"/>
      <c r="W28" s="194"/>
      <c r="X28" s="194"/>
      <c r="Y28" s="194"/>
      <c r="Z28" s="194"/>
    </row>
    <row r="29" spans="1:26" ht="18" customHeight="1" x14ac:dyDescent="0.25">
      <c r="A29" s="194"/>
      <c r="B29" s="730" t="s">
        <v>456</v>
      </c>
      <c r="C29" s="514"/>
      <c r="D29" s="514"/>
      <c r="E29" s="514"/>
      <c r="F29" s="514"/>
      <c r="G29" s="517"/>
      <c r="H29" s="465">
        <f>SUM(H23:H28)</f>
        <v>55200</v>
      </c>
      <c r="I29" s="194"/>
      <c r="J29" s="194"/>
      <c r="K29" s="470">
        <f>RESIDENTE!H30</f>
        <v>55200</v>
      </c>
      <c r="L29" s="194"/>
      <c r="M29" s="194"/>
      <c r="N29" s="194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4"/>
      <c r="Z29" s="194"/>
    </row>
    <row r="30" spans="1:26" ht="12.75" customHeight="1" x14ac:dyDescent="0.25">
      <c r="A30" s="194"/>
      <c r="B30" s="466"/>
      <c r="C30" s="221"/>
      <c r="D30" s="221"/>
      <c r="E30" s="221"/>
      <c r="F30" s="221"/>
      <c r="G30" s="221"/>
      <c r="H30" s="467"/>
      <c r="I30" s="194"/>
      <c r="J30" s="194"/>
      <c r="K30" s="194"/>
      <c r="L30" s="194"/>
      <c r="M30" s="194"/>
      <c r="N30" s="194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4"/>
      <c r="Z30" s="194"/>
    </row>
    <row r="31" spans="1:26" ht="12.75" customHeight="1" x14ac:dyDescent="0.25">
      <c r="A31" s="194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4"/>
      <c r="Z31" s="194"/>
    </row>
    <row r="32" spans="1:26" ht="12.75" customHeight="1" x14ac:dyDescent="0.25">
      <c r="A32" s="194"/>
      <c r="B32" s="194"/>
      <c r="C32" s="194"/>
      <c r="D32" s="194"/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4"/>
      <c r="Z32" s="194"/>
    </row>
    <row r="33" spans="1:26" ht="12.75" customHeight="1" x14ac:dyDescent="0.25">
      <c r="A33" s="194"/>
      <c r="B33" s="194"/>
      <c r="C33" s="292"/>
      <c r="D33" s="293"/>
      <c r="E33" s="292"/>
      <c r="F33" s="292"/>
      <c r="G33" s="731"/>
      <c r="H33" s="294"/>
      <c r="I33" s="194"/>
      <c r="J33" s="294"/>
      <c r="K33" s="292"/>
      <c r="L33" s="194"/>
      <c r="M33" s="194"/>
      <c r="N33" s="194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4"/>
      <c r="Z33" s="194"/>
    </row>
    <row r="34" spans="1:26" ht="12.75" customHeight="1" x14ac:dyDescent="0.25">
      <c r="A34" s="194"/>
      <c r="B34" s="194"/>
      <c r="C34" s="295"/>
      <c r="D34" s="295"/>
      <c r="E34" s="295"/>
      <c r="F34" s="295"/>
      <c r="G34" s="501"/>
      <c r="H34" s="295"/>
      <c r="I34" s="194"/>
      <c r="J34" s="295"/>
      <c r="K34" s="295"/>
      <c r="L34" s="194"/>
      <c r="M34" s="194"/>
      <c r="N34" s="194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4"/>
      <c r="Z34" s="194"/>
    </row>
    <row r="35" spans="1:26" ht="12.75" customHeight="1" x14ac:dyDescent="0.25">
      <c r="A35" s="194"/>
      <c r="B35" s="194"/>
      <c r="C35" s="302"/>
      <c r="D35" s="298"/>
      <c r="E35" s="299"/>
      <c r="F35" s="299"/>
      <c r="G35" s="299"/>
      <c r="H35" s="299"/>
      <c r="I35" s="300"/>
      <c r="J35" s="299"/>
      <c r="K35" s="299"/>
      <c r="L35" s="194"/>
      <c r="M35" s="194"/>
      <c r="N35" s="194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4"/>
      <c r="Z35" s="194"/>
    </row>
    <row r="36" spans="1:26" ht="12.75" customHeight="1" x14ac:dyDescent="0.25">
      <c r="A36" s="194"/>
      <c r="B36" s="194"/>
      <c r="C36" s="302"/>
      <c r="D36" s="298"/>
      <c r="E36" s="299"/>
      <c r="F36" s="299"/>
      <c r="G36" s="299"/>
      <c r="H36" s="299"/>
      <c r="I36" s="300"/>
      <c r="J36" s="299"/>
      <c r="K36" s="299"/>
      <c r="L36" s="194"/>
      <c r="M36" s="194"/>
      <c r="N36" s="194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4"/>
      <c r="Z36" s="194"/>
    </row>
    <row r="37" spans="1:26" ht="12.75" customHeight="1" x14ac:dyDescent="0.25">
      <c r="A37" s="194"/>
      <c r="B37" s="194"/>
      <c r="C37" s="302"/>
      <c r="D37" s="298"/>
      <c r="E37" s="299"/>
      <c r="F37" s="299"/>
      <c r="G37" s="299"/>
      <c r="H37" s="299"/>
      <c r="I37" s="300"/>
      <c r="J37" s="299"/>
      <c r="K37" s="299"/>
      <c r="L37" s="194"/>
      <c r="M37" s="194"/>
      <c r="N37" s="194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4"/>
      <c r="Z37" s="194"/>
    </row>
    <row r="38" spans="1:26" ht="12.75" customHeight="1" x14ac:dyDescent="0.25">
      <c r="A38" s="194"/>
      <c r="B38" s="194"/>
      <c r="C38" s="295"/>
      <c r="D38" s="293"/>
      <c r="E38" s="292"/>
      <c r="F38" s="292"/>
      <c r="G38" s="731"/>
      <c r="H38" s="292"/>
      <c r="I38" s="194"/>
      <c r="J38" s="292"/>
      <c r="K38" s="295"/>
      <c r="L38" s="194"/>
      <c r="M38" s="194"/>
      <c r="N38" s="194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4"/>
      <c r="Z38" s="194"/>
    </row>
    <row r="39" spans="1:26" ht="12.75" customHeight="1" x14ac:dyDescent="0.25">
      <c r="A39" s="194"/>
      <c r="B39" s="194"/>
      <c r="C39" s="194"/>
      <c r="D39" s="295"/>
      <c r="E39" s="295"/>
      <c r="F39" s="295"/>
      <c r="G39" s="501"/>
      <c r="H39" s="299"/>
      <c r="I39" s="300"/>
      <c r="J39" s="299"/>
      <c r="K39" s="299"/>
      <c r="L39" s="194"/>
      <c r="M39" s="194"/>
      <c r="N39" s="194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4"/>
      <c r="Z39" s="194"/>
    </row>
    <row r="40" spans="1:26" ht="12.75" customHeight="1" x14ac:dyDescent="0.25">
      <c r="A40" s="194"/>
      <c r="B40" s="194"/>
      <c r="C40" s="302"/>
      <c r="D40" s="298"/>
      <c r="E40" s="299"/>
      <c r="F40" s="299"/>
      <c r="G40" s="299"/>
      <c r="H40" s="299"/>
      <c r="I40" s="300"/>
      <c r="J40" s="299"/>
      <c r="K40" s="299"/>
      <c r="L40" s="194"/>
      <c r="M40" s="194"/>
      <c r="N40" s="194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4"/>
      <c r="Z40" s="194"/>
    </row>
    <row r="41" spans="1:26" ht="12.75" customHeight="1" x14ac:dyDescent="0.25">
      <c r="A41" s="194"/>
      <c r="B41" s="194"/>
      <c r="C41" s="10"/>
      <c r="D41" s="10"/>
      <c r="E41" s="10"/>
      <c r="F41" s="10"/>
      <c r="G41" s="10"/>
      <c r="H41" s="10"/>
      <c r="I41" s="10"/>
      <c r="J41" s="10"/>
      <c r="K41" s="10"/>
      <c r="L41" s="194"/>
      <c r="M41" s="194"/>
      <c r="N41" s="194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4"/>
      <c r="Z41" s="194"/>
    </row>
    <row r="42" spans="1:26" ht="12.75" customHeight="1" x14ac:dyDescent="0.25">
      <c r="A42" s="194"/>
      <c r="B42" s="194"/>
      <c r="C42" s="302"/>
      <c r="D42" s="298"/>
      <c r="E42" s="299"/>
      <c r="F42" s="299"/>
      <c r="G42" s="299"/>
      <c r="H42" s="299"/>
      <c r="I42" s="300"/>
      <c r="J42" s="299"/>
      <c r="K42" s="299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194"/>
    </row>
    <row r="43" spans="1:26" ht="12.75" customHeight="1" x14ac:dyDescent="0.25">
      <c r="A43" s="194"/>
      <c r="B43" s="194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</row>
    <row r="44" spans="1:26" ht="12.75" customHeight="1" x14ac:dyDescent="0.25">
      <c r="A44" s="194"/>
      <c r="B44" s="194"/>
      <c r="C44" s="194"/>
      <c r="D44" s="194"/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</row>
    <row r="45" spans="1:26" ht="12.75" customHeight="1" x14ac:dyDescent="0.25">
      <c r="A45" s="194"/>
      <c r="B45" s="194"/>
      <c r="C45" s="194"/>
      <c r="D45" s="194"/>
      <c r="E45" s="194"/>
      <c r="F45" s="194"/>
      <c r="G45" s="194"/>
      <c r="H45" s="194"/>
      <c r="I45" s="194"/>
      <c r="J45" s="194"/>
      <c r="K45" s="194"/>
      <c r="L45" s="194"/>
      <c r="M45" s="194"/>
      <c r="N45" s="194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4"/>
      <c r="Z45" s="194"/>
    </row>
    <row r="46" spans="1:26" ht="12.75" customHeight="1" x14ac:dyDescent="0.25">
      <c r="A46" s="194"/>
      <c r="B46" s="194"/>
      <c r="C46" s="194"/>
      <c r="D46" s="194"/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4"/>
      <c r="Z46" s="194"/>
    </row>
    <row r="47" spans="1:26" ht="12.75" customHeight="1" x14ac:dyDescent="0.25">
      <c r="A47" s="194"/>
      <c r="B47" s="194"/>
      <c r="C47" s="194"/>
      <c r="D47" s="194"/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4"/>
      <c r="Z47" s="194"/>
    </row>
    <row r="48" spans="1:26" ht="12.75" customHeight="1" x14ac:dyDescent="0.25">
      <c r="A48" s="194"/>
      <c r="B48" s="194"/>
      <c r="C48" s="194"/>
      <c r="D48" s="194"/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4"/>
      <c r="Z48" s="194"/>
    </row>
    <row r="49" spans="1:26" ht="12.75" customHeight="1" x14ac:dyDescent="0.25">
      <c r="A49" s="194"/>
      <c r="B49" s="194"/>
      <c r="C49" s="194"/>
      <c r="D49" s="194"/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4"/>
      <c r="Z49" s="194"/>
    </row>
    <row r="50" spans="1:26" ht="12.75" customHeight="1" x14ac:dyDescent="0.25">
      <c r="A50" s="194"/>
      <c r="B50" s="194"/>
      <c r="C50" s="194"/>
      <c r="D50" s="194"/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4"/>
      <c r="Z50" s="194"/>
    </row>
    <row r="51" spans="1:26" ht="12.75" customHeight="1" x14ac:dyDescent="0.25">
      <c r="A51" s="194"/>
      <c r="B51" s="194"/>
      <c r="C51" s="194"/>
      <c r="D51" s="194"/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</row>
    <row r="52" spans="1:26" ht="12.75" customHeight="1" x14ac:dyDescent="0.25">
      <c r="A52" s="194"/>
      <c r="B52" s="194"/>
      <c r="C52" s="194"/>
      <c r="D52" s="194">
        <f>+SUM(C70:C75)+1</f>
        <v>1</v>
      </c>
      <c r="E52" s="194"/>
      <c r="F52" s="194"/>
      <c r="G52" s="194"/>
      <c r="H52" s="194"/>
      <c r="I52" s="194"/>
      <c r="J52" s="194"/>
      <c r="K52" s="194"/>
      <c r="L52" s="194"/>
      <c r="M52" s="194"/>
      <c r="N52" s="194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4"/>
      <c r="Z52" s="194"/>
    </row>
    <row r="53" spans="1:26" ht="12.75" customHeight="1" x14ac:dyDescent="0.25">
      <c r="A53" s="194"/>
      <c r="B53" s="194"/>
      <c r="C53" s="194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4"/>
    </row>
    <row r="54" spans="1:26" ht="12.75" customHeight="1" x14ac:dyDescent="0.25">
      <c r="A54" s="194"/>
      <c r="B54" s="194"/>
      <c r="C54" s="194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4"/>
      <c r="Z54" s="194"/>
    </row>
    <row r="55" spans="1:26" ht="12.75" customHeight="1" x14ac:dyDescent="0.25">
      <c r="A55" s="194"/>
      <c r="B55" s="194"/>
      <c r="C55" s="194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</row>
    <row r="56" spans="1:26" ht="12.75" customHeight="1" x14ac:dyDescent="0.25">
      <c r="A56" s="194"/>
      <c r="B56" s="194"/>
      <c r="C56" s="194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4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4"/>
      <c r="Z56" s="194"/>
    </row>
    <row r="57" spans="1:26" ht="12.75" customHeight="1" x14ac:dyDescent="0.25">
      <c r="A57" s="194"/>
      <c r="B57" s="194"/>
      <c r="C57" s="194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4"/>
      <c r="Z57" s="194"/>
    </row>
    <row r="58" spans="1:26" ht="12.75" customHeight="1" x14ac:dyDescent="0.25">
      <c r="A58" s="194"/>
      <c r="B58" s="194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4"/>
      <c r="Z58" s="194"/>
    </row>
    <row r="59" spans="1:26" ht="12.75" customHeight="1" x14ac:dyDescent="0.25">
      <c r="A59" s="194"/>
      <c r="B59" s="194"/>
      <c r="C59" s="194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4"/>
      <c r="Z59" s="194"/>
    </row>
    <row r="60" spans="1:26" ht="12.75" customHeight="1" x14ac:dyDescent="0.25">
      <c r="A60" s="194"/>
      <c r="B60" s="194"/>
      <c r="C60" s="194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4"/>
      <c r="Z60" s="194"/>
    </row>
    <row r="61" spans="1:26" ht="12.75" customHeight="1" x14ac:dyDescent="0.25">
      <c r="A61" s="194"/>
      <c r="B61" s="194"/>
      <c r="C61" s="194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</row>
    <row r="62" spans="1:26" ht="12.75" customHeight="1" x14ac:dyDescent="0.25">
      <c r="A62" s="194"/>
      <c r="B62" s="194"/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4"/>
      <c r="Z62" s="194"/>
    </row>
    <row r="63" spans="1:26" ht="12.75" customHeight="1" x14ac:dyDescent="0.25">
      <c r="A63" s="194"/>
      <c r="B63" s="194"/>
      <c r="C63" s="194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4"/>
      <c r="Z63" s="194"/>
    </row>
    <row r="64" spans="1:26" ht="12.75" customHeight="1" x14ac:dyDescent="0.25">
      <c r="A64" s="194"/>
      <c r="B64" s="194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4"/>
      <c r="Z64" s="194"/>
    </row>
    <row r="65" spans="1:26" ht="12.75" customHeight="1" x14ac:dyDescent="0.25">
      <c r="A65" s="194"/>
      <c r="B65" s="194"/>
      <c r="C65" s="194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4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4"/>
      <c r="Z65" s="194"/>
    </row>
    <row r="66" spans="1:26" ht="12.75" customHeight="1" x14ac:dyDescent="0.25">
      <c r="A66" s="194"/>
      <c r="B66" s="194"/>
      <c r="C66" s="194">
        <v>8507.7045999999991</v>
      </c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</row>
    <row r="67" spans="1:26" ht="12.75" customHeight="1" x14ac:dyDescent="0.25">
      <c r="A67" s="194"/>
      <c r="B67" s="194"/>
      <c r="C67" s="194">
        <v>6237.9413999999997</v>
      </c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4"/>
      <c r="Z67" s="194"/>
    </row>
    <row r="68" spans="1:26" ht="12.75" customHeight="1" x14ac:dyDescent="0.25">
      <c r="A68" s="194"/>
      <c r="B68" s="194"/>
      <c r="C68" s="194">
        <v>11285.8825</v>
      </c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4"/>
      <c r="Z68" s="194"/>
    </row>
    <row r="69" spans="1:26" ht="12.75" customHeight="1" x14ac:dyDescent="0.25">
      <c r="A69" s="194"/>
      <c r="B69" s="194"/>
      <c r="C69" s="194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4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4"/>
      <c r="Z69" s="194"/>
    </row>
    <row r="70" spans="1:26" ht="12.75" customHeight="1" x14ac:dyDescent="0.25">
      <c r="A70" s="194"/>
      <c r="B70" s="194"/>
      <c r="C70" s="194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</row>
    <row r="71" spans="1:26" ht="12.75" customHeight="1" x14ac:dyDescent="0.25">
      <c r="A71" s="194"/>
      <c r="B71" s="194"/>
      <c r="C71" s="194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4"/>
      <c r="Z71" s="194"/>
    </row>
    <row r="72" spans="1:26" ht="12.75" customHeight="1" x14ac:dyDescent="0.25">
      <c r="A72" s="194"/>
      <c r="B72" s="194"/>
      <c r="C72" s="194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4"/>
      <c r="Z72" s="194"/>
    </row>
    <row r="73" spans="1:26" ht="12.75" customHeight="1" x14ac:dyDescent="0.25">
      <c r="A73" s="194"/>
      <c r="B73" s="194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4"/>
      <c r="Z73" s="194"/>
    </row>
    <row r="74" spans="1:26" ht="12.75" customHeight="1" x14ac:dyDescent="0.25">
      <c r="A74" s="194"/>
      <c r="B74" s="194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4"/>
      <c r="Z74" s="194"/>
    </row>
    <row r="75" spans="1:26" ht="12.75" customHeight="1" x14ac:dyDescent="0.25">
      <c r="A75" s="194"/>
      <c r="B75" s="194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4"/>
      <c r="Z75" s="194"/>
    </row>
    <row r="76" spans="1:26" ht="12.75" customHeight="1" x14ac:dyDescent="0.25">
      <c r="A76" s="194"/>
      <c r="B76" s="194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4"/>
      <c r="Z76" s="194"/>
    </row>
    <row r="77" spans="1:26" ht="12.75" customHeight="1" x14ac:dyDescent="0.25">
      <c r="A77" s="194"/>
      <c r="B77" s="194"/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4"/>
      <c r="Z77" s="194"/>
    </row>
    <row r="78" spans="1:26" ht="12.75" customHeight="1" x14ac:dyDescent="0.25">
      <c r="A78" s="194"/>
      <c r="B78" s="194"/>
      <c r="C78" s="194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4"/>
      <c r="Z78" s="194"/>
    </row>
    <row r="79" spans="1:26" ht="12.75" customHeight="1" x14ac:dyDescent="0.25">
      <c r="A79" s="194"/>
      <c r="B79" s="194"/>
      <c r="C79" s="194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4"/>
      <c r="Z79" s="194"/>
    </row>
    <row r="80" spans="1:26" ht="12.75" customHeight="1" x14ac:dyDescent="0.25">
      <c r="A80" s="194"/>
      <c r="B80" s="194"/>
      <c r="C80" s="194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4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4"/>
      <c r="Z80" s="194"/>
    </row>
    <row r="81" spans="1:26" ht="12.75" customHeight="1" x14ac:dyDescent="0.25">
      <c r="A81" s="194"/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4"/>
      <c r="Z81" s="194"/>
    </row>
    <row r="82" spans="1:26" ht="12.75" customHeight="1" x14ac:dyDescent="0.25">
      <c r="A82" s="194"/>
      <c r="B82" s="194"/>
      <c r="C82" s="194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4"/>
      <c r="Z82" s="194"/>
    </row>
    <row r="83" spans="1:26" ht="12.75" customHeight="1" x14ac:dyDescent="0.25">
      <c r="A83" s="194"/>
      <c r="B83" s="194"/>
      <c r="C83" s="194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4"/>
      <c r="Z83" s="194"/>
    </row>
    <row r="84" spans="1:26" ht="12.75" customHeight="1" x14ac:dyDescent="0.25">
      <c r="A84" s="194"/>
      <c r="B84" s="194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4"/>
      <c r="Z84" s="194"/>
    </row>
    <row r="85" spans="1:26" ht="12.75" customHeight="1" x14ac:dyDescent="0.25">
      <c r="A85" s="194"/>
      <c r="B85" s="194"/>
      <c r="C85" s="194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4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4"/>
      <c r="Z85" s="194"/>
    </row>
    <row r="86" spans="1:26" ht="12.75" customHeight="1" x14ac:dyDescent="0.25">
      <c r="A86" s="194"/>
      <c r="B86" s="194"/>
      <c r="C86" s="194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4"/>
      <c r="Z86" s="194"/>
    </row>
    <row r="87" spans="1:26" ht="12.75" customHeight="1" x14ac:dyDescent="0.25">
      <c r="A87" s="194"/>
      <c r="B87" s="194"/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4"/>
      <c r="Z87" s="194"/>
    </row>
    <row r="88" spans="1:26" ht="12.75" customHeight="1" x14ac:dyDescent="0.25">
      <c r="A88" s="194"/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4"/>
      <c r="Z88" s="194"/>
    </row>
    <row r="89" spans="1:26" ht="12.75" customHeight="1" x14ac:dyDescent="0.25">
      <c r="A89" s="194"/>
      <c r="B89" s="194"/>
      <c r="C89" s="194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4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4"/>
      <c r="Z89" s="194"/>
    </row>
    <row r="90" spans="1:26" ht="12.75" customHeight="1" x14ac:dyDescent="0.25">
      <c r="A90" s="194"/>
      <c r="B90" s="194"/>
      <c r="C90" s="194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4"/>
      <c r="Z90" s="194"/>
    </row>
    <row r="91" spans="1:26" ht="12.75" customHeight="1" x14ac:dyDescent="0.25">
      <c r="A91" s="194"/>
      <c r="B91" s="194"/>
      <c r="C91" s="194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4"/>
      <c r="Z91" s="194"/>
    </row>
    <row r="92" spans="1:26" ht="12.75" customHeight="1" x14ac:dyDescent="0.25">
      <c r="A92" s="194"/>
      <c r="B92" s="194"/>
      <c r="C92" s="194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4"/>
      <c r="Z92" s="194"/>
    </row>
    <row r="93" spans="1:26" ht="12.75" customHeight="1" x14ac:dyDescent="0.25">
      <c r="A93" s="194"/>
      <c r="B93" s="194"/>
      <c r="C93" s="194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4"/>
      <c r="Z93" s="194"/>
    </row>
    <row r="94" spans="1:26" ht="12.75" customHeight="1" x14ac:dyDescent="0.25">
      <c r="A94" s="194"/>
      <c r="B94" s="194"/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</row>
    <row r="95" spans="1:26" ht="12.75" customHeight="1" x14ac:dyDescent="0.25">
      <c r="A95" s="194"/>
      <c r="B95" s="194"/>
      <c r="C95" s="194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4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4"/>
      <c r="Z95" s="194"/>
    </row>
    <row r="96" spans="1:26" ht="12.75" customHeight="1" x14ac:dyDescent="0.25">
      <c r="A96" s="194"/>
      <c r="B96" s="194"/>
      <c r="C96" s="194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</row>
    <row r="97" spans="1:26" ht="12.75" customHeight="1" x14ac:dyDescent="0.25">
      <c r="A97" s="194"/>
      <c r="B97" s="194"/>
      <c r="C97" s="194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4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4"/>
      <c r="Z97" s="194"/>
    </row>
    <row r="98" spans="1:26" ht="12.75" customHeight="1" x14ac:dyDescent="0.25">
      <c r="A98" s="194"/>
      <c r="B98" s="194"/>
      <c r="C98" s="194"/>
      <c r="D98" s="194"/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</row>
    <row r="99" spans="1:26" ht="12.75" customHeight="1" x14ac:dyDescent="0.25">
      <c r="A99" s="194"/>
      <c r="B99" s="194"/>
      <c r="C99" s="194"/>
      <c r="D99" s="194"/>
      <c r="E99" s="194"/>
      <c r="F99" s="194"/>
      <c r="G99" s="194"/>
      <c r="H99" s="194"/>
      <c r="I99" s="194"/>
      <c r="J99" s="194"/>
      <c r="K99" s="194"/>
      <c r="L99" s="194"/>
      <c r="M99" s="194"/>
      <c r="N99" s="194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4"/>
      <c r="Z99" s="194"/>
    </row>
    <row r="100" spans="1:26" ht="12.75" customHeight="1" x14ac:dyDescent="0.25">
      <c r="A100" s="194"/>
      <c r="B100" s="194"/>
      <c r="C100" s="194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</row>
    <row r="101" spans="1:26" ht="12.75" customHeight="1" x14ac:dyDescent="0.25">
      <c r="A101" s="194"/>
      <c r="B101" s="194"/>
      <c r="C101" s="194"/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194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4"/>
      <c r="Z101" s="194"/>
    </row>
    <row r="102" spans="1:26" ht="12.75" customHeight="1" x14ac:dyDescent="0.25">
      <c r="A102" s="194"/>
      <c r="B102" s="194"/>
      <c r="C102" s="194"/>
      <c r="D102" s="194"/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</row>
    <row r="103" spans="1:26" ht="12.75" customHeight="1" x14ac:dyDescent="0.25">
      <c r="A103" s="194"/>
      <c r="B103" s="194"/>
      <c r="C103" s="194"/>
      <c r="D103" s="194"/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4"/>
      <c r="Z103" s="194"/>
    </row>
    <row r="104" spans="1:26" ht="12.75" customHeight="1" x14ac:dyDescent="0.25">
      <c r="A104" s="194"/>
      <c r="B104" s="194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</row>
    <row r="105" spans="1:26" ht="12.75" customHeight="1" x14ac:dyDescent="0.25">
      <c r="A105" s="194"/>
      <c r="B105" s="194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4"/>
      <c r="Z105" s="194"/>
    </row>
    <row r="106" spans="1:26" ht="12.75" customHeight="1" x14ac:dyDescent="0.25">
      <c r="A106" s="194"/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</row>
    <row r="107" spans="1:26" ht="12.75" customHeight="1" x14ac:dyDescent="0.25">
      <c r="A107" s="194"/>
      <c r="B107" s="194"/>
      <c r="C107" s="194"/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4"/>
      <c r="Z107" s="194"/>
    </row>
    <row r="108" spans="1:26" ht="12.75" customHeight="1" x14ac:dyDescent="0.25">
      <c r="A108" s="194"/>
      <c r="B108" s="194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</row>
    <row r="109" spans="1:26" ht="12.75" customHeight="1" x14ac:dyDescent="0.25">
      <c r="A109" s="194"/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4"/>
      <c r="Z109" s="194"/>
    </row>
    <row r="110" spans="1:26" ht="12.75" customHeight="1" x14ac:dyDescent="0.25">
      <c r="A110" s="194"/>
      <c r="B110" s="194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</row>
    <row r="111" spans="1:26" ht="12.75" customHeight="1" x14ac:dyDescent="0.25">
      <c r="A111" s="194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4"/>
      <c r="Z111" s="194"/>
    </row>
    <row r="112" spans="1:26" ht="12.75" customHeight="1" x14ac:dyDescent="0.25">
      <c r="A112" s="194"/>
      <c r="B112" s="194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</row>
    <row r="113" spans="1:26" ht="12.75" customHeight="1" x14ac:dyDescent="0.25">
      <c r="A113" s="194"/>
      <c r="B113" s="194"/>
      <c r="C113" s="194"/>
      <c r="D113" s="194"/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4"/>
      <c r="Z113" s="194"/>
    </row>
    <row r="114" spans="1:26" ht="12.75" customHeight="1" x14ac:dyDescent="0.25">
      <c r="A114" s="194"/>
      <c r="B114" s="194"/>
      <c r="C114" s="194"/>
      <c r="D114" s="194"/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</row>
    <row r="115" spans="1:26" ht="12.75" customHeight="1" x14ac:dyDescent="0.25">
      <c r="A115" s="194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4"/>
      <c r="Z115" s="194"/>
    </row>
    <row r="116" spans="1:26" ht="12.75" customHeight="1" x14ac:dyDescent="0.25">
      <c r="A116" s="194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</row>
    <row r="117" spans="1:26" ht="12.75" customHeight="1" x14ac:dyDescent="0.25">
      <c r="A117" s="194"/>
      <c r="B117" s="194"/>
      <c r="C117" s="194"/>
      <c r="D117" s="194"/>
      <c r="E117" s="194"/>
      <c r="F117" s="194"/>
      <c r="G117" s="194"/>
      <c r="H117" s="194"/>
      <c r="I117" s="194"/>
      <c r="J117" s="194"/>
      <c r="K117" s="194"/>
      <c r="L117" s="194"/>
      <c r="M117" s="194"/>
      <c r="N117" s="194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4"/>
      <c r="Z117" s="194"/>
    </row>
    <row r="118" spans="1:26" ht="12.75" customHeight="1" x14ac:dyDescent="0.25">
      <c r="A118" s="194"/>
      <c r="B118" s="194"/>
      <c r="C118" s="194"/>
      <c r="D118" s="194"/>
      <c r="E118" s="194"/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</row>
    <row r="119" spans="1:26" ht="12.75" customHeight="1" x14ac:dyDescent="0.25">
      <c r="A119" s="194"/>
      <c r="B119" s="194"/>
      <c r="C119" s="194"/>
      <c r="D119" s="194"/>
      <c r="E119" s="194"/>
      <c r="F119" s="194"/>
      <c r="G119" s="194"/>
      <c r="H119" s="194"/>
      <c r="I119" s="194"/>
      <c r="J119" s="194"/>
      <c r="K119" s="194"/>
      <c r="L119" s="194"/>
      <c r="M119" s="194"/>
      <c r="N119" s="194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4"/>
      <c r="Z119" s="194"/>
    </row>
    <row r="120" spans="1:26" ht="12.75" customHeight="1" x14ac:dyDescent="0.25">
      <c r="A120" s="194"/>
      <c r="B120" s="194"/>
      <c r="C120" s="194"/>
      <c r="D120" s="194"/>
      <c r="E120" s="194"/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</row>
    <row r="121" spans="1:26" ht="12.75" customHeight="1" x14ac:dyDescent="0.25">
      <c r="A121" s="194"/>
      <c r="B121" s="194"/>
      <c r="C121" s="194"/>
      <c r="D121" s="194"/>
      <c r="E121" s="194"/>
      <c r="F121" s="194"/>
      <c r="G121" s="194"/>
      <c r="H121" s="194"/>
      <c r="I121" s="194"/>
      <c r="J121" s="194"/>
      <c r="K121" s="194"/>
      <c r="L121" s="194"/>
      <c r="M121" s="194"/>
      <c r="N121" s="194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4"/>
      <c r="Z121" s="194"/>
    </row>
    <row r="122" spans="1:26" ht="12.75" customHeight="1" x14ac:dyDescent="0.25">
      <c r="A122" s="194"/>
      <c r="B122" s="194"/>
      <c r="C122" s="194"/>
      <c r="D122" s="194"/>
      <c r="E122" s="194"/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</row>
    <row r="123" spans="1:26" ht="12.75" customHeight="1" x14ac:dyDescent="0.25">
      <c r="A123" s="194"/>
      <c r="B123" s="194"/>
      <c r="C123" s="194"/>
      <c r="D123" s="194"/>
      <c r="E123" s="194"/>
      <c r="F123" s="194"/>
      <c r="G123" s="194"/>
      <c r="H123" s="194"/>
      <c r="I123" s="194"/>
      <c r="J123" s="194"/>
      <c r="K123" s="194"/>
      <c r="L123" s="194"/>
      <c r="M123" s="194"/>
      <c r="N123" s="194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4"/>
      <c r="Z123" s="194"/>
    </row>
    <row r="124" spans="1:26" ht="12.75" customHeight="1" x14ac:dyDescent="0.25">
      <c r="A124" s="194"/>
      <c r="B124" s="194"/>
      <c r="C124" s="194"/>
      <c r="D124" s="194"/>
      <c r="E124" s="194"/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</row>
    <row r="125" spans="1:26" ht="12.75" customHeight="1" x14ac:dyDescent="0.25">
      <c r="A125" s="194"/>
      <c r="B125" s="194"/>
      <c r="C125" s="194"/>
      <c r="D125" s="194"/>
      <c r="E125" s="194"/>
      <c r="F125" s="194"/>
      <c r="G125" s="194"/>
      <c r="H125" s="194"/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4"/>
      <c r="Z125" s="194"/>
    </row>
    <row r="126" spans="1:26" ht="12.75" customHeight="1" x14ac:dyDescent="0.25">
      <c r="A126" s="194"/>
      <c r="B126" s="194"/>
      <c r="C126" s="194"/>
      <c r="D126" s="194"/>
      <c r="E126" s="194"/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</row>
    <row r="127" spans="1:26" ht="12.75" customHeight="1" x14ac:dyDescent="0.25">
      <c r="A127" s="194"/>
      <c r="B127" s="194"/>
      <c r="C127" s="194"/>
      <c r="D127" s="194"/>
      <c r="E127" s="194"/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4"/>
      <c r="Z127" s="194"/>
    </row>
    <row r="128" spans="1:26" ht="12.75" customHeight="1" x14ac:dyDescent="0.25">
      <c r="A128" s="194"/>
      <c r="B128" s="194"/>
      <c r="C128" s="194"/>
      <c r="D128" s="194"/>
      <c r="E128" s="194"/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</row>
    <row r="129" spans="1:26" ht="12.75" customHeight="1" x14ac:dyDescent="0.25">
      <c r="A129" s="194"/>
      <c r="B129" s="194"/>
      <c r="C129" s="194"/>
      <c r="D129" s="194"/>
      <c r="E129" s="194"/>
      <c r="F129" s="194"/>
      <c r="G129" s="194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</row>
    <row r="130" spans="1:26" ht="12.75" customHeight="1" x14ac:dyDescent="0.25">
      <c r="A130" s="194"/>
      <c r="B130" s="194"/>
      <c r="C130" s="194"/>
      <c r="D130" s="194"/>
      <c r="E130" s="194"/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</row>
    <row r="131" spans="1:26" ht="12.75" customHeight="1" x14ac:dyDescent="0.25">
      <c r="A131" s="194"/>
      <c r="B131" s="194"/>
      <c r="C131" s="194"/>
      <c r="D131" s="194"/>
      <c r="E131" s="194"/>
      <c r="F131" s="194"/>
      <c r="G131" s="194"/>
      <c r="H131" s="194"/>
      <c r="I131" s="194"/>
      <c r="J131" s="194"/>
      <c r="K131" s="194"/>
      <c r="L131" s="194"/>
      <c r="M131" s="194"/>
      <c r="N131" s="194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4"/>
      <c r="Z131" s="194"/>
    </row>
    <row r="132" spans="1:26" ht="12.75" customHeight="1" x14ac:dyDescent="0.25">
      <c r="A132" s="194"/>
      <c r="B132" s="194"/>
      <c r="C132" s="194"/>
      <c r="D132" s="194"/>
      <c r="E132" s="194"/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</row>
    <row r="133" spans="1:26" ht="12.75" customHeight="1" x14ac:dyDescent="0.25">
      <c r="A133" s="194"/>
      <c r="B133" s="194"/>
      <c r="C133" s="194"/>
      <c r="D133" s="194"/>
      <c r="E133" s="194"/>
      <c r="F133" s="194"/>
      <c r="G133" s="194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</row>
    <row r="134" spans="1:26" ht="12.75" customHeight="1" x14ac:dyDescent="0.25">
      <c r="A134" s="194"/>
      <c r="B134" s="194"/>
      <c r="C134" s="194"/>
      <c r="D134" s="194"/>
      <c r="E134" s="194"/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</row>
    <row r="135" spans="1:26" ht="12.75" customHeight="1" x14ac:dyDescent="0.25">
      <c r="A135" s="194"/>
      <c r="B135" s="194"/>
      <c r="C135" s="194"/>
      <c r="D135" s="194"/>
      <c r="E135" s="194"/>
      <c r="F135" s="194"/>
      <c r="G135" s="194"/>
      <c r="H135" s="194"/>
      <c r="I135" s="194"/>
      <c r="J135" s="194"/>
      <c r="K135" s="194"/>
      <c r="L135" s="194"/>
      <c r="M135" s="194"/>
      <c r="N135" s="194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4"/>
      <c r="Z135" s="194"/>
    </row>
    <row r="136" spans="1:26" ht="12.75" customHeight="1" x14ac:dyDescent="0.25">
      <c r="A136" s="194"/>
      <c r="B136" s="194"/>
      <c r="C136" s="194"/>
      <c r="D136" s="194"/>
      <c r="E136" s="194"/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</row>
    <row r="137" spans="1:26" ht="12.75" customHeight="1" x14ac:dyDescent="0.25">
      <c r="A137" s="194"/>
      <c r="B137" s="194"/>
      <c r="C137" s="194"/>
      <c r="D137" s="194"/>
      <c r="E137" s="194"/>
      <c r="F137" s="194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4"/>
      <c r="Z137" s="194"/>
    </row>
    <row r="138" spans="1:26" ht="12.75" customHeight="1" x14ac:dyDescent="0.25">
      <c r="A138" s="194"/>
      <c r="B138" s="194"/>
      <c r="C138" s="194"/>
      <c r="D138" s="194"/>
      <c r="E138" s="194"/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</row>
    <row r="139" spans="1:26" ht="12.75" customHeight="1" x14ac:dyDescent="0.25">
      <c r="A139" s="194"/>
      <c r="B139" s="194"/>
      <c r="C139" s="194"/>
      <c r="D139" s="194"/>
      <c r="E139" s="194"/>
      <c r="F139" s="194"/>
      <c r="G139" s="194"/>
      <c r="H139" s="194"/>
      <c r="I139" s="194"/>
      <c r="J139" s="194"/>
      <c r="K139" s="194"/>
      <c r="L139" s="194"/>
      <c r="M139" s="194"/>
      <c r="N139" s="194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4"/>
      <c r="Z139" s="194"/>
    </row>
    <row r="140" spans="1:26" ht="12.75" customHeight="1" x14ac:dyDescent="0.25">
      <c r="A140" s="194"/>
      <c r="B140" s="194"/>
      <c r="C140" s="194"/>
      <c r="D140" s="194"/>
      <c r="E140" s="194"/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</row>
    <row r="141" spans="1:26" ht="12.75" customHeight="1" x14ac:dyDescent="0.25">
      <c r="A141" s="194"/>
      <c r="B141" s="194"/>
      <c r="C141" s="194"/>
      <c r="D141" s="194"/>
      <c r="E141" s="194"/>
      <c r="F141" s="194"/>
      <c r="G141" s="194"/>
      <c r="H141" s="194"/>
      <c r="I141" s="194"/>
      <c r="J141" s="194"/>
      <c r="K141" s="194"/>
      <c r="L141" s="194"/>
      <c r="M141" s="194"/>
      <c r="N141" s="194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4"/>
      <c r="Z141" s="194"/>
    </row>
    <row r="142" spans="1:26" ht="12.75" customHeight="1" x14ac:dyDescent="0.25">
      <c r="A142" s="194"/>
      <c r="B142" s="194"/>
      <c r="C142" s="194"/>
      <c r="D142" s="194"/>
      <c r="E142" s="194"/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</row>
    <row r="143" spans="1:26" ht="12.75" customHeight="1" x14ac:dyDescent="0.25">
      <c r="A143" s="194"/>
      <c r="B143" s="194"/>
      <c r="C143" s="194"/>
      <c r="D143" s="194"/>
      <c r="E143" s="194"/>
      <c r="F143" s="194"/>
      <c r="G143" s="194"/>
      <c r="H143" s="194"/>
      <c r="I143" s="194"/>
      <c r="J143" s="194"/>
      <c r="K143" s="194"/>
      <c r="L143" s="194"/>
      <c r="M143" s="194"/>
      <c r="N143" s="194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4"/>
      <c r="Z143" s="194"/>
    </row>
    <row r="144" spans="1:26" ht="12.75" customHeight="1" x14ac:dyDescent="0.25">
      <c r="A144" s="194"/>
      <c r="B144" s="194"/>
      <c r="C144" s="194"/>
      <c r="D144" s="194"/>
      <c r="E144" s="194"/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</row>
    <row r="145" spans="1:26" ht="12.75" customHeight="1" x14ac:dyDescent="0.25">
      <c r="A145" s="194"/>
      <c r="B145" s="194"/>
      <c r="C145" s="194"/>
      <c r="D145" s="194"/>
      <c r="E145" s="194"/>
      <c r="F145" s="194"/>
      <c r="G145" s="194"/>
      <c r="H145" s="194"/>
      <c r="I145" s="194"/>
      <c r="J145" s="194"/>
      <c r="K145" s="194"/>
      <c r="L145" s="194"/>
      <c r="M145" s="194"/>
      <c r="N145" s="194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4"/>
      <c r="Z145" s="194"/>
    </row>
    <row r="146" spans="1:26" ht="12.75" customHeight="1" x14ac:dyDescent="0.25">
      <c r="A146" s="194"/>
      <c r="B146" s="194"/>
      <c r="C146" s="194"/>
      <c r="D146" s="194"/>
      <c r="E146" s="194"/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</row>
    <row r="147" spans="1:26" ht="12.75" customHeight="1" x14ac:dyDescent="0.25">
      <c r="A147" s="194"/>
      <c r="B147" s="194"/>
      <c r="C147" s="194"/>
      <c r="D147" s="194"/>
      <c r="E147" s="194"/>
      <c r="F147" s="194"/>
      <c r="G147" s="194"/>
      <c r="H147" s="194"/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4"/>
      <c r="Z147" s="194"/>
    </row>
    <row r="148" spans="1:26" ht="12.75" customHeight="1" x14ac:dyDescent="0.25">
      <c r="A148" s="194"/>
      <c r="B148" s="194"/>
      <c r="C148" s="194"/>
      <c r="D148" s="194"/>
      <c r="E148" s="194"/>
      <c r="F148" s="194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</row>
    <row r="149" spans="1:26" ht="12.75" customHeight="1" x14ac:dyDescent="0.25">
      <c r="A149" s="194"/>
      <c r="B149" s="194"/>
      <c r="C149" s="194"/>
      <c r="D149" s="194"/>
      <c r="E149" s="194"/>
      <c r="F149" s="194"/>
      <c r="G149" s="194"/>
      <c r="H149" s="194"/>
      <c r="I149" s="194"/>
      <c r="J149" s="194"/>
      <c r="K149" s="194"/>
      <c r="L149" s="194"/>
      <c r="M149" s="194"/>
      <c r="N149" s="194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4"/>
      <c r="Z149" s="194"/>
    </row>
    <row r="150" spans="1:26" ht="12.75" customHeight="1" x14ac:dyDescent="0.25">
      <c r="A150" s="194"/>
      <c r="B150" s="194"/>
      <c r="C150" s="194"/>
      <c r="D150" s="194"/>
      <c r="E150" s="194"/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</row>
    <row r="151" spans="1:26" ht="12.75" customHeight="1" x14ac:dyDescent="0.25">
      <c r="A151" s="194"/>
      <c r="B151" s="194"/>
      <c r="C151" s="194"/>
      <c r="D151" s="194"/>
      <c r="E151" s="194"/>
      <c r="F151" s="194"/>
      <c r="G151" s="194"/>
      <c r="H151" s="194"/>
      <c r="I151" s="194"/>
      <c r="J151" s="194"/>
      <c r="K151" s="194"/>
      <c r="L151" s="194"/>
      <c r="M151" s="194"/>
      <c r="N151" s="194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4"/>
      <c r="Z151" s="194"/>
    </row>
    <row r="152" spans="1:26" ht="12.75" customHeight="1" x14ac:dyDescent="0.25">
      <c r="A152" s="194"/>
      <c r="B152" s="194"/>
      <c r="C152" s="194"/>
      <c r="D152" s="194"/>
      <c r="E152" s="194"/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</row>
    <row r="153" spans="1:26" ht="12.75" customHeight="1" x14ac:dyDescent="0.25">
      <c r="A153" s="194"/>
      <c r="B153" s="194"/>
      <c r="C153" s="194"/>
      <c r="D153" s="194"/>
      <c r="E153" s="194"/>
      <c r="F153" s="194"/>
      <c r="G153" s="194"/>
      <c r="H153" s="194"/>
      <c r="I153" s="194"/>
      <c r="J153" s="194"/>
      <c r="K153" s="194"/>
      <c r="L153" s="194"/>
      <c r="M153" s="194"/>
      <c r="N153" s="194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4"/>
      <c r="Z153" s="194"/>
    </row>
    <row r="154" spans="1:26" ht="12.75" customHeight="1" x14ac:dyDescent="0.25">
      <c r="A154" s="194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4"/>
      <c r="Z154" s="194"/>
    </row>
    <row r="155" spans="1:26" ht="12.75" customHeight="1" x14ac:dyDescent="0.25">
      <c r="A155" s="194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4"/>
      <c r="Z155" s="194"/>
    </row>
    <row r="156" spans="1:26" ht="12.75" customHeight="1" x14ac:dyDescent="0.25">
      <c r="A156" s="194"/>
      <c r="B156" s="194"/>
      <c r="C156" s="194"/>
      <c r="D156" s="194"/>
      <c r="E156" s="194"/>
      <c r="F156" s="194"/>
      <c r="G156" s="194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</row>
    <row r="157" spans="1:26" ht="12.75" customHeight="1" x14ac:dyDescent="0.25">
      <c r="A157" s="194"/>
      <c r="B157" s="194"/>
      <c r="C157" s="194"/>
      <c r="D157" s="194"/>
      <c r="E157" s="194"/>
      <c r="F157" s="194"/>
      <c r="G157" s="194"/>
      <c r="H157" s="194"/>
      <c r="I157" s="194"/>
      <c r="J157" s="194"/>
      <c r="K157" s="194"/>
      <c r="L157" s="194"/>
      <c r="M157" s="194"/>
      <c r="N157" s="194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4"/>
      <c r="Z157" s="194"/>
    </row>
    <row r="158" spans="1:26" ht="12.75" customHeight="1" x14ac:dyDescent="0.25">
      <c r="A158" s="194"/>
      <c r="B158" s="194"/>
      <c r="C158" s="194"/>
      <c r="D158" s="194"/>
      <c r="E158" s="194"/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</row>
    <row r="159" spans="1:26" ht="12.75" customHeight="1" x14ac:dyDescent="0.25">
      <c r="A159" s="194"/>
      <c r="B159" s="194"/>
      <c r="C159" s="194"/>
      <c r="D159" s="194"/>
      <c r="E159" s="194"/>
      <c r="F159" s="194"/>
      <c r="G159" s="194"/>
      <c r="H159" s="194"/>
      <c r="I159" s="194"/>
      <c r="J159" s="194"/>
      <c r="K159" s="194"/>
      <c r="L159" s="194"/>
      <c r="M159" s="194"/>
      <c r="N159" s="194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4"/>
      <c r="Z159" s="194"/>
    </row>
    <row r="160" spans="1:26" ht="12.75" customHeight="1" x14ac:dyDescent="0.25">
      <c r="A160" s="194"/>
      <c r="B160" s="194"/>
      <c r="C160" s="194"/>
      <c r="D160" s="194"/>
      <c r="E160" s="194"/>
      <c r="F160" s="194"/>
      <c r="G160" s="194"/>
      <c r="H160" s="194"/>
      <c r="I160" s="194"/>
      <c r="J160" s="194"/>
      <c r="K160" s="194"/>
      <c r="L160" s="194"/>
      <c r="M160" s="194"/>
      <c r="N160" s="194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4"/>
      <c r="Z160" s="194"/>
    </row>
    <row r="161" spans="1:26" ht="12.75" customHeight="1" x14ac:dyDescent="0.25">
      <c r="A161" s="194"/>
      <c r="B161" s="194"/>
      <c r="C161" s="194"/>
      <c r="D161" s="194"/>
      <c r="E161" s="194"/>
      <c r="F161" s="194"/>
      <c r="G161" s="194"/>
      <c r="H161" s="194"/>
      <c r="I161" s="194"/>
      <c r="J161" s="194"/>
      <c r="K161" s="194"/>
      <c r="L161" s="194"/>
      <c r="M161" s="194"/>
      <c r="N161" s="194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4"/>
      <c r="Z161" s="194"/>
    </row>
    <row r="162" spans="1:26" ht="12.75" customHeight="1" x14ac:dyDescent="0.25">
      <c r="A162" s="194"/>
      <c r="B162" s="194"/>
      <c r="C162" s="194"/>
      <c r="D162" s="194"/>
      <c r="E162" s="194"/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4"/>
      <c r="Z162" s="194"/>
    </row>
    <row r="163" spans="1:26" ht="12.75" customHeight="1" x14ac:dyDescent="0.25">
      <c r="A163" s="194"/>
      <c r="B163" s="194"/>
      <c r="C163" s="194"/>
      <c r="D163" s="194"/>
      <c r="E163" s="194"/>
      <c r="F163" s="194"/>
      <c r="G163" s="194"/>
      <c r="H163" s="194"/>
      <c r="I163" s="194"/>
      <c r="J163" s="194"/>
      <c r="K163" s="194"/>
      <c r="L163" s="194"/>
      <c r="M163" s="194"/>
      <c r="N163" s="194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4"/>
      <c r="Z163" s="194"/>
    </row>
    <row r="164" spans="1:26" ht="12.75" customHeight="1" x14ac:dyDescent="0.25">
      <c r="A164" s="194"/>
      <c r="B164" s="194"/>
      <c r="C164" s="194"/>
      <c r="D164" s="194"/>
      <c r="E164" s="194"/>
      <c r="F164" s="194"/>
      <c r="G164" s="194"/>
      <c r="H164" s="194"/>
      <c r="I164" s="194"/>
      <c r="J164" s="194"/>
      <c r="K164" s="194"/>
      <c r="L164" s="194"/>
      <c r="M164" s="194"/>
      <c r="N164" s="194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4"/>
      <c r="Z164" s="194"/>
    </row>
    <row r="165" spans="1:26" ht="12.75" customHeight="1" x14ac:dyDescent="0.25">
      <c r="A165" s="194"/>
      <c r="B165" s="194"/>
      <c r="C165" s="194"/>
      <c r="D165" s="194"/>
      <c r="E165" s="194"/>
      <c r="F165" s="194"/>
      <c r="G165" s="194"/>
      <c r="H165" s="194"/>
      <c r="I165" s="194"/>
      <c r="J165" s="194"/>
      <c r="K165" s="194"/>
      <c r="L165" s="194"/>
      <c r="M165" s="194"/>
      <c r="N165" s="194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4"/>
      <c r="Z165" s="194"/>
    </row>
    <row r="166" spans="1:26" ht="12.75" customHeight="1" x14ac:dyDescent="0.25">
      <c r="A166" s="194"/>
      <c r="B166" s="194"/>
      <c r="C166" s="194"/>
      <c r="D166" s="194"/>
      <c r="E166" s="194"/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4"/>
      <c r="Z166" s="194"/>
    </row>
    <row r="167" spans="1:26" ht="12.75" customHeight="1" x14ac:dyDescent="0.25">
      <c r="A167" s="194"/>
      <c r="B167" s="194"/>
      <c r="C167" s="194"/>
      <c r="D167" s="194"/>
      <c r="E167" s="194"/>
      <c r="F167" s="194"/>
      <c r="G167" s="194"/>
      <c r="H167" s="194"/>
      <c r="I167" s="194"/>
      <c r="J167" s="194"/>
      <c r="K167" s="194"/>
      <c r="L167" s="194"/>
      <c r="M167" s="194"/>
      <c r="N167" s="194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4"/>
      <c r="Z167" s="194"/>
    </row>
    <row r="168" spans="1:26" ht="12.75" customHeight="1" x14ac:dyDescent="0.25">
      <c r="A168" s="194"/>
      <c r="B168" s="194"/>
      <c r="C168" s="194"/>
      <c r="D168" s="194"/>
      <c r="E168" s="194"/>
      <c r="F168" s="194"/>
      <c r="G168" s="194"/>
      <c r="H168" s="194"/>
      <c r="I168" s="194"/>
      <c r="J168" s="194"/>
      <c r="K168" s="194"/>
      <c r="L168" s="194"/>
      <c r="M168" s="194"/>
      <c r="N168" s="194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4"/>
      <c r="Z168" s="194"/>
    </row>
    <row r="169" spans="1:26" ht="12.75" customHeight="1" x14ac:dyDescent="0.25">
      <c r="A169" s="194"/>
      <c r="B169" s="194"/>
      <c r="C169" s="194"/>
      <c r="D169" s="194"/>
      <c r="E169" s="194"/>
      <c r="F169" s="194"/>
      <c r="G169" s="194"/>
      <c r="H169" s="194"/>
      <c r="I169" s="194"/>
      <c r="J169" s="194"/>
      <c r="K169" s="194"/>
      <c r="L169" s="194"/>
      <c r="M169" s="194"/>
      <c r="N169" s="194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4"/>
      <c r="Z169" s="194"/>
    </row>
    <row r="170" spans="1:26" ht="12.75" customHeight="1" x14ac:dyDescent="0.25">
      <c r="A170" s="194"/>
      <c r="B170" s="194"/>
      <c r="C170" s="194"/>
      <c r="D170" s="194"/>
      <c r="E170" s="194"/>
      <c r="F170" s="194"/>
      <c r="G170" s="194"/>
      <c r="H170" s="194"/>
      <c r="I170" s="194"/>
      <c r="J170" s="194"/>
      <c r="K170" s="194"/>
      <c r="L170" s="194"/>
      <c r="M170" s="194"/>
      <c r="N170" s="194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4"/>
      <c r="Z170" s="194"/>
    </row>
    <row r="171" spans="1:26" ht="12.75" customHeight="1" x14ac:dyDescent="0.25">
      <c r="A171" s="194"/>
      <c r="B171" s="194"/>
      <c r="C171" s="194"/>
      <c r="D171" s="194"/>
      <c r="E171" s="194"/>
      <c r="F171" s="194"/>
      <c r="G171" s="194"/>
      <c r="H171" s="194"/>
      <c r="I171" s="194"/>
      <c r="J171" s="194"/>
      <c r="K171" s="194"/>
      <c r="L171" s="194"/>
      <c r="M171" s="194"/>
      <c r="N171" s="194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4"/>
      <c r="Z171" s="194"/>
    </row>
    <row r="172" spans="1:26" ht="12.75" customHeight="1" x14ac:dyDescent="0.25">
      <c r="A172" s="194"/>
      <c r="B172" s="194"/>
      <c r="C172" s="194"/>
      <c r="D172" s="194"/>
      <c r="E172" s="194"/>
      <c r="F172" s="194"/>
      <c r="G172" s="194"/>
      <c r="H172" s="194"/>
      <c r="I172" s="194"/>
      <c r="J172" s="194"/>
      <c r="K172" s="194"/>
      <c r="L172" s="194"/>
      <c r="M172" s="194"/>
      <c r="N172" s="194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4"/>
      <c r="Z172" s="194"/>
    </row>
    <row r="173" spans="1:26" ht="12.75" customHeight="1" x14ac:dyDescent="0.25">
      <c r="A173" s="194"/>
      <c r="B173" s="194"/>
      <c r="C173" s="194"/>
      <c r="D173" s="194"/>
      <c r="E173" s="194"/>
      <c r="F173" s="194"/>
      <c r="G173" s="194"/>
      <c r="H173" s="194"/>
      <c r="I173" s="194"/>
      <c r="J173" s="194"/>
      <c r="K173" s="194"/>
      <c r="L173" s="194"/>
      <c r="M173" s="194"/>
      <c r="N173" s="194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4"/>
      <c r="Z173" s="194"/>
    </row>
    <row r="174" spans="1:26" ht="12.75" customHeight="1" x14ac:dyDescent="0.25">
      <c r="A174" s="194"/>
      <c r="B174" s="194"/>
      <c r="C174" s="194"/>
      <c r="D174" s="194"/>
      <c r="E174" s="194"/>
      <c r="F174" s="194"/>
      <c r="G174" s="194"/>
      <c r="H174" s="194"/>
      <c r="I174" s="194"/>
      <c r="J174" s="194"/>
      <c r="K174" s="194"/>
      <c r="L174" s="194"/>
      <c r="M174" s="194"/>
      <c r="N174" s="194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4"/>
      <c r="Z174" s="194"/>
    </row>
    <row r="175" spans="1:26" ht="12.75" customHeight="1" x14ac:dyDescent="0.25">
      <c r="A175" s="194"/>
      <c r="B175" s="194"/>
      <c r="C175" s="194"/>
      <c r="D175" s="194"/>
      <c r="E175" s="194"/>
      <c r="F175" s="194"/>
      <c r="G175" s="194"/>
      <c r="H175" s="194"/>
      <c r="I175" s="194"/>
      <c r="J175" s="194"/>
      <c r="K175" s="194"/>
      <c r="L175" s="194"/>
      <c r="M175" s="194"/>
      <c r="N175" s="194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4"/>
      <c r="Z175" s="194"/>
    </row>
    <row r="176" spans="1:26" ht="12.75" customHeight="1" x14ac:dyDescent="0.25">
      <c r="A176" s="194"/>
      <c r="B176" s="194"/>
      <c r="C176" s="194"/>
      <c r="D176" s="194"/>
      <c r="E176" s="194"/>
      <c r="F176" s="194"/>
      <c r="G176" s="194"/>
      <c r="H176" s="194"/>
      <c r="I176" s="194"/>
      <c r="J176" s="194"/>
      <c r="K176" s="194"/>
      <c r="L176" s="194"/>
      <c r="M176" s="194"/>
      <c r="N176" s="194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4"/>
      <c r="Z176" s="194"/>
    </row>
    <row r="177" spans="1:26" ht="12.75" customHeight="1" x14ac:dyDescent="0.25">
      <c r="A177" s="194"/>
      <c r="B177" s="194"/>
      <c r="C177" s="194"/>
      <c r="D177" s="194"/>
      <c r="E177" s="194"/>
      <c r="F177" s="194"/>
      <c r="G177" s="194"/>
      <c r="H177" s="194"/>
      <c r="I177" s="194"/>
      <c r="J177" s="194"/>
      <c r="K177" s="194"/>
      <c r="L177" s="194"/>
      <c r="M177" s="194"/>
      <c r="N177" s="194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4"/>
      <c r="Z177" s="194"/>
    </row>
    <row r="178" spans="1:26" ht="12.75" customHeight="1" x14ac:dyDescent="0.25">
      <c r="A178" s="194"/>
      <c r="B178" s="194"/>
      <c r="C178" s="194"/>
      <c r="D178" s="194"/>
      <c r="E178" s="194"/>
      <c r="F178" s="194"/>
      <c r="G178" s="194"/>
      <c r="H178" s="194"/>
      <c r="I178" s="194"/>
      <c r="J178" s="194"/>
      <c r="K178" s="194"/>
      <c r="L178" s="194"/>
      <c r="M178" s="194"/>
      <c r="N178" s="194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4"/>
      <c r="Z178" s="194"/>
    </row>
    <row r="179" spans="1:26" ht="12.75" customHeight="1" x14ac:dyDescent="0.25">
      <c r="A179" s="194"/>
      <c r="B179" s="194"/>
      <c r="C179" s="194"/>
      <c r="D179" s="194"/>
      <c r="E179" s="194"/>
      <c r="F179" s="194"/>
      <c r="G179" s="194"/>
      <c r="H179" s="194"/>
      <c r="I179" s="194"/>
      <c r="J179" s="194"/>
      <c r="K179" s="194"/>
      <c r="L179" s="194"/>
      <c r="M179" s="194"/>
      <c r="N179" s="194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4"/>
      <c r="Z179" s="194"/>
    </row>
    <row r="180" spans="1:26" ht="12.75" customHeight="1" x14ac:dyDescent="0.25">
      <c r="A180" s="194"/>
      <c r="B180" s="194"/>
      <c r="C180" s="194"/>
      <c r="D180" s="194"/>
      <c r="E180" s="194"/>
      <c r="F180" s="194"/>
      <c r="G180" s="194"/>
      <c r="H180" s="194"/>
      <c r="I180" s="194"/>
      <c r="J180" s="194"/>
      <c r="K180" s="194"/>
      <c r="L180" s="194"/>
      <c r="M180" s="194"/>
      <c r="N180" s="194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4"/>
      <c r="Z180" s="194"/>
    </row>
    <row r="181" spans="1:26" ht="12.75" customHeight="1" x14ac:dyDescent="0.25">
      <c r="A181" s="194"/>
      <c r="B181" s="194"/>
      <c r="C181" s="194"/>
      <c r="D181" s="194"/>
      <c r="E181" s="194"/>
      <c r="F181" s="194"/>
      <c r="G181" s="194"/>
      <c r="H181" s="194"/>
      <c r="I181" s="194"/>
      <c r="J181" s="194"/>
      <c r="K181" s="194"/>
      <c r="L181" s="194"/>
      <c r="M181" s="194"/>
      <c r="N181" s="194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4"/>
      <c r="Z181" s="194"/>
    </row>
    <row r="182" spans="1:26" ht="12.75" customHeight="1" x14ac:dyDescent="0.25">
      <c r="A182" s="194"/>
      <c r="B182" s="194"/>
      <c r="C182" s="194"/>
      <c r="D182" s="194"/>
      <c r="E182" s="194"/>
      <c r="F182" s="194"/>
      <c r="G182" s="194"/>
      <c r="H182" s="194"/>
      <c r="I182" s="194"/>
      <c r="J182" s="194"/>
      <c r="K182" s="194"/>
      <c r="L182" s="194"/>
      <c r="M182" s="194"/>
      <c r="N182" s="194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4"/>
      <c r="Z182" s="194"/>
    </row>
    <row r="183" spans="1:26" ht="12.75" customHeight="1" x14ac:dyDescent="0.25">
      <c r="A183" s="194"/>
      <c r="B183" s="194"/>
      <c r="C183" s="194"/>
      <c r="D183" s="194"/>
      <c r="E183" s="194"/>
      <c r="F183" s="194"/>
      <c r="G183" s="194"/>
      <c r="H183" s="194"/>
      <c r="I183" s="194"/>
      <c r="J183" s="194"/>
      <c r="K183" s="194"/>
      <c r="L183" s="194"/>
      <c r="M183" s="194"/>
      <c r="N183" s="194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4"/>
      <c r="Z183" s="194"/>
    </row>
    <row r="184" spans="1:26" ht="12.75" customHeight="1" x14ac:dyDescent="0.25">
      <c r="A184" s="194"/>
      <c r="B184" s="194"/>
      <c r="C184" s="194"/>
      <c r="D184" s="194"/>
      <c r="E184" s="194"/>
      <c r="F184" s="194"/>
      <c r="G184" s="194"/>
      <c r="H184" s="194"/>
      <c r="I184" s="194"/>
      <c r="J184" s="194"/>
      <c r="K184" s="194"/>
      <c r="L184" s="194"/>
      <c r="M184" s="194"/>
      <c r="N184" s="194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4"/>
      <c r="Z184" s="194"/>
    </row>
    <row r="185" spans="1:26" ht="12.75" customHeight="1" x14ac:dyDescent="0.25">
      <c r="A185" s="194"/>
      <c r="B185" s="194"/>
      <c r="C185" s="194"/>
      <c r="D185" s="194"/>
      <c r="E185" s="194"/>
      <c r="F185" s="194"/>
      <c r="G185" s="194"/>
      <c r="H185" s="194"/>
      <c r="I185" s="194"/>
      <c r="J185" s="194"/>
      <c r="K185" s="194"/>
      <c r="L185" s="194"/>
      <c r="M185" s="194"/>
      <c r="N185" s="194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4"/>
      <c r="Z185" s="194"/>
    </row>
    <row r="186" spans="1:26" ht="12.75" customHeight="1" x14ac:dyDescent="0.25">
      <c r="A186" s="194"/>
      <c r="B186" s="194"/>
      <c r="C186" s="194"/>
      <c r="D186" s="194"/>
      <c r="E186" s="194"/>
      <c r="F186" s="194"/>
      <c r="G186" s="194"/>
      <c r="H186" s="194"/>
      <c r="I186" s="194"/>
      <c r="J186" s="194"/>
      <c r="K186" s="194"/>
      <c r="L186" s="194"/>
      <c r="M186" s="194"/>
      <c r="N186" s="194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4"/>
      <c r="Z186" s="194"/>
    </row>
    <row r="187" spans="1:26" ht="12.75" customHeight="1" x14ac:dyDescent="0.25">
      <c r="A187" s="194"/>
      <c r="B187" s="194"/>
      <c r="C187" s="194"/>
      <c r="D187" s="194"/>
      <c r="E187" s="194"/>
      <c r="F187" s="194"/>
      <c r="G187" s="194"/>
      <c r="H187" s="194"/>
      <c r="I187" s="194"/>
      <c r="J187" s="194"/>
      <c r="K187" s="194"/>
      <c r="L187" s="194"/>
      <c r="M187" s="194"/>
      <c r="N187" s="194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4"/>
      <c r="Z187" s="194"/>
    </row>
    <row r="188" spans="1:26" ht="12.75" customHeight="1" x14ac:dyDescent="0.25">
      <c r="A188" s="194"/>
      <c r="B188" s="194"/>
      <c r="C188" s="194"/>
      <c r="D188" s="194"/>
      <c r="E188" s="194"/>
      <c r="F188" s="194"/>
      <c r="G188" s="194"/>
      <c r="H188" s="194"/>
      <c r="I188" s="194"/>
      <c r="J188" s="194"/>
      <c r="K188" s="194"/>
      <c r="L188" s="194"/>
      <c r="M188" s="194"/>
      <c r="N188" s="194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4"/>
      <c r="Z188" s="194"/>
    </row>
    <row r="189" spans="1:26" ht="12.75" customHeight="1" x14ac:dyDescent="0.25">
      <c r="A189" s="194"/>
      <c r="B189" s="194"/>
      <c r="C189" s="194"/>
      <c r="D189" s="194"/>
      <c r="E189" s="194"/>
      <c r="F189" s="194"/>
      <c r="G189" s="194"/>
      <c r="H189" s="194"/>
      <c r="I189" s="194"/>
      <c r="J189" s="194"/>
      <c r="K189" s="194"/>
      <c r="L189" s="194"/>
      <c r="M189" s="194"/>
      <c r="N189" s="194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4"/>
      <c r="Z189" s="194"/>
    </row>
    <row r="190" spans="1:26" ht="12.75" customHeight="1" x14ac:dyDescent="0.25">
      <c r="A190" s="194"/>
      <c r="B190" s="194"/>
      <c r="C190" s="194"/>
      <c r="D190" s="194"/>
      <c r="E190" s="194"/>
      <c r="F190" s="194"/>
      <c r="G190" s="194"/>
      <c r="H190" s="194"/>
      <c r="I190" s="194"/>
      <c r="J190" s="194"/>
      <c r="K190" s="194"/>
      <c r="L190" s="194"/>
      <c r="M190" s="194"/>
      <c r="N190" s="194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4"/>
      <c r="Z190" s="194"/>
    </row>
    <row r="191" spans="1:26" ht="12.75" customHeight="1" x14ac:dyDescent="0.25">
      <c r="A191" s="194"/>
      <c r="B191" s="194"/>
      <c r="C191" s="194"/>
      <c r="D191" s="194"/>
      <c r="E191" s="194"/>
      <c r="F191" s="194"/>
      <c r="G191" s="194"/>
      <c r="H191" s="194"/>
      <c r="I191" s="194"/>
      <c r="J191" s="194"/>
      <c r="K191" s="194"/>
      <c r="L191" s="194"/>
      <c r="M191" s="194"/>
      <c r="N191" s="194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4"/>
      <c r="Z191" s="194"/>
    </row>
    <row r="192" spans="1:26" ht="12.75" customHeight="1" x14ac:dyDescent="0.25">
      <c r="A192" s="194"/>
      <c r="B192" s="194"/>
      <c r="C192" s="194"/>
      <c r="D192" s="194"/>
      <c r="E192" s="194"/>
      <c r="F192" s="194"/>
      <c r="G192" s="194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</row>
    <row r="193" spans="1:26" ht="12.75" customHeight="1" x14ac:dyDescent="0.25">
      <c r="A193" s="194"/>
      <c r="B193" s="194"/>
      <c r="C193" s="194"/>
      <c r="D193" s="194"/>
      <c r="E193" s="194"/>
      <c r="F193" s="194"/>
      <c r="G193" s="194"/>
      <c r="H193" s="194"/>
      <c r="I193" s="194"/>
      <c r="J193" s="194"/>
      <c r="K193" s="194"/>
      <c r="L193" s="194"/>
      <c r="M193" s="194"/>
      <c r="N193" s="194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4"/>
      <c r="Z193" s="194"/>
    </row>
    <row r="194" spans="1:26" ht="12.75" customHeight="1" x14ac:dyDescent="0.25">
      <c r="A194" s="194"/>
      <c r="B194" s="194"/>
      <c r="C194" s="194"/>
      <c r="D194" s="194"/>
      <c r="E194" s="194"/>
      <c r="F194" s="194"/>
      <c r="G194" s="194"/>
      <c r="H194" s="194"/>
      <c r="I194" s="194"/>
      <c r="J194" s="194"/>
      <c r="K194" s="194"/>
      <c r="L194" s="194"/>
      <c r="M194" s="194"/>
      <c r="N194" s="194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4"/>
      <c r="Z194" s="194"/>
    </row>
    <row r="195" spans="1:26" ht="12.75" customHeight="1" x14ac:dyDescent="0.25">
      <c r="A195" s="194"/>
      <c r="B195" s="194"/>
      <c r="C195" s="194"/>
      <c r="D195" s="194"/>
      <c r="E195" s="194"/>
      <c r="F195" s="194"/>
      <c r="G195" s="194"/>
      <c r="H195" s="194"/>
      <c r="I195" s="194"/>
      <c r="J195" s="194"/>
      <c r="K195" s="194"/>
      <c r="L195" s="194"/>
      <c r="M195" s="194"/>
      <c r="N195" s="194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4"/>
      <c r="Z195" s="194"/>
    </row>
    <row r="196" spans="1:26" ht="12.75" customHeight="1" x14ac:dyDescent="0.25">
      <c r="A196" s="194"/>
      <c r="B196" s="194"/>
      <c r="C196" s="194"/>
      <c r="D196" s="194"/>
      <c r="E196" s="194"/>
      <c r="F196" s="194"/>
      <c r="G196" s="194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</row>
    <row r="197" spans="1:26" ht="12.75" customHeight="1" x14ac:dyDescent="0.25">
      <c r="A197" s="194"/>
      <c r="B197" s="194"/>
      <c r="C197" s="194"/>
      <c r="D197" s="194"/>
      <c r="E197" s="194"/>
      <c r="F197" s="194"/>
      <c r="G197" s="194"/>
      <c r="H197" s="194"/>
      <c r="I197" s="194"/>
      <c r="J197" s="194"/>
      <c r="K197" s="194"/>
      <c r="L197" s="194"/>
      <c r="M197" s="194"/>
      <c r="N197" s="194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4"/>
      <c r="Z197" s="194"/>
    </row>
    <row r="198" spans="1:26" ht="12.75" customHeight="1" x14ac:dyDescent="0.25">
      <c r="A198" s="194"/>
      <c r="B198" s="194"/>
      <c r="C198" s="194"/>
      <c r="D198" s="194"/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4"/>
      <c r="Z198" s="194"/>
    </row>
    <row r="199" spans="1:26" ht="12.75" customHeight="1" x14ac:dyDescent="0.25">
      <c r="A199" s="194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4"/>
      <c r="Z199" s="194"/>
    </row>
    <row r="200" spans="1:26" ht="12.75" customHeight="1" x14ac:dyDescent="0.25">
      <c r="A200" s="194"/>
      <c r="B200" s="194"/>
      <c r="C200" s="194"/>
      <c r="D200" s="194"/>
      <c r="E200" s="194"/>
      <c r="F200" s="194"/>
      <c r="G200" s="194"/>
      <c r="H200" s="194"/>
      <c r="I200" s="194"/>
      <c r="J200" s="194"/>
      <c r="K200" s="194"/>
      <c r="L200" s="194"/>
      <c r="M200" s="194"/>
      <c r="N200" s="194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4"/>
      <c r="Z200" s="194"/>
    </row>
    <row r="201" spans="1:26" ht="12.75" customHeight="1" x14ac:dyDescent="0.25">
      <c r="A201" s="194"/>
      <c r="B201" s="194"/>
      <c r="C201" s="194"/>
      <c r="D201" s="194"/>
      <c r="E201" s="194"/>
      <c r="F201" s="194"/>
      <c r="G201" s="194"/>
      <c r="H201" s="194"/>
      <c r="I201" s="194"/>
      <c r="J201" s="194"/>
      <c r="K201" s="194"/>
      <c r="L201" s="194"/>
      <c r="M201" s="194"/>
      <c r="N201" s="194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4"/>
      <c r="Z201" s="194"/>
    </row>
    <row r="202" spans="1:26" ht="12.75" customHeight="1" x14ac:dyDescent="0.25">
      <c r="A202" s="194"/>
      <c r="B202" s="194"/>
      <c r="C202" s="194"/>
      <c r="D202" s="194"/>
      <c r="E202" s="194"/>
      <c r="F202" s="194"/>
      <c r="G202" s="194"/>
      <c r="H202" s="194"/>
      <c r="I202" s="194"/>
      <c r="J202" s="194"/>
      <c r="K202" s="194"/>
      <c r="L202" s="194"/>
      <c r="M202" s="194"/>
      <c r="N202" s="194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4"/>
      <c r="Z202" s="194"/>
    </row>
    <row r="203" spans="1:26" ht="12.75" customHeight="1" x14ac:dyDescent="0.25">
      <c r="A203" s="194"/>
      <c r="B203" s="194"/>
      <c r="C203" s="194"/>
      <c r="D203" s="194"/>
      <c r="E203" s="194"/>
      <c r="F203" s="194"/>
      <c r="G203" s="194"/>
      <c r="H203" s="194"/>
      <c r="I203" s="194"/>
      <c r="J203" s="194"/>
      <c r="K203" s="194"/>
      <c r="L203" s="194"/>
      <c r="M203" s="194"/>
      <c r="N203" s="194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4"/>
      <c r="Z203" s="194"/>
    </row>
    <row r="204" spans="1:26" ht="12.75" customHeight="1" x14ac:dyDescent="0.25">
      <c r="A204" s="194"/>
      <c r="B204" s="194"/>
      <c r="C204" s="194"/>
      <c r="D204" s="194"/>
      <c r="E204" s="194"/>
      <c r="F204" s="194"/>
      <c r="G204" s="194"/>
      <c r="H204" s="194"/>
      <c r="I204" s="194"/>
      <c r="J204" s="194"/>
      <c r="K204" s="194"/>
      <c r="L204" s="194"/>
      <c r="M204" s="194"/>
      <c r="N204" s="194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4"/>
      <c r="Z204" s="194"/>
    </row>
    <row r="205" spans="1:26" ht="12.75" customHeight="1" x14ac:dyDescent="0.25">
      <c r="A205" s="194"/>
      <c r="B205" s="194"/>
      <c r="C205" s="194"/>
      <c r="D205" s="194"/>
      <c r="E205" s="194"/>
      <c r="F205" s="194"/>
      <c r="G205" s="194"/>
      <c r="H205" s="194"/>
      <c r="I205" s="194"/>
      <c r="J205" s="194"/>
      <c r="K205" s="194"/>
      <c r="L205" s="194"/>
      <c r="M205" s="194"/>
      <c r="N205" s="194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4"/>
      <c r="Z205" s="194"/>
    </row>
    <row r="206" spans="1:26" ht="12.75" customHeight="1" x14ac:dyDescent="0.25">
      <c r="A206" s="194"/>
      <c r="B206" s="194"/>
      <c r="C206" s="194"/>
      <c r="D206" s="194"/>
      <c r="E206" s="194"/>
      <c r="F206" s="194"/>
      <c r="G206" s="194"/>
      <c r="H206" s="194"/>
      <c r="I206" s="194"/>
      <c r="J206" s="194"/>
      <c r="K206" s="194"/>
      <c r="L206" s="194"/>
      <c r="M206" s="194"/>
      <c r="N206" s="194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4"/>
      <c r="Z206" s="194"/>
    </row>
    <row r="207" spans="1:26" ht="12.75" customHeight="1" x14ac:dyDescent="0.25">
      <c r="A207" s="194"/>
      <c r="B207" s="194"/>
      <c r="C207" s="194"/>
      <c r="D207" s="194"/>
      <c r="E207" s="194"/>
      <c r="F207" s="194"/>
      <c r="G207" s="194"/>
      <c r="H207" s="194"/>
      <c r="I207" s="194"/>
      <c r="J207" s="194"/>
      <c r="K207" s="194"/>
      <c r="L207" s="194"/>
      <c r="M207" s="194"/>
      <c r="N207" s="194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4"/>
      <c r="Z207" s="194"/>
    </row>
    <row r="208" spans="1:26" ht="12.75" customHeight="1" x14ac:dyDescent="0.25">
      <c r="A208" s="194"/>
      <c r="B208" s="194"/>
      <c r="C208" s="194"/>
      <c r="D208" s="194"/>
      <c r="E208" s="194"/>
      <c r="F208" s="194"/>
      <c r="G208" s="194"/>
      <c r="H208" s="194"/>
      <c r="I208" s="194"/>
      <c r="J208" s="194"/>
      <c r="K208" s="194"/>
      <c r="L208" s="194"/>
      <c r="M208" s="194"/>
      <c r="N208" s="194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4"/>
      <c r="Z208" s="194"/>
    </row>
    <row r="209" spans="1:26" ht="12.75" customHeight="1" x14ac:dyDescent="0.25">
      <c r="A209" s="194"/>
      <c r="B209" s="194"/>
      <c r="C209" s="194"/>
      <c r="D209" s="194"/>
      <c r="E209" s="194"/>
      <c r="F209" s="194"/>
      <c r="G209" s="194"/>
      <c r="H209" s="194"/>
      <c r="I209" s="194"/>
      <c r="J209" s="194"/>
      <c r="K209" s="194"/>
      <c r="L209" s="194"/>
      <c r="M209" s="194"/>
      <c r="N209" s="194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4"/>
      <c r="Z209" s="194"/>
    </row>
    <row r="210" spans="1:26" ht="12.75" customHeight="1" x14ac:dyDescent="0.25">
      <c r="A210" s="194"/>
      <c r="B210" s="194"/>
      <c r="C210" s="194"/>
      <c r="D210" s="194"/>
      <c r="E210" s="194"/>
      <c r="F210" s="194"/>
      <c r="G210" s="194"/>
      <c r="H210" s="194"/>
      <c r="I210" s="194"/>
      <c r="J210" s="194"/>
      <c r="K210" s="194"/>
      <c r="L210" s="194"/>
      <c r="M210" s="194"/>
      <c r="N210" s="194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4"/>
      <c r="Z210" s="194"/>
    </row>
    <row r="211" spans="1:26" ht="12.75" customHeight="1" x14ac:dyDescent="0.25">
      <c r="A211" s="194"/>
      <c r="B211" s="194"/>
      <c r="C211" s="194"/>
      <c r="D211" s="194"/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4"/>
      <c r="Z211" s="194"/>
    </row>
    <row r="212" spans="1:26" ht="12.75" customHeight="1" x14ac:dyDescent="0.25">
      <c r="A212" s="194"/>
      <c r="B212" s="194"/>
      <c r="C212" s="194"/>
      <c r="D212" s="194"/>
      <c r="E212" s="194"/>
      <c r="F212" s="194"/>
      <c r="G212" s="194"/>
      <c r="H212" s="194"/>
      <c r="I212" s="194"/>
      <c r="J212" s="194"/>
      <c r="K212" s="194"/>
      <c r="L212" s="194"/>
      <c r="M212" s="194"/>
      <c r="N212" s="194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4"/>
      <c r="Z212" s="194"/>
    </row>
    <row r="213" spans="1:26" ht="12.75" customHeight="1" x14ac:dyDescent="0.25">
      <c r="A213" s="194"/>
      <c r="B213" s="194"/>
      <c r="C213" s="194"/>
      <c r="D213" s="194"/>
      <c r="E213" s="194"/>
      <c r="F213" s="194"/>
      <c r="G213" s="194"/>
      <c r="H213" s="194"/>
      <c r="I213" s="194"/>
      <c r="J213" s="194"/>
      <c r="K213" s="194"/>
      <c r="L213" s="194"/>
      <c r="M213" s="194"/>
      <c r="N213" s="194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4"/>
      <c r="Z213" s="194"/>
    </row>
    <row r="214" spans="1:26" ht="12.75" customHeight="1" x14ac:dyDescent="0.25">
      <c r="A214" s="194"/>
      <c r="B214" s="194"/>
      <c r="C214" s="194"/>
      <c r="D214" s="194"/>
      <c r="E214" s="194"/>
      <c r="F214" s="194"/>
      <c r="G214" s="194"/>
      <c r="H214" s="194"/>
      <c r="I214" s="194"/>
      <c r="J214" s="194"/>
      <c r="K214" s="194"/>
      <c r="L214" s="194"/>
      <c r="M214" s="194"/>
      <c r="N214" s="194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4"/>
      <c r="Z214" s="194"/>
    </row>
    <row r="215" spans="1:26" ht="12.75" customHeight="1" x14ac:dyDescent="0.25">
      <c r="A215" s="194"/>
      <c r="B215" s="194"/>
      <c r="C215" s="194"/>
      <c r="D215" s="194"/>
      <c r="E215" s="194"/>
      <c r="F215" s="194"/>
      <c r="G215" s="194"/>
      <c r="H215" s="194"/>
      <c r="I215" s="194"/>
      <c r="J215" s="194"/>
      <c r="K215" s="194"/>
      <c r="L215" s="194"/>
      <c r="M215" s="194"/>
      <c r="N215" s="194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4"/>
      <c r="Z215" s="194"/>
    </row>
    <row r="216" spans="1:26" ht="12.75" customHeight="1" x14ac:dyDescent="0.25">
      <c r="A216" s="194"/>
      <c r="B216" s="194"/>
      <c r="C216" s="194"/>
      <c r="D216" s="194"/>
      <c r="E216" s="194"/>
      <c r="F216" s="194"/>
      <c r="G216" s="194"/>
      <c r="H216" s="194"/>
      <c r="I216" s="194"/>
      <c r="J216" s="194"/>
      <c r="K216" s="194"/>
      <c r="L216" s="194"/>
      <c r="M216" s="194"/>
      <c r="N216" s="194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4"/>
      <c r="Z216" s="194"/>
    </row>
    <row r="217" spans="1:26" ht="12.75" customHeight="1" x14ac:dyDescent="0.25">
      <c r="A217" s="194"/>
      <c r="B217" s="194"/>
      <c r="C217" s="194"/>
      <c r="D217" s="194"/>
      <c r="E217" s="194"/>
      <c r="F217" s="194"/>
      <c r="G217" s="194"/>
      <c r="H217" s="194"/>
      <c r="I217" s="194"/>
      <c r="J217" s="194"/>
      <c r="K217" s="194"/>
      <c r="L217" s="194"/>
      <c r="M217" s="194"/>
      <c r="N217" s="194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4"/>
      <c r="Z217" s="194"/>
    </row>
    <row r="218" spans="1:26" ht="12.75" customHeight="1" x14ac:dyDescent="0.25">
      <c r="A218" s="194"/>
      <c r="B218" s="194"/>
      <c r="C218" s="194"/>
      <c r="D218" s="194"/>
      <c r="E218" s="194"/>
      <c r="F218" s="194"/>
      <c r="G218" s="194"/>
      <c r="H218" s="194"/>
      <c r="I218" s="194"/>
      <c r="J218" s="194"/>
      <c r="K218" s="194"/>
      <c r="L218" s="194"/>
      <c r="M218" s="194"/>
      <c r="N218" s="194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4"/>
      <c r="Z218" s="194"/>
    </row>
    <row r="219" spans="1:26" ht="12.75" customHeight="1" x14ac:dyDescent="0.25">
      <c r="A219" s="194"/>
      <c r="B219" s="194"/>
      <c r="C219" s="194"/>
      <c r="D219" s="194"/>
      <c r="E219" s="194"/>
      <c r="F219" s="194"/>
      <c r="G219" s="194"/>
      <c r="H219" s="194"/>
      <c r="I219" s="194"/>
      <c r="J219" s="194"/>
      <c r="K219" s="194"/>
      <c r="L219" s="194"/>
      <c r="M219" s="194"/>
      <c r="N219" s="194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4"/>
      <c r="Z219" s="194"/>
    </row>
    <row r="220" spans="1:26" ht="12.75" customHeight="1" x14ac:dyDescent="0.25">
      <c r="A220" s="194"/>
      <c r="B220" s="194"/>
      <c r="C220" s="194"/>
      <c r="D220" s="194"/>
      <c r="E220" s="194"/>
      <c r="F220" s="194"/>
      <c r="G220" s="194"/>
      <c r="H220" s="194"/>
      <c r="I220" s="194"/>
      <c r="J220" s="194"/>
      <c r="K220" s="194"/>
      <c r="L220" s="194"/>
      <c r="M220" s="194"/>
      <c r="N220" s="194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4"/>
      <c r="Z220" s="194"/>
    </row>
    <row r="221" spans="1:26" ht="12.75" customHeight="1" x14ac:dyDescent="0.25">
      <c r="A221" s="194"/>
      <c r="B221" s="194"/>
      <c r="C221" s="194"/>
      <c r="D221" s="194"/>
      <c r="E221" s="194"/>
      <c r="F221" s="194"/>
      <c r="G221" s="194"/>
      <c r="H221" s="194"/>
      <c r="I221" s="194"/>
      <c r="J221" s="194"/>
      <c r="K221" s="194"/>
      <c r="L221" s="194"/>
      <c r="M221" s="194"/>
      <c r="N221" s="194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4"/>
      <c r="Z221" s="194"/>
    </row>
    <row r="222" spans="1:26" ht="12.75" customHeight="1" x14ac:dyDescent="0.25">
      <c r="A222" s="194"/>
      <c r="B222" s="194"/>
      <c r="C222" s="194"/>
      <c r="D222" s="194"/>
      <c r="E222" s="194"/>
      <c r="F222" s="194"/>
      <c r="G222" s="194"/>
      <c r="H222" s="194"/>
      <c r="I222" s="194"/>
      <c r="J222" s="194"/>
      <c r="K222" s="194"/>
      <c r="L222" s="194"/>
      <c r="M222" s="194"/>
      <c r="N222" s="194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4"/>
      <c r="Z222" s="194"/>
    </row>
    <row r="223" spans="1:26" ht="12.75" customHeight="1" x14ac:dyDescent="0.25">
      <c r="A223" s="194"/>
      <c r="B223" s="194"/>
      <c r="C223" s="194"/>
      <c r="D223" s="194"/>
      <c r="E223" s="194"/>
      <c r="F223" s="194"/>
      <c r="G223" s="194"/>
      <c r="H223" s="194"/>
      <c r="I223" s="194"/>
      <c r="J223" s="194"/>
      <c r="K223" s="194"/>
      <c r="L223" s="194"/>
      <c r="M223" s="194"/>
      <c r="N223" s="194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4"/>
      <c r="Z223" s="194"/>
    </row>
    <row r="224" spans="1:26" ht="12.75" customHeight="1" x14ac:dyDescent="0.25">
      <c r="A224" s="194"/>
      <c r="B224" s="194"/>
      <c r="C224" s="194"/>
      <c r="D224" s="194"/>
      <c r="E224" s="194"/>
      <c r="F224" s="194"/>
      <c r="G224" s="194"/>
      <c r="H224" s="194"/>
      <c r="I224" s="194"/>
      <c r="J224" s="194"/>
      <c r="K224" s="194"/>
      <c r="L224" s="194"/>
      <c r="M224" s="194"/>
      <c r="N224" s="194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4"/>
      <c r="Z224" s="194"/>
    </row>
    <row r="225" spans="1:26" ht="12.75" customHeight="1" x14ac:dyDescent="0.25">
      <c r="A225" s="194"/>
      <c r="B225" s="194"/>
      <c r="C225" s="194"/>
      <c r="D225" s="194"/>
      <c r="E225" s="194"/>
      <c r="F225" s="194"/>
      <c r="G225" s="194"/>
      <c r="H225" s="194"/>
      <c r="I225" s="194"/>
      <c r="J225" s="194"/>
      <c r="K225" s="194"/>
      <c r="L225" s="194"/>
      <c r="M225" s="194"/>
      <c r="N225" s="194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4"/>
      <c r="Z225" s="194"/>
    </row>
    <row r="226" spans="1:26" ht="12.75" customHeight="1" x14ac:dyDescent="0.25">
      <c r="A226" s="194"/>
      <c r="B226" s="194"/>
      <c r="C226" s="194"/>
      <c r="D226" s="194"/>
      <c r="E226" s="194"/>
      <c r="F226" s="194"/>
      <c r="G226" s="194"/>
      <c r="H226" s="194"/>
      <c r="I226" s="194"/>
      <c r="J226" s="194"/>
      <c r="K226" s="194"/>
      <c r="L226" s="194"/>
      <c r="M226" s="194"/>
      <c r="N226" s="194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4"/>
      <c r="Z226" s="194"/>
    </row>
    <row r="227" spans="1:26" ht="12.75" customHeight="1" x14ac:dyDescent="0.25">
      <c r="A227" s="194"/>
      <c r="B227" s="194"/>
      <c r="C227" s="194"/>
      <c r="D227" s="194"/>
      <c r="E227" s="194"/>
      <c r="F227" s="194"/>
      <c r="G227" s="194"/>
      <c r="H227" s="194"/>
      <c r="I227" s="194"/>
      <c r="J227" s="194"/>
      <c r="K227" s="194"/>
      <c r="L227" s="194"/>
      <c r="M227" s="194"/>
      <c r="N227" s="194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4"/>
      <c r="Z227" s="194"/>
    </row>
    <row r="228" spans="1:26" ht="12.75" customHeight="1" x14ac:dyDescent="0.25">
      <c r="A228" s="194"/>
      <c r="B228" s="194"/>
      <c r="C228" s="194"/>
      <c r="D228" s="194"/>
      <c r="E228" s="194"/>
      <c r="F228" s="194"/>
      <c r="G228" s="194"/>
      <c r="H228" s="194"/>
      <c r="I228" s="194"/>
      <c r="J228" s="194"/>
      <c r="K228" s="194"/>
      <c r="L228" s="194"/>
      <c r="M228" s="194"/>
      <c r="N228" s="194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4"/>
      <c r="Z228" s="194"/>
    </row>
    <row r="229" spans="1:26" ht="12.75" customHeight="1" x14ac:dyDescent="0.25">
      <c r="A229" s="194"/>
      <c r="B229" s="194"/>
      <c r="C229" s="194"/>
      <c r="D229" s="194"/>
      <c r="E229" s="194"/>
      <c r="F229" s="194"/>
      <c r="G229" s="194"/>
      <c r="H229" s="194"/>
      <c r="I229" s="194"/>
      <c r="J229" s="194"/>
      <c r="K229" s="194"/>
      <c r="L229" s="194"/>
      <c r="M229" s="194"/>
      <c r="N229" s="194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4"/>
      <c r="Z229" s="194"/>
    </row>
    <row r="230" spans="1:26" ht="12.75" customHeight="1" x14ac:dyDescent="0.25">
      <c r="A230" s="194"/>
      <c r="B230" s="194"/>
      <c r="C230" s="194"/>
      <c r="D230" s="194"/>
      <c r="E230" s="194"/>
      <c r="F230" s="194"/>
      <c r="G230" s="194"/>
      <c r="H230" s="194"/>
      <c r="I230" s="194"/>
      <c r="J230" s="194"/>
      <c r="K230" s="194"/>
      <c r="L230" s="194"/>
      <c r="M230" s="194"/>
      <c r="N230" s="194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4"/>
      <c r="Z230" s="194"/>
    </row>
    <row r="231" spans="1:26" ht="12.75" customHeight="1" x14ac:dyDescent="0.25">
      <c r="A231" s="194"/>
      <c r="B231" s="194"/>
      <c r="C231" s="194"/>
      <c r="D231" s="194"/>
      <c r="E231" s="194"/>
      <c r="F231" s="194"/>
      <c r="G231" s="194"/>
      <c r="H231" s="194"/>
      <c r="I231" s="194"/>
      <c r="J231" s="194"/>
      <c r="K231" s="194"/>
      <c r="L231" s="194"/>
      <c r="M231" s="194"/>
      <c r="N231" s="194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4"/>
      <c r="Z231" s="194"/>
    </row>
    <row r="232" spans="1:26" ht="12.75" customHeight="1" x14ac:dyDescent="0.25">
      <c r="A232" s="194"/>
      <c r="B232" s="194"/>
      <c r="C232" s="194"/>
      <c r="D232" s="194"/>
      <c r="E232" s="194"/>
      <c r="F232" s="194"/>
      <c r="G232" s="194"/>
      <c r="H232" s="194"/>
      <c r="I232" s="194"/>
      <c r="J232" s="194"/>
      <c r="K232" s="194"/>
      <c r="L232" s="194"/>
      <c r="M232" s="194"/>
      <c r="N232" s="194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4"/>
      <c r="Z232" s="194"/>
    </row>
    <row r="233" spans="1:26" ht="12.75" customHeight="1" x14ac:dyDescent="0.25">
      <c r="A233" s="194"/>
      <c r="B233" s="194"/>
      <c r="C233" s="194"/>
      <c r="D233" s="194"/>
      <c r="E233" s="194"/>
      <c r="F233" s="194"/>
      <c r="G233" s="194"/>
      <c r="H233" s="194"/>
      <c r="I233" s="194"/>
      <c r="J233" s="194"/>
      <c r="K233" s="194"/>
      <c r="L233" s="194"/>
      <c r="M233" s="194"/>
      <c r="N233" s="194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4"/>
      <c r="Z233" s="194"/>
    </row>
    <row r="234" spans="1:26" ht="12.75" customHeight="1" x14ac:dyDescent="0.25">
      <c r="A234" s="194"/>
      <c r="B234" s="194"/>
      <c r="C234" s="194"/>
      <c r="D234" s="194"/>
      <c r="E234" s="194"/>
      <c r="F234" s="194"/>
      <c r="G234" s="194"/>
      <c r="H234" s="194"/>
      <c r="I234" s="194"/>
      <c r="J234" s="194"/>
      <c r="K234" s="194"/>
      <c r="L234" s="194"/>
      <c r="M234" s="194"/>
      <c r="N234" s="194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4"/>
      <c r="Z234" s="194"/>
    </row>
    <row r="235" spans="1:26" ht="12.75" customHeight="1" x14ac:dyDescent="0.25">
      <c r="A235" s="194"/>
      <c r="B235" s="194"/>
      <c r="C235" s="194"/>
      <c r="D235" s="194"/>
      <c r="E235" s="194"/>
      <c r="F235" s="194"/>
      <c r="G235" s="194"/>
      <c r="H235" s="194"/>
      <c r="I235" s="194"/>
      <c r="J235" s="194"/>
      <c r="K235" s="194"/>
      <c r="L235" s="194"/>
      <c r="M235" s="194"/>
      <c r="N235" s="194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4"/>
      <c r="Z235" s="194"/>
    </row>
    <row r="236" spans="1:26" ht="12.75" customHeight="1" x14ac:dyDescent="0.25">
      <c r="A236" s="194"/>
      <c r="B236" s="194"/>
      <c r="C236" s="194"/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4"/>
      <c r="Z236" s="194"/>
    </row>
    <row r="237" spans="1:26" ht="12.75" customHeight="1" x14ac:dyDescent="0.25">
      <c r="A237" s="194"/>
      <c r="B237" s="194"/>
      <c r="C237" s="194"/>
      <c r="D237" s="194"/>
      <c r="E237" s="194"/>
      <c r="F237" s="194"/>
      <c r="G237" s="194"/>
      <c r="H237" s="194"/>
      <c r="I237" s="194"/>
      <c r="J237" s="194"/>
      <c r="K237" s="194"/>
      <c r="L237" s="194"/>
      <c r="M237" s="194"/>
      <c r="N237" s="194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4"/>
      <c r="Z237" s="194"/>
    </row>
    <row r="238" spans="1:26" ht="12.75" customHeight="1" x14ac:dyDescent="0.25">
      <c r="A238" s="194"/>
      <c r="B238" s="194"/>
      <c r="C238" s="194"/>
      <c r="D238" s="194"/>
      <c r="E238" s="194"/>
      <c r="F238" s="194"/>
      <c r="G238" s="194"/>
      <c r="H238" s="194"/>
      <c r="I238" s="194"/>
      <c r="J238" s="194"/>
      <c r="K238" s="194"/>
      <c r="L238" s="194"/>
      <c r="M238" s="194"/>
      <c r="N238" s="194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4"/>
      <c r="Z238" s="194"/>
    </row>
    <row r="239" spans="1:26" ht="12.75" customHeight="1" x14ac:dyDescent="0.25">
      <c r="A239" s="194"/>
      <c r="B239" s="194"/>
      <c r="C239" s="194"/>
      <c r="D239" s="194"/>
      <c r="E239" s="194"/>
      <c r="F239" s="194"/>
      <c r="G239" s="194"/>
      <c r="H239" s="194"/>
      <c r="I239" s="194"/>
      <c r="J239" s="194"/>
      <c r="K239" s="194"/>
      <c r="L239" s="194"/>
      <c r="M239" s="194"/>
      <c r="N239" s="194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4"/>
      <c r="Z239" s="194"/>
    </row>
    <row r="240" spans="1:26" ht="12.75" customHeight="1" x14ac:dyDescent="0.25">
      <c r="A240" s="194"/>
      <c r="B240" s="194"/>
      <c r="C240" s="194"/>
      <c r="D240" s="194"/>
      <c r="E240" s="194"/>
      <c r="F240" s="194"/>
      <c r="G240" s="194"/>
      <c r="H240" s="194"/>
      <c r="I240" s="194"/>
      <c r="J240" s="194"/>
      <c r="K240" s="194"/>
      <c r="L240" s="194"/>
      <c r="M240" s="194"/>
      <c r="N240" s="194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4"/>
      <c r="Z240" s="194"/>
    </row>
    <row r="241" spans="1:26" ht="12.75" customHeight="1" x14ac:dyDescent="0.25">
      <c r="A241" s="194"/>
      <c r="B241" s="194"/>
      <c r="C241" s="194"/>
      <c r="D241" s="194"/>
      <c r="E241" s="194"/>
      <c r="F241" s="194"/>
      <c r="G241" s="194"/>
      <c r="H241" s="194"/>
      <c r="I241" s="194"/>
      <c r="J241" s="194"/>
      <c r="K241" s="194"/>
      <c r="L241" s="194"/>
      <c r="M241" s="194"/>
      <c r="N241" s="194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4"/>
      <c r="Z241" s="194"/>
    </row>
    <row r="242" spans="1:26" ht="12.75" customHeight="1" x14ac:dyDescent="0.25">
      <c r="A242" s="194"/>
      <c r="B242" s="194"/>
      <c r="C242" s="194"/>
      <c r="D242" s="194"/>
      <c r="E242" s="194"/>
      <c r="F242" s="194"/>
      <c r="G242" s="194"/>
      <c r="H242" s="194"/>
      <c r="I242" s="194"/>
      <c r="J242" s="194"/>
      <c r="K242" s="194"/>
      <c r="L242" s="194"/>
      <c r="M242" s="194"/>
      <c r="N242" s="194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4"/>
      <c r="Z242" s="194"/>
    </row>
    <row r="243" spans="1:26" ht="12.75" customHeight="1" x14ac:dyDescent="0.25">
      <c r="A243" s="194"/>
      <c r="B243" s="194"/>
      <c r="C243" s="194"/>
      <c r="D243" s="194"/>
      <c r="E243" s="194"/>
      <c r="F243" s="194"/>
      <c r="G243" s="194"/>
      <c r="H243" s="194"/>
      <c r="I243" s="194"/>
      <c r="J243" s="194"/>
      <c r="K243" s="194"/>
      <c r="L243" s="194"/>
      <c r="M243" s="194"/>
      <c r="N243" s="194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4"/>
      <c r="Z243" s="194"/>
    </row>
    <row r="244" spans="1:26" ht="12.75" customHeight="1" x14ac:dyDescent="0.25">
      <c r="A244" s="194"/>
      <c r="B244" s="194"/>
      <c r="C244" s="194"/>
      <c r="D244" s="194"/>
      <c r="E244" s="194"/>
      <c r="F244" s="194"/>
      <c r="G244" s="194"/>
      <c r="H244" s="194"/>
      <c r="I244" s="194"/>
      <c r="J244" s="194"/>
      <c r="K244" s="194"/>
      <c r="L244" s="194"/>
      <c r="M244" s="194"/>
      <c r="N244" s="194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4"/>
      <c r="Z244" s="194"/>
    </row>
    <row r="245" spans="1:26" ht="12.75" customHeight="1" x14ac:dyDescent="0.25">
      <c r="A245" s="194"/>
      <c r="B245" s="194"/>
      <c r="C245" s="194"/>
      <c r="D245" s="194"/>
      <c r="E245" s="194"/>
      <c r="F245" s="194"/>
      <c r="G245" s="194"/>
      <c r="H245" s="194"/>
      <c r="I245" s="194"/>
      <c r="J245" s="194"/>
      <c r="K245" s="194"/>
      <c r="L245" s="194"/>
      <c r="M245" s="194"/>
      <c r="N245" s="194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4"/>
      <c r="Z245" s="194"/>
    </row>
    <row r="246" spans="1:26" ht="12.75" customHeight="1" x14ac:dyDescent="0.25">
      <c r="A246" s="194"/>
      <c r="B246" s="194"/>
      <c r="C246" s="194"/>
      <c r="D246" s="194"/>
      <c r="E246" s="194"/>
      <c r="F246" s="194"/>
      <c r="G246" s="194"/>
      <c r="H246" s="194"/>
      <c r="I246" s="194"/>
      <c r="J246" s="194"/>
      <c r="K246" s="194"/>
      <c r="L246" s="194"/>
      <c r="M246" s="194"/>
      <c r="N246" s="194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4"/>
      <c r="Z246" s="194"/>
    </row>
    <row r="247" spans="1:26" ht="12.75" customHeight="1" x14ac:dyDescent="0.25">
      <c r="A247" s="194"/>
      <c r="B247" s="194"/>
      <c r="C247" s="194"/>
      <c r="D247" s="194"/>
      <c r="E247" s="194"/>
      <c r="F247" s="194"/>
      <c r="G247" s="194"/>
      <c r="H247" s="194"/>
      <c r="I247" s="194"/>
      <c r="J247" s="194"/>
      <c r="K247" s="194"/>
      <c r="L247" s="194"/>
      <c r="M247" s="194"/>
      <c r="N247" s="194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4"/>
      <c r="Z247" s="194"/>
    </row>
    <row r="248" spans="1:26" ht="12.75" customHeight="1" x14ac:dyDescent="0.25">
      <c r="A248" s="194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4"/>
      <c r="Z248" s="194"/>
    </row>
    <row r="249" spans="1:26" ht="12.75" customHeight="1" x14ac:dyDescent="0.25">
      <c r="A249" s="194"/>
      <c r="B249" s="194"/>
      <c r="C249" s="194"/>
      <c r="D249" s="194"/>
      <c r="E249" s="194"/>
      <c r="F249" s="194"/>
      <c r="G249" s="194"/>
      <c r="H249" s="194"/>
      <c r="I249" s="194"/>
      <c r="J249" s="194"/>
      <c r="K249" s="194"/>
      <c r="L249" s="194"/>
      <c r="M249" s="194"/>
      <c r="N249" s="194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4"/>
      <c r="Z249" s="194"/>
    </row>
    <row r="250" spans="1:26" ht="12.75" customHeight="1" x14ac:dyDescent="0.25">
      <c r="A250" s="194"/>
      <c r="B250" s="194"/>
      <c r="C250" s="194"/>
      <c r="D250" s="194"/>
      <c r="E250" s="194"/>
      <c r="F250" s="194"/>
      <c r="G250" s="194"/>
      <c r="H250" s="194"/>
      <c r="I250" s="194"/>
      <c r="J250" s="194"/>
      <c r="K250" s="194"/>
      <c r="L250" s="194"/>
      <c r="M250" s="194"/>
      <c r="N250" s="194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4"/>
      <c r="Z250" s="194"/>
    </row>
    <row r="251" spans="1:26" ht="12.75" customHeight="1" x14ac:dyDescent="0.25">
      <c r="A251" s="194"/>
      <c r="B251" s="194"/>
      <c r="C251" s="194"/>
      <c r="D251" s="194"/>
      <c r="E251" s="194"/>
      <c r="F251" s="194"/>
      <c r="G251" s="194"/>
      <c r="H251" s="194"/>
      <c r="I251" s="194"/>
      <c r="J251" s="194"/>
      <c r="K251" s="194"/>
      <c r="L251" s="194"/>
      <c r="M251" s="194"/>
      <c r="N251" s="194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4"/>
      <c r="Z251" s="194"/>
    </row>
    <row r="252" spans="1:26" ht="12.75" customHeight="1" x14ac:dyDescent="0.25">
      <c r="A252" s="194"/>
      <c r="B252" s="194"/>
      <c r="C252" s="194"/>
      <c r="D252" s="194"/>
      <c r="E252" s="194"/>
      <c r="F252" s="194"/>
      <c r="G252" s="194"/>
      <c r="H252" s="194"/>
      <c r="I252" s="194"/>
      <c r="J252" s="194"/>
      <c r="K252" s="194"/>
      <c r="L252" s="194"/>
      <c r="M252" s="194"/>
      <c r="N252" s="194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4"/>
      <c r="Z252" s="194"/>
    </row>
    <row r="253" spans="1:26" ht="12.75" customHeight="1" x14ac:dyDescent="0.25">
      <c r="A253" s="194"/>
      <c r="B253" s="194"/>
      <c r="C253" s="194"/>
      <c r="D253" s="194"/>
      <c r="E253" s="194"/>
      <c r="F253" s="194"/>
      <c r="G253" s="194"/>
      <c r="H253" s="194"/>
      <c r="I253" s="194"/>
      <c r="J253" s="194"/>
      <c r="K253" s="194"/>
      <c r="L253" s="194"/>
      <c r="M253" s="194"/>
      <c r="N253" s="194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4"/>
      <c r="Z253" s="194"/>
    </row>
    <row r="254" spans="1:26" ht="12.75" customHeight="1" x14ac:dyDescent="0.25">
      <c r="A254" s="194"/>
      <c r="B254" s="194"/>
      <c r="C254" s="194"/>
      <c r="D254" s="194"/>
      <c r="E254" s="194"/>
      <c r="F254" s="194"/>
      <c r="G254" s="194"/>
      <c r="H254" s="194"/>
      <c r="I254" s="194"/>
      <c r="J254" s="194"/>
      <c r="K254" s="194"/>
      <c r="L254" s="194"/>
      <c r="M254" s="194"/>
      <c r="N254" s="194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4"/>
      <c r="Z254" s="194"/>
    </row>
    <row r="255" spans="1:26" ht="12.75" customHeight="1" x14ac:dyDescent="0.25">
      <c r="A255" s="194"/>
      <c r="B255" s="194"/>
      <c r="C255" s="194"/>
      <c r="D255" s="194"/>
      <c r="E255" s="194"/>
      <c r="F255" s="194"/>
      <c r="G255" s="194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</row>
    <row r="256" spans="1:26" ht="12.75" customHeight="1" x14ac:dyDescent="0.25">
      <c r="A256" s="194"/>
      <c r="B256" s="194"/>
      <c r="C256" s="194"/>
      <c r="D256" s="194"/>
      <c r="E256" s="194"/>
      <c r="F256" s="194"/>
      <c r="G256" s="194"/>
      <c r="H256" s="194"/>
      <c r="I256" s="194"/>
      <c r="J256" s="194"/>
      <c r="K256" s="194"/>
      <c r="L256" s="194"/>
      <c r="M256" s="194"/>
      <c r="N256" s="194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4"/>
      <c r="Z256" s="194"/>
    </row>
    <row r="257" spans="1:26" ht="12.75" customHeight="1" x14ac:dyDescent="0.25">
      <c r="A257" s="194"/>
      <c r="B257" s="194"/>
      <c r="C257" s="194"/>
      <c r="D257" s="194"/>
      <c r="E257" s="194"/>
      <c r="F257" s="194"/>
      <c r="G257" s="194"/>
      <c r="H257" s="194"/>
      <c r="I257" s="194"/>
      <c r="J257" s="194"/>
      <c r="K257" s="194"/>
      <c r="L257" s="194"/>
      <c r="M257" s="194"/>
      <c r="N257" s="194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4"/>
      <c r="Z257" s="194"/>
    </row>
    <row r="258" spans="1:26" ht="12.75" customHeight="1" x14ac:dyDescent="0.25">
      <c r="A258" s="194"/>
      <c r="B258" s="194"/>
      <c r="C258" s="194"/>
      <c r="D258" s="194"/>
      <c r="E258" s="194"/>
      <c r="F258" s="194"/>
      <c r="G258" s="194"/>
      <c r="H258" s="194"/>
      <c r="I258" s="194"/>
      <c r="J258" s="194"/>
      <c r="K258" s="194"/>
      <c r="L258" s="194"/>
      <c r="M258" s="194"/>
      <c r="N258" s="194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4"/>
      <c r="Z258" s="194"/>
    </row>
    <row r="259" spans="1:26" ht="12.75" customHeight="1" x14ac:dyDescent="0.25">
      <c r="A259" s="194"/>
      <c r="B259" s="194"/>
      <c r="C259" s="194"/>
      <c r="D259" s="194"/>
      <c r="E259" s="194"/>
      <c r="F259" s="194"/>
      <c r="G259" s="194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</row>
    <row r="260" spans="1:26" ht="12.75" customHeight="1" x14ac:dyDescent="0.25">
      <c r="A260" s="194"/>
      <c r="B260" s="194"/>
      <c r="C260" s="194"/>
      <c r="D260" s="194"/>
      <c r="E260" s="194"/>
      <c r="F260" s="194"/>
      <c r="G260" s="194"/>
      <c r="H260" s="194"/>
      <c r="I260" s="194"/>
      <c r="J260" s="194"/>
      <c r="K260" s="194"/>
      <c r="L260" s="194"/>
      <c r="M260" s="194"/>
      <c r="N260" s="194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4"/>
      <c r="Z260" s="194"/>
    </row>
    <row r="261" spans="1:26" ht="12.75" customHeight="1" x14ac:dyDescent="0.25">
      <c r="A261" s="194"/>
      <c r="B261" s="194"/>
      <c r="C261" s="194"/>
      <c r="D261" s="194"/>
      <c r="E261" s="194"/>
      <c r="F261" s="194"/>
      <c r="G261" s="194"/>
      <c r="H261" s="194"/>
      <c r="I261" s="194"/>
      <c r="J261" s="194"/>
      <c r="K261" s="194"/>
      <c r="L261" s="194"/>
      <c r="M261" s="194"/>
      <c r="N261" s="194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4"/>
      <c r="Z261" s="194"/>
    </row>
    <row r="262" spans="1:26" ht="12.75" customHeight="1" x14ac:dyDescent="0.25">
      <c r="A262" s="194"/>
      <c r="B262" s="194"/>
      <c r="C262" s="194"/>
      <c r="D262" s="194"/>
      <c r="E262" s="194"/>
      <c r="F262" s="194"/>
      <c r="G262" s="194"/>
      <c r="H262" s="194"/>
      <c r="I262" s="194"/>
      <c r="J262" s="194"/>
      <c r="K262" s="194"/>
      <c r="L262" s="194"/>
      <c r="M262" s="194"/>
      <c r="N262" s="194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4"/>
      <c r="Z262" s="194"/>
    </row>
    <row r="263" spans="1:26" ht="12.75" customHeight="1" x14ac:dyDescent="0.25">
      <c r="A263" s="194"/>
      <c r="B263" s="194"/>
      <c r="C263" s="194"/>
      <c r="D263" s="194"/>
      <c r="E263" s="194"/>
      <c r="F263" s="194"/>
      <c r="G263" s="194"/>
      <c r="H263" s="194"/>
      <c r="I263" s="194"/>
      <c r="J263" s="194"/>
      <c r="K263" s="194"/>
      <c r="L263" s="194"/>
      <c r="M263" s="194"/>
      <c r="N263" s="194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4"/>
      <c r="Z263" s="194"/>
    </row>
    <row r="264" spans="1:26" ht="12.75" customHeight="1" x14ac:dyDescent="0.25">
      <c r="A264" s="194"/>
      <c r="B264" s="194"/>
      <c r="C264" s="194"/>
      <c r="D264" s="194"/>
      <c r="E264" s="194"/>
      <c r="F264" s="194"/>
      <c r="G264" s="194"/>
      <c r="H264" s="194"/>
      <c r="I264" s="194"/>
      <c r="J264" s="194"/>
      <c r="K264" s="194"/>
      <c r="L264" s="194"/>
      <c r="M264" s="194"/>
      <c r="N264" s="194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4"/>
      <c r="Z264" s="194"/>
    </row>
    <row r="265" spans="1:26" ht="12.75" customHeight="1" x14ac:dyDescent="0.25">
      <c r="A265" s="194"/>
      <c r="B265" s="194"/>
      <c r="C265" s="194"/>
      <c r="D265" s="194"/>
      <c r="E265" s="194"/>
      <c r="F265" s="194"/>
      <c r="G265" s="194"/>
      <c r="H265" s="194"/>
      <c r="I265" s="194"/>
      <c r="J265" s="194"/>
      <c r="K265" s="194"/>
      <c r="L265" s="194"/>
      <c r="M265" s="194"/>
      <c r="N265" s="194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4"/>
      <c r="Z265" s="194"/>
    </row>
    <row r="266" spans="1:26" ht="12.75" customHeight="1" x14ac:dyDescent="0.25">
      <c r="A266" s="194"/>
      <c r="B266" s="194"/>
      <c r="C266" s="194"/>
      <c r="D266" s="194"/>
      <c r="E266" s="194"/>
      <c r="F266" s="194"/>
      <c r="G266" s="194"/>
      <c r="H266" s="194"/>
      <c r="I266" s="194"/>
      <c r="J266" s="194"/>
      <c r="K266" s="194"/>
      <c r="L266" s="194"/>
      <c r="M266" s="194"/>
      <c r="N266" s="194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4"/>
      <c r="Z266" s="194"/>
    </row>
    <row r="267" spans="1:26" ht="12.75" customHeight="1" x14ac:dyDescent="0.25">
      <c r="A267" s="194"/>
      <c r="B267" s="194"/>
      <c r="C267" s="194"/>
      <c r="D267" s="194"/>
      <c r="E267" s="194"/>
      <c r="F267" s="194"/>
      <c r="G267" s="194"/>
      <c r="H267" s="194"/>
      <c r="I267" s="194"/>
      <c r="J267" s="194"/>
      <c r="K267" s="194"/>
      <c r="L267" s="194"/>
      <c r="M267" s="194"/>
      <c r="N267" s="194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4"/>
      <c r="Z267" s="194"/>
    </row>
    <row r="268" spans="1:26" ht="12.75" customHeight="1" x14ac:dyDescent="0.25">
      <c r="A268" s="194"/>
      <c r="B268" s="194"/>
      <c r="C268" s="194"/>
      <c r="D268" s="194"/>
      <c r="E268" s="194"/>
      <c r="F268" s="194"/>
      <c r="G268" s="194"/>
      <c r="H268" s="194"/>
      <c r="I268" s="194"/>
      <c r="J268" s="194"/>
      <c r="K268" s="194"/>
      <c r="L268" s="194"/>
      <c r="M268" s="194"/>
      <c r="N268" s="194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4"/>
      <c r="Z268" s="194"/>
    </row>
    <row r="269" spans="1:26" ht="12.75" customHeight="1" x14ac:dyDescent="0.25">
      <c r="A269" s="194"/>
      <c r="B269" s="194"/>
      <c r="C269" s="194"/>
      <c r="D269" s="194"/>
      <c r="E269" s="194"/>
      <c r="F269" s="194"/>
      <c r="G269" s="194"/>
      <c r="H269" s="194"/>
      <c r="I269" s="194"/>
      <c r="J269" s="194"/>
      <c r="K269" s="194"/>
      <c r="L269" s="194"/>
      <c r="M269" s="194"/>
      <c r="N269" s="194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4"/>
      <c r="Z269" s="194"/>
    </row>
    <row r="270" spans="1:26" ht="12.75" customHeight="1" x14ac:dyDescent="0.25">
      <c r="A270" s="194"/>
      <c r="B270" s="194"/>
      <c r="C270" s="194"/>
      <c r="D270" s="194"/>
      <c r="E270" s="194"/>
      <c r="F270" s="194"/>
      <c r="G270" s="194"/>
      <c r="H270" s="194"/>
      <c r="I270" s="194"/>
      <c r="J270" s="194"/>
      <c r="K270" s="194"/>
      <c r="L270" s="194"/>
      <c r="M270" s="194"/>
      <c r="N270" s="194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4"/>
      <c r="Z270" s="194"/>
    </row>
    <row r="271" spans="1:26" ht="12.75" customHeight="1" x14ac:dyDescent="0.25">
      <c r="A271" s="194"/>
      <c r="B271" s="194"/>
      <c r="C271" s="194"/>
      <c r="D271" s="194"/>
      <c r="E271" s="194"/>
      <c r="F271" s="194"/>
      <c r="G271" s="194"/>
      <c r="H271" s="194"/>
      <c r="I271" s="194"/>
      <c r="J271" s="194"/>
      <c r="K271" s="194"/>
      <c r="L271" s="194"/>
      <c r="M271" s="194"/>
      <c r="N271" s="194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4"/>
      <c r="Z271" s="194"/>
    </row>
    <row r="272" spans="1:26" ht="12.75" customHeight="1" x14ac:dyDescent="0.25">
      <c r="A272" s="194"/>
      <c r="B272" s="194"/>
      <c r="C272" s="194"/>
      <c r="D272" s="194"/>
      <c r="E272" s="194"/>
      <c r="F272" s="194"/>
      <c r="G272" s="194"/>
      <c r="H272" s="194"/>
      <c r="I272" s="194"/>
      <c r="J272" s="194"/>
      <c r="K272" s="194"/>
      <c r="L272" s="194"/>
      <c r="M272" s="194"/>
      <c r="N272" s="194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4"/>
      <c r="Z272" s="194"/>
    </row>
    <row r="273" spans="1:26" ht="12.75" customHeight="1" x14ac:dyDescent="0.25">
      <c r="A273" s="194"/>
      <c r="B273" s="194"/>
      <c r="C273" s="194"/>
      <c r="D273" s="194"/>
      <c r="E273" s="194"/>
      <c r="F273" s="194"/>
      <c r="G273" s="194"/>
      <c r="H273" s="194"/>
      <c r="I273" s="194"/>
      <c r="J273" s="194"/>
      <c r="K273" s="194"/>
      <c r="L273" s="194"/>
      <c r="M273" s="194"/>
      <c r="N273" s="194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4"/>
      <c r="Z273" s="194"/>
    </row>
    <row r="274" spans="1:26" ht="12.75" customHeight="1" x14ac:dyDescent="0.25">
      <c r="A274" s="194"/>
      <c r="B274" s="194"/>
      <c r="C274" s="194"/>
      <c r="D274" s="194"/>
      <c r="E274" s="194"/>
      <c r="F274" s="194"/>
      <c r="G274" s="194"/>
      <c r="H274" s="194"/>
      <c r="I274" s="194"/>
      <c r="J274" s="194"/>
      <c r="K274" s="194"/>
      <c r="L274" s="194"/>
      <c r="M274" s="194"/>
      <c r="N274" s="194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4"/>
      <c r="Z274" s="194"/>
    </row>
    <row r="275" spans="1:26" ht="12.75" customHeight="1" x14ac:dyDescent="0.25">
      <c r="A275" s="194"/>
      <c r="B275" s="194"/>
      <c r="C275" s="194"/>
      <c r="D275" s="194"/>
      <c r="E275" s="194"/>
      <c r="F275" s="194"/>
      <c r="G275" s="194"/>
      <c r="H275" s="194"/>
      <c r="I275" s="194"/>
      <c r="J275" s="194"/>
      <c r="K275" s="194"/>
      <c r="L275" s="194"/>
      <c r="M275" s="194"/>
      <c r="N275" s="194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4"/>
      <c r="Z275" s="194"/>
    </row>
    <row r="276" spans="1:26" ht="12.75" customHeight="1" x14ac:dyDescent="0.25">
      <c r="A276" s="194"/>
      <c r="B276" s="194"/>
      <c r="C276" s="194"/>
      <c r="D276" s="194"/>
      <c r="E276" s="194"/>
      <c r="F276" s="194"/>
      <c r="G276" s="194"/>
      <c r="H276" s="194"/>
      <c r="I276" s="194"/>
      <c r="J276" s="194"/>
      <c r="K276" s="194"/>
      <c r="L276" s="194"/>
      <c r="M276" s="194"/>
      <c r="N276" s="194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4"/>
      <c r="Z276" s="194"/>
    </row>
    <row r="277" spans="1:26" ht="12.75" customHeight="1" x14ac:dyDescent="0.25">
      <c r="A277" s="194"/>
      <c r="B277" s="194"/>
      <c r="C277" s="194"/>
      <c r="D277" s="194"/>
      <c r="E277" s="194"/>
      <c r="F277" s="194"/>
      <c r="G277" s="194"/>
      <c r="H277" s="194"/>
      <c r="I277" s="194"/>
      <c r="J277" s="194"/>
      <c r="K277" s="194"/>
      <c r="L277" s="194"/>
      <c r="M277" s="194"/>
      <c r="N277" s="194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4"/>
      <c r="Z277" s="194"/>
    </row>
    <row r="278" spans="1:26" ht="12.75" customHeight="1" x14ac:dyDescent="0.25">
      <c r="A278" s="194"/>
      <c r="B278" s="194"/>
      <c r="C278" s="194"/>
      <c r="D278" s="194"/>
      <c r="E278" s="194"/>
      <c r="F278" s="194"/>
      <c r="G278" s="194"/>
      <c r="H278" s="194"/>
      <c r="I278" s="194"/>
      <c r="J278" s="194"/>
      <c r="K278" s="194"/>
      <c r="L278" s="194"/>
      <c r="M278" s="194"/>
      <c r="N278" s="194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4"/>
      <c r="Z278" s="194"/>
    </row>
    <row r="279" spans="1:26" ht="12.75" customHeight="1" x14ac:dyDescent="0.25">
      <c r="A279" s="194"/>
      <c r="B279" s="194"/>
      <c r="C279" s="194"/>
      <c r="D279" s="194"/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4"/>
      <c r="Z279" s="194"/>
    </row>
    <row r="280" spans="1:26" ht="12.75" customHeight="1" x14ac:dyDescent="0.25">
      <c r="A280" s="194"/>
      <c r="B280" s="194"/>
      <c r="C280" s="194"/>
      <c r="D280" s="194"/>
      <c r="E280" s="194"/>
      <c r="F280" s="194"/>
      <c r="G280" s="194"/>
      <c r="H280" s="194"/>
      <c r="I280" s="194"/>
      <c r="J280" s="194"/>
      <c r="K280" s="194"/>
      <c r="L280" s="194"/>
      <c r="M280" s="194"/>
      <c r="N280" s="194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4"/>
      <c r="Z280" s="194"/>
    </row>
    <row r="281" spans="1:26" ht="12.75" customHeight="1" x14ac:dyDescent="0.25">
      <c r="A281" s="194"/>
      <c r="B281" s="194"/>
      <c r="C281" s="194"/>
      <c r="D281" s="194"/>
      <c r="E281" s="194"/>
      <c r="F281" s="194"/>
      <c r="G281" s="194"/>
      <c r="H281" s="194"/>
      <c r="I281" s="194"/>
      <c r="J281" s="194"/>
      <c r="K281" s="194"/>
      <c r="L281" s="194"/>
      <c r="M281" s="194"/>
      <c r="N281" s="194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4"/>
      <c r="Z281" s="194"/>
    </row>
    <row r="282" spans="1:26" ht="12.75" customHeight="1" x14ac:dyDescent="0.25">
      <c r="A282" s="194"/>
      <c r="B282" s="194"/>
      <c r="C282" s="194"/>
      <c r="D282" s="194"/>
      <c r="E282" s="194"/>
      <c r="F282" s="194"/>
      <c r="G282" s="194"/>
      <c r="H282" s="194"/>
      <c r="I282" s="194"/>
      <c r="J282" s="194"/>
      <c r="K282" s="194"/>
      <c r="L282" s="194"/>
      <c r="M282" s="194"/>
      <c r="N282" s="194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4"/>
      <c r="Z282" s="194"/>
    </row>
    <row r="283" spans="1:26" ht="12.75" customHeight="1" x14ac:dyDescent="0.25">
      <c r="A283" s="194"/>
      <c r="B283" s="194"/>
      <c r="C283" s="194"/>
      <c r="D283" s="194"/>
      <c r="E283" s="194"/>
      <c r="F283" s="194"/>
      <c r="G283" s="194"/>
      <c r="H283" s="194"/>
      <c r="I283" s="194"/>
      <c r="J283" s="194"/>
      <c r="K283" s="194"/>
      <c r="L283" s="194"/>
      <c r="M283" s="194"/>
      <c r="N283" s="194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4"/>
      <c r="Z283" s="194"/>
    </row>
    <row r="284" spans="1:26" ht="12.75" customHeight="1" x14ac:dyDescent="0.25">
      <c r="A284" s="194"/>
      <c r="B284" s="194"/>
      <c r="C284" s="194"/>
      <c r="D284" s="194"/>
      <c r="E284" s="194"/>
      <c r="F284" s="194"/>
      <c r="G284" s="194"/>
      <c r="H284" s="194"/>
      <c r="I284" s="194"/>
      <c r="J284" s="194"/>
      <c r="K284" s="194"/>
      <c r="L284" s="194"/>
      <c r="M284" s="194"/>
      <c r="N284" s="194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4"/>
      <c r="Z284" s="194"/>
    </row>
    <row r="285" spans="1:26" ht="12.75" customHeight="1" x14ac:dyDescent="0.25">
      <c r="A285" s="194"/>
      <c r="B285" s="194"/>
      <c r="C285" s="194"/>
      <c r="D285" s="194"/>
      <c r="E285" s="194"/>
      <c r="F285" s="194"/>
      <c r="G285" s="194"/>
      <c r="H285" s="194"/>
      <c r="I285" s="194"/>
      <c r="J285" s="194"/>
      <c r="K285" s="194"/>
      <c r="L285" s="194"/>
      <c r="M285" s="194"/>
      <c r="N285" s="194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4"/>
      <c r="Z285" s="194"/>
    </row>
    <row r="286" spans="1:26" ht="12.75" customHeight="1" x14ac:dyDescent="0.25">
      <c r="A286" s="194"/>
      <c r="B286" s="194"/>
      <c r="C286" s="194"/>
      <c r="D286" s="194"/>
      <c r="E286" s="194"/>
      <c r="F286" s="194"/>
      <c r="G286" s="194"/>
      <c r="H286" s="194"/>
      <c r="I286" s="194"/>
      <c r="J286" s="194"/>
      <c r="K286" s="194"/>
      <c r="L286" s="194"/>
      <c r="M286" s="194"/>
      <c r="N286" s="194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4"/>
      <c r="Z286" s="194"/>
    </row>
    <row r="287" spans="1:26" ht="12.75" customHeight="1" x14ac:dyDescent="0.25">
      <c r="A287" s="194"/>
      <c r="B287" s="194"/>
      <c r="C287" s="194"/>
      <c r="D287" s="194"/>
      <c r="E287" s="194"/>
      <c r="F287" s="194"/>
      <c r="G287" s="194"/>
      <c r="H287" s="194"/>
      <c r="I287" s="194"/>
      <c r="J287" s="194"/>
      <c r="K287" s="194"/>
      <c r="L287" s="194"/>
      <c r="M287" s="194"/>
      <c r="N287" s="194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4"/>
      <c r="Z287" s="194"/>
    </row>
    <row r="288" spans="1:26" ht="12.75" customHeight="1" x14ac:dyDescent="0.25">
      <c r="A288" s="194"/>
      <c r="B288" s="194"/>
      <c r="C288" s="194"/>
      <c r="D288" s="194"/>
      <c r="E288" s="194"/>
      <c r="F288" s="194"/>
      <c r="G288" s="194"/>
      <c r="H288" s="194"/>
      <c r="I288" s="194"/>
      <c r="J288" s="194"/>
      <c r="K288" s="194"/>
      <c r="L288" s="194"/>
      <c r="M288" s="194"/>
      <c r="N288" s="194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4"/>
      <c r="Z288" s="194"/>
    </row>
    <row r="289" spans="1:26" ht="12.75" customHeight="1" x14ac:dyDescent="0.25">
      <c r="A289" s="194"/>
      <c r="B289" s="194"/>
      <c r="C289" s="194"/>
      <c r="D289" s="194"/>
      <c r="E289" s="194"/>
      <c r="F289" s="194"/>
      <c r="G289" s="194"/>
      <c r="H289" s="194"/>
      <c r="I289" s="194"/>
      <c r="J289" s="194"/>
      <c r="K289" s="194"/>
      <c r="L289" s="194"/>
      <c r="M289" s="194"/>
      <c r="N289" s="194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4"/>
      <c r="Z289" s="194"/>
    </row>
    <row r="290" spans="1:26" ht="12.75" customHeight="1" x14ac:dyDescent="0.25">
      <c r="A290" s="194"/>
      <c r="B290" s="194"/>
      <c r="C290" s="194"/>
      <c r="D290" s="194"/>
      <c r="E290" s="194"/>
      <c r="F290" s="194"/>
      <c r="G290" s="194"/>
      <c r="H290" s="194"/>
      <c r="I290" s="194"/>
      <c r="J290" s="194"/>
      <c r="K290" s="194"/>
      <c r="L290" s="194"/>
      <c r="M290" s="194"/>
      <c r="N290" s="194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4"/>
      <c r="Z290" s="194"/>
    </row>
    <row r="291" spans="1:26" ht="12.75" customHeight="1" x14ac:dyDescent="0.25">
      <c r="A291" s="194"/>
      <c r="B291" s="194"/>
      <c r="C291" s="194"/>
      <c r="D291" s="194"/>
      <c r="E291" s="194"/>
      <c r="F291" s="194"/>
      <c r="G291" s="194"/>
      <c r="H291" s="194"/>
      <c r="I291" s="194"/>
      <c r="J291" s="194"/>
      <c r="K291" s="194"/>
      <c r="L291" s="194"/>
      <c r="M291" s="194"/>
      <c r="N291" s="194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4"/>
      <c r="Z291" s="194"/>
    </row>
    <row r="292" spans="1:26" ht="12.75" customHeight="1" x14ac:dyDescent="0.25">
      <c r="A292" s="194"/>
      <c r="B292" s="194"/>
      <c r="C292" s="194"/>
      <c r="D292" s="194"/>
      <c r="E292" s="194"/>
      <c r="F292" s="194"/>
      <c r="G292" s="194"/>
      <c r="H292" s="194"/>
      <c r="I292" s="194"/>
      <c r="J292" s="194"/>
      <c r="K292" s="194"/>
      <c r="L292" s="194"/>
      <c r="M292" s="194"/>
      <c r="N292" s="194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4"/>
      <c r="Z292" s="194"/>
    </row>
    <row r="293" spans="1:26" ht="12.75" customHeight="1" x14ac:dyDescent="0.25">
      <c r="A293" s="194"/>
      <c r="B293" s="194"/>
      <c r="C293" s="194"/>
      <c r="D293" s="194"/>
      <c r="E293" s="194"/>
      <c r="F293" s="194"/>
      <c r="G293" s="194"/>
      <c r="H293" s="194"/>
      <c r="I293" s="194"/>
      <c r="J293" s="194"/>
      <c r="K293" s="194"/>
      <c r="L293" s="194"/>
      <c r="M293" s="194"/>
      <c r="N293" s="194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4"/>
      <c r="Z293" s="194"/>
    </row>
    <row r="294" spans="1:26" ht="12.75" customHeight="1" x14ac:dyDescent="0.25">
      <c r="A294" s="194"/>
      <c r="B294" s="194"/>
      <c r="C294" s="194"/>
      <c r="D294" s="194"/>
      <c r="E294" s="194"/>
      <c r="F294" s="194"/>
      <c r="G294" s="194"/>
      <c r="H294" s="194"/>
      <c r="I294" s="194"/>
      <c r="J294" s="194"/>
      <c r="K294" s="194"/>
      <c r="L294" s="194"/>
      <c r="M294" s="194"/>
      <c r="N294" s="194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4"/>
      <c r="Z294" s="194"/>
    </row>
    <row r="295" spans="1:26" ht="12.75" customHeight="1" x14ac:dyDescent="0.25">
      <c r="A295" s="194"/>
      <c r="B295" s="194"/>
      <c r="C295" s="194"/>
      <c r="D295" s="194"/>
      <c r="E295" s="194"/>
      <c r="F295" s="194"/>
      <c r="G295" s="194"/>
      <c r="H295" s="194"/>
      <c r="I295" s="194"/>
      <c r="J295" s="194"/>
      <c r="K295" s="194"/>
      <c r="L295" s="194"/>
      <c r="M295" s="194"/>
      <c r="N295" s="194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4"/>
      <c r="Z295" s="194"/>
    </row>
    <row r="296" spans="1:26" ht="12.75" customHeight="1" x14ac:dyDescent="0.25">
      <c r="A296" s="194"/>
      <c r="B296" s="194"/>
      <c r="C296" s="194"/>
      <c r="D296" s="194"/>
      <c r="E296" s="194"/>
      <c r="F296" s="194"/>
      <c r="G296" s="194"/>
      <c r="H296" s="194"/>
      <c r="I296" s="194"/>
      <c r="J296" s="194"/>
      <c r="K296" s="194"/>
      <c r="L296" s="194"/>
      <c r="M296" s="194"/>
      <c r="N296" s="194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4"/>
      <c r="Z296" s="194"/>
    </row>
    <row r="297" spans="1:26" ht="12.75" customHeight="1" x14ac:dyDescent="0.25">
      <c r="A297" s="194"/>
      <c r="B297" s="194"/>
      <c r="C297" s="194"/>
      <c r="D297" s="194"/>
      <c r="E297" s="194"/>
      <c r="F297" s="194"/>
      <c r="G297" s="194"/>
      <c r="H297" s="194"/>
      <c r="I297" s="194"/>
      <c r="J297" s="194"/>
      <c r="K297" s="194"/>
      <c r="L297" s="194"/>
      <c r="M297" s="194"/>
      <c r="N297" s="194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4"/>
      <c r="Z297" s="194"/>
    </row>
    <row r="298" spans="1:26" ht="12.75" customHeight="1" x14ac:dyDescent="0.25">
      <c r="A298" s="194"/>
      <c r="B298" s="194"/>
      <c r="C298" s="194"/>
      <c r="D298" s="194"/>
      <c r="E298" s="194"/>
      <c r="F298" s="194"/>
      <c r="G298" s="194"/>
      <c r="H298" s="194"/>
      <c r="I298" s="194"/>
      <c r="J298" s="194"/>
      <c r="K298" s="194"/>
      <c r="L298" s="194"/>
      <c r="M298" s="194"/>
      <c r="N298" s="194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4"/>
      <c r="Z298" s="194"/>
    </row>
    <row r="299" spans="1:26" ht="12.75" customHeight="1" x14ac:dyDescent="0.25">
      <c r="A299" s="194"/>
      <c r="B299" s="194"/>
      <c r="C299" s="194"/>
      <c r="D299" s="194"/>
      <c r="E299" s="194"/>
      <c r="F299" s="194"/>
      <c r="G299" s="194"/>
      <c r="H299" s="194"/>
      <c r="I299" s="194"/>
      <c r="J299" s="194"/>
      <c r="K299" s="194"/>
      <c r="L299" s="194"/>
      <c r="M299" s="194"/>
      <c r="N299" s="194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4"/>
      <c r="Z299" s="194"/>
    </row>
    <row r="300" spans="1:26" ht="12.75" customHeight="1" x14ac:dyDescent="0.25">
      <c r="A300" s="194"/>
      <c r="B300" s="194"/>
      <c r="C300" s="194"/>
      <c r="D300" s="194"/>
      <c r="E300" s="194"/>
      <c r="F300" s="194"/>
      <c r="G300" s="194"/>
      <c r="H300" s="194"/>
      <c r="I300" s="194"/>
      <c r="J300" s="194"/>
      <c r="K300" s="194"/>
      <c r="L300" s="194"/>
      <c r="M300" s="194"/>
      <c r="N300" s="194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4"/>
      <c r="Z300" s="194"/>
    </row>
    <row r="301" spans="1:26" ht="12.75" customHeight="1" x14ac:dyDescent="0.25">
      <c r="A301" s="194"/>
      <c r="B301" s="194"/>
      <c r="C301" s="194"/>
      <c r="D301" s="194"/>
      <c r="E301" s="194"/>
      <c r="F301" s="194"/>
      <c r="G301" s="194"/>
      <c r="H301" s="194"/>
      <c r="I301" s="194"/>
      <c r="J301" s="194"/>
      <c r="K301" s="194"/>
      <c r="L301" s="194"/>
      <c r="M301" s="194"/>
      <c r="N301" s="194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4"/>
      <c r="Z301" s="194"/>
    </row>
    <row r="302" spans="1:26" ht="12.75" customHeight="1" x14ac:dyDescent="0.25">
      <c r="A302" s="194"/>
      <c r="B302" s="194"/>
      <c r="C302" s="194"/>
      <c r="D302" s="194"/>
      <c r="E302" s="194"/>
      <c r="F302" s="194"/>
      <c r="G302" s="194"/>
      <c r="H302" s="194"/>
      <c r="I302" s="194"/>
      <c r="J302" s="194"/>
      <c r="K302" s="194"/>
      <c r="L302" s="194"/>
      <c r="M302" s="194"/>
      <c r="N302" s="194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4"/>
      <c r="Z302" s="194"/>
    </row>
    <row r="303" spans="1:26" ht="12.75" customHeight="1" x14ac:dyDescent="0.25">
      <c r="A303" s="194"/>
      <c r="B303" s="194"/>
      <c r="C303" s="194"/>
      <c r="D303" s="194"/>
      <c r="E303" s="194"/>
      <c r="F303" s="194"/>
      <c r="G303" s="194"/>
      <c r="H303" s="194"/>
      <c r="I303" s="194"/>
      <c r="J303" s="194"/>
      <c r="K303" s="194"/>
      <c r="L303" s="194"/>
      <c r="M303" s="194"/>
      <c r="N303" s="194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4"/>
      <c r="Z303" s="194"/>
    </row>
    <row r="304" spans="1:26" ht="12.75" customHeight="1" x14ac:dyDescent="0.25">
      <c r="A304" s="194"/>
      <c r="B304" s="194"/>
      <c r="C304" s="194"/>
      <c r="D304" s="194"/>
      <c r="E304" s="194"/>
      <c r="F304" s="194"/>
      <c r="G304" s="194"/>
      <c r="H304" s="194"/>
      <c r="I304" s="194"/>
      <c r="J304" s="194"/>
      <c r="K304" s="194"/>
      <c r="L304" s="194"/>
      <c r="M304" s="194"/>
      <c r="N304" s="194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4"/>
      <c r="Z304" s="194"/>
    </row>
    <row r="305" spans="1:26" ht="12.75" customHeight="1" x14ac:dyDescent="0.25">
      <c r="A305" s="194"/>
      <c r="B305" s="194"/>
      <c r="C305" s="194"/>
      <c r="D305" s="194"/>
      <c r="E305" s="194"/>
      <c r="F305" s="194"/>
      <c r="G305" s="194"/>
      <c r="H305" s="194"/>
      <c r="I305" s="194"/>
      <c r="J305" s="194"/>
      <c r="K305" s="194"/>
      <c r="L305" s="194"/>
      <c r="M305" s="194"/>
      <c r="N305" s="194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4"/>
      <c r="Z305" s="194"/>
    </row>
    <row r="306" spans="1:26" ht="12.75" customHeight="1" x14ac:dyDescent="0.25">
      <c r="A306" s="194"/>
      <c r="B306" s="194"/>
      <c r="C306" s="194"/>
      <c r="D306" s="194"/>
      <c r="E306" s="194"/>
      <c r="F306" s="194"/>
      <c r="G306" s="194"/>
      <c r="H306" s="194"/>
      <c r="I306" s="194"/>
      <c r="J306" s="194"/>
      <c r="K306" s="194"/>
      <c r="L306" s="194"/>
      <c r="M306" s="194"/>
      <c r="N306" s="194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4"/>
      <c r="Z306" s="194"/>
    </row>
    <row r="307" spans="1:26" ht="12.75" customHeight="1" x14ac:dyDescent="0.25">
      <c r="A307" s="194"/>
      <c r="B307" s="194"/>
      <c r="C307" s="194"/>
      <c r="D307" s="194"/>
      <c r="E307" s="194"/>
      <c r="F307" s="194"/>
      <c r="G307" s="194"/>
      <c r="H307" s="194"/>
      <c r="I307" s="194"/>
      <c r="J307" s="194"/>
      <c r="K307" s="194"/>
      <c r="L307" s="194"/>
      <c r="M307" s="194"/>
      <c r="N307" s="194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4"/>
      <c r="Z307" s="194"/>
    </row>
    <row r="308" spans="1:26" ht="12.75" customHeight="1" x14ac:dyDescent="0.25">
      <c r="A308" s="194"/>
      <c r="B308" s="194"/>
      <c r="C308" s="194"/>
      <c r="D308" s="194"/>
      <c r="E308" s="194"/>
      <c r="F308" s="194"/>
      <c r="G308" s="194"/>
      <c r="H308" s="194"/>
      <c r="I308" s="194"/>
      <c r="J308" s="194"/>
      <c r="K308" s="194"/>
      <c r="L308" s="194"/>
      <c r="M308" s="194"/>
      <c r="N308" s="194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4"/>
      <c r="Z308" s="194"/>
    </row>
    <row r="309" spans="1:26" ht="12.75" customHeight="1" x14ac:dyDescent="0.25">
      <c r="A309" s="194"/>
      <c r="B309" s="194"/>
      <c r="C309" s="194"/>
      <c r="D309" s="194"/>
      <c r="E309" s="194"/>
      <c r="F309" s="194"/>
      <c r="G309" s="194"/>
      <c r="H309" s="194"/>
      <c r="I309" s="194"/>
      <c r="J309" s="194"/>
      <c r="K309" s="194"/>
      <c r="L309" s="194"/>
      <c r="M309" s="194"/>
      <c r="N309" s="194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4"/>
      <c r="Z309" s="194"/>
    </row>
    <row r="310" spans="1:26" ht="12.75" customHeight="1" x14ac:dyDescent="0.25">
      <c r="A310" s="194"/>
      <c r="B310" s="194"/>
      <c r="C310" s="194"/>
      <c r="D310" s="194"/>
      <c r="E310" s="194"/>
      <c r="F310" s="194"/>
      <c r="G310" s="194"/>
      <c r="H310" s="194"/>
      <c r="I310" s="194"/>
      <c r="J310" s="194"/>
      <c r="K310" s="194"/>
      <c r="L310" s="194"/>
      <c r="M310" s="194"/>
      <c r="N310" s="194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4"/>
      <c r="Z310" s="194"/>
    </row>
    <row r="311" spans="1:26" ht="12.75" customHeight="1" x14ac:dyDescent="0.25">
      <c r="A311" s="194"/>
      <c r="B311" s="194"/>
      <c r="C311" s="194"/>
      <c r="D311" s="194"/>
      <c r="E311" s="194"/>
      <c r="F311" s="194"/>
      <c r="G311" s="194"/>
      <c r="H311" s="194"/>
      <c r="I311" s="194"/>
      <c r="J311" s="194"/>
      <c r="K311" s="194"/>
      <c r="L311" s="194"/>
      <c r="M311" s="194"/>
      <c r="N311" s="194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4"/>
      <c r="Z311" s="194"/>
    </row>
    <row r="312" spans="1:26" ht="12.75" customHeight="1" x14ac:dyDescent="0.25">
      <c r="A312" s="194"/>
      <c r="B312" s="194"/>
      <c r="C312" s="194"/>
      <c r="D312" s="194"/>
      <c r="E312" s="194"/>
      <c r="F312" s="194"/>
      <c r="G312" s="194"/>
      <c r="H312" s="194"/>
      <c r="I312" s="194"/>
      <c r="J312" s="194"/>
      <c r="K312" s="194"/>
      <c r="L312" s="194"/>
      <c r="M312" s="194"/>
      <c r="N312" s="194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4"/>
      <c r="Z312" s="194"/>
    </row>
    <row r="313" spans="1:26" ht="12.75" customHeight="1" x14ac:dyDescent="0.25">
      <c r="A313" s="194"/>
      <c r="B313" s="194"/>
      <c r="C313" s="194"/>
      <c r="D313" s="194"/>
      <c r="E313" s="194"/>
      <c r="F313" s="194"/>
      <c r="G313" s="194"/>
      <c r="H313" s="194"/>
      <c r="I313" s="194"/>
      <c r="J313" s="194"/>
      <c r="K313" s="194"/>
      <c r="L313" s="194"/>
      <c r="M313" s="194"/>
      <c r="N313" s="194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4"/>
      <c r="Z313" s="194"/>
    </row>
    <row r="314" spans="1:26" ht="12.75" customHeight="1" x14ac:dyDescent="0.25">
      <c r="A314" s="194"/>
      <c r="B314" s="194"/>
      <c r="C314" s="194"/>
      <c r="D314" s="194"/>
      <c r="E314" s="194"/>
      <c r="F314" s="194"/>
      <c r="G314" s="194"/>
      <c r="H314" s="194"/>
      <c r="I314" s="194"/>
      <c r="J314" s="194"/>
      <c r="K314" s="194"/>
      <c r="L314" s="194"/>
      <c r="M314" s="194"/>
      <c r="N314" s="194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4"/>
      <c r="Z314" s="194"/>
    </row>
    <row r="315" spans="1:26" ht="12.75" customHeight="1" x14ac:dyDescent="0.25">
      <c r="A315" s="194"/>
      <c r="B315" s="194"/>
      <c r="C315" s="194"/>
      <c r="D315" s="194"/>
      <c r="E315" s="194"/>
      <c r="F315" s="194"/>
      <c r="G315" s="194"/>
      <c r="H315" s="194"/>
      <c r="I315" s="194"/>
      <c r="J315" s="194"/>
      <c r="K315" s="194"/>
      <c r="L315" s="194"/>
      <c r="M315" s="194"/>
      <c r="N315" s="194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4"/>
      <c r="Z315" s="194"/>
    </row>
    <row r="316" spans="1:26" ht="12.75" customHeight="1" x14ac:dyDescent="0.25">
      <c r="A316" s="194"/>
      <c r="B316" s="194"/>
      <c r="C316" s="194"/>
      <c r="D316" s="194"/>
      <c r="E316" s="194"/>
      <c r="F316" s="194"/>
      <c r="G316" s="194"/>
      <c r="H316" s="194"/>
      <c r="I316" s="194"/>
      <c r="J316" s="194"/>
      <c r="K316" s="194"/>
      <c r="L316" s="194"/>
      <c r="M316" s="194"/>
      <c r="N316" s="194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4"/>
      <c r="Z316" s="194"/>
    </row>
    <row r="317" spans="1:26" ht="12.75" customHeight="1" x14ac:dyDescent="0.25">
      <c r="A317" s="194"/>
      <c r="B317" s="194"/>
      <c r="C317" s="194"/>
      <c r="D317" s="194"/>
      <c r="E317" s="194"/>
      <c r="F317" s="194"/>
      <c r="G317" s="194"/>
      <c r="H317" s="194"/>
      <c r="I317" s="194"/>
      <c r="J317" s="194"/>
      <c r="K317" s="194"/>
      <c r="L317" s="194"/>
      <c r="M317" s="194"/>
      <c r="N317" s="194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4"/>
      <c r="Z317" s="194"/>
    </row>
    <row r="318" spans="1:26" ht="12.75" customHeight="1" x14ac:dyDescent="0.25">
      <c r="A318" s="194"/>
      <c r="B318" s="194"/>
      <c r="C318" s="194"/>
      <c r="D318" s="194"/>
      <c r="E318" s="194"/>
      <c r="F318" s="194"/>
      <c r="G318" s="194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</row>
    <row r="319" spans="1:26" ht="12.75" customHeight="1" x14ac:dyDescent="0.25">
      <c r="A319" s="194"/>
      <c r="B319" s="194"/>
      <c r="C319" s="194"/>
      <c r="D319" s="194"/>
      <c r="E319" s="194"/>
      <c r="F319" s="194"/>
      <c r="G319" s="194"/>
      <c r="H319" s="194"/>
      <c r="I319" s="194"/>
      <c r="J319" s="194"/>
      <c r="K319" s="194"/>
      <c r="L319" s="194"/>
      <c r="M319" s="194"/>
      <c r="N319" s="194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4"/>
      <c r="Z319" s="194"/>
    </row>
    <row r="320" spans="1:26" ht="12.75" customHeight="1" x14ac:dyDescent="0.25">
      <c r="A320" s="194"/>
      <c r="B320" s="194"/>
      <c r="C320" s="194"/>
      <c r="D320" s="194"/>
      <c r="E320" s="194"/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4"/>
      <c r="Z320" s="194"/>
    </row>
    <row r="321" spans="1:26" ht="12.75" customHeight="1" x14ac:dyDescent="0.25">
      <c r="A321" s="194"/>
      <c r="B321" s="194"/>
      <c r="C321" s="194"/>
      <c r="D321" s="194"/>
      <c r="E321" s="194"/>
      <c r="F321" s="194"/>
      <c r="G321" s="194"/>
      <c r="H321" s="194"/>
      <c r="I321" s="194"/>
      <c r="J321" s="194"/>
      <c r="K321" s="194"/>
      <c r="L321" s="194"/>
      <c r="M321" s="194"/>
      <c r="N321" s="194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4"/>
      <c r="Z321" s="194"/>
    </row>
    <row r="322" spans="1:26" ht="12.75" customHeight="1" x14ac:dyDescent="0.25">
      <c r="A322" s="194"/>
      <c r="B322" s="194"/>
      <c r="C322" s="194"/>
      <c r="D322" s="194"/>
      <c r="E322" s="194"/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</row>
    <row r="323" spans="1:26" ht="12.75" customHeight="1" x14ac:dyDescent="0.25">
      <c r="A323" s="194"/>
      <c r="B323" s="194"/>
      <c r="C323" s="194"/>
      <c r="D323" s="194"/>
      <c r="E323" s="194"/>
      <c r="F323" s="194"/>
      <c r="G323" s="194"/>
      <c r="H323" s="194"/>
      <c r="I323" s="194"/>
      <c r="J323" s="194"/>
      <c r="K323" s="194"/>
      <c r="L323" s="194"/>
      <c r="M323" s="194"/>
      <c r="N323" s="194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4"/>
      <c r="Z323" s="194"/>
    </row>
    <row r="324" spans="1:26" ht="12.75" customHeight="1" x14ac:dyDescent="0.25">
      <c r="A324" s="194"/>
      <c r="B324" s="194"/>
      <c r="C324" s="194"/>
      <c r="D324" s="194"/>
      <c r="E324" s="194"/>
      <c r="F324" s="194"/>
      <c r="G324" s="194"/>
      <c r="H324" s="194"/>
      <c r="I324" s="194"/>
      <c r="J324" s="194"/>
      <c r="K324" s="194"/>
      <c r="L324" s="194"/>
      <c r="M324" s="194"/>
      <c r="N324" s="194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4"/>
      <c r="Z324" s="194"/>
    </row>
    <row r="325" spans="1:26" ht="12.75" customHeight="1" x14ac:dyDescent="0.25">
      <c r="A325" s="194"/>
      <c r="B325" s="194"/>
      <c r="C325" s="194"/>
      <c r="D325" s="194"/>
      <c r="E325" s="194"/>
      <c r="F325" s="194"/>
      <c r="G325" s="194"/>
      <c r="H325" s="194"/>
      <c r="I325" s="194"/>
      <c r="J325" s="194"/>
      <c r="K325" s="194"/>
      <c r="L325" s="194"/>
      <c r="M325" s="194"/>
      <c r="N325" s="194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4"/>
      <c r="Z325" s="194"/>
    </row>
    <row r="326" spans="1:26" ht="12.75" customHeight="1" x14ac:dyDescent="0.25">
      <c r="A326" s="194"/>
      <c r="B326" s="194"/>
      <c r="C326" s="194"/>
      <c r="D326" s="194"/>
      <c r="E326" s="194"/>
      <c r="F326" s="194"/>
      <c r="G326" s="194"/>
      <c r="H326" s="194"/>
      <c r="I326" s="194"/>
      <c r="J326" s="194"/>
      <c r="K326" s="194"/>
      <c r="L326" s="194"/>
      <c r="M326" s="194"/>
      <c r="N326" s="194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4"/>
      <c r="Z326" s="194"/>
    </row>
    <row r="327" spans="1:26" ht="12.75" customHeight="1" x14ac:dyDescent="0.25">
      <c r="A327" s="194"/>
      <c r="B327" s="194"/>
      <c r="C327" s="194"/>
      <c r="D327" s="194"/>
      <c r="E327" s="194"/>
      <c r="F327" s="194"/>
      <c r="G327" s="194"/>
      <c r="H327" s="194"/>
      <c r="I327" s="194"/>
      <c r="J327" s="194"/>
      <c r="K327" s="194"/>
      <c r="L327" s="194"/>
      <c r="M327" s="194"/>
      <c r="N327" s="194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4"/>
      <c r="Z327" s="194"/>
    </row>
    <row r="328" spans="1:26" ht="12.75" customHeight="1" x14ac:dyDescent="0.25">
      <c r="A328" s="194"/>
      <c r="B328" s="194"/>
      <c r="C328" s="194"/>
      <c r="D328" s="194"/>
      <c r="E328" s="194"/>
      <c r="F328" s="194"/>
      <c r="G328" s="194"/>
      <c r="H328" s="194"/>
      <c r="I328" s="194"/>
      <c r="J328" s="194"/>
      <c r="K328" s="194"/>
      <c r="L328" s="194"/>
      <c r="M328" s="194"/>
      <c r="N328" s="194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4"/>
      <c r="Z328" s="194"/>
    </row>
    <row r="329" spans="1:26" ht="12.75" customHeight="1" x14ac:dyDescent="0.25">
      <c r="A329" s="194"/>
      <c r="B329" s="194"/>
      <c r="C329" s="194"/>
      <c r="D329" s="194"/>
      <c r="E329" s="194"/>
      <c r="F329" s="194"/>
      <c r="G329" s="194"/>
      <c r="H329" s="194"/>
      <c r="I329" s="194"/>
      <c r="J329" s="194"/>
      <c r="K329" s="194"/>
      <c r="L329" s="194"/>
      <c r="M329" s="194"/>
      <c r="N329" s="194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4"/>
      <c r="Z329" s="194"/>
    </row>
    <row r="330" spans="1:26" ht="12.75" customHeight="1" x14ac:dyDescent="0.25">
      <c r="A330" s="194"/>
      <c r="B330" s="194"/>
      <c r="C330" s="194"/>
      <c r="D330" s="194"/>
      <c r="E330" s="194"/>
      <c r="F330" s="194"/>
      <c r="G330" s="194"/>
      <c r="H330" s="194"/>
      <c r="I330" s="194"/>
      <c r="J330" s="194"/>
      <c r="K330" s="194"/>
      <c r="L330" s="194"/>
      <c r="M330" s="194"/>
      <c r="N330" s="194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4"/>
      <c r="Z330" s="194"/>
    </row>
    <row r="331" spans="1:26" ht="12.75" customHeight="1" x14ac:dyDescent="0.25">
      <c r="A331" s="194"/>
      <c r="B331" s="194"/>
      <c r="C331" s="194"/>
      <c r="D331" s="194"/>
      <c r="E331" s="194"/>
      <c r="F331" s="194"/>
      <c r="G331" s="194"/>
      <c r="H331" s="194"/>
      <c r="I331" s="194"/>
      <c r="J331" s="194"/>
      <c r="K331" s="194"/>
      <c r="L331" s="194"/>
      <c r="M331" s="194"/>
      <c r="N331" s="194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4"/>
      <c r="Z331" s="194"/>
    </row>
    <row r="332" spans="1:26" ht="12.75" customHeight="1" x14ac:dyDescent="0.25">
      <c r="A332" s="194"/>
      <c r="B332" s="194"/>
      <c r="C332" s="194"/>
      <c r="D332" s="194"/>
      <c r="E332" s="194"/>
      <c r="F332" s="194"/>
      <c r="G332" s="194"/>
      <c r="H332" s="194"/>
      <c r="I332" s="194"/>
      <c r="J332" s="194"/>
      <c r="K332" s="194"/>
      <c r="L332" s="194"/>
      <c r="M332" s="194"/>
      <c r="N332" s="194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4"/>
      <c r="Z332" s="194"/>
    </row>
    <row r="333" spans="1:26" ht="12.75" customHeight="1" x14ac:dyDescent="0.25">
      <c r="A333" s="194"/>
      <c r="B333" s="194"/>
      <c r="C333" s="194"/>
      <c r="D333" s="194"/>
      <c r="E333" s="194"/>
      <c r="F333" s="194"/>
      <c r="G333" s="194"/>
      <c r="H333" s="194"/>
      <c r="I333" s="194"/>
      <c r="J333" s="194"/>
      <c r="K333" s="194"/>
      <c r="L333" s="194"/>
      <c r="M333" s="194"/>
      <c r="N333" s="194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4"/>
      <c r="Z333" s="194"/>
    </row>
    <row r="334" spans="1:26" ht="12.75" customHeight="1" x14ac:dyDescent="0.25">
      <c r="A334" s="194"/>
      <c r="B334" s="194"/>
      <c r="C334" s="194"/>
      <c r="D334" s="194"/>
      <c r="E334" s="194"/>
      <c r="F334" s="194"/>
      <c r="G334" s="194"/>
      <c r="H334" s="194"/>
      <c r="I334" s="194"/>
      <c r="J334" s="194"/>
      <c r="K334" s="194"/>
      <c r="L334" s="194"/>
      <c r="M334" s="194"/>
      <c r="N334" s="194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4"/>
      <c r="Z334" s="194"/>
    </row>
    <row r="335" spans="1:26" ht="12.75" customHeight="1" x14ac:dyDescent="0.25">
      <c r="A335" s="194"/>
      <c r="B335" s="194"/>
      <c r="C335" s="194"/>
      <c r="D335" s="194"/>
      <c r="E335" s="194"/>
      <c r="F335" s="194"/>
      <c r="G335" s="194"/>
      <c r="H335" s="194"/>
      <c r="I335" s="194"/>
      <c r="J335" s="194"/>
      <c r="K335" s="194"/>
      <c r="L335" s="194"/>
      <c r="M335" s="194"/>
      <c r="N335" s="194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4"/>
      <c r="Z335" s="194"/>
    </row>
    <row r="336" spans="1:26" ht="12.75" customHeight="1" x14ac:dyDescent="0.25">
      <c r="A336" s="194"/>
      <c r="B336" s="194"/>
      <c r="C336" s="194"/>
      <c r="D336" s="194"/>
      <c r="E336" s="194"/>
      <c r="F336" s="194"/>
      <c r="G336" s="194"/>
      <c r="H336" s="194"/>
      <c r="I336" s="194"/>
      <c r="J336" s="194"/>
      <c r="K336" s="194"/>
      <c r="L336" s="194"/>
      <c r="M336" s="194"/>
      <c r="N336" s="194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4"/>
      <c r="Z336" s="194"/>
    </row>
    <row r="337" spans="1:26" ht="12.75" customHeight="1" x14ac:dyDescent="0.25">
      <c r="A337" s="194"/>
      <c r="B337" s="194"/>
      <c r="C337" s="194"/>
      <c r="D337" s="194"/>
      <c r="E337" s="194"/>
      <c r="F337" s="194"/>
      <c r="G337" s="194"/>
      <c r="H337" s="194"/>
      <c r="I337" s="194"/>
      <c r="J337" s="194"/>
      <c r="K337" s="194"/>
      <c r="L337" s="194"/>
      <c r="M337" s="194"/>
      <c r="N337" s="194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4"/>
      <c r="Z337" s="194"/>
    </row>
    <row r="338" spans="1:26" ht="12.75" customHeight="1" x14ac:dyDescent="0.25">
      <c r="A338" s="194"/>
      <c r="B338" s="194"/>
      <c r="C338" s="194"/>
      <c r="D338" s="194"/>
      <c r="E338" s="194"/>
      <c r="F338" s="194"/>
      <c r="G338" s="194"/>
      <c r="H338" s="194"/>
      <c r="I338" s="194"/>
      <c r="J338" s="194"/>
      <c r="K338" s="194"/>
      <c r="L338" s="194"/>
      <c r="M338" s="194"/>
      <c r="N338" s="194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4"/>
      <c r="Z338" s="194"/>
    </row>
    <row r="339" spans="1:26" ht="12.75" customHeight="1" x14ac:dyDescent="0.25">
      <c r="A339" s="194"/>
      <c r="B339" s="194"/>
      <c r="C339" s="194"/>
      <c r="D339" s="194"/>
      <c r="E339" s="194"/>
      <c r="F339" s="194"/>
      <c r="G339" s="194"/>
      <c r="H339" s="194"/>
      <c r="I339" s="194"/>
      <c r="J339" s="194"/>
      <c r="K339" s="194"/>
      <c r="L339" s="194"/>
      <c r="M339" s="194"/>
      <c r="N339" s="194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4"/>
      <c r="Z339" s="194"/>
    </row>
    <row r="340" spans="1:26" ht="12.75" customHeight="1" x14ac:dyDescent="0.25">
      <c r="A340" s="194"/>
      <c r="B340" s="194"/>
      <c r="C340" s="194"/>
      <c r="D340" s="194"/>
      <c r="E340" s="194"/>
      <c r="F340" s="194"/>
      <c r="G340" s="194"/>
      <c r="H340" s="194"/>
      <c r="I340" s="194"/>
      <c r="J340" s="194"/>
      <c r="K340" s="194"/>
      <c r="L340" s="194"/>
      <c r="M340" s="194"/>
      <c r="N340" s="194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4"/>
      <c r="Z340" s="194"/>
    </row>
    <row r="341" spans="1:26" ht="12.75" customHeight="1" x14ac:dyDescent="0.25">
      <c r="A341" s="194"/>
      <c r="B341" s="194"/>
      <c r="C341" s="194"/>
      <c r="D341" s="194"/>
      <c r="E341" s="194"/>
      <c r="F341" s="194"/>
      <c r="G341" s="194"/>
      <c r="H341" s="194"/>
      <c r="I341" s="194"/>
      <c r="J341" s="194"/>
      <c r="K341" s="194"/>
      <c r="L341" s="194"/>
      <c r="M341" s="194"/>
      <c r="N341" s="194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4"/>
      <c r="Z341" s="194"/>
    </row>
    <row r="342" spans="1:26" ht="12.75" customHeight="1" x14ac:dyDescent="0.25">
      <c r="A342" s="194"/>
      <c r="B342" s="194"/>
      <c r="C342" s="194"/>
      <c r="D342" s="194"/>
      <c r="E342" s="194"/>
      <c r="F342" s="194"/>
      <c r="G342" s="194"/>
      <c r="H342" s="194"/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4"/>
      <c r="Z342" s="194"/>
    </row>
    <row r="343" spans="1:26" ht="12.75" customHeight="1" x14ac:dyDescent="0.25">
      <c r="A343" s="194"/>
      <c r="B343" s="194"/>
      <c r="C343" s="194"/>
      <c r="D343" s="194"/>
      <c r="E343" s="194"/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4"/>
      <c r="Z343" s="194"/>
    </row>
    <row r="344" spans="1:26" ht="12.75" customHeight="1" x14ac:dyDescent="0.25">
      <c r="A344" s="194"/>
      <c r="B344" s="194"/>
      <c r="C344" s="194"/>
      <c r="D344" s="194"/>
      <c r="E344" s="194"/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4"/>
      <c r="Z344" s="194"/>
    </row>
    <row r="345" spans="1:26" ht="12.75" customHeight="1" x14ac:dyDescent="0.25">
      <c r="A345" s="194"/>
      <c r="B345" s="194"/>
      <c r="C345" s="194"/>
      <c r="D345" s="194"/>
      <c r="E345" s="194"/>
      <c r="F345" s="194"/>
      <c r="G345" s="194"/>
      <c r="H345" s="194"/>
      <c r="I345" s="194"/>
      <c r="J345" s="194"/>
      <c r="K345" s="194"/>
      <c r="L345" s="194"/>
      <c r="M345" s="194"/>
      <c r="N345" s="194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4"/>
      <c r="Z345" s="194"/>
    </row>
    <row r="346" spans="1:26" ht="12.75" customHeight="1" x14ac:dyDescent="0.25">
      <c r="A346" s="194"/>
      <c r="B346" s="194"/>
      <c r="C346" s="194"/>
      <c r="D346" s="194"/>
      <c r="E346" s="194"/>
      <c r="F346" s="194"/>
      <c r="G346" s="194"/>
      <c r="H346" s="194"/>
      <c r="I346" s="194"/>
      <c r="J346" s="194"/>
      <c r="K346" s="194"/>
      <c r="L346" s="194"/>
      <c r="M346" s="194"/>
      <c r="N346" s="194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4"/>
      <c r="Z346" s="194"/>
    </row>
    <row r="347" spans="1:26" ht="12.75" customHeight="1" x14ac:dyDescent="0.25">
      <c r="A347" s="194"/>
      <c r="B347" s="194"/>
      <c r="C347" s="194"/>
      <c r="D347" s="194"/>
      <c r="E347" s="194"/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  <c r="Z347" s="194"/>
    </row>
    <row r="348" spans="1:26" ht="12.75" customHeight="1" x14ac:dyDescent="0.25">
      <c r="A348" s="194"/>
      <c r="B348" s="194"/>
      <c r="C348" s="194"/>
      <c r="D348" s="194"/>
      <c r="E348" s="194"/>
      <c r="F348" s="194"/>
      <c r="G348" s="194"/>
      <c r="H348" s="194"/>
      <c r="I348" s="194"/>
      <c r="J348" s="194"/>
      <c r="K348" s="194"/>
      <c r="L348" s="194"/>
      <c r="M348" s="194"/>
      <c r="N348" s="194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4"/>
      <c r="Z348" s="194"/>
    </row>
    <row r="349" spans="1:26" ht="12.75" customHeight="1" x14ac:dyDescent="0.25">
      <c r="A349" s="194"/>
      <c r="B349" s="194"/>
      <c r="C349" s="194"/>
      <c r="D349" s="194"/>
      <c r="E349" s="194"/>
      <c r="F349" s="194"/>
      <c r="G349" s="194"/>
      <c r="H349" s="194"/>
      <c r="I349" s="194"/>
      <c r="J349" s="194"/>
      <c r="K349" s="194"/>
      <c r="L349" s="194"/>
      <c r="M349" s="194"/>
      <c r="N349" s="194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4"/>
      <c r="Z349" s="194"/>
    </row>
    <row r="350" spans="1:26" ht="12.75" customHeight="1" x14ac:dyDescent="0.25">
      <c r="A350" s="194"/>
      <c r="B350" s="194"/>
      <c r="C350" s="194"/>
      <c r="D350" s="194"/>
      <c r="E350" s="194"/>
      <c r="F350" s="194"/>
      <c r="G350" s="194"/>
      <c r="H350" s="194"/>
      <c r="I350" s="194"/>
      <c r="J350" s="194"/>
      <c r="K350" s="194"/>
      <c r="L350" s="194"/>
      <c r="M350" s="194"/>
      <c r="N350" s="194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4"/>
      <c r="Z350" s="194"/>
    </row>
    <row r="351" spans="1:26" ht="12.75" customHeight="1" x14ac:dyDescent="0.25">
      <c r="A351" s="194"/>
      <c r="B351" s="194"/>
      <c r="C351" s="194"/>
      <c r="D351" s="194"/>
      <c r="E351" s="194"/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4"/>
      <c r="Z351" s="194"/>
    </row>
    <row r="352" spans="1:26" ht="12.75" customHeight="1" x14ac:dyDescent="0.25">
      <c r="A352" s="194"/>
      <c r="B352" s="194"/>
      <c r="C352" s="194"/>
      <c r="D352" s="194"/>
      <c r="E352" s="194"/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4"/>
      <c r="Z352" s="194"/>
    </row>
    <row r="353" spans="1:26" ht="12.75" customHeight="1" x14ac:dyDescent="0.25">
      <c r="A353" s="194"/>
      <c r="B353" s="194"/>
      <c r="C353" s="194"/>
      <c r="D353" s="194"/>
      <c r="E353" s="194"/>
      <c r="F353" s="194"/>
      <c r="G353" s="194"/>
      <c r="H353" s="194"/>
      <c r="I353" s="194"/>
      <c r="J353" s="194"/>
      <c r="K353" s="194"/>
      <c r="L353" s="194"/>
      <c r="M353" s="194"/>
      <c r="N353" s="194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4"/>
      <c r="Z353" s="194"/>
    </row>
    <row r="354" spans="1:26" ht="12.75" customHeight="1" x14ac:dyDescent="0.25">
      <c r="A354" s="194"/>
      <c r="B354" s="194"/>
      <c r="C354" s="194"/>
      <c r="D354" s="194"/>
      <c r="E354" s="194"/>
      <c r="F354" s="194"/>
      <c r="G354" s="194"/>
      <c r="H354" s="194"/>
      <c r="I354" s="194"/>
      <c r="J354" s="194"/>
      <c r="K354" s="194"/>
      <c r="L354" s="194"/>
      <c r="M354" s="194"/>
      <c r="N354" s="194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4"/>
      <c r="Z354" s="194"/>
    </row>
    <row r="355" spans="1:26" ht="12.75" customHeight="1" x14ac:dyDescent="0.25">
      <c r="A355" s="194"/>
      <c r="B355" s="194"/>
      <c r="C355" s="194"/>
      <c r="D355" s="194"/>
      <c r="E355" s="194"/>
      <c r="F355" s="194"/>
      <c r="G355" s="194"/>
      <c r="H355" s="194"/>
      <c r="I355" s="194"/>
      <c r="J355" s="194"/>
      <c r="K355" s="194"/>
      <c r="L355" s="194"/>
      <c r="M355" s="194"/>
      <c r="N355" s="194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4"/>
      <c r="Z355" s="194"/>
    </row>
    <row r="356" spans="1:26" ht="12.75" customHeight="1" x14ac:dyDescent="0.25">
      <c r="A356" s="194"/>
      <c r="B356" s="194"/>
      <c r="C356" s="194"/>
      <c r="D356" s="194"/>
      <c r="E356" s="194"/>
      <c r="F356" s="194"/>
      <c r="G356" s="194"/>
      <c r="H356" s="194"/>
      <c r="I356" s="194"/>
      <c r="J356" s="194"/>
      <c r="K356" s="194"/>
      <c r="L356" s="194"/>
      <c r="M356" s="194"/>
      <c r="N356" s="194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4"/>
      <c r="Z356" s="194"/>
    </row>
    <row r="357" spans="1:26" ht="12.75" customHeight="1" x14ac:dyDescent="0.25">
      <c r="A357" s="194"/>
      <c r="B357" s="194"/>
      <c r="C357" s="194"/>
      <c r="D357" s="194"/>
      <c r="E357" s="194"/>
      <c r="F357" s="194"/>
      <c r="G357" s="194"/>
      <c r="H357" s="194"/>
      <c r="I357" s="194"/>
      <c r="J357" s="194"/>
      <c r="K357" s="194"/>
      <c r="L357" s="194"/>
      <c r="M357" s="194"/>
      <c r="N357" s="194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4"/>
      <c r="Z357" s="194"/>
    </row>
    <row r="358" spans="1:26" ht="12.75" customHeight="1" x14ac:dyDescent="0.25">
      <c r="A358" s="194"/>
      <c r="B358" s="194"/>
      <c r="C358" s="194"/>
      <c r="D358" s="194"/>
      <c r="E358" s="194"/>
      <c r="F358" s="194"/>
      <c r="G358" s="194"/>
      <c r="H358" s="194"/>
      <c r="I358" s="194"/>
      <c r="J358" s="194"/>
      <c r="K358" s="194"/>
      <c r="L358" s="194"/>
      <c r="M358" s="194"/>
      <c r="N358" s="194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4"/>
      <c r="Z358" s="194"/>
    </row>
    <row r="359" spans="1:26" ht="12.75" customHeight="1" x14ac:dyDescent="0.25">
      <c r="A359" s="194"/>
      <c r="B359" s="194"/>
      <c r="C359" s="194"/>
      <c r="D359" s="194"/>
      <c r="E359" s="194"/>
      <c r="F359" s="194"/>
      <c r="G359" s="194"/>
      <c r="H359" s="194"/>
      <c r="I359" s="194"/>
      <c r="J359" s="194"/>
      <c r="K359" s="194"/>
      <c r="L359" s="194"/>
      <c r="M359" s="194"/>
      <c r="N359" s="194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4"/>
      <c r="Z359" s="194"/>
    </row>
    <row r="360" spans="1:26" ht="12.75" customHeight="1" x14ac:dyDescent="0.25">
      <c r="A360" s="194"/>
      <c r="B360" s="194"/>
      <c r="C360" s="194"/>
      <c r="D360" s="194"/>
      <c r="E360" s="194"/>
      <c r="F360" s="194"/>
      <c r="G360" s="194"/>
      <c r="H360" s="194"/>
      <c r="I360" s="194"/>
      <c r="J360" s="194"/>
      <c r="K360" s="194"/>
      <c r="L360" s="194"/>
      <c r="M360" s="194"/>
      <c r="N360" s="194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4"/>
      <c r="Z360" s="194"/>
    </row>
    <row r="361" spans="1:26" ht="12.75" customHeight="1" x14ac:dyDescent="0.25">
      <c r="A361" s="194"/>
      <c r="B361" s="194"/>
      <c r="C361" s="194"/>
      <c r="D361" s="194"/>
      <c r="E361" s="194"/>
      <c r="F361" s="194"/>
      <c r="G361" s="194"/>
      <c r="H361" s="194"/>
      <c r="I361" s="194"/>
      <c r="J361" s="194"/>
      <c r="K361" s="194"/>
      <c r="L361" s="194"/>
      <c r="M361" s="194"/>
      <c r="N361" s="194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4"/>
      <c r="Z361" s="194"/>
    </row>
    <row r="362" spans="1:26" ht="12.75" customHeight="1" x14ac:dyDescent="0.25">
      <c r="A362" s="194"/>
      <c r="B362" s="194"/>
      <c r="C362" s="194"/>
      <c r="D362" s="194"/>
      <c r="E362" s="194"/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4"/>
      <c r="Z362" s="194"/>
    </row>
    <row r="363" spans="1:26" ht="12.75" customHeight="1" x14ac:dyDescent="0.25">
      <c r="A363" s="194"/>
      <c r="B363" s="194"/>
      <c r="C363" s="194"/>
      <c r="D363" s="194"/>
      <c r="E363" s="194"/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4"/>
      <c r="Z363" s="194"/>
    </row>
    <row r="364" spans="1:26" ht="12.75" customHeight="1" x14ac:dyDescent="0.25">
      <c r="A364" s="194"/>
      <c r="B364" s="194"/>
      <c r="C364" s="194"/>
      <c r="D364" s="194"/>
      <c r="E364" s="194"/>
      <c r="F364" s="194"/>
      <c r="G364" s="194"/>
      <c r="H364" s="194"/>
      <c r="I364" s="194"/>
      <c r="J364" s="194"/>
      <c r="K364" s="194"/>
      <c r="L364" s="194"/>
      <c r="M364" s="194"/>
      <c r="N364" s="194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4"/>
      <c r="Z364" s="194"/>
    </row>
    <row r="365" spans="1:26" ht="12.75" customHeight="1" x14ac:dyDescent="0.25">
      <c r="A365" s="194"/>
      <c r="B365" s="194"/>
      <c r="C365" s="194"/>
      <c r="D365" s="194"/>
      <c r="E365" s="194"/>
      <c r="F365" s="194"/>
      <c r="G365" s="194"/>
      <c r="H365" s="194"/>
      <c r="I365" s="194"/>
      <c r="J365" s="194"/>
      <c r="K365" s="194"/>
      <c r="L365" s="194"/>
      <c r="M365" s="194"/>
      <c r="N365" s="194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4"/>
      <c r="Z365" s="194"/>
    </row>
    <row r="366" spans="1:26" ht="12.75" customHeight="1" x14ac:dyDescent="0.25">
      <c r="A366" s="194"/>
      <c r="B366" s="194"/>
      <c r="C366" s="194"/>
      <c r="D366" s="194"/>
      <c r="E366" s="194"/>
      <c r="F366" s="194"/>
      <c r="G366" s="194"/>
      <c r="H366" s="194"/>
      <c r="I366" s="194"/>
      <c r="J366" s="194"/>
      <c r="K366" s="194"/>
      <c r="L366" s="194"/>
      <c r="M366" s="194"/>
      <c r="N366" s="194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4"/>
      <c r="Z366" s="194"/>
    </row>
    <row r="367" spans="1:26" ht="12.75" customHeight="1" x14ac:dyDescent="0.25">
      <c r="A367" s="194"/>
      <c r="B367" s="194"/>
      <c r="C367" s="194"/>
      <c r="D367" s="194"/>
      <c r="E367" s="194"/>
      <c r="F367" s="194"/>
      <c r="G367" s="194"/>
      <c r="H367" s="194"/>
      <c r="I367" s="194"/>
      <c r="J367" s="194"/>
      <c r="K367" s="194"/>
      <c r="L367" s="194"/>
      <c r="M367" s="194"/>
      <c r="N367" s="194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4"/>
      <c r="Z367" s="194"/>
    </row>
    <row r="368" spans="1:26" ht="12.75" customHeight="1" x14ac:dyDescent="0.25">
      <c r="A368" s="194"/>
      <c r="B368" s="194"/>
      <c r="C368" s="194"/>
      <c r="D368" s="194"/>
      <c r="E368" s="194"/>
      <c r="F368" s="194"/>
      <c r="G368" s="194"/>
      <c r="H368" s="194"/>
      <c r="I368" s="194"/>
      <c r="J368" s="194"/>
      <c r="K368" s="194"/>
      <c r="L368" s="194"/>
      <c r="M368" s="194"/>
      <c r="N368" s="194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4"/>
      <c r="Z368" s="194"/>
    </row>
    <row r="369" spans="1:26" ht="12.75" customHeight="1" x14ac:dyDescent="0.25">
      <c r="A369" s="194"/>
      <c r="B369" s="194"/>
      <c r="C369" s="194"/>
      <c r="D369" s="194"/>
      <c r="E369" s="194"/>
      <c r="F369" s="194"/>
      <c r="G369" s="194"/>
      <c r="H369" s="194"/>
      <c r="I369" s="194"/>
      <c r="J369" s="194"/>
      <c r="K369" s="194"/>
      <c r="L369" s="194"/>
      <c r="M369" s="194"/>
      <c r="N369" s="194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4"/>
      <c r="Z369" s="194"/>
    </row>
    <row r="370" spans="1:26" ht="12.75" customHeight="1" x14ac:dyDescent="0.25">
      <c r="A370" s="194"/>
      <c r="B370" s="194"/>
      <c r="C370" s="194"/>
      <c r="D370" s="194"/>
      <c r="E370" s="194"/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4"/>
      <c r="Z370" s="194"/>
    </row>
    <row r="371" spans="1:26" ht="12.75" customHeight="1" x14ac:dyDescent="0.25">
      <c r="A371" s="194"/>
      <c r="B371" s="194"/>
      <c r="C371" s="194"/>
      <c r="D371" s="194"/>
      <c r="E371" s="194"/>
      <c r="F371" s="194"/>
      <c r="G371" s="194"/>
      <c r="H371" s="194"/>
      <c r="I371" s="194"/>
      <c r="J371" s="194"/>
      <c r="K371" s="194"/>
      <c r="L371" s="194"/>
      <c r="M371" s="194"/>
      <c r="N371" s="194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4"/>
      <c r="Z371" s="194"/>
    </row>
    <row r="372" spans="1:26" ht="12.75" customHeight="1" x14ac:dyDescent="0.25">
      <c r="A372" s="194"/>
      <c r="B372" s="194"/>
      <c r="C372" s="194"/>
      <c r="D372" s="194"/>
      <c r="E372" s="194"/>
      <c r="F372" s="194"/>
      <c r="G372" s="194"/>
      <c r="H372" s="194"/>
      <c r="I372" s="194"/>
      <c r="J372" s="194"/>
      <c r="K372" s="194"/>
      <c r="L372" s="194"/>
      <c r="M372" s="194"/>
      <c r="N372" s="194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4"/>
      <c r="Z372" s="194"/>
    </row>
    <row r="373" spans="1:26" ht="12.75" customHeight="1" x14ac:dyDescent="0.25">
      <c r="A373" s="194"/>
      <c r="B373" s="194"/>
      <c r="C373" s="194"/>
      <c r="D373" s="194"/>
      <c r="E373" s="194"/>
      <c r="F373" s="194"/>
      <c r="G373" s="194"/>
      <c r="H373" s="194"/>
      <c r="I373" s="194"/>
      <c r="J373" s="194"/>
      <c r="K373" s="194"/>
      <c r="L373" s="194"/>
      <c r="M373" s="194"/>
      <c r="N373" s="194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4"/>
      <c r="Z373" s="194"/>
    </row>
    <row r="374" spans="1:26" ht="12.75" customHeight="1" x14ac:dyDescent="0.25">
      <c r="A374" s="194"/>
      <c r="B374" s="194"/>
      <c r="C374" s="194"/>
      <c r="D374" s="194"/>
      <c r="E374" s="194"/>
      <c r="F374" s="194"/>
      <c r="G374" s="194"/>
      <c r="H374" s="194"/>
      <c r="I374" s="194"/>
      <c r="J374" s="194"/>
      <c r="K374" s="194"/>
      <c r="L374" s="194"/>
      <c r="M374" s="194"/>
      <c r="N374" s="194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4"/>
      <c r="Z374" s="194"/>
    </row>
    <row r="375" spans="1:26" ht="12.75" customHeight="1" x14ac:dyDescent="0.25">
      <c r="A375" s="194"/>
      <c r="B375" s="194"/>
      <c r="C375" s="194"/>
      <c r="D375" s="194"/>
      <c r="E375" s="194"/>
      <c r="F375" s="194"/>
      <c r="G375" s="194"/>
      <c r="H375" s="194"/>
      <c r="I375" s="194"/>
      <c r="J375" s="194"/>
      <c r="K375" s="194"/>
      <c r="L375" s="194"/>
      <c r="M375" s="194"/>
      <c r="N375" s="194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4"/>
      <c r="Z375" s="194"/>
    </row>
    <row r="376" spans="1:26" ht="12.75" customHeight="1" x14ac:dyDescent="0.25">
      <c r="A376" s="194"/>
      <c r="B376" s="194"/>
      <c r="C376" s="194"/>
      <c r="D376" s="194"/>
      <c r="E376" s="194"/>
      <c r="F376" s="194"/>
      <c r="G376" s="194"/>
      <c r="H376" s="194"/>
      <c r="I376" s="194"/>
      <c r="J376" s="194"/>
      <c r="K376" s="194"/>
      <c r="L376" s="194"/>
      <c r="M376" s="194"/>
      <c r="N376" s="194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4"/>
      <c r="Z376" s="194"/>
    </row>
    <row r="377" spans="1:26" ht="12.75" customHeight="1" x14ac:dyDescent="0.25">
      <c r="A377" s="194"/>
      <c r="B377" s="194"/>
      <c r="C377" s="194"/>
      <c r="D377" s="194"/>
      <c r="E377" s="194"/>
      <c r="F377" s="194"/>
      <c r="G377" s="194"/>
      <c r="H377" s="194"/>
      <c r="I377" s="194"/>
      <c r="J377" s="194"/>
      <c r="K377" s="194"/>
      <c r="L377" s="194"/>
      <c r="M377" s="194"/>
      <c r="N377" s="194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4"/>
      <c r="Z377" s="194"/>
    </row>
    <row r="378" spans="1:26" ht="12.75" customHeight="1" x14ac:dyDescent="0.25">
      <c r="A378" s="194"/>
      <c r="B378" s="194"/>
      <c r="C378" s="194"/>
      <c r="D378" s="194"/>
      <c r="E378" s="194"/>
      <c r="F378" s="194"/>
      <c r="G378" s="194"/>
      <c r="H378" s="194"/>
      <c r="I378" s="194"/>
      <c r="J378" s="194"/>
      <c r="K378" s="194"/>
      <c r="L378" s="194"/>
      <c r="M378" s="194"/>
      <c r="N378" s="194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4"/>
      <c r="Z378" s="194"/>
    </row>
    <row r="379" spans="1:26" ht="12.75" customHeight="1" x14ac:dyDescent="0.25">
      <c r="A379" s="194"/>
      <c r="B379" s="194"/>
      <c r="C379" s="194"/>
      <c r="D379" s="194"/>
      <c r="E379" s="194"/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4"/>
      <c r="Z379" s="194"/>
    </row>
    <row r="380" spans="1:26" ht="12.75" customHeight="1" x14ac:dyDescent="0.25">
      <c r="A380" s="194"/>
      <c r="B380" s="194"/>
      <c r="C380" s="194"/>
      <c r="D380" s="194"/>
      <c r="E380" s="194"/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4"/>
      <c r="Z380" s="194"/>
    </row>
    <row r="381" spans="1:26" ht="12.75" customHeight="1" x14ac:dyDescent="0.25">
      <c r="A381" s="194"/>
      <c r="B381" s="194"/>
      <c r="C381" s="194"/>
      <c r="D381" s="194"/>
      <c r="E381" s="194"/>
      <c r="F381" s="194"/>
      <c r="G381" s="194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</row>
    <row r="382" spans="1:26" ht="12.75" customHeight="1" x14ac:dyDescent="0.25">
      <c r="A382" s="194"/>
      <c r="B382" s="194"/>
      <c r="C382" s="194"/>
      <c r="D382" s="194"/>
      <c r="E382" s="194"/>
      <c r="F382" s="194"/>
      <c r="G382" s="194"/>
      <c r="H382" s="194"/>
      <c r="I382" s="194"/>
      <c r="J382" s="194"/>
      <c r="K382" s="194"/>
      <c r="L382" s="194"/>
      <c r="M382" s="194"/>
      <c r="N382" s="194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4"/>
      <c r="Z382" s="194"/>
    </row>
    <row r="383" spans="1:26" ht="12.75" customHeight="1" x14ac:dyDescent="0.25">
      <c r="A383" s="194"/>
      <c r="B383" s="194"/>
      <c r="C383" s="194"/>
      <c r="D383" s="194"/>
      <c r="E383" s="194"/>
      <c r="F383" s="194"/>
      <c r="G383" s="194"/>
      <c r="H383" s="194"/>
      <c r="I383" s="194"/>
      <c r="J383" s="194"/>
      <c r="K383" s="194"/>
      <c r="L383" s="194"/>
      <c r="M383" s="194"/>
      <c r="N383" s="194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4"/>
      <c r="Z383" s="194"/>
    </row>
    <row r="384" spans="1:26" ht="12.75" customHeight="1" x14ac:dyDescent="0.25">
      <c r="A384" s="194"/>
      <c r="B384" s="194"/>
      <c r="C384" s="194"/>
      <c r="D384" s="194"/>
      <c r="E384" s="194"/>
      <c r="F384" s="194"/>
      <c r="G384" s="194"/>
      <c r="H384" s="194"/>
      <c r="I384" s="194"/>
      <c r="J384" s="194"/>
      <c r="K384" s="194"/>
      <c r="L384" s="194"/>
      <c r="M384" s="194"/>
      <c r="N384" s="194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4"/>
      <c r="Z384" s="194"/>
    </row>
    <row r="385" spans="1:26" ht="12.75" customHeight="1" x14ac:dyDescent="0.25">
      <c r="A385" s="194"/>
      <c r="B385" s="194"/>
      <c r="C385" s="194"/>
      <c r="D385" s="194"/>
      <c r="E385" s="194"/>
      <c r="F385" s="194"/>
      <c r="G385" s="194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</row>
    <row r="386" spans="1:26" ht="12.75" customHeight="1" x14ac:dyDescent="0.25">
      <c r="A386" s="194"/>
      <c r="B386" s="194"/>
      <c r="C386" s="194"/>
      <c r="D386" s="194"/>
      <c r="E386" s="194"/>
      <c r="F386" s="194"/>
      <c r="G386" s="194"/>
      <c r="H386" s="194"/>
      <c r="I386" s="194"/>
      <c r="J386" s="194"/>
      <c r="K386" s="194"/>
      <c r="L386" s="194"/>
      <c r="M386" s="194"/>
      <c r="N386" s="194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4"/>
      <c r="Z386" s="194"/>
    </row>
    <row r="387" spans="1:26" ht="12.75" customHeight="1" x14ac:dyDescent="0.25">
      <c r="A387" s="194"/>
      <c r="B387" s="194"/>
      <c r="C387" s="194"/>
      <c r="D387" s="194"/>
      <c r="E387" s="194"/>
      <c r="F387" s="194"/>
      <c r="G387" s="194"/>
      <c r="H387" s="194"/>
      <c r="I387" s="194"/>
      <c r="J387" s="194"/>
      <c r="K387" s="194"/>
      <c r="L387" s="194"/>
      <c r="M387" s="194"/>
      <c r="N387" s="194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4"/>
      <c r="Z387" s="194"/>
    </row>
    <row r="388" spans="1:26" ht="12.75" customHeight="1" x14ac:dyDescent="0.25">
      <c r="A388" s="194"/>
      <c r="B388" s="194"/>
      <c r="C388" s="194"/>
      <c r="D388" s="194"/>
      <c r="E388" s="194"/>
      <c r="F388" s="194"/>
      <c r="G388" s="194"/>
      <c r="H388" s="194"/>
      <c r="I388" s="194"/>
      <c r="J388" s="194"/>
      <c r="K388" s="194"/>
      <c r="L388" s="194"/>
      <c r="M388" s="194"/>
      <c r="N388" s="194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4"/>
      <c r="Z388" s="194"/>
    </row>
    <row r="389" spans="1:26" ht="12.75" customHeight="1" x14ac:dyDescent="0.25">
      <c r="A389" s="194"/>
      <c r="B389" s="194"/>
      <c r="C389" s="194"/>
      <c r="D389" s="194"/>
      <c r="E389" s="194"/>
      <c r="F389" s="194"/>
      <c r="G389" s="194"/>
      <c r="H389" s="194"/>
      <c r="I389" s="194"/>
      <c r="J389" s="194"/>
      <c r="K389" s="194"/>
      <c r="L389" s="194"/>
      <c r="M389" s="194"/>
      <c r="N389" s="194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4"/>
      <c r="Z389" s="194"/>
    </row>
    <row r="390" spans="1:26" ht="12.75" customHeight="1" x14ac:dyDescent="0.25">
      <c r="A390" s="194"/>
      <c r="B390" s="194"/>
      <c r="C390" s="194"/>
      <c r="D390" s="194"/>
      <c r="E390" s="194"/>
      <c r="F390" s="194"/>
      <c r="G390" s="194"/>
      <c r="H390" s="194"/>
      <c r="I390" s="194"/>
      <c r="J390" s="194"/>
      <c r="K390" s="194"/>
      <c r="L390" s="194"/>
      <c r="M390" s="194"/>
      <c r="N390" s="194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4"/>
      <c r="Z390" s="194"/>
    </row>
    <row r="391" spans="1:26" ht="12.75" customHeight="1" x14ac:dyDescent="0.25">
      <c r="A391" s="194"/>
      <c r="B391" s="194"/>
      <c r="C391" s="194"/>
      <c r="D391" s="194"/>
      <c r="E391" s="194"/>
      <c r="F391" s="194"/>
      <c r="G391" s="194"/>
      <c r="H391" s="194"/>
      <c r="I391" s="194"/>
      <c r="J391" s="194"/>
      <c r="K391" s="194"/>
      <c r="L391" s="194"/>
      <c r="M391" s="194"/>
      <c r="N391" s="194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4"/>
      <c r="Z391" s="194"/>
    </row>
    <row r="392" spans="1:26" ht="12.75" customHeight="1" x14ac:dyDescent="0.25">
      <c r="A392" s="194"/>
      <c r="B392" s="194"/>
      <c r="C392" s="194"/>
      <c r="D392" s="194"/>
      <c r="E392" s="194"/>
      <c r="F392" s="194"/>
      <c r="G392" s="194"/>
      <c r="H392" s="194"/>
      <c r="I392" s="194"/>
      <c r="J392" s="194"/>
      <c r="K392" s="194"/>
      <c r="L392" s="194"/>
      <c r="M392" s="194"/>
      <c r="N392" s="194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4"/>
      <c r="Z392" s="194"/>
    </row>
    <row r="393" spans="1:26" ht="12.75" customHeight="1" x14ac:dyDescent="0.25">
      <c r="A393" s="194"/>
      <c r="B393" s="194"/>
      <c r="C393" s="194"/>
      <c r="D393" s="194"/>
      <c r="E393" s="194"/>
      <c r="F393" s="194"/>
      <c r="G393" s="194"/>
      <c r="H393" s="194"/>
      <c r="I393" s="194"/>
      <c r="J393" s="194"/>
      <c r="K393" s="194"/>
      <c r="L393" s="194"/>
      <c r="M393" s="194"/>
      <c r="N393" s="194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4"/>
      <c r="Z393" s="194"/>
    </row>
    <row r="394" spans="1:26" ht="12.75" customHeight="1" x14ac:dyDescent="0.25">
      <c r="A394" s="194"/>
      <c r="B394" s="194"/>
      <c r="C394" s="194"/>
      <c r="D394" s="194"/>
      <c r="E394" s="194"/>
      <c r="F394" s="194"/>
      <c r="G394" s="194"/>
      <c r="H394" s="194"/>
      <c r="I394" s="194"/>
      <c r="J394" s="194"/>
      <c r="K394" s="194"/>
      <c r="L394" s="194"/>
      <c r="M394" s="194"/>
      <c r="N394" s="194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4"/>
      <c r="Z394" s="194"/>
    </row>
    <row r="395" spans="1:26" ht="12.75" customHeight="1" x14ac:dyDescent="0.25">
      <c r="A395" s="194"/>
      <c r="B395" s="194"/>
      <c r="C395" s="194"/>
      <c r="D395" s="194"/>
      <c r="E395" s="194"/>
      <c r="F395" s="194"/>
      <c r="G395" s="194"/>
      <c r="H395" s="194"/>
      <c r="I395" s="194"/>
      <c r="J395" s="194"/>
      <c r="K395" s="194"/>
      <c r="L395" s="194"/>
      <c r="M395" s="194"/>
      <c r="N395" s="194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4"/>
      <c r="Z395" s="194"/>
    </row>
    <row r="396" spans="1:26" ht="12.75" customHeight="1" x14ac:dyDescent="0.25">
      <c r="A396" s="194"/>
      <c r="B396" s="194"/>
      <c r="C396" s="194"/>
      <c r="D396" s="194"/>
      <c r="E396" s="194"/>
      <c r="F396" s="194"/>
      <c r="G396" s="194"/>
      <c r="H396" s="194"/>
      <c r="I396" s="194"/>
      <c r="J396" s="194"/>
      <c r="K396" s="194"/>
      <c r="L396" s="194"/>
      <c r="M396" s="194"/>
      <c r="N396" s="194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4"/>
      <c r="Z396" s="194"/>
    </row>
    <row r="397" spans="1:26" ht="12.75" customHeight="1" x14ac:dyDescent="0.25">
      <c r="A397" s="194"/>
      <c r="B397" s="194"/>
      <c r="C397" s="194"/>
      <c r="D397" s="194"/>
      <c r="E397" s="194"/>
      <c r="F397" s="194"/>
      <c r="G397" s="194"/>
      <c r="H397" s="194"/>
      <c r="I397" s="194"/>
      <c r="J397" s="194"/>
      <c r="K397" s="194"/>
      <c r="L397" s="194"/>
      <c r="M397" s="194"/>
      <c r="N397" s="194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4"/>
      <c r="Z397" s="194"/>
    </row>
    <row r="398" spans="1:26" ht="12.75" customHeight="1" x14ac:dyDescent="0.25">
      <c r="A398" s="194"/>
      <c r="B398" s="194"/>
      <c r="C398" s="194"/>
      <c r="D398" s="194"/>
      <c r="E398" s="194"/>
      <c r="F398" s="194"/>
      <c r="G398" s="194"/>
      <c r="H398" s="194"/>
      <c r="I398" s="194"/>
      <c r="J398" s="194"/>
      <c r="K398" s="194"/>
      <c r="L398" s="194"/>
      <c r="M398" s="194"/>
      <c r="N398" s="194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4"/>
      <c r="Z398" s="194"/>
    </row>
    <row r="399" spans="1:26" ht="12.75" customHeight="1" x14ac:dyDescent="0.25">
      <c r="A399" s="194"/>
      <c r="B399" s="194"/>
      <c r="C399" s="194"/>
      <c r="D399" s="194"/>
      <c r="E399" s="194"/>
      <c r="F399" s="194"/>
      <c r="G399" s="194"/>
      <c r="H399" s="194"/>
      <c r="I399" s="194"/>
      <c r="J399" s="194"/>
      <c r="K399" s="194"/>
      <c r="L399" s="194"/>
      <c r="M399" s="194"/>
      <c r="N399" s="194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4"/>
      <c r="Z399" s="194"/>
    </row>
    <row r="400" spans="1:26" ht="12.75" customHeight="1" x14ac:dyDescent="0.25">
      <c r="A400" s="194"/>
      <c r="B400" s="194"/>
      <c r="C400" s="194"/>
      <c r="D400" s="194"/>
      <c r="E400" s="194"/>
      <c r="F400" s="194"/>
      <c r="G400" s="194"/>
      <c r="H400" s="194"/>
      <c r="I400" s="194"/>
      <c r="J400" s="194"/>
      <c r="K400" s="194"/>
      <c r="L400" s="194"/>
      <c r="M400" s="194"/>
      <c r="N400" s="194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4"/>
      <c r="Z400" s="194"/>
    </row>
    <row r="401" spans="1:26" ht="12.75" customHeight="1" x14ac:dyDescent="0.25">
      <c r="A401" s="194"/>
      <c r="B401" s="194"/>
      <c r="C401" s="194"/>
      <c r="D401" s="194"/>
      <c r="E401" s="194"/>
      <c r="F401" s="194"/>
      <c r="G401" s="194"/>
      <c r="H401" s="194"/>
      <c r="I401" s="194"/>
      <c r="J401" s="194"/>
      <c r="K401" s="194"/>
      <c r="L401" s="194"/>
      <c r="M401" s="194"/>
      <c r="N401" s="194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4"/>
      <c r="Z401" s="194"/>
    </row>
    <row r="402" spans="1:26" ht="12.75" customHeight="1" x14ac:dyDescent="0.25">
      <c r="A402" s="194"/>
      <c r="B402" s="194"/>
      <c r="C402" s="194"/>
      <c r="D402" s="194"/>
      <c r="E402" s="194"/>
      <c r="F402" s="194"/>
      <c r="G402" s="194"/>
      <c r="H402" s="194"/>
      <c r="I402" s="194"/>
      <c r="J402" s="194"/>
      <c r="K402" s="194"/>
      <c r="L402" s="194"/>
      <c r="M402" s="194"/>
      <c r="N402" s="194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4"/>
      <c r="Z402" s="194"/>
    </row>
    <row r="403" spans="1:26" ht="12.75" customHeight="1" x14ac:dyDescent="0.25">
      <c r="A403" s="194"/>
      <c r="B403" s="194"/>
      <c r="C403" s="194"/>
      <c r="D403" s="194"/>
      <c r="E403" s="194"/>
      <c r="F403" s="194"/>
      <c r="G403" s="194"/>
      <c r="H403" s="194"/>
      <c r="I403" s="194"/>
      <c r="J403" s="194"/>
      <c r="K403" s="194"/>
      <c r="L403" s="194"/>
      <c r="M403" s="194"/>
      <c r="N403" s="194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4"/>
      <c r="Z403" s="194"/>
    </row>
    <row r="404" spans="1:26" ht="12.75" customHeight="1" x14ac:dyDescent="0.25">
      <c r="A404" s="194"/>
      <c r="B404" s="194"/>
      <c r="C404" s="194"/>
      <c r="D404" s="194"/>
      <c r="E404" s="194"/>
      <c r="F404" s="194"/>
      <c r="G404" s="194"/>
      <c r="H404" s="194"/>
      <c r="I404" s="194"/>
      <c r="J404" s="194"/>
      <c r="K404" s="194"/>
      <c r="L404" s="194"/>
      <c r="M404" s="194"/>
      <c r="N404" s="194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4"/>
      <c r="Z404" s="194"/>
    </row>
    <row r="405" spans="1:26" ht="12.75" customHeight="1" x14ac:dyDescent="0.25">
      <c r="A405" s="194"/>
      <c r="B405" s="194"/>
      <c r="C405" s="194"/>
      <c r="D405" s="194"/>
      <c r="E405" s="194"/>
      <c r="F405" s="194"/>
      <c r="G405" s="194"/>
      <c r="H405" s="194"/>
      <c r="I405" s="194"/>
      <c r="J405" s="194"/>
      <c r="K405" s="194"/>
      <c r="L405" s="194"/>
      <c r="M405" s="194"/>
      <c r="N405" s="194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4"/>
      <c r="Z405" s="194"/>
    </row>
    <row r="406" spans="1:26" ht="12.75" customHeight="1" x14ac:dyDescent="0.25">
      <c r="A406" s="194"/>
      <c r="B406" s="194"/>
      <c r="C406" s="194"/>
      <c r="D406" s="194"/>
      <c r="E406" s="194"/>
      <c r="F406" s="194"/>
      <c r="G406" s="194"/>
      <c r="H406" s="194"/>
      <c r="I406" s="194"/>
      <c r="J406" s="194"/>
      <c r="K406" s="194"/>
      <c r="L406" s="194"/>
      <c r="M406" s="194"/>
      <c r="N406" s="194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4"/>
      <c r="Z406" s="194"/>
    </row>
    <row r="407" spans="1:26" ht="12.75" customHeight="1" x14ac:dyDescent="0.25">
      <c r="A407" s="194"/>
      <c r="B407" s="194"/>
      <c r="C407" s="194"/>
      <c r="D407" s="194"/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4"/>
      <c r="Z407" s="194"/>
    </row>
    <row r="408" spans="1:26" ht="12.75" customHeight="1" x14ac:dyDescent="0.25">
      <c r="A408" s="194"/>
      <c r="B408" s="194"/>
      <c r="C408" s="194"/>
      <c r="D408" s="194"/>
      <c r="E408" s="194"/>
      <c r="F408" s="194"/>
      <c r="G408" s="194"/>
      <c r="H408" s="194"/>
      <c r="I408" s="194"/>
      <c r="J408" s="194"/>
      <c r="K408" s="194"/>
      <c r="L408" s="194"/>
      <c r="M408" s="194"/>
      <c r="N408" s="194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4"/>
      <c r="Z408" s="194"/>
    </row>
    <row r="409" spans="1:26" ht="12.75" customHeight="1" x14ac:dyDescent="0.25">
      <c r="A409" s="194"/>
      <c r="B409" s="194"/>
      <c r="C409" s="194"/>
      <c r="D409" s="194"/>
      <c r="E409" s="194"/>
      <c r="F409" s="194"/>
      <c r="G409" s="194"/>
      <c r="H409" s="194"/>
      <c r="I409" s="194"/>
      <c r="J409" s="194"/>
      <c r="K409" s="194"/>
      <c r="L409" s="194"/>
      <c r="M409" s="194"/>
      <c r="N409" s="194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4"/>
      <c r="Z409" s="194"/>
    </row>
    <row r="410" spans="1:26" ht="12.75" customHeight="1" x14ac:dyDescent="0.25">
      <c r="A410" s="194"/>
      <c r="B410" s="194"/>
      <c r="C410" s="194"/>
      <c r="D410" s="194"/>
      <c r="E410" s="194"/>
      <c r="F410" s="194"/>
      <c r="G410" s="194"/>
      <c r="H410" s="194"/>
      <c r="I410" s="194"/>
      <c r="J410" s="194"/>
      <c r="K410" s="194"/>
      <c r="L410" s="194"/>
      <c r="M410" s="194"/>
      <c r="N410" s="194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4"/>
      <c r="Z410" s="194"/>
    </row>
    <row r="411" spans="1:26" ht="12.75" customHeight="1" x14ac:dyDescent="0.25">
      <c r="A411" s="194"/>
      <c r="B411" s="194"/>
      <c r="C411" s="194"/>
      <c r="D411" s="194"/>
      <c r="E411" s="194"/>
      <c r="F411" s="194"/>
      <c r="G411" s="194"/>
      <c r="H411" s="194"/>
      <c r="I411" s="194"/>
      <c r="J411" s="194"/>
      <c r="K411" s="194"/>
      <c r="L411" s="194"/>
      <c r="M411" s="194"/>
      <c r="N411" s="194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4"/>
      <c r="Z411" s="194"/>
    </row>
    <row r="412" spans="1:26" ht="12.75" customHeight="1" x14ac:dyDescent="0.25">
      <c r="A412" s="194"/>
      <c r="B412" s="194"/>
      <c r="C412" s="194"/>
      <c r="D412" s="194"/>
      <c r="E412" s="194"/>
      <c r="F412" s="194"/>
      <c r="G412" s="194"/>
      <c r="H412" s="194"/>
      <c r="I412" s="194"/>
      <c r="J412" s="194"/>
      <c r="K412" s="194"/>
      <c r="L412" s="194"/>
      <c r="M412" s="194"/>
      <c r="N412" s="194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4"/>
      <c r="Z412" s="194"/>
    </row>
    <row r="413" spans="1:26" ht="12.75" customHeight="1" x14ac:dyDescent="0.25">
      <c r="A413" s="194"/>
      <c r="B413" s="194"/>
      <c r="C413" s="194"/>
      <c r="D413" s="194"/>
      <c r="E413" s="194"/>
      <c r="F413" s="194"/>
      <c r="G413" s="194"/>
      <c r="H413" s="194"/>
      <c r="I413" s="194"/>
      <c r="J413" s="194"/>
      <c r="K413" s="194"/>
      <c r="L413" s="194"/>
      <c r="M413" s="194"/>
      <c r="N413" s="194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4"/>
      <c r="Z413" s="194"/>
    </row>
    <row r="414" spans="1:26" ht="12.75" customHeight="1" x14ac:dyDescent="0.25">
      <c r="A414" s="194"/>
      <c r="B414" s="194"/>
      <c r="C414" s="194"/>
      <c r="D414" s="194"/>
      <c r="E414" s="194"/>
      <c r="F414" s="194"/>
      <c r="G414" s="194"/>
      <c r="H414" s="194"/>
      <c r="I414" s="194"/>
      <c r="J414" s="194"/>
      <c r="K414" s="194"/>
      <c r="L414" s="194"/>
      <c r="M414" s="194"/>
      <c r="N414" s="194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4"/>
      <c r="Z414" s="194"/>
    </row>
    <row r="415" spans="1:26" ht="12.75" customHeight="1" x14ac:dyDescent="0.25">
      <c r="A415" s="194"/>
      <c r="B415" s="194"/>
      <c r="C415" s="194"/>
      <c r="D415" s="194"/>
      <c r="E415" s="194"/>
      <c r="F415" s="194"/>
      <c r="G415" s="194"/>
      <c r="H415" s="194"/>
      <c r="I415" s="194"/>
      <c r="J415" s="194"/>
      <c r="K415" s="194"/>
      <c r="L415" s="194"/>
      <c r="M415" s="194"/>
      <c r="N415" s="194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4"/>
      <c r="Z415" s="194"/>
    </row>
    <row r="416" spans="1:26" ht="12.75" customHeight="1" x14ac:dyDescent="0.25">
      <c r="A416" s="194"/>
      <c r="B416" s="194"/>
      <c r="C416" s="194"/>
      <c r="D416" s="194"/>
      <c r="E416" s="194"/>
      <c r="F416" s="194"/>
      <c r="G416" s="194"/>
      <c r="H416" s="194"/>
      <c r="I416" s="194"/>
      <c r="J416" s="194"/>
      <c r="K416" s="194"/>
      <c r="L416" s="194"/>
      <c r="M416" s="194"/>
      <c r="N416" s="194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4"/>
      <c r="Z416" s="194"/>
    </row>
    <row r="417" spans="1:26" ht="12.75" customHeight="1" x14ac:dyDescent="0.25">
      <c r="A417" s="194"/>
      <c r="B417" s="194"/>
      <c r="C417" s="194"/>
      <c r="D417" s="194"/>
      <c r="E417" s="194"/>
      <c r="F417" s="194"/>
      <c r="G417" s="194"/>
      <c r="H417" s="194"/>
      <c r="I417" s="194"/>
      <c r="J417" s="194"/>
      <c r="K417" s="194"/>
      <c r="L417" s="194"/>
      <c r="M417" s="194"/>
      <c r="N417" s="194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4"/>
      <c r="Z417" s="194"/>
    </row>
    <row r="418" spans="1:26" ht="12.75" customHeight="1" x14ac:dyDescent="0.25">
      <c r="A418" s="194"/>
      <c r="B418" s="194"/>
      <c r="C418" s="194"/>
      <c r="D418" s="194"/>
      <c r="E418" s="194"/>
      <c r="F418" s="194"/>
      <c r="G418" s="194"/>
      <c r="H418" s="194"/>
      <c r="I418" s="194"/>
      <c r="J418" s="194"/>
      <c r="K418" s="194"/>
      <c r="L418" s="194"/>
      <c r="M418" s="194"/>
      <c r="N418" s="194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4"/>
      <c r="Z418" s="194"/>
    </row>
    <row r="419" spans="1:26" ht="12.75" customHeight="1" x14ac:dyDescent="0.25">
      <c r="A419" s="194"/>
      <c r="B419" s="194"/>
      <c r="C419" s="194"/>
      <c r="D419" s="194"/>
      <c r="E419" s="194"/>
      <c r="F419" s="194"/>
      <c r="G419" s="194"/>
      <c r="H419" s="194"/>
      <c r="I419" s="194"/>
      <c r="J419" s="194"/>
      <c r="K419" s="194"/>
      <c r="L419" s="194"/>
      <c r="M419" s="194"/>
      <c r="N419" s="194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4"/>
      <c r="Z419" s="194"/>
    </row>
    <row r="420" spans="1:26" ht="12.75" customHeight="1" x14ac:dyDescent="0.25">
      <c r="A420" s="194"/>
      <c r="B420" s="194"/>
      <c r="C420" s="194"/>
      <c r="D420" s="194"/>
      <c r="E420" s="194"/>
      <c r="F420" s="194"/>
      <c r="G420" s="194"/>
      <c r="H420" s="194"/>
      <c r="I420" s="194"/>
      <c r="J420" s="194"/>
      <c r="K420" s="194"/>
      <c r="L420" s="194"/>
      <c r="M420" s="194"/>
      <c r="N420" s="194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4"/>
      <c r="Z420" s="194"/>
    </row>
    <row r="421" spans="1:26" ht="12.75" customHeight="1" x14ac:dyDescent="0.25">
      <c r="A421" s="194"/>
      <c r="B421" s="194"/>
      <c r="C421" s="194"/>
      <c r="D421" s="194"/>
      <c r="E421" s="194"/>
      <c r="F421" s="194"/>
      <c r="G421" s="194"/>
      <c r="H421" s="194"/>
      <c r="I421" s="194"/>
      <c r="J421" s="194"/>
      <c r="K421" s="194"/>
      <c r="L421" s="194"/>
      <c r="M421" s="194"/>
      <c r="N421" s="194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4"/>
      <c r="Z421" s="194"/>
    </row>
    <row r="422" spans="1:26" ht="12.75" customHeight="1" x14ac:dyDescent="0.25">
      <c r="A422" s="194"/>
      <c r="B422" s="194"/>
      <c r="C422" s="194"/>
      <c r="D422" s="194"/>
      <c r="E422" s="194"/>
      <c r="F422" s="194"/>
      <c r="G422" s="194"/>
      <c r="H422" s="194"/>
      <c r="I422" s="194"/>
      <c r="J422" s="194"/>
      <c r="K422" s="194"/>
      <c r="L422" s="194"/>
      <c r="M422" s="194"/>
      <c r="N422" s="194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4"/>
      <c r="Z422" s="194"/>
    </row>
    <row r="423" spans="1:26" ht="12.75" customHeight="1" x14ac:dyDescent="0.25">
      <c r="A423" s="194"/>
      <c r="B423" s="194"/>
      <c r="C423" s="194"/>
      <c r="D423" s="194"/>
      <c r="E423" s="194"/>
      <c r="F423" s="194"/>
      <c r="G423" s="194"/>
      <c r="H423" s="194"/>
      <c r="I423" s="194"/>
      <c r="J423" s="194"/>
      <c r="K423" s="194"/>
      <c r="L423" s="194"/>
      <c r="M423" s="194"/>
      <c r="N423" s="194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4"/>
      <c r="Z423" s="194"/>
    </row>
    <row r="424" spans="1:26" ht="12.75" customHeight="1" x14ac:dyDescent="0.25">
      <c r="A424" s="194"/>
      <c r="B424" s="194"/>
      <c r="C424" s="194"/>
      <c r="D424" s="194"/>
      <c r="E424" s="194"/>
      <c r="F424" s="194"/>
      <c r="G424" s="194"/>
      <c r="H424" s="194"/>
      <c r="I424" s="194"/>
      <c r="J424" s="194"/>
      <c r="K424" s="194"/>
      <c r="L424" s="194"/>
      <c r="M424" s="194"/>
      <c r="N424" s="194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4"/>
      <c r="Z424" s="194"/>
    </row>
    <row r="425" spans="1:26" ht="12.75" customHeight="1" x14ac:dyDescent="0.25">
      <c r="A425" s="194"/>
      <c r="B425" s="194"/>
      <c r="C425" s="194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</row>
    <row r="426" spans="1:26" ht="12.75" customHeight="1" x14ac:dyDescent="0.25">
      <c r="A426" s="194"/>
      <c r="B426" s="194"/>
      <c r="C426" s="194"/>
      <c r="D426" s="194"/>
      <c r="E426" s="194"/>
      <c r="F426" s="194"/>
      <c r="G426" s="194"/>
      <c r="H426" s="194"/>
      <c r="I426" s="194"/>
      <c r="J426" s="194"/>
      <c r="K426" s="194"/>
      <c r="L426" s="194"/>
      <c r="M426" s="194"/>
      <c r="N426" s="194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4"/>
      <c r="Z426" s="194"/>
    </row>
    <row r="427" spans="1:26" ht="12.75" customHeight="1" x14ac:dyDescent="0.25">
      <c r="A427" s="194"/>
      <c r="B427" s="194"/>
      <c r="C427" s="194"/>
      <c r="D427" s="194"/>
      <c r="E427" s="194"/>
      <c r="F427" s="194"/>
      <c r="G427" s="194"/>
      <c r="H427" s="194"/>
      <c r="I427" s="194"/>
      <c r="J427" s="194"/>
      <c r="K427" s="194"/>
      <c r="L427" s="194"/>
      <c r="M427" s="194"/>
      <c r="N427" s="194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4"/>
      <c r="Z427" s="194"/>
    </row>
    <row r="428" spans="1:26" ht="12.75" customHeight="1" x14ac:dyDescent="0.25">
      <c r="A428" s="194"/>
      <c r="B428" s="194"/>
      <c r="C428" s="194"/>
      <c r="D428" s="194"/>
      <c r="E428" s="194"/>
      <c r="F428" s="194"/>
      <c r="G428" s="194"/>
      <c r="H428" s="194"/>
      <c r="I428" s="194"/>
      <c r="J428" s="194"/>
      <c r="K428" s="194"/>
      <c r="L428" s="194"/>
      <c r="M428" s="194"/>
      <c r="N428" s="194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4"/>
      <c r="Z428" s="194"/>
    </row>
    <row r="429" spans="1:26" ht="12.75" customHeight="1" x14ac:dyDescent="0.25">
      <c r="A429" s="194"/>
      <c r="B429" s="194"/>
      <c r="C429" s="194"/>
      <c r="D429" s="194"/>
      <c r="E429" s="194"/>
      <c r="F429" s="194"/>
      <c r="G429" s="194"/>
      <c r="H429" s="194"/>
      <c r="I429" s="194"/>
      <c r="J429" s="194"/>
      <c r="K429" s="194"/>
      <c r="L429" s="194"/>
      <c r="M429" s="194"/>
      <c r="N429" s="194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4"/>
      <c r="Z429" s="194"/>
    </row>
    <row r="430" spans="1:26" ht="12.75" customHeight="1" x14ac:dyDescent="0.25">
      <c r="A430" s="194"/>
      <c r="B430" s="194"/>
      <c r="C430" s="194"/>
      <c r="D430" s="194"/>
      <c r="E430" s="194"/>
      <c r="F430" s="194"/>
      <c r="G430" s="194"/>
      <c r="H430" s="194"/>
      <c r="I430" s="194"/>
      <c r="J430" s="194"/>
      <c r="K430" s="194"/>
      <c r="L430" s="194"/>
      <c r="M430" s="194"/>
      <c r="N430" s="194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4"/>
      <c r="Z430" s="194"/>
    </row>
    <row r="431" spans="1:26" ht="12.75" customHeight="1" x14ac:dyDescent="0.25">
      <c r="A431" s="194"/>
      <c r="B431" s="194"/>
      <c r="C431" s="194"/>
      <c r="D431" s="194"/>
      <c r="E431" s="194"/>
      <c r="F431" s="194"/>
      <c r="G431" s="194"/>
      <c r="H431" s="194"/>
      <c r="I431" s="194"/>
      <c r="J431" s="194"/>
      <c r="K431" s="194"/>
      <c r="L431" s="194"/>
      <c r="M431" s="194"/>
      <c r="N431" s="194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4"/>
      <c r="Z431" s="194"/>
    </row>
    <row r="432" spans="1:26" ht="12.75" customHeight="1" x14ac:dyDescent="0.25">
      <c r="A432" s="194"/>
      <c r="B432" s="194"/>
      <c r="C432" s="194"/>
      <c r="D432" s="194"/>
      <c r="E432" s="194"/>
      <c r="F432" s="194"/>
      <c r="G432" s="194"/>
      <c r="H432" s="194"/>
      <c r="I432" s="194"/>
      <c r="J432" s="194"/>
      <c r="K432" s="194"/>
      <c r="L432" s="194"/>
      <c r="M432" s="194"/>
      <c r="N432" s="194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4"/>
      <c r="Z432" s="194"/>
    </row>
    <row r="433" spans="1:26" ht="12.75" customHeight="1" x14ac:dyDescent="0.25">
      <c r="A433" s="194"/>
      <c r="B433" s="194"/>
      <c r="C433" s="194"/>
      <c r="D433" s="194"/>
      <c r="E433" s="194"/>
      <c r="F433" s="194"/>
      <c r="G433" s="194"/>
      <c r="H433" s="194"/>
      <c r="I433" s="194"/>
      <c r="J433" s="194"/>
      <c r="K433" s="194"/>
      <c r="L433" s="194"/>
      <c r="M433" s="194"/>
      <c r="N433" s="194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4"/>
      <c r="Z433" s="194"/>
    </row>
    <row r="434" spans="1:26" ht="12.75" customHeight="1" x14ac:dyDescent="0.25">
      <c r="A434" s="194"/>
      <c r="B434" s="194"/>
      <c r="C434" s="194"/>
      <c r="D434" s="194"/>
      <c r="E434" s="194"/>
      <c r="F434" s="194"/>
      <c r="G434" s="194"/>
      <c r="H434" s="194"/>
      <c r="I434" s="194"/>
      <c r="J434" s="194"/>
      <c r="K434" s="194"/>
      <c r="L434" s="194"/>
      <c r="M434" s="194"/>
      <c r="N434" s="194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4"/>
      <c r="Z434" s="194"/>
    </row>
    <row r="435" spans="1:26" ht="12.75" customHeight="1" x14ac:dyDescent="0.25">
      <c r="A435" s="194"/>
      <c r="B435" s="194"/>
      <c r="C435" s="194"/>
      <c r="D435" s="194"/>
      <c r="E435" s="194"/>
      <c r="F435" s="194"/>
      <c r="G435" s="194"/>
      <c r="H435" s="194"/>
      <c r="I435" s="194"/>
      <c r="J435" s="194"/>
      <c r="K435" s="194"/>
      <c r="L435" s="194"/>
      <c r="M435" s="194"/>
      <c r="N435" s="194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4"/>
      <c r="Z435" s="194"/>
    </row>
    <row r="436" spans="1:26" ht="12.75" customHeight="1" x14ac:dyDescent="0.25">
      <c r="A436" s="194"/>
      <c r="B436" s="194"/>
      <c r="C436" s="194"/>
      <c r="D436" s="194"/>
      <c r="E436" s="194"/>
      <c r="F436" s="194"/>
      <c r="G436" s="194"/>
      <c r="H436" s="194"/>
      <c r="I436" s="194"/>
      <c r="J436" s="194"/>
      <c r="K436" s="194"/>
      <c r="L436" s="194"/>
      <c r="M436" s="194"/>
      <c r="N436" s="194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4"/>
      <c r="Z436" s="194"/>
    </row>
    <row r="437" spans="1:26" ht="12.75" customHeight="1" x14ac:dyDescent="0.25">
      <c r="A437" s="194"/>
      <c r="B437" s="194"/>
      <c r="C437" s="194"/>
      <c r="D437" s="194"/>
      <c r="E437" s="194"/>
      <c r="F437" s="194"/>
      <c r="G437" s="194"/>
      <c r="H437" s="194"/>
      <c r="I437" s="194"/>
      <c r="J437" s="194"/>
      <c r="K437" s="194"/>
      <c r="L437" s="194"/>
      <c r="M437" s="194"/>
      <c r="N437" s="194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4"/>
      <c r="Z437" s="194"/>
    </row>
    <row r="438" spans="1:26" ht="12.75" customHeight="1" x14ac:dyDescent="0.25">
      <c r="A438" s="194"/>
      <c r="B438" s="194"/>
      <c r="C438" s="194"/>
      <c r="D438" s="194"/>
      <c r="E438" s="194"/>
      <c r="F438" s="194"/>
      <c r="G438" s="194"/>
      <c r="H438" s="194"/>
      <c r="I438" s="194"/>
      <c r="J438" s="194"/>
      <c r="K438" s="194"/>
      <c r="L438" s="194"/>
      <c r="M438" s="194"/>
      <c r="N438" s="194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4"/>
      <c r="Z438" s="194"/>
    </row>
    <row r="439" spans="1:26" ht="12.75" customHeight="1" x14ac:dyDescent="0.25">
      <c r="A439" s="194"/>
      <c r="B439" s="194"/>
      <c r="C439" s="194"/>
      <c r="D439" s="194"/>
      <c r="E439" s="194"/>
      <c r="F439" s="194"/>
      <c r="G439" s="194"/>
      <c r="H439" s="194"/>
      <c r="I439" s="194"/>
      <c r="J439" s="194"/>
      <c r="K439" s="194"/>
      <c r="L439" s="194"/>
      <c r="M439" s="194"/>
      <c r="N439" s="194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4"/>
      <c r="Z439" s="194"/>
    </row>
    <row r="440" spans="1:26" ht="12.75" customHeight="1" x14ac:dyDescent="0.25">
      <c r="A440" s="194"/>
      <c r="B440" s="194"/>
      <c r="C440" s="194"/>
      <c r="D440" s="194"/>
      <c r="E440" s="194"/>
      <c r="F440" s="194"/>
      <c r="G440" s="194"/>
      <c r="H440" s="194"/>
      <c r="I440" s="194"/>
      <c r="J440" s="194"/>
      <c r="K440" s="194"/>
      <c r="L440" s="194"/>
      <c r="M440" s="194"/>
      <c r="N440" s="194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4"/>
      <c r="Z440" s="194"/>
    </row>
    <row r="441" spans="1:26" ht="12.75" customHeight="1" x14ac:dyDescent="0.25">
      <c r="A441" s="194"/>
      <c r="B441" s="194"/>
      <c r="C441" s="194"/>
      <c r="D441" s="194"/>
      <c r="E441" s="194"/>
      <c r="F441" s="194"/>
      <c r="G441" s="194"/>
      <c r="H441" s="194"/>
      <c r="I441" s="194"/>
      <c r="J441" s="194"/>
      <c r="K441" s="194"/>
      <c r="L441" s="194"/>
      <c r="M441" s="194"/>
      <c r="N441" s="194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4"/>
      <c r="Z441" s="194"/>
    </row>
    <row r="442" spans="1:26" ht="12.75" customHeight="1" x14ac:dyDescent="0.25">
      <c r="A442" s="194"/>
      <c r="B442" s="194"/>
      <c r="C442" s="194"/>
      <c r="D442" s="194"/>
      <c r="E442" s="194"/>
      <c r="F442" s="194"/>
      <c r="G442" s="194"/>
      <c r="H442" s="194"/>
      <c r="I442" s="194"/>
      <c r="J442" s="194"/>
      <c r="K442" s="194"/>
      <c r="L442" s="194"/>
      <c r="M442" s="194"/>
      <c r="N442" s="194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4"/>
      <c r="Z442" s="194"/>
    </row>
    <row r="443" spans="1:26" ht="12.75" customHeight="1" x14ac:dyDescent="0.25">
      <c r="A443" s="194"/>
      <c r="B443" s="194"/>
      <c r="C443" s="194"/>
      <c r="D443" s="194"/>
      <c r="E443" s="194"/>
      <c r="F443" s="194"/>
      <c r="G443" s="194"/>
      <c r="H443" s="194"/>
      <c r="I443" s="194"/>
      <c r="J443" s="194"/>
      <c r="K443" s="194"/>
      <c r="L443" s="194"/>
      <c r="M443" s="194"/>
      <c r="N443" s="194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4"/>
      <c r="Z443" s="194"/>
    </row>
    <row r="444" spans="1:26" ht="12.75" customHeight="1" x14ac:dyDescent="0.25">
      <c r="A444" s="194"/>
      <c r="B444" s="194"/>
      <c r="C444" s="194"/>
      <c r="D444" s="194"/>
      <c r="E444" s="194"/>
      <c r="F444" s="194"/>
      <c r="G444" s="194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</row>
    <row r="445" spans="1:26" ht="12.75" customHeight="1" x14ac:dyDescent="0.25">
      <c r="A445" s="194"/>
      <c r="B445" s="194"/>
      <c r="C445" s="194"/>
      <c r="D445" s="194"/>
      <c r="E445" s="194"/>
      <c r="F445" s="194"/>
      <c r="G445" s="194"/>
      <c r="H445" s="194"/>
      <c r="I445" s="194"/>
      <c r="J445" s="194"/>
      <c r="K445" s="194"/>
      <c r="L445" s="194"/>
      <c r="M445" s="194"/>
      <c r="N445" s="194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4"/>
      <c r="Z445" s="194"/>
    </row>
    <row r="446" spans="1:26" ht="12.75" customHeight="1" x14ac:dyDescent="0.25">
      <c r="A446" s="194"/>
      <c r="B446" s="194"/>
      <c r="C446" s="194"/>
      <c r="D446" s="194"/>
      <c r="E446" s="194"/>
      <c r="F446" s="194"/>
      <c r="G446" s="194"/>
      <c r="H446" s="194"/>
      <c r="I446" s="194"/>
      <c r="J446" s="194"/>
      <c r="K446" s="194"/>
      <c r="L446" s="194"/>
      <c r="M446" s="194"/>
      <c r="N446" s="194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4"/>
      <c r="Z446" s="194"/>
    </row>
    <row r="447" spans="1:26" ht="12.75" customHeight="1" x14ac:dyDescent="0.25">
      <c r="A447" s="194"/>
      <c r="B447" s="194"/>
      <c r="C447" s="194"/>
      <c r="D447" s="194"/>
      <c r="E447" s="194"/>
      <c r="F447" s="194"/>
      <c r="G447" s="194"/>
      <c r="H447" s="194"/>
      <c r="I447" s="194"/>
      <c r="J447" s="194"/>
      <c r="K447" s="194"/>
      <c r="L447" s="194"/>
      <c r="M447" s="194"/>
      <c r="N447" s="194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4"/>
      <c r="Z447" s="194"/>
    </row>
    <row r="448" spans="1:26" ht="12.75" customHeight="1" x14ac:dyDescent="0.25">
      <c r="A448" s="194"/>
      <c r="B448" s="194"/>
      <c r="C448" s="194"/>
      <c r="D448" s="194"/>
      <c r="E448" s="194"/>
      <c r="F448" s="194"/>
      <c r="G448" s="194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</row>
    <row r="449" spans="1:26" ht="12.75" customHeight="1" x14ac:dyDescent="0.25">
      <c r="A449" s="194"/>
      <c r="B449" s="194"/>
      <c r="C449" s="194"/>
      <c r="D449" s="194"/>
      <c r="E449" s="194"/>
      <c r="F449" s="194"/>
      <c r="G449" s="194"/>
      <c r="H449" s="194"/>
      <c r="I449" s="194"/>
      <c r="J449" s="194"/>
      <c r="K449" s="194"/>
      <c r="L449" s="194"/>
      <c r="M449" s="194"/>
      <c r="N449" s="194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4"/>
      <c r="Z449" s="194"/>
    </row>
    <row r="450" spans="1:26" ht="12.75" customHeight="1" x14ac:dyDescent="0.25">
      <c r="A450" s="194"/>
      <c r="B450" s="194"/>
      <c r="C450" s="194"/>
      <c r="D450" s="194"/>
      <c r="E450" s="194"/>
      <c r="F450" s="194"/>
      <c r="G450" s="194"/>
      <c r="H450" s="194"/>
      <c r="I450" s="194"/>
      <c r="J450" s="194"/>
      <c r="K450" s="194"/>
      <c r="L450" s="194"/>
      <c r="M450" s="194"/>
      <c r="N450" s="194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4"/>
      <c r="Z450" s="194"/>
    </row>
    <row r="451" spans="1:26" ht="12.75" customHeight="1" x14ac:dyDescent="0.25">
      <c r="A451" s="194"/>
      <c r="B451" s="194"/>
      <c r="C451" s="194"/>
      <c r="D451" s="194"/>
      <c r="E451" s="194"/>
      <c r="F451" s="194"/>
      <c r="G451" s="194"/>
      <c r="H451" s="194"/>
      <c r="I451" s="194"/>
      <c r="J451" s="194"/>
      <c r="K451" s="194"/>
      <c r="L451" s="194"/>
      <c r="M451" s="194"/>
      <c r="N451" s="194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4"/>
      <c r="Z451" s="194"/>
    </row>
    <row r="452" spans="1:26" ht="12.75" customHeight="1" x14ac:dyDescent="0.25">
      <c r="A452" s="194"/>
      <c r="B452" s="194"/>
      <c r="C452" s="194"/>
      <c r="D452" s="194"/>
      <c r="E452" s="194"/>
      <c r="F452" s="194"/>
      <c r="G452" s="194"/>
      <c r="H452" s="194"/>
      <c r="I452" s="194"/>
      <c r="J452" s="194"/>
      <c r="K452" s="194"/>
      <c r="L452" s="194"/>
      <c r="M452" s="194"/>
      <c r="N452" s="194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4"/>
      <c r="Z452" s="194"/>
    </row>
    <row r="453" spans="1:26" ht="12.75" customHeight="1" x14ac:dyDescent="0.25">
      <c r="A453" s="194"/>
      <c r="B453" s="194"/>
      <c r="C453" s="194"/>
      <c r="D453" s="194"/>
      <c r="E453" s="194"/>
      <c r="F453" s="194"/>
      <c r="G453" s="194"/>
      <c r="H453" s="194"/>
      <c r="I453" s="194"/>
      <c r="J453" s="194"/>
      <c r="K453" s="194"/>
      <c r="L453" s="194"/>
      <c r="M453" s="194"/>
      <c r="N453" s="194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4"/>
      <c r="Z453" s="194"/>
    </row>
    <row r="454" spans="1:26" ht="12.75" customHeight="1" x14ac:dyDescent="0.25">
      <c r="A454" s="194"/>
      <c r="B454" s="194"/>
      <c r="C454" s="194"/>
      <c r="D454" s="194"/>
      <c r="E454" s="194"/>
      <c r="F454" s="194"/>
      <c r="G454" s="194"/>
      <c r="H454" s="194"/>
      <c r="I454" s="194"/>
      <c r="J454" s="194"/>
      <c r="K454" s="194"/>
      <c r="L454" s="194"/>
      <c r="M454" s="194"/>
      <c r="N454" s="194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4"/>
      <c r="Z454" s="194"/>
    </row>
    <row r="455" spans="1:26" ht="12.75" customHeight="1" x14ac:dyDescent="0.25">
      <c r="A455" s="194"/>
      <c r="B455" s="194"/>
      <c r="C455" s="194"/>
      <c r="D455" s="194"/>
      <c r="E455" s="194"/>
      <c r="F455" s="194"/>
      <c r="G455" s="194"/>
      <c r="H455" s="194"/>
      <c r="I455" s="194"/>
      <c r="J455" s="194"/>
      <c r="K455" s="194"/>
      <c r="L455" s="194"/>
      <c r="M455" s="194"/>
      <c r="N455" s="194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4"/>
      <c r="Z455" s="194"/>
    </row>
    <row r="456" spans="1:26" ht="12.75" customHeight="1" x14ac:dyDescent="0.25">
      <c r="A456" s="194"/>
      <c r="B456" s="194"/>
      <c r="C456" s="194"/>
      <c r="D456" s="194"/>
      <c r="E456" s="194"/>
      <c r="F456" s="194"/>
      <c r="G456" s="194"/>
      <c r="H456" s="194"/>
      <c r="I456" s="194"/>
      <c r="J456" s="194"/>
      <c r="K456" s="194"/>
      <c r="L456" s="194"/>
      <c r="M456" s="194"/>
      <c r="N456" s="194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4"/>
      <c r="Z456" s="194"/>
    </row>
    <row r="457" spans="1:26" ht="12.75" customHeight="1" x14ac:dyDescent="0.25">
      <c r="A457" s="194"/>
      <c r="B457" s="194"/>
      <c r="C457" s="194"/>
      <c r="D457" s="194"/>
      <c r="E457" s="194"/>
      <c r="F457" s="194"/>
      <c r="G457" s="194"/>
      <c r="H457" s="194"/>
      <c r="I457" s="194"/>
      <c r="J457" s="194"/>
      <c r="K457" s="194"/>
      <c r="L457" s="194"/>
      <c r="M457" s="194"/>
      <c r="N457" s="194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4"/>
      <c r="Z457" s="194"/>
    </row>
    <row r="458" spans="1:26" ht="12.75" customHeight="1" x14ac:dyDescent="0.25">
      <c r="A458" s="194"/>
      <c r="B458" s="194"/>
      <c r="C458" s="194"/>
      <c r="D458" s="194"/>
      <c r="E458" s="194"/>
      <c r="F458" s="194"/>
      <c r="G458" s="194"/>
      <c r="H458" s="194"/>
      <c r="I458" s="194"/>
      <c r="J458" s="194"/>
      <c r="K458" s="194"/>
      <c r="L458" s="194"/>
      <c r="M458" s="194"/>
      <c r="N458" s="194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4"/>
      <c r="Z458" s="194"/>
    </row>
    <row r="459" spans="1:26" ht="12.75" customHeight="1" x14ac:dyDescent="0.25">
      <c r="A459" s="194"/>
      <c r="B459" s="194"/>
      <c r="C459" s="194"/>
      <c r="D459" s="194"/>
      <c r="E459" s="194"/>
      <c r="F459" s="194"/>
      <c r="G459" s="194"/>
      <c r="H459" s="194"/>
      <c r="I459" s="194"/>
      <c r="J459" s="194"/>
      <c r="K459" s="194"/>
      <c r="L459" s="194"/>
      <c r="M459" s="194"/>
      <c r="N459" s="194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4"/>
      <c r="Z459" s="194"/>
    </row>
    <row r="460" spans="1:26" ht="12.75" customHeight="1" x14ac:dyDescent="0.25">
      <c r="A460" s="194"/>
      <c r="B460" s="194"/>
      <c r="C460" s="194"/>
      <c r="D460" s="194"/>
      <c r="E460" s="194"/>
      <c r="F460" s="194"/>
      <c r="G460" s="194"/>
      <c r="H460" s="194"/>
      <c r="I460" s="194"/>
      <c r="J460" s="194"/>
      <c r="K460" s="194"/>
      <c r="L460" s="194"/>
      <c r="M460" s="194"/>
      <c r="N460" s="194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4"/>
      <c r="Z460" s="194"/>
    </row>
    <row r="461" spans="1:26" ht="12.75" customHeight="1" x14ac:dyDescent="0.25">
      <c r="A461" s="194"/>
      <c r="B461" s="194"/>
      <c r="C461" s="194"/>
      <c r="D461" s="194"/>
      <c r="E461" s="194"/>
      <c r="F461" s="194"/>
      <c r="G461" s="194"/>
      <c r="H461" s="194"/>
      <c r="I461" s="194"/>
      <c r="J461" s="194"/>
      <c r="K461" s="194"/>
      <c r="L461" s="194"/>
      <c r="M461" s="194"/>
      <c r="N461" s="194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4"/>
      <c r="Z461" s="194"/>
    </row>
    <row r="462" spans="1:26" ht="12.75" customHeight="1" x14ac:dyDescent="0.25">
      <c r="A462" s="194"/>
      <c r="B462" s="194"/>
      <c r="C462" s="194"/>
      <c r="D462" s="194"/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4"/>
      <c r="Z462" s="194"/>
    </row>
    <row r="463" spans="1:26" ht="12.75" customHeight="1" x14ac:dyDescent="0.25">
      <c r="A463" s="194"/>
      <c r="B463" s="194"/>
      <c r="C463" s="194"/>
      <c r="D463" s="194"/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4"/>
      <c r="Z463" s="194"/>
    </row>
    <row r="464" spans="1:26" ht="12.75" customHeight="1" x14ac:dyDescent="0.25">
      <c r="A464" s="194"/>
      <c r="B464" s="194"/>
      <c r="C464" s="194"/>
      <c r="D464" s="194"/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4"/>
      <c r="Z464" s="194"/>
    </row>
    <row r="465" spans="1:26" ht="12.75" customHeight="1" x14ac:dyDescent="0.25">
      <c r="A465" s="194"/>
      <c r="B465" s="194"/>
      <c r="C465" s="194"/>
      <c r="D465" s="194"/>
      <c r="E465" s="194"/>
      <c r="F465" s="194"/>
      <c r="G465" s="194"/>
      <c r="H465" s="194"/>
      <c r="I465" s="194"/>
      <c r="J465" s="194"/>
      <c r="K465" s="194"/>
      <c r="L465" s="194"/>
      <c r="M465" s="194"/>
      <c r="N465" s="194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4"/>
      <c r="Z465" s="194"/>
    </row>
    <row r="466" spans="1:26" ht="12.75" customHeight="1" x14ac:dyDescent="0.25">
      <c r="A466" s="194"/>
      <c r="B466" s="194"/>
      <c r="C466" s="194"/>
      <c r="D466" s="194"/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4"/>
      <c r="Z466" s="194"/>
    </row>
    <row r="467" spans="1:26" ht="12.75" customHeight="1" x14ac:dyDescent="0.25">
      <c r="A467" s="194"/>
      <c r="B467" s="194"/>
      <c r="C467" s="194"/>
      <c r="D467" s="194"/>
      <c r="E467" s="194"/>
      <c r="F467" s="194"/>
      <c r="G467" s="194"/>
      <c r="H467" s="194"/>
      <c r="I467" s="194"/>
      <c r="J467" s="194"/>
      <c r="K467" s="194"/>
      <c r="L467" s="194"/>
      <c r="M467" s="194"/>
      <c r="N467" s="194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4"/>
      <c r="Z467" s="194"/>
    </row>
    <row r="468" spans="1:26" ht="12.75" customHeight="1" x14ac:dyDescent="0.25">
      <c r="A468" s="194"/>
      <c r="B468" s="194"/>
      <c r="C468" s="194"/>
      <c r="D468" s="194"/>
      <c r="E468" s="194"/>
      <c r="F468" s="194"/>
      <c r="G468" s="194"/>
      <c r="H468" s="194"/>
      <c r="I468" s="194"/>
      <c r="J468" s="194"/>
      <c r="K468" s="194"/>
      <c r="L468" s="194"/>
      <c r="M468" s="194"/>
      <c r="N468" s="194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4"/>
      <c r="Z468" s="194"/>
    </row>
    <row r="469" spans="1:26" ht="12.75" customHeight="1" x14ac:dyDescent="0.25">
      <c r="A469" s="194"/>
      <c r="B469" s="194"/>
      <c r="C469" s="194"/>
      <c r="D469" s="194"/>
      <c r="E469" s="194"/>
      <c r="F469" s="194"/>
      <c r="G469" s="194"/>
      <c r="H469" s="194"/>
      <c r="I469" s="194"/>
      <c r="J469" s="194"/>
      <c r="K469" s="194"/>
      <c r="L469" s="194"/>
      <c r="M469" s="194"/>
      <c r="N469" s="194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4"/>
      <c r="Z469" s="194"/>
    </row>
    <row r="470" spans="1:26" ht="12.75" customHeight="1" x14ac:dyDescent="0.25">
      <c r="A470" s="194"/>
      <c r="B470" s="194"/>
      <c r="C470" s="194"/>
      <c r="D470" s="194"/>
      <c r="E470" s="194"/>
      <c r="F470" s="194"/>
      <c r="G470" s="194"/>
      <c r="H470" s="194"/>
      <c r="I470" s="194"/>
      <c r="J470" s="194"/>
      <c r="K470" s="194"/>
      <c r="L470" s="194"/>
      <c r="M470" s="194"/>
      <c r="N470" s="194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4"/>
      <c r="Z470" s="194"/>
    </row>
    <row r="471" spans="1:26" ht="12.75" customHeight="1" x14ac:dyDescent="0.25">
      <c r="A471" s="194"/>
      <c r="B471" s="194"/>
      <c r="C471" s="194"/>
      <c r="D471" s="194"/>
      <c r="E471" s="194"/>
      <c r="F471" s="194"/>
      <c r="G471" s="194"/>
      <c r="H471" s="194"/>
      <c r="I471" s="194"/>
      <c r="J471" s="194"/>
      <c r="K471" s="194"/>
      <c r="L471" s="194"/>
      <c r="M471" s="194"/>
      <c r="N471" s="194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4"/>
      <c r="Z471" s="194"/>
    </row>
    <row r="472" spans="1:26" ht="12.75" customHeight="1" x14ac:dyDescent="0.25">
      <c r="A472" s="194"/>
      <c r="B472" s="194"/>
      <c r="C472" s="194"/>
      <c r="D472" s="194"/>
      <c r="E472" s="194"/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4"/>
      <c r="Z472" s="194"/>
    </row>
    <row r="473" spans="1:26" ht="12.75" customHeight="1" x14ac:dyDescent="0.25">
      <c r="A473" s="194"/>
      <c r="B473" s="194"/>
      <c r="C473" s="194"/>
      <c r="D473" s="194"/>
      <c r="E473" s="194"/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4"/>
      <c r="Z473" s="194"/>
    </row>
    <row r="474" spans="1:26" ht="12.75" customHeight="1" x14ac:dyDescent="0.25">
      <c r="A474" s="194"/>
      <c r="B474" s="194"/>
      <c r="C474" s="194"/>
      <c r="D474" s="194"/>
      <c r="E474" s="194"/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4"/>
      <c r="Z474" s="194"/>
    </row>
    <row r="475" spans="1:26" ht="12.75" customHeight="1" x14ac:dyDescent="0.25">
      <c r="A475" s="194"/>
      <c r="B475" s="194"/>
      <c r="C475" s="194"/>
      <c r="D475" s="194"/>
      <c r="E475" s="194"/>
      <c r="F475" s="194"/>
      <c r="G475" s="194"/>
      <c r="H475" s="194"/>
      <c r="I475" s="194"/>
      <c r="J475" s="194"/>
      <c r="K475" s="194"/>
      <c r="L475" s="194"/>
      <c r="M475" s="194"/>
      <c r="N475" s="194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4"/>
      <c r="Z475" s="194"/>
    </row>
    <row r="476" spans="1:26" ht="12.75" customHeight="1" x14ac:dyDescent="0.25">
      <c r="A476" s="194"/>
      <c r="B476" s="194"/>
      <c r="C476" s="194"/>
      <c r="D476" s="194"/>
      <c r="E476" s="194"/>
      <c r="F476" s="194"/>
      <c r="G476" s="194"/>
      <c r="H476" s="194"/>
      <c r="I476" s="194"/>
      <c r="J476" s="194"/>
      <c r="K476" s="194"/>
      <c r="L476" s="194"/>
      <c r="M476" s="194"/>
      <c r="N476" s="194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4"/>
      <c r="Z476" s="194"/>
    </row>
    <row r="477" spans="1:26" ht="12.75" customHeight="1" x14ac:dyDescent="0.25">
      <c r="A477" s="194"/>
      <c r="B477" s="194"/>
      <c r="C477" s="194"/>
      <c r="D477" s="194"/>
      <c r="E477" s="194"/>
      <c r="F477" s="194"/>
      <c r="G477" s="194"/>
      <c r="H477" s="194"/>
      <c r="I477" s="194"/>
      <c r="J477" s="194"/>
      <c r="K477" s="194"/>
      <c r="L477" s="194"/>
      <c r="M477" s="194"/>
      <c r="N477" s="194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4"/>
      <c r="Z477" s="194"/>
    </row>
    <row r="478" spans="1:26" ht="12.75" customHeight="1" x14ac:dyDescent="0.25">
      <c r="A478" s="194"/>
      <c r="B478" s="194"/>
      <c r="C478" s="194"/>
      <c r="D478" s="194"/>
      <c r="E478" s="194"/>
      <c r="F478" s="194"/>
      <c r="G478" s="194"/>
      <c r="H478" s="194"/>
      <c r="I478" s="194"/>
      <c r="J478" s="194"/>
      <c r="K478" s="194"/>
      <c r="L478" s="194"/>
      <c r="M478" s="194"/>
      <c r="N478" s="194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4"/>
      <c r="Z478" s="194"/>
    </row>
    <row r="479" spans="1:26" ht="12.75" customHeight="1" x14ac:dyDescent="0.25">
      <c r="A479" s="194"/>
      <c r="B479" s="194"/>
      <c r="C479" s="194"/>
      <c r="D479" s="194"/>
      <c r="E479" s="194"/>
      <c r="F479" s="194"/>
      <c r="G479" s="194"/>
      <c r="H479" s="194"/>
      <c r="I479" s="194"/>
      <c r="J479" s="194"/>
      <c r="K479" s="194"/>
      <c r="L479" s="194"/>
      <c r="M479" s="194"/>
      <c r="N479" s="194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4"/>
      <c r="Z479" s="194"/>
    </row>
    <row r="480" spans="1:26" ht="12.75" customHeight="1" x14ac:dyDescent="0.25">
      <c r="A480" s="194"/>
      <c r="B480" s="194"/>
      <c r="C480" s="194"/>
      <c r="D480" s="194"/>
      <c r="E480" s="194"/>
      <c r="F480" s="194"/>
      <c r="G480" s="194"/>
      <c r="H480" s="194"/>
      <c r="I480" s="194"/>
      <c r="J480" s="194"/>
      <c r="K480" s="194"/>
      <c r="L480" s="194"/>
      <c r="M480" s="194"/>
      <c r="N480" s="194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4"/>
      <c r="Z480" s="194"/>
    </row>
    <row r="481" spans="1:26" ht="12.75" customHeight="1" x14ac:dyDescent="0.25">
      <c r="A481" s="194"/>
      <c r="B481" s="194"/>
      <c r="C481" s="194"/>
      <c r="D481" s="194"/>
      <c r="E481" s="194"/>
      <c r="F481" s="194"/>
      <c r="G481" s="194"/>
      <c r="H481" s="194"/>
      <c r="I481" s="194"/>
      <c r="J481" s="194"/>
      <c r="K481" s="194"/>
      <c r="L481" s="194"/>
      <c r="M481" s="194"/>
      <c r="N481" s="194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4"/>
      <c r="Z481" s="194"/>
    </row>
    <row r="482" spans="1:26" ht="12.75" customHeight="1" x14ac:dyDescent="0.25">
      <c r="A482" s="194"/>
      <c r="B482" s="194"/>
      <c r="C482" s="194"/>
      <c r="D482" s="194"/>
      <c r="E482" s="194"/>
      <c r="F482" s="194"/>
      <c r="G482" s="194"/>
      <c r="H482" s="194"/>
      <c r="I482" s="194"/>
      <c r="J482" s="194"/>
      <c r="K482" s="194"/>
      <c r="L482" s="194"/>
      <c r="M482" s="194"/>
      <c r="N482" s="194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4"/>
      <c r="Z482" s="194"/>
    </row>
    <row r="483" spans="1:26" ht="12.75" customHeight="1" x14ac:dyDescent="0.25">
      <c r="A483" s="194"/>
      <c r="B483" s="194"/>
      <c r="C483" s="194"/>
      <c r="D483" s="194"/>
      <c r="E483" s="194"/>
      <c r="F483" s="194"/>
      <c r="G483" s="194"/>
      <c r="H483" s="194"/>
      <c r="I483" s="194"/>
      <c r="J483" s="194"/>
      <c r="K483" s="194"/>
      <c r="L483" s="194"/>
      <c r="M483" s="194"/>
      <c r="N483" s="194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4"/>
      <c r="Z483" s="194"/>
    </row>
    <row r="484" spans="1:26" ht="12.75" customHeight="1" x14ac:dyDescent="0.25">
      <c r="A484" s="194"/>
      <c r="B484" s="194"/>
      <c r="C484" s="194"/>
      <c r="D484" s="194"/>
      <c r="E484" s="194"/>
      <c r="F484" s="194"/>
      <c r="G484" s="194"/>
      <c r="H484" s="194"/>
      <c r="I484" s="194"/>
      <c r="J484" s="194"/>
      <c r="K484" s="194"/>
      <c r="L484" s="194"/>
      <c r="M484" s="194"/>
      <c r="N484" s="194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4"/>
      <c r="Z484" s="194"/>
    </row>
    <row r="485" spans="1:26" ht="12.75" customHeight="1" x14ac:dyDescent="0.25">
      <c r="A485" s="194"/>
      <c r="B485" s="194"/>
      <c r="C485" s="194"/>
      <c r="D485" s="194"/>
      <c r="E485" s="194"/>
      <c r="F485" s="194"/>
      <c r="G485" s="194"/>
      <c r="H485" s="194"/>
      <c r="I485" s="194"/>
      <c r="J485" s="194"/>
      <c r="K485" s="194"/>
      <c r="L485" s="194"/>
      <c r="M485" s="194"/>
      <c r="N485" s="194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4"/>
      <c r="Z485" s="194"/>
    </row>
    <row r="486" spans="1:26" ht="12.75" customHeight="1" x14ac:dyDescent="0.25">
      <c r="A486" s="194"/>
      <c r="B486" s="194"/>
      <c r="C486" s="194"/>
      <c r="D486" s="194"/>
      <c r="E486" s="194"/>
      <c r="F486" s="194"/>
      <c r="G486" s="194"/>
      <c r="H486" s="194"/>
      <c r="I486" s="194"/>
      <c r="J486" s="194"/>
      <c r="K486" s="194"/>
      <c r="L486" s="194"/>
      <c r="M486" s="194"/>
      <c r="N486" s="194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4"/>
      <c r="Z486" s="194"/>
    </row>
    <row r="487" spans="1:26" ht="12.75" customHeight="1" x14ac:dyDescent="0.25">
      <c r="A487" s="194"/>
      <c r="B487" s="194"/>
      <c r="C487" s="194"/>
      <c r="D487" s="194"/>
      <c r="E487" s="194"/>
      <c r="F487" s="194"/>
      <c r="G487" s="194"/>
      <c r="H487" s="194"/>
      <c r="I487" s="194"/>
      <c r="J487" s="194"/>
      <c r="K487" s="194"/>
      <c r="L487" s="194"/>
      <c r="M487" s="194"/>
      <c r="N487" s="194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4"/>
      <c r="Z487" s="194"/>
    </row>
    <row r="488" spans="1:26" ht="12.75" customHeight="1" x14ac:dyDescent="0.25">
      <c r="A488" s="194"/>
      <c r="B488" s="194"/>
      <c r="C488" s="194"/>
      <c r="D488" s="194"/>
      <c r="E488" s="194"/>
      <c r="F488" s="194"/>
      <c r="G488" s="194"/>
      <c r="H488" s="194"/>
      <c r="I488" s="194"/>
      <c r="J488" s="194"/>
      <c r="K488" s="194"/>
      <c r="L488" s="194"/>
      <c r="M488" s="194"/>
      <c r="N488" s="194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4"/>
      <c r="Z488" s="194"/>
    </row>
    <row r="489" spans="1:26" ht="12.75" customHeight="1" x14ac:dyDescent="0.25">
      <c r="A489" s="194"/>
      <c r="B489" s="194"/>
      <c r="C489" s="194"/>
      <c r="D489" s="194"/>
      <c r="E489" s="194"/>
      <c r="F489" s="194"/>
      <c r="G489" s="194"/>
      <c r="H489" s="194"/>
      <c r="I489" s="194"/>
      <c r="J489" s="194"/>
      <c r="K489" s="194"/>
      <c r="L489" s="194"/>
      <c r="M489" s="194"/>
      <c r="N489" s="194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4"/>
      <c r="Z489" s="194"/>
    </row>
    <row r="490" spans="1:26" ht="12.75" customHeight="1" x14ac:dyDescent="0.25">
      <c r="A490" s="194"/>
      <c r="B490" s="194"/>
      <c r="C490" s="194"/>
      <c r="D490" s="194"/>
      <c r="E490" s="194"/>
      <c r="F490" s="194"/>
      <c r="G490" s="194"/>
      <c r="H490" s="194"/>
      <c r="I490" s="194"/>
      <c r="J490" s="194"/>
      <c r="K490" s="194"/>
      <c r="L490" s="194"/>
      <c r="M490" s="194"/>
      <c r="N490" s="194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4"/>
      <c r="Z490" s="194"/>
    </row>
    <row r="491" spans="1:26" ht="12.75" customHeight="1" x14ac:dyDescent="0.25">
      <c r="A491" s="194"/>
      <c r="B491" s="194"/>
      <c r="C491" s="194"/>
      <c r="D491" s="194"/>
      <c r="E491" s="194"/>
      <c r="F491" s="194"/>
      <c r="G491" s="194"/>
      <c r="H491" s="194"/>
      <c r="I491" s="194"/>
      <c r="J491" s="194"/>
      <c r="K491" s="194"/>
      <c r="L491" s="194"/>
      <c r="M491" s="194"/>
      <c r="N491" s="194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4"/>
      <c r="Z491" s="194"/>
    </row>
    <row r="492" spans="1:26" ht="12.75" customHeight="1" x14ac:dyDescent="0.25">
      <c r="A492" s="194"/>
      <c r="B492" s="194"/>
      <c r="C492" s="194"/>
      <c r="D492" s="194"/>
      <c r="E492" s="194"/>
      <c r="F492" s="194"/>
      <c r="G492" s="194"/>
      <c r="H492" s="194"/>
      <c r="I492" s="194"/>
      <c r="J492" s="194"/>
      <c r="K492" s="194"/>
      <c r="L492" s="194"/>
      <c r="M492" s="194"/>
      <c r="N492" s="194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4"/>
      <c r="Z492" s="194"/>
    </row>
    <row r="493" spans="1:26" ht="12.75" customHeight="1" x14ac:dyDescent="0.25">
      <c r="A493" s="194"/>
      <c r="B493" s="194"/>
      <c r="C493" s="194"/>
      <c r="D493" s="194"/>
      <c r="E493" s="194"/>
      <c r="F493" s="194"/>
      <c r="G493" s="194"/>
      <c r="H493" s="194"/>
      <c r="I493" s="194"/>
      <c r="J493" s="194"/>
      <c r="K493" s="194"/>
      <c r="L493" s="194"/>
      <c r="M493" s="194"/>
      <c r="N493" s="194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4"/>
      <c r="Z493" s="194"/>
    </row>
    <row r="494" spans="1:26" ht="12.75" customHeight="1" x14ac:dyDescent="0.25">
      <c r="A494" s="194"/>
      <c r="B494" s="194"/>
      <c r="C494" s="194"/>
      <c r="D494" s="194"/>
      <c r="E494" s="194"/>
      <c r="F494" s="194"/>
      <c r="G494" s="194"/>
      <c r="H494" s="194"/>
      <c r="I494" s="194"/>
      <c r="J494" s="194"/>
      <c r="K494" s="194"/>
      <c r="L494" s="194"/>
      <c r="M494" s="194"/>
      <c r="N494" s="194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4"/>
      <c r="Z494" s="194"/>
    </row>
    <row r="495" spans="1:26" ht="12.75" customHeight="1" x14ac:dyDescent="0.25">
      <c r="A495" s="194"/>
      <c r="B495" s="194"/>
      <c r="C495" s="194"/>
      <c r="D495" s="194"/>
      <c r="E495" s="194"/>
      <c r="F495" s="194"/>
      <c r="G495" s="194"/>
      <c r="H495" s="194"/>
      <c r="I495" s="194"/>
      <c r="J495" s="194"/>
      <c r="K495" s="194"/>
      <c r="L495" s="194"/>
      <c r="M495" s="194"/>
      <c r="N495" s="194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4"/>
      <c r="Z495" s="194"/>
    </row>
    <row r="496" spans="1:26" ht="12.75" customHeight="1" x14ac:dyDescent="0.25">
      <c r="A496" s="194"/>
      <c r="B496" s="194"/>
      <c r="C496" s="194"/>
      <c r="D496" s="194"/>
      <c r="E496" s="194"/>
      <c r="F496" s="194"/>
      <c r="G496" s="194"/>
      <c r="H496" s="194"/>
      <c r="I496" s="194"/>
      <c r="J496" s="194"/>
      <c r="K496" s="194"/>
      <c r="L496" s="194"/>
      <c r="M496" s="194"/>
      <c r="N496" s="194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4"/>
      <c r="Z496" s="194"/>
    </row>
    <row r="497" spans="1:26" ht="12.75" customHeight="1" x14ac:dyDescent="0.25">
      <c r="A497" s="194"/>
      <c r="B497" s="194"/>
      <c r="C497" s="194"/>
      <c r="D497" s="194"/>
      <c r="E497" s="194"/>
      <c r="F497" s="194"/>
      <c r="G497" s="194"/>
      <c r="H497" s="194"/>
      <c r="I497" s="194"/>
      <c r="J497" s="194"/>
      <c r="K497" s="194"/>
      <c r="L497" s="194"/>
      <c r="M497" s="194"/>
      <c r="N497" s="194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4"/>
      <c r="Z497" s="194"/>
    </row>
    <row r="498" spans="1:26" ht="12.75" customHeight="1" x14ac:dyDescent="0.25">
      <c r="A498" s="194"/>
      <c r="B498" s="194"/>
      <c r="C498" s="194"/>
      <c r="D498" s="194"/>
      <c r="E498" s="194"/>
      <c r="F498" s="194"/>
      <c r="G498" s="194"/>
      <c r="H498" s="194"/>
      <c r="I498" s="194"/>
      <c r="J498" s="194"/>
      <c r="K498" s="194"/>
      <c r="L498" s="194"/>
      <c r="M498" s="194"/>
      <c r="N498" s="194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4"/>
      <c r="Z498" s="194"/>
    </row>
    <row r="499" spans="1:26" ht="12.75" customHeight="1" x14ac:dyDescent="0.25">
      <c r="A499" s="194"/>
      <c r="B499" s="194"/>
      <c r="C499" s="194"/>
      <c r="D499" s="194"/>
      <c r="E499" s="194"/>
      <c r="F499" s="194"/>
      <c r="G499" s="194"/>
      <c r="H499" s="194"/>
      <c r="I499" s="194"/>
      <c r="J499" s="194"/>
      <c r="K499" s="194"/>
      <c r="L499" s="194"/>
      <c r="M499" s="194"/>
      <c r="N499" s="194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4"/>
      <c r="Z499" s="194"/>
    </row>
    <row r="500" spans="1:26" ht="12.75" customHeight="1" x14ac:dyDescent="0.25">
      <c r="A500" s="194"/>
      <c r="B500" s="194"/>
      <c r="C500" s="194"/>
      <c r="D500" s="194"/>
      <c r="E500" s="194"/>
      <c r="F500" s="194"/>
      <c r="G500" s="194"/>
      <c r="H500" s="194"/>
      <c r="I500" s="194"/>
      <c r="J500" s="194"/>
      <c r="K500" s="194"/>
      <c r="L500" s="194"/>
      <c r="M500" s="194"/>
      <c r="N500" s="194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4"/>
      <c r="Z500" s="194"/>
    </row>
    <row r="501" spans="1:26" ht="12.75" customHeight="1" x14ac:dyDescent="0.25">
      <c r="A501" s="194"/>
      <c r="B501" s="194"/>
      <c r="C501" s="194"/>
      <c r="D501" s="194"/>
      <c r="E501" s="194"/>
      <c r="F501" s="194"/>
      <c r="G501" s="194"/>
      <c r="H501" s="194"/>
      <c r="I501" s="194"/>
      <c r="J501" s="194"/>
      <c r="K501" s="194"/>
      <c r="L501" s="194"/>
      <c r="M501" s="194"/>
      <c r="N501" s="194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4"/>
      <c r="Z501" s="194"/>
    </row>
    <row r="502" spans="1:26" ht="12.75" customHeight="1" x14ac:dyDescent="0.25">
      <c r="A502" s="194"/>
      <c r="B502" s="194"/>
      <c r="C502" s="194"/>
      <c r="D502" s="194"/>
      <c r="E502" s="194"/>
      <c r="F502" s="194"/>
      <c r="G502" s="194"/>
      <c r="H502" s="194"/>
      <c r="I502" s="194"/>
      <c r="J502" s="194"/>
      <c r="K502" s="194"/>
      <c r="L502" s="194"/>
      <c r="M502" s="194"/>
      <c r="N502" s="194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4"/>
      <c r="Z502" s="194"/>
    </row>
    <row r="503" spans="1:26" ht="12.75" customHeight="1" x14ac:dyDescent="0.25">
      <c r="A503" s="194"/>
      <c r="B503" s="194"/>
      <c r="C503" s="194"/>
      <c r="D503" s="194"/>
      <c r="E503" s="194"/>
      <c r="F503" s="194"/>
      <c r="G503" s="194"/>
      <c r="H503" s="194"/>
      <c r="I503" s="194"/>
      <c r="J503" s="194"/>
      <c r="K503" s="194"/>
      <c r="L503" s="194"/>
      <c r="M503" s="194"/>
      <c r="N503" s="194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4"/>
      <c r="Z503" s="194"/>
    </row>
    <row r="504" spans="1:26" ht="12.75" customHeight="1" x14ac:dyDescent="0.25">
      <c r="A504" s="194"/>
      <c r="B504" s="194"/>
      <c r="C504" s="194"/>
      <c r="D504" s="194"/>
      <c r="E504" s="194"/>
      <c r="F504" s="194"/>
      <c r="G504" s="194"/>
      <c r="H504" s="194"/>
      <c r="I504" s="194"/>
      <c r="J504" s="194"/>
      <c r="K504" s="194"/>
      <c r="L504" s="194"/>
      <c r="M504" s="194"/>
      <c r="N504" s="194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4"/>
      <c r="Z504" s="194"/>
    </row>
    <row r="505" spans="1:26" ht="12.75" customHeight="1" x14ac:dyDescent="0.25">
      <c r="A505" s="194"/>
      <c r="B505" s="194"/>
      <c r="C505" s="194"/>
      <c r="D505" s="194"/>
      <c r="E505" s="194"/>
      <c r="F505" s="194"/>
      <c r="G505" s="194"/>
      <c r="H505" s="194"/>
      <c r="I505" s="194"/>
      <c r="J505" s="194"/>
      <c r="K505" s="194"/>
      <c r="L505" s="194"/>
      <c r="M505" s="194"/>
      <c r="N505" s="194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4"/>
      <c r="Z505" s="194"/>
    </row>
    <row r="506" spans="1:26" ht="12.75" customHeight="1" x14ac:dyDescent="0.25">
      <c r="A506" s="194"/>
      <c r="B506" s="194"/>
      <c r="C506" s="194"/>
      <c r="D506" s="194"/>
      <c r="E506" s="194"/>
      <c r="F506" s="194"/>
      <c r="G506" s="194"/>
      <c r="H506" s="194"/>
      <c r="I506" s="194"/>
      <c r="J506" s="194"/>
      <c r="K506" s="194"/>
      <c r="L506" s="194"/>
      <c r="M506" s="194"/>
      <c r="N506" s="194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4"/>
      <c r="Z506" s="194"/>
    </row>
    <row r="507" spans="1:26" ht="12.75" customHeight="1" x14ac:dyDescent="0.25">
      <c r="A507" s="194"/>
      <c r="B507" s="194"/>
      <c r="C507" s="194"/>
      <c r="D507" s="194"/>
      <c r="E507" s="194"/>
      <c r="F507" s="194"/>
      <c r="G507" s="194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</row>
    <row r="508" spans="1:26" ht="12.75" customHeight="1" x14ac:dyDescent="0.25">
      <c r="A508" s="194"/>
      <c r="B508" s="194"/>
      <c r="C508" s="194"/>
      <c r="D508" s="194"/>
      <c r="E508" s="194"/>
      <c r="F508" s="194"/>
      <c r="G508" s="194"/>
      <c r="H508" s="194"/>
      <c r="I508" s="194"/>
      <c r="J508" s="194"/>
      <c r="K508" s="194"/>
      <c r="L508" s="194"/>
      <c r="M508" s="194"/>
      <c r="N508" s="194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4"/>
      <c r="Z508" s="194"/>
    </row>
    <row r="509" spans="1:26" ht="12.75" customHeight="1" x14ac:dyDescent="0.25">
      <c r="A509" s="194"/>
      <c r="B509" s="194"/>
      <c r="C509" s="194"/>
      <c r="D509" s="194"/>
      <c r="E509" s="194"/>
      <c r="F509" s="194"/>
      <c r="G509" s="194"/>
      <c r="H509" s="194"/>
      <c r="I509" s="194"/>
      <c r="J509" s="194"/>
      <c r="K509" s="194"/>
      <c r="L509" s="194"/>
      <c r="M509" s="194"/>
      <c r="N509" s="194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4"/>
      <c r="Z509" s="194"/>
    </row>
    <row r="510" spans="1:26" ht="12.75" customHeight="1" x14ac:dyDescent="0.25">
      <c r="A510" s="194"/>
      <c r="B510" s="194"/>
      <c r="C510" s="194"/>
      <c r="D510" s="194"/>
      <c r="E510" s="194"/>
      <c r="F510" s="194"/>
      <c r="G510" s="194"/>
      <c r="H510" s="194"/>
      <c r="I510" s="194"/>
      <c r="J510" s="194"/>
      <c r="K510" s="194"/>
      <c r="L510" s="194"/>
      <c r="M510" s="194"/>
      <c r="N510" s="194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4"/>
      <c r="Z510" s="194"/>
    </row>
    <row r="511" spans="1:26" ht="12.75" customHeight="1" x14ac:dyDescent="0.25">
      <c r="A511" s="194"/>
      <c r="B511" s="194"/>
      <c r="C511" s="194"/>
      <c r="D511" s="194"/>
      <c r="E511" s="194"/>
      <c r="F511" s="194"/>
      <c r="G511" s="194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</row>
    <row r="512" spans="1:26" ht="12.75" customHeight="1" x14ac:dyDescent="0.25">
      <c r="A512" s="194"/>
      <c r="B512" s="194"/>
      <c r="C512" s="194"/>
      <c r="D512" s="194"/>
      <c r="E512" s="194"/>
      <c r="F512" s="194"/>
      <c r="G512" s="194"/>
      <c r="H512" s="194"/>
      <c r="I512" s="194"/>
      <c r="J512" s="194"/>
      <c r="K512" s="194"/>
      <c r="L512" s="194"/>
      <c r="M512" s="194"/>
      <c r="N512" s="194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4"/>
      <c r="Z512" s="194"/>
    </row>
    <row r="513" spans="1:26" ht="12.75" customHeight="1" x14ac:dyDescent="0.25">
      <c r="A513" s="194"/>
      <c r="B513" s="194"/>
      <c r="C513" s="194"/>
      <c r="D513" s="194"/>
      <c r="E513" s="194"/>
      <c r="F513" s="194"/>
      <c r="G513" s="194"/>
      <c r="H513" s="194"/>
      <c r="I513" s="194"/>
      <c r="J513" s="194"/>
      <c r="K513" s="194"/>
      <c r="L513" s="194"/>
      <c r="M513" s="194"/>
      <c r="N513" s="194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4"/>
      <c r="Z513" s="194"/>
    </row>
    <row r="514" spans="1:26" ht="12.75" customHeight="1" x14ac:dyDescent="0.25">
      <c r="A514" s="194"/>
      <c r="B514" s="194"/>
      <c r="C514" s="194"/>
      <c r="D514" s="194"/>
      <c r="E514" s="194"/>
      <c r="F514" s="194"/>
      <c r="G514" s="194"/>
      <c r="H514" s="194"/>
      <c r="I514" s="194"/>
      <c r="J514" s="194"/>
      <c r="K514" s="194"/>
      <c r="L514" s="194"/>
      <c r="M514" s="194"/>
      <c r="N514" s="194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4"/>
      <c r="Z514" s="194"/>
    </row>
    <row r="515" spans="1:26" ht="12.75" customHeight="1" x14ac:dyDescent="0.25">
      <c r="A515" s="194"/>
      <c r="B515" s="194"/>
      <c r="C515" s="194"/>
      <c r="D515" s="194"/>
      <c r="E515" s="194"/>
      <c r="F515" s="194"/>
      <c r="G515" s="194"/>
      <c r="H515" s="194"/>
      <c r="I515" s="194"/>
      <c r="J515" s="194"/>
      <c r="K515" s="194"/>
      <c r="L515" s="194"/>
      <c r="M515" s="194"/>
      <c r="N515" s="194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4"/>
      <c r="Z515" s="194"/>
    </row>
    <row r="516" spans="1:26" ht="12.75" customHeight="1" x14ac:dyDescent="0.25">
      <c r="A516" s="194"/>
      <c r="B516" s="194"/>
      <c r="C516" s="194"/>
      <c r="D516" s="194"/>
      <c r="E516" s="194"/>
      <c r="F516" s="194"/>
      <c r="G516" s="194"/>
      <c r="H516" s="194"/>
      <c r="I516" s="194"/>
      <c r="J516" s="194"/>
      <c r="K516" s="194"/>
      <c r="L516" s="194"/>
      <c r="M516" s="194"/>
      <c r="N516" s="194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4"/>
      <c r="Z516" s="194"/>
    </row>
    <row r="517" spans="1:26" ht="12.75" customHeight="1" x14ac:dyDescent="0.25">
      <c r="A517" s="194"/>
      <c r="B517" s="194"/>
      <c r="C517" s="194"/>
      <c r="D517" s="194"/>
      <c r="E517" s="194"/>
      <c r="F517" s="194"/>
      <c r="G517" s="194"/>
      <c r="H517" s="194"/>
      <c r="I517" s="194"/>
      <c r="J517" s="194"/>
      <c r="K517" s="194"/>
      <c r="L517" s="194"/>
      <c r="M517" s="194"/>
      <c r="N517" s="194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4"/>
      <c r="Z517" s="194"/>
    </row>
    <row r="518" spans="1:26" ht="12.75" customHeight="1" x14ac:dyDescent="0.25">
      <c r="A518" s="194"/>
      <c r="B518" s="194"/>
      <c r="C518" s="194"/>
      <c r="D518" s="194"/>
      <c r="E518" s="194"/>
      <c r="F518" s="194"/>
      <c r="G518" s="194"/>
      <c r="H518" s="194"/>
      <c r="I518" s="194"/>
      <c r="J518" s="194"/>
      <c r="K518" s="194"/>
      <c r="L518" s="194"/>
      <c r="M518" s="194"/>
      <c r="N518" s="194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4"/>
      <c r="Z518" s="194"/>
    </row>
    <row r="519" spans="1:26" ht="12.75" customHeight="1" x14ac:dyDescent="0.25">
      <c r="A519" s="194"/>
      <c r="B519" s="194"/>
      <c r="C519" s="194"/>
      <c r="D519" s="194"/>
      <c r="E519" s="194"/>
      <c r="F519" s="194"/>
      <c r="G519" s="194"/>
      <c r="H519" s="194"/>
      <c r="I519" s="194"/>
      <c r="J519" s="194"/>
      <c r="K519" s="194"/>
      <c r="L519" s="194"/>
      <c r="M519" s="194"/>
      <c r="N519" s="194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4"/>
      <c r="Z519" s="194"/>
    </row>
    <row r="520" spans="1:26" ht="12.75" customHeight="1" x14ac:dyDescent="0.25">
      <c r="A520" s="194"/>
      <c r="B520" s="194"/>
      <c r="C520" s="194"/>
      <c r="D520" s="194"/>
      <c r="E520" s="194"/>
      <c r="F520" s="194"/>
      <c r="G520" s="194"/>
      <c r="H520" s="194"/>
      <c r="I520" s="194"/>
      <c r="J520" s="194"/>
      <c r="K520" s="194"/>
      <c r="L520" s="194"/>
      <c r="M520" s="194"/>
      <c r="N520" s="194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4"/>
      <c r="Z520" s="194"/>
    </row>
    <row r="521" spans="1:26" ht="12.75" customHeight="1" x14ac:dyDescent="0.25">
      <c r="A521" s="194"/>
      <c r="B521" s="194"/>
      <c r="C521" s="194"/>
      <c r="D521" s="194"/>
      <c r="E521" s="194"/>
      <c r="F521" s="194"/>
      <c r="G521" s="194"/>
      <c r="H521" s="194"/>
      <c r="I521" s="194"/>
      <c r="J521" s="194"/>
      <c r="K521" s="194"/>
      <c r="L521" s="194"/>
      <c r="M521" s="194"/>
      <c r="N521" s="194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4"/>
      <c r="Z521" s="194"/>
    </row>
    <row r="522" spans="1:26" ht="12.75" customHeight="1" x14ac:dyDescent="0.25">
      <c r="A522" s="194"/>
      <c r="B522" s="194"/>
      <c r="C522" s="194"/>
      <c r="D522" s="194"/>
      <c r="E522" s="194"/>
      <c r="F522" s="194"/>
      <c r="G522" s="194"/>
      <c r="H522" s="194"/>
      <c r="I522" s="194"/>
      <c r="J522" s="194"/>
      <c r="K522" s="194"/>
      <c r="L522" s="194"/>
      <c r="M522" s="194"/>
      <c r="N522" s="194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4"/>
      <c r="Z522" s="194"/>
    </row>
    <row r="523" spans="1:26" ht="12.75" customHeight="1" x14ac:dyDescent="0.25">
      <c r="A523" s="194"/>
      <c r="B523" s="194"/>
      <c r="C523" s="194"/>
      <c r="D523" s="194"/>
      <c r="E523" s="194"/>
      <c r="F523" s="194"/>
      <c r="G523" s="194"/>
      <c r="H523" s="194"/>
      <c r="I523" s="194"/>
      <c r="J523" s="194"/>
      <c r="K523" s="194"/>
      <c r="L523" s="194"/>
      <c r="M523" s="194"/>
      <c r="N523" s="194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4"/>
      <c r="Z523" s="194"/>
    </row>
    <row r="524" spans="1:26" ht="12.75" customHeight="1" x14ac:dyDescent="0.25">
      <c r="A524" s="194"/>
      <c r="B524" s="194"/>
      <c r="C524" s="194"/>
      <c r="D524" s="194"/>
      <c r="E524" s="194"/>
      <c r="F524" s="194"/>
      <c r="G524" s="194"/>
      <c r="H524" s="194"/>
      <c r="I524" s="194"/>
      <c r="J524" s="194"/>
      <c r="K524" s="194"/>
      <c r="L524" s="194"/>
      <c r="M524" s="194"/>
      <c r="N524" s="194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4"/>
      <c r="Z524" s="194"/>
    </row>
    <row r="525" spans="1:26" ht="12.75" customHeight="1" x14ac:dyDescent="0.25">
      <c r="A525" s="194"/>
      <c r="B525" s="194"/>
      <c r="C525" s="194"/>
      <c r="D525" s="194"/>
      <c r="E525" s="194"/>
      <c r="F525" s="194"/>
      <c r="G525" s="194"/>
      <c r="H525" s="194"/>
      <c r="I525" s="194"/>
      <c r="J525" s="194"/>
      <c r="K525" s="194"/>
      <c r="L525" s="194"/>
      <c r="M525" s="194"/>
      <c r="N525" s="194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4"/>
      <c r="Z525" s="194"/>
    </row>
    <row r="526" spans="1:26" ht="12.75" customHeight="1" x14ac:dyDescent="0.25">
      <c r="A526" s="194"/>
      <c r="B526" s="194"/>
      <c r="C526" s="194"/>
      <c r="D526" s="194"/>
      <c r="E526" s="194"/>
      <c r="F526" s="194"/>
      <c r="G526" s="194"/>
      <c r="H526" s="194"/>
      <c r="I526" s="194"/>
      <c r="J526" s="194"/>
      <c r="K526" s="194"/>
      <c r="L526" s="194"/>
      <c r="M526" s="194"/>
      <c r="N526" s="194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4"/>
      <c r="Z526" s="194"/>
    </row>
    <row r="527" spans="1:26" ht="12.75" customHeight="1" x14ac:dyDescent="0.25">
      <c r="A527" s="194"/>
      <c r="B527" s="194"/>
      <c r="C527" s="194"/>
      <c r="D527" s="194"/>
      <c r="E527" s="194"/>
      <c r="F527" s="194"/>
      <c r="G527" s="194"/>
      <c r="H527" s="194"/>
      <c r="I527" s="194"/>
      <c r="J527" s="194"/>
      <c r="K527" s="194"/>
      <c r="L527" s="194"/>
      <c r="M527" s="194"/>
      <c r="N527" s="194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4"/>
      <c r="Z527" s="194"/>
    </row>
    <row r="528" spans="1:26" ht="12.75" customHeight="1" x14ac:dyDescent="0.25">
      <c r="A528" s="194"/>
      <c r="B528" s="194"/>
      <c r="C528" s="194"/>
      <c r="D528" s="194"/>
      <c r="E528" s="194"/>
      <c r="F528" s="194"/>
      <c r="G528" s="194"/>
      <c r="H528" s="194"/>
      <c r="I528" s="194"/>
      <c r="J528" s="194"/>
      <c r="K528" s="194"/>
      <c r="L528" s="194"/>
      <c r="M528" s="194"/>
      <c r="N528" s="194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4"/>
      <c r="Z528" s="194"/>
    </row>
    <row r="529" spans="1:26" ht="12.75" customHeight="1" x14ac:dyDescent="0.25">
      <c r="A529" s="194"/>
      <c r="B529" s="194"/>
      <c r="C529" s="194"/>
      <c r="D529" s="194"/>
      <c r="E529" s="194"/>
      <c r="F529" s="194"/>
      <c r="G529" s="194"/>
      <c r="H529" s="194"/>
      <c r="I529" s="194"/>
      <c r="J529" s="194"/>
      <c r="K529" s="194"/>
      <c r="L529" s="194"/>
      <c r="M529" s="194"/>
      <c r="N529" s="194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4"/>
      <c r="Z529" s="194"/>
    </row>
    <row r="530" spans="1:26" ht="12.75" customHeight="1" x14ac:dyDescent="0.25">
      <c r="A530" s="194"/>
      <c r="B530" s="194"/>
      <c r="C530" s="194"/>
      <c r="D530" s="194"/>
      <c r="E530" s="194"/>
      <c r="F530" s="194"/>
      <c r="G530" s="194"/>
      <c r="H530" s="194"/>
      <c r="I530" s="194"/>
      <c r="J530" s="194"/>
      <c r="K530" s="194"/>
      <c r="L530" s="194"/>
      <c r="M530" s="194"/>
      <c r="N530" s="194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4"/>
      <c r="Z530" s="194"/>
    </row>
    <row r="531" spans="1:26" ht="12.75" customHeight="1" x14ac:dyDescent="0.25">
      <c r="A531" s="194"/>
      <c r="B531" s="194"/>
      <c r="C531" s="194"/>
      <c r="D531" s="194"/>
      <c r="E531" s="194"/>
      <c r="F531" s="194"/>
      <c r="G531" s="194"/>
      <c r="H531" s="194"/>
      <c r="I531" s="194"/>
      <c r="J531" s="194"/>
      <c r="K531" s="194"/>
      <c r="L531" s="194"/>
      <c r="M531" s="194"/>
      <c r="N531" s="194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4"/>
      <c r="Z531" s="194"/>
    </row>
    <row r="532" spans="1:26" ht="12.75" customHeight="1" x14ac:dyDescent="0.25">
      <c r="A532" s="194"/>
      <c r="B532" s="194"/>
      <c r="C532" s="194"/>
      <c r="D532" s="194"/>
      <c r="E532" s="194"/>
      <c r="F532" s="194"/>
      <c r="G532" s="194"/>
      <c r="H532" s="194"/>
      <c r="I532" s="194"/>
      <c r="J532" s="194"/>
      <c r="K532" s="194"/>
      <c r="L532" s="194"/>
      <c r="M532" s="194"/>
      <c r="N532" s="194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4"/>
      <c r="Z532" s="194"/>
    </row>
    <row r="533" spans="1:26" ht="12.75" customHeight="1" x14ac:dyDescent="0.25">
      <c r="A533" s="194"/>
      <c r="B533" s="194"/>
      <c r="C533" s="194"/>
      <c r="D533" s="194"/>
      <c r="E533" s="194"/>
      <c r="F533" s="194"/>
      <c r="G533" s="194"/>
      <c r="H533" s="194"/>
      <c r="I533" s="194"/>
      <c r="J533" s="194"/>
      <c r="K533" s="194"/>
      <c r="L533" s="194"/>
      <c r="M533" s="194"/>
      <c r="N533" s="194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4"/>
      <c r="Z533" s="194"/>
    </row>
    <row r="534" spans="1:26" ht="12.75" customHeight="1" x14ac:dyDescent="0.25">
      <c r="A534" s="194"/>
      <c r="B534" s="194"/>
      <c r="C534" s="194"/>
      <c r="D534" s="194"/>
      <c r="E534" s="194"/>
      <c r="F534" s="194"/>
      <c r="G534" s="194"/>
      <c r="H534" s="194"/>
      <c r="I534" s="194"/>
      <c r="J534" s="194"/>
      <c r="K534" s="194"/>
      <c r="L534" s="194"/>
      <c r="M534" s="194"/>
      <c r="N534" s="194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4"/>
      <c r="Z534" s="194"/>
    </row>
    <row r="535" spans="1:26" ht="12.75" customHeight="1" x14ac:dyDescent="0.25">
      <c r="A535" s="194"/>
      <c r="B535" s="194"/>
      <c r="C535" s="194"/>
      <c r="D535" s="194"/>
      <c r="E535" s="194"/>
      <c r="F535" s="194"/>
      <c r="G535" s="194"/>
      <c r="H535" s="194"/>
      <c r="I535" s="194"/>
      <c r="J535" s="194"/>
      <c r="K535" s="194"/>
      <c r="L535" s="194"/>
      <c r="M535" s="194"/>
      <c r="N535" s="194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4"/>
      <c r="Z535" s="194"/>
    </row>
    <row r="536" spans="1:26" ht="12.75" customHeight="1" x14ac:dyDescent="0.25">
      <c r="A536" s="194"/>
      <c r="B536" s="194"/>
      <c r="C536" s="194"/>
      <c r="D536" s="194"/>
      <c r="E536" s="194"/>
      <c r="F536" s="194"/>
      <c r="G536" s="194"/>
      <c r="H536" s="194"/>
      <c r="I536" s="194"/>
      <c r="J536" s="194"/>
      <c r="K536" s="194"/>
      <c r="L536" s="194"/>
      <c r="M536" s="194"/>
      <c r="N536" s="194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4"/>
      <c r="Z536" s="194"/>
    </row>
    <row r="537" spans="1:26" ht="12.75" customHeight="1" x14ac:dyDescent="0.25">
      <c r="A537" s="194"/>
      <c r="B537" s="194"/>
      <c r="C537" s="194"/>
      <c r="D537" s="194"/>
      <c r="E537" s="194"/>
      <c r="F537" s="194"/>
      <c r="G537" s="194"/>
      <c r="H537" s="194"/>
      <c r="I537" s="194"/>
      <c r="J537" s="194"/>
      <c r="K537" s="194"/>
      <c r="L537" s="194"/>
      <c r="M537" s="194"/>
      <c r="N537" s="194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4"/>
      <c r="Z537" s="194"/>
    </row>
    <row r="538" spans="1:26" ht="12.75" customHeight="1" x14ac:dyDescent="0.25">
      <c r="A538" s="194"/>
      <c r="B538" s="194"/>
      <c r="C538" s="194"/>
      <c r="D538" s="194"/>
      <c r="E538" s="194"/>
      <c r="F538" s="194"/>
      <c r="G538" s="194"/>
      <c r="H538" s="194"/>
      <c r="I538" s="194"/>
      <c r="J538" s="194"/>
      <c r="K538" s="194"/>
      <c r="L538" s="194"/>
      <c r="M538" s="194"/>
      <c r="N538" s="194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4"/>
      <c r="Z538" s="194"/>
    </row>
    <row r="539" spans="1:26" ht="12.75" customHeight="1" x14ac:dyDescent="0.25">
      <c r="A539" s="194"/>
      <c r="B539" s="194"/>
      <c r="C539" s="194"/>
      <c r="D539" s="194"/>
      <c r="E539" s="194"/>
      <c r="F539" s="194"/>
      <c r="G539" s="194"/>
      <c r="H539" s="194"/>
      <c r="I539" s="194"/>
      <c r="J539" s="194"/>
      <c r="K539" s="194"/>
      <c r="L539" s="194"/>
      <c r="M539" s="194"/>
      <c r="N539" s="194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4"/>
      <c r="Z539" s="194"/>
    </row>
    <row r="540" spans="1:26" ht="12.75" customHeight="1" x14ac:dyDescent="0.25">
      <c r="A540" s="194"/>
      <c r="B540" s="194"/>
      <c r="C540" s="194"/>
      <c r="D540" s="194"/>
      <c r="E540" s="194"/>
      <c r="F540" s="194"/>
      <c r="G540" s="194"/>
      <c r="H540" s="194"/>
      <c r="I540" s="194"/>
      <c r="J540" s="194"/>
      <c r="K540" s="194"/>
      <c r="L540" s="194"/>
      <c r="M540" s="194"/>
      <c r="N540" s="194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4"/>
      <c r="Z540" s="194"/>
    </row>
    <row r="541" spans="1:26" ht="12.75" customHeight="1" x14ac:dyDescent="0.25">
      <c r="A541" s="194"/>
      <c r="B541" s="194"/>
      <c r="C541" s="194"/>
      <c r="D541" s="194"/>
      <c r="E541" s="194"/>
      <c r="F541" s="194"/>
      <c r="G541" s="194"/>
      <c r="H541" s="194"/>
      <c r="I541" s="194"/>
      <c r="J541" s="194"/>
      <c r="K541" s="194"/>
      <c r="L541" s="194"/>
      <c r="M541" s="194"/>
      <c r="N541" s="194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4"/>
      <c r="Z541" s="194"/>
    </row>
    <row r="542" spans="1:26" ht="12.75" customHeight="1" x14ac:dyDescent="0.25">
      <c r="A542" s="194"/>
      <c r="B542" s="194"/>
      <c r="C542" s="194"/>
      <c r="D542" s="194"/>
      <c r="E542" s="194"/>
      <c r="F542" s="194"/>
      <c r="G542" s="194"/>
      <c r="H542" s="194"/>
      <c r="I542" s="194"/>
      <c r="J542" s="194"/>
      <c r="K542" s="194"/>
      <c r="L542" s="194"/>
      <c r="M542" s="194"/>
      <c r="N542" s="194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4"/>
      <c r="Z542" s="194"/>
    </row>
    <row r="543" spans="1:26" ht="12.75" customHeight="1" x14ac:dyDescent="0.25">
      <c r="A543" s="194"/>
      <c r="B543" s="194"/>
      <c r="C543" s="194"/>
      <c r="D543" s="194"/>
      <c r="E543" s="194"/>
      <c r="F543" s="194"/>
      <c r="G543" s="194"/>
      <c r="H543" s="194"/>
      <c r="I543" s="194"/>
      <c r="J543" s="194"/>
      <c r="K543" s="194"/>
      <c r="L543" s="194"/>
      <c r="M543" s="194"/>
      <c r="N543" s="194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4"/>
      <c r="Z543" s="194"/>
    </row>
    <row r="544" spans="1:26" ht="12.75" customHeight="1" x14ac:dyDescent="0.25">
      <c r="A544" s="194"/>
      <c r="B544" s="194"/>
      <c r="C544" s="194"/>
      <c r="D544" s="194"/>
      <c r="E544" s="194"/>
      <c r="F544" s="194"/>
      <c r="G544" s="194"/>
      <c r="H544" s="194"/>
      <c r="I544" s="194"/>
      <c r="J544" s="194"/>
      <c r="K544" s="194"/>
      <c r="L544" s="194"/>
      <c r="M544" s="194"/>
      <c r="N544" s="194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4"/>
      <c r="Z544" s="194"/>
    </row>
    <row r="545" spans="1:26" ht="12.75" customHeight="1" x14ac:dyDescent="0.25">
      <c r="A545" s="194"/>
      <c r="B545" s="194"/>
      <c r="C545" s="194"/>
      <c r="D545" s="194"/>
      <c r="E545" s="194"/>
      <c r="F545" s="194"/>
      <c r="G545" s="194"/>
      <c r="H545" s="194"/>
      <c r="I545" s="194"/>
      <c r="J545" s="194"/>
      <c r="K545" s="194"/>
      <c r="L545" s="194"/>
      <c r="M545" s="194"/>
      <c r="N545" s="194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4"/>
      <c r="Z545" s="194"/>
    </row>
    <row r="546" spans="1:26" ht="12.75" customHeight="1" x14ac:dyDescent="0.25">
      <c r="A546" s="194"/>
      <c r="B546" s="194"/>
      <c r="C546" s="194"/>
      <c r="D546" s="194"/>
      <c r="E546" s="194"/>
      <c r="F546" s="194"/>
      <c r="G546" s="194"/>
      <c r="H546" s="194"/>
      <c r="I546" s="194"/>
      <c r="J546" s="194"/>
      <c r="K546" s="194"/>
      <c r="L546" s="194"/>
      <c r="M546" s="194"/>
      <c r="N546" s="194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4"/>
      <c r="Z546" s="194"/>
    </row>
    <row r="547" spans="1:26" ht="12.75" customHeight="1" x14ac:dyDescent="0.25">
      <c r="A547" s="194"/>
      <c r="B547" s="194"/>
      <c r="C547" s="194"/>
      <c r="D547" s="194"/>
      <c r="E547" s="194"/>
      <c r="F547" s="194"/>
      <c r="G547" s="194"/>
      <c r="H547" s="194"/>
      <c r="I547" s="194"/>
      <c r="J547" s="194"/>
      <c r="K547" s="194"/>
      <c r="L547" s="194"/>
      <c r="M547" s="194"/>
      <c r="N547" s="194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4"/>
      <c r="Z547" s="194"/>
    </row>
    <row r="548" spans="1:26" ht="12.75" customHeight="1" x14ac:dyDescent="0.25">
      <c r="A548" s="194"/>
      <c r="B548" s="194"/>
      <c r="C548" s="194"/>
      <c r="D548" s="194"/>
      <c r="E548" s="194"/>
      <c r="F548" s="194"/>
      <c r="G548" s="194"/>
      <c r="H548" s="194"/>
      <c r="I548" s="194"/>
      <c r="J548" s="194"/>
      <c r="K548" s="194"/>
      <c r="L548" s="194"/>
      <c r="M548" s="194"/>
      <c r="N548" s="194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4"/>
      <c r="Z548" s="194"/>
    </row>
    <row r="549" spans="1:26" ht="12.75" customHeight="1" x14ac:dyDescent="0.25">
      <c r="A549" s="194"/>
      <c r="B549" s="194"/>
      <c r="C549" s="194"/>
      <c r="D549" s="194"/>
      <c r="E549" s="194"/>
      <c r="F549" s="194"/>
      <c r="G549" s="194"/>
      <c r="H549" s="194"/>
      <c r="I549" s="194"/>
      <c r="J549" s="194"/>
      <c r="K549" s="194"/>
      <c r="L549" s="194"/>
      <c r="M549" s="194"/>
      <c r="N549" s="194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4"/>
      <c r="Z549" s="194"/>
    </row>
    <row r="550" spans="1:26" ht="12.75" customHeight="1" x14ac:dyDescent="0.25">
      <c r="A550" s="194"/>
      <c r="B550" s="194"/>
      <c r="C550" s="194"/>
      <c r="D550" s="194"/>
      <c r="E550" s="194"/>
      <c r="F550" s="194"/>
      <c r="G550" s="194"/>
      <c r="H550" s="194"/>
      <c r="I550" s="194"/>
      <c r="J550" s="194"/>
      <c r="K550" s="194"/>
      <c r="L550" s="194"/>
      <c r="M550" s="194"/>
      <c r="N550" s="194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4"/>
      <c r="Z550" s="194"/>
    </row>
    <row r="551" spans="1:26" ht="12.75" customHeight="1" x14ac:dyDescent="0.25">
      <c r="A551" s="194"/>
      <c r="B551" s="194"/>
      <c r="C551" s="194"/>
      <c r="D551" s="194"/>
      <c r="E551" s="194"/>
      <c r="F551" s="194"/>
      <c r="G551" s="194"/>
      <c r="H551" s="194"/>
      <c r="I551" s="194"/>
      <c r="J551" s="194"/>
      <c r="K551" s="194"/>
      <c r="L551" s="194"/>
      <c r="M551" s="194"/>
      <c r="N551" s="194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4"/>
      <c r="Z551" s="194"/>
    </row>
    <row r="552" spans="1:26" ht="12.75" customHeight="1" x14ac:dyDescent="0.25">
      <c r="A552" s="194"/>
      <c r="B552" s="194"/>
      <c r="C552" s="194"/>
      <c r="D552" s="194"/>
      <c r="E552" s="194"/>
      <c r="F552" s="194"/>
      <c r="G552" s="194"/>
      <c r="H552" s="194"/>
      <c r="I552" s="194"/>
      <c r="J552" s="194"/>
      <c r="K552" s="194"/>
      <c r="L552" s="194"/>
      <c r="M552" s="194"/>
      <c r="N552" s="194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4"/>
      <c r="Z552" s="194"/>
    </row>
    <row r="553" spans="1:26" ht="12.75" customHeight="1" x14ac:dyDescent="0.25">
      <c r="A553" s="194"/>
      <c r="B553" s="194"/>
      <c r="C553" s="194"/>
      <c r="D553" s="194"/>
      <c r="E553" s="194"/>
      <c r="F553" s="194"/>
      <c r="G553" s="194"/>
      <c r="H553" s="194"/>
      <c r="I553" s="194"/>
      <c r="J553" s="194"/>
      <c r="K553" s="194"/>
      <c r="L553" s="194"/>
      <c r="M553" s="194"/>
      <c r="N553" s="194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4"/>
      <c r="Z553" s="194"/>
    </row>
    <row r="554" spans="1:26" ht="12.75" customHeight="1" x14ac:dyDescent="0.25">
      <c r="A554" s="194"/>
      <c r="B554" s="194"/>
      <c r="C554" s="194"/>
      <c r="D554" s="194"/>
      <c r="E554" s="194"/>
      <c r="F554" s="194"/>
      <c r="G554" s="194"/>
      <c r="H554" s="194"/>
      <c r="I554" s="194"/>
      <c r="J554" s="194"/>
      <c r="K554" s="194"/>
      <c r="L554" s="194"/>
      <c r="M554" s="194"/>
      <c r="N554" s="194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4"/>
      <c r="Z554" s="194"/>
    </row>
    <row r="555" spans="1:26" ht="12.75" customHeight="1" x14ac:dyDescent="0.25">
      <c r="A555" s="194"/>
      <c r="B555" s="194"/>
      <c r="C555" s="194"/>
      <c r="D555" s="194"/>
      <c r="E555" s="194"/>
      <c r="F555" s="194"/>
      <c r="G555" s="194"/>
      <c r="H555" s="194"/>
      <c r="I555" s="194"/>
      <c r="J555" s="194"/>
      <c r="K555" s="194"/>
      <c r="L555" s="194"/>
      <c r="M555" s="194"/>
      <c r="N555" s="194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4"/>
      <c r="Z555" s="194"/>
    </row>
    <row r="556" spans="1:26" ht="12.75" customHeight="1" x14ac:dyDescent="0.25">
      <c r="A556" s="194"/>
      <c r="B556" s="194"/>
      <c r="C556" s="194"/>
      <c r="D556" s="194"/>
      <c r="E556" s="194"/>
      <c r="F556" s="194"/>
      <c r="G556" s="194"/>
      <c r="H556" s="194"/>
      <c r="I556" s="194"/>
      <c r="J556" s="194"/>
      <c r="K556" s="194"/>
      <c r="L556" s="194"/>
      <c r="M556" s="194"/>
      <c r="N556" s="194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4"/>
      <c r="Z556" s="194"/>
    </row>
    <row r="557" spans="1:26" ht="12.75" customHeight="1" x14ac:dyDescent="0.25">
      <c r="A557" s="194"/>
      <c r="B557" s="194"/>
      <c r="C557" s="194"/>
      <c r="D557" s="194"/>
      <c r="E557" s="194"/>
      <c r="F557" s="194"/>
      <c r="G557" s="194"/>
      <c r="H557" s="194"/>
      <c r="I557" s="194"/>
      <c r="J557" s="194"/>
      <c r="K557" s="194"/>
      <c r="L557" s="194"/>
      <c r="M557" s="194"/>
      <c r="N557" s="194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4"/>
      <c r="Z557" s="194"/>
    </row>
    <row r="558" spans="1:26" ht="12.75" customHeight="1" x14ac:dyDescent="0.25">
      <c r="A558" s="194"/>
      <c r="B558" s="194"/>
      <c r="C558" s="194"/>
      <c r="D558" s="194"/>
      <c r="E558" s="194"/>
      <c r="F558" s="194"/>
      <c r="G558" s="194"/>
      <c r="H558" s="194"/>
      <c r="I558" s="194"/>
      <c r="J558" s="194"/>
      <c r="K558" s="194"/>
      <c r="L558" s="194"/>
      <c r="M558" s="194"/>
      <c r="N558" s="194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4"/>
      <c r="Z558" s="194"/>
    </row>
    <row r="559" spans="1:26" ht="12.75" customHeight="1" x14ac:dyDescent="0.25">
      <c r="A559" s="194"/>
      <c r="B559" s="194"/>
      <c r="C559" s="194"/>
      <c r="D559" s="194"/>
      <c r="E559" s="194"/>
      <c r="F559" s="194"/>
      <c r="G559" s="194"/>
      <c r="H559" s="194"/>
      <c r="I559" s="194"/>
      <c r="J559" s="194"/>
      <c r="K559" s="194"/>
      <c r="L559" s="194"/>
      <c r="M559" s="194"/>
      <c r="N559" s="194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4"/>
      <c r="Z559" s="194"/>
    </row>
    <row r="560" spans="1:26" ht="12.75" customHeight="1" x14ac:dyDescent="0.25">
      <c r="A560" s="194"/>
      <c r="B560" s="194"/>
      <c r="C560" s="194"/>
      <c r="D560" s="194"/>
      <c r="E560" s="194"/>
      <c r="F560" s="194"/>
      <c r="G560" s="194"/>
      <c r="H560" s="194"/>
      <c r="I560" s="194"/>
      <c r="J560" s="194"/>
      <c r="K560" s="194"/>
      <c r="L560" s="194"/>
      <c r="M560" s="194"/>
      <c r="N560" s="194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4"/>
      <c r="Z560" s="194"/>
    </row>
    <row r="561" spans="1:26" ht="12.75" customHeight="1" x14ac:dyDescent="0.25">
      <c r="A561" s="194"/>
      <c r="B561" s="194"/>
      <c r="C561" s="194"/>
      <c r="D561" s="194"/>
      <c r="E561" s="194"/>
      <c r="F561" s="194"/>
      <c r="G561" s="194"/>
      <c r="H561" s="194"/>
      <c r="I561" s="194"/>
      <c r="J561" s="194"/>
      <c r="K561" s="194"/>
      <c r="L561" s="194"/>
      <c r="M561" s="194"/>
      <c r="N561" s="194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4"/>
      <c r="Z561" s="194"/>
    </row>
    <row r="562" spans="1:26" ht="12.75" customHeight="1" x14ac:dyDescent="0.25">
      <c r="A562" s="194"/>
      <c r="B562" s="194"/>
      <c r="C562" s="194"/>
      <c r="D562" s="194"/>
      <c r="E562" s="194"/>
      <c r="F562" s="194"/>
      <c r="G562" s="194"/>
      <c r="H562" s="194"/>
      <c r="I562" s="194"/>
      <c r="J562" s="194"/>
      <c r="K562" s="194"/>
      <c r="L562" s="194"/>
      <c r="M562" s="194"/>
      <c r="N562" s="194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4"/>
      <c r="Z562" s="194"/>
    </row>
    <row r="563" spans="1:26" ht="12.75" customHeight="1" x14ac:dyDescent="0.25">
      <c r="A563" s="194"/>
      <c r="B563" s="194"/>
      <c r="C563" s="194"/>
      <c r="D563" s="194"/>
      <c r="E563" s="194"/>
      <c r="F563" s="194"/>
      <c r="G563" s="194"/>
      <c r="H563" s="194"/>
      <c r="I563" s="194"/>
      <c r="J563" s="194"/>
      <c r="K563" s="194"/>
      <c r="L563" s="194"/>
      <c r="M563" s="194"/>
      <c r="N563" s="194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4"/>
      <c r="Z563" s="194"/>
    </row>
    <row r="564" spans="1:26" ht="12.75" customHeight="1" x14ac:dyDescent="0.25">
      <c r="A564" s="194"/>
      <c r="B564" s="194"/>
      <c r="C564" s="194"/>
      <c r="D564" s="194"/>
      <c r="E564" s="194"/>
      <c r="F564" s="194"/>
      <c r="G564" s="194"/>
      <c r="H564" s="194"/>
      <c r="I564" s="194"/>
      <c r="J564" s="194"/>
      <c r="K564" s="194"/>
      <c r="L564" s="194"/>
      <c r="M564" s="194"/>
      <c r="N564" s="194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4"/>
      <c r="Z564" s="194"/>
    </row>
    <row r="565" spans="1:26" ht="12.75" customHeight="1" x14ac:dyDescent="0.25">
      <c r="A565" s="194"/>
      <c r="B565" s="194"/>
      <c r="C565" s="194"/>
      <c r="D565" s="194"/>
      <c r="E565" s="194"/>
      <c r="F565" s="194"/>
      <c r="G565" s="194"/>
      <c r="H565" s="194"/>
      <c r="I565" s="194"/>
      <c r="J565" s="194"/>
      <c r="K565" s="194"/>
      <c r="L565" s="194"/>
      <c r="M565" s="194"/>
      <c r="N565" s="194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4"/>
      <c r="Z565" s="194"/>
    </row>
    <row r="566" spans="1:26" ht="12.75" customHeight="1" x14ac:dyDescent="0.25">
      <c r="A566" s="194"/>
      <c r="B566" s="194"/>
      <c r="C566" s="194"/>
      <c r="D566" s="194"/>
      <c r="E566" s="194"/>
      <c r="F566" s="194"/>
      <c r="G566" s="194"/>
      <c r="H566" s="194"/>
      <c r="I566" s="194"/>
      <c r="J566" s="194"/>
      <c r="K566" s="194"/>
      <c r="L566" s="194"/>
      <c r="M566" s="194"/>
      <c r="N566" s="194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4"/>
      <c r="Z566" s="194"/>
    </row>
    <row r="567" spans="1:26" ht="12.75" customHeight="1" x14ac:dyDescent="0.25">
      <c r="A567" s="194"/>
      <c r="B567" s="194"/>
      <c r="C567" s="194"/>
      <c r="D567" s="194"/>
      <c r="E567" s="194"/>
      <c r="F567" s="194"/>
      <c r="G567" s="194"/>
      <c r="H567" s="194"/>
      <c r="I567" s="194"/>
      <c r="J567" s="194"/>
      <c r="K567" s="194"/>
      <c r="L567" s="194"/>
      <c r="M567" s="194"/>
      <c r="N567" s="194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4"/>
      <c r="Z567" s="194"/>
    </row>
    <row r="568" spans="1:26" ht="12.75" customHeight="1" x14ac:dyDescent="0.25">
      <c r="A568" s="194"/>
      <c r="B568" s="194"/>
      <c r="C568" s="194"/>
      <c r="D568" s="194"/>
      <c r="E568" s="194"/>
      <c r="F568" s="194"/>
      <c r="G568" s="194"/>
      <c r="H568" s="194"/>
      <c r="I568" s="194"/>
      <c r="J568" s="194"/>
      <c r="K568" s="194"/>
      <c r="L568" s="194"/>
      <c r="M568" s="194"/>
      <c r="N568" s="194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4"/>
      <c r="Z568" s="194"/>
    </row>
    <row r="569" spans="1:26" ht="12.75" customHeight="1" x14ac:dyDescent="0.25">
      <c r="A569" s="194"/>
      <c r="B569" s="194"/>
      <c r="C569" s="194"/>
      <c r="D569" s="194"/>
      <c r="E569" s="194"/>
      <c r="F569" s="194"/>
      <c r="G569" s="194"/>
      <c r="H569" s="194"/>
      <c r="I569" s="194"/>
      <c r="J569" s="194"/>
      <c r="K569" s="194"/>
      <c r="L569" s="194"/>
      <c r="M569" s="194"/>
      <c r="N569" s="194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4"/>
      <c r="Z569" s="194"/>
    </row>
    <row r="570" spans="1:26" ht="12.75" customHeight="1" x14ac:dyDescent="0.25">
      <c r="A570" s="194"/>
      <c r="B570" s="194"/>
      <c r="C570" s="194"/>
      <c r="D570" s="194"/>
      <c r="E570" s="194"/>
      <c r="F570" s="194"/>
      <c r="G570" s="194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</row>
    <row r="571" spans="1:26" ht="12.75" customHeight="1" x14ac:dyDescent="0.25">
      <c r="A571" s="194"/>
      <c r="B571" s="194"/>
      <c r="C571" s="194"/>
      <c r="D571" s="194"/>
      <c r="E571" s="194"/>
      <c r="F571" s="194"/>
      <c r="G571" s="194"/>
      <c r="H571" s="194"/>
      <c r="I571" s="194"/>
      <c r="J571" s="194"/>
      <c r="K571" s="194"/>
      <c r="L571" s="194"/>
      <c r="M571" s="194"/>
      <c r="N571" s="194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4"/>
      <c r="Z571" s="194"/>
    </row>
    <row r="572" spans="1:26" ht="12.75" customHeight="1" x14ac:dyDescent="0.25">
      <c r="A572" s="194"/>
      <c r="B572" s="194"/>
      <c r="C572" s="194"/>
      <c r="D572" s="194"/>
      <c r="E572" s="194"/>
      <c r="F572" s="194"/>
      <c r="G572" s="194"/>
      <c r="H572" s="194"/>
      <c r="I572" s="194"/>
      <c r="J572" s="194"/>
      <c r="K572" s="194"/>
      <c r="L572" s="194"/>
      <c r="M572" s="194"/>
      <c r="N572" s="194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4"/>
      <c r="Z572" s="194"/>
    </row>
    <row r="573" spans="1:26" ht="12.75" customHeight="1" x14ac:dyDescent="0.25">
      <c r="A573" s="194"/>
      <c r="B573" s="194"/>
      <c r="C573" s="194"/>
      <c r="D573" s="194"/>
      <c r="E573" s="194"/>
      <c r="F573" s="194"/>
      <c r="G573" s="194"/>
      <c r="H573" s="194"/>
      <c r="I573" s="194"/>
      <c r="J573" s="194"/>
      <c r="K573" s="194"/>
      <c r="L573" s="194"/>
      <c r="M573" s="194"/>
      <c r="N573" s="194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4"/>
      <c r="Z573" s="194"/>
    </row>
    <row r="574" spans="1:26" ht="12.75" customHeight="1" x14ac:dyDescent="0.25">
      <c r="A574" s="194"/>
      <c r="B574" s="194"/>
      <c r="C574" s="194"/>
      <c r="D574" s="194"/>
      <c r="E574" s="194"/>
      <c r="F574" s="194"/>
      <c r="G574" s="194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</row>
    <row r="575" spans="1:26" ht="12.75" customHeight="1" x14ac:dyDescent="0.25">
      <c r="A575" s="194"/>
      <c r="B575" s="194"/>
      <c r="C575" s="194"/>
      <c r="D575" s="194"/>
      <c r="E575" s="194"/>
      <c r="F575" s="194"/>
      <c r="G575" s="194"/>
      <c r="H575" s="194"/>
      <c r="I575" s="194"/>
      <c r="J575" s="194"/>
      <c r="K575" s="194"/>
      <c r="L575" s="194"/>
      <c r="M575" s="194"/>
      <c r="N575" s="194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4"/>
      <c r="Z575" s="194"/>
    </row>
    <row r="576" spans="1:26" ht="12.75" customHeight="1" x14ac:dyDescent="0.25">
      <c r="A576" s="194"/>
      <c r="B576" s="194"/>
      <c r="C576" s="194"/>
      <c r="D576" s="194"/>
      <c r="E576" s="194"/>
      <c r="F576" s="194"/>
      <c r="G576" s="194"/>
      <c r="H576" s="194"/>
      <c r="I576" s="194"/>
      <c r="J576" s="194"/>
      <c r="K576" s="194"/>
      <c r="L576" s="194"/>
      <c r="M576" s="194"/>
      <c r="N576" s="194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4"/>
      <c r="Z576" s="194"/>
    </row>
    <row r="577" spans="1:26" ht="12.75" customHeight="1" x14ac:dyDescent="0.25">
      <c r="A577" s="194"/>
      <c r="B577" s="194"/>
      <c r="C577" s="194"/>
      <c r="D577" s="194"/>
      <c r="E577" s="194"/>
      <c r="F577" s="194"/>
      <c r="G577" s="194"/>
      <c r="H577" s="194"/>
      <c r="I577" s="194"/>
      <c r="J577" s="194"/>
      <c r="K577" s="194"/>
      <c r="L577" s="194"/>
      <c r="M577" s="194"/>
      <c r="N577" s="194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4"/>
      <c r="Z577" s="194"/>
    </row>
    <row r="578" spans="1:26" ht="12.75" customHeight="1" x14ac:dyDescent="0.25">
      <c r="A578" s="194"/>
      <c r="B578" s="194"/>
      <c r="C578" s="194"/>
      <c r="D578" s="194"/>
      <c r="E578" s="194"/>
      <c r="F578" s="194"/>
      <c r="G578" s="194"/>
      <c r="H578" s="194"/>
      <c r="I578" s="194"/>
      <c r="J578" s="194"/>
      <c r="K578" s="194"/>
      <c r="L578" s="194"/>
      <c r="M578" s="194"/>
      <c r="N578" s="194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4"/>
      <c r="Z578" s="194"/>
    </row>
    <row r="579" spans="1:26" ht="12.75" customHeight="1" x14ac:dyDescent="0.25">
      <c r="A579" s="194"/>
      <c r="B579" s="194"/>
      <c r="C579" s="194"/>
      <c r="D579" s="194"/>
      <c r="E579" s="194"/>
      <c r="F579" s="194"/>
      <c r="G579" s="194"/>
      <c r="H579" s="194"/>
      <c r="I579" s="194"/>
      <c r="J579" s="194"/>
      <c r="K579" s="194"/>
      <c r="L579" s="194"/>
      <c r="M579" s="194"/>
      <c r="N579" s="194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4"/>
      <c r="Z579" s="194"/>
    </row>
    <row r="580" spans="1:26" ht="12.75" customHeight="1" x14ac:dyDescent="0.25">
      <c r="A580" s="194"/>
      <c r="B580" s="194"/>
      <c r="C580" s="194"/>
      <c r="D580" s="194"/>
      <c r="E580" s="194"/>
      <c r="F580" s="194"/>
      <c r="G580" s="194"/>
      <c r="H580" s="194"/>
      <c r="I580" s="194"/>
      <c r="J580" s="194"/>
      <c r="K580" s="194"/>
      <c r="L580" s="194"/>
      <c r="M580" s="194"/>
      <c r="N580" s="194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4"/>
      <c r="Z580" s="194"/>
    </row>
    <row r="581" spans="1:26" ht="12.75" customHeight="1" x14ac:dyDescent="0.25">
      <c r="A581" s="194"/>
      <c r="B581" s="194"/>
      <c r="C581" s="194"/>
      <c r="D581" s="194"/>
      <c r="E581" s="194"/>
      <c r="F581" s="194"/>
      <c r="G581" s="194"/>
      <c r="H581" s="194"/>
      <c r="I581" s="194"/>
      <c r="J581" s="194"/>
      <c r="K581" s="194"/>
      <c r="L581" s="194"/>
      <c r="M581" s="194"/>
      <c r="N581" s="194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4"/>
      <c r="Z581" s="194"/>
    </row>
    <row r="582" spans="1:26" ht="12.75" customHeight="1" x14ac:dyDescent="0.25">
      <c r="A582" s="194"/>
      <c r="B582" s="194"/>
      <c r="C582" s="194"/>
      <c r="D582" s="194"/>
      <c r="E582" s="194"/>
      <c r="F582" s="194"/>
      <c r="G582" s="194"/>
      <c r="H582" s="194"/>
      <c r="I582" s="194"/>
      <c r="J582" s="194"/>
      <c r="K582" s="194"/>
      <c r="L582" s="194"/>
      <c r="M582" s="194"/>
      <c r="N582" s="194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4"/>
      <c r="Z582" s="194"/>
    </row>
    <row r="583" spans="1:26" ht="12.75" customHeight="1" x14ac:dyDescent="0.25">
      <c r="A583" s="194"/>
      <c r="B583" s="194"/>
      <c r="C583" s="194"/>
      <c r="D583" s="194"/>
      <c r="E583" s="194"/>
      <c r="F583" s="194"/>
      <c r="G583" s="194"/>
      <c r="H583" s="194"/>
      <c r="I583" s="194"/>
      <c r="J583" s="194"/>
      <c r="K583" s="194"/>
      <c r="L583" s="194"/>
      <c r="M583" s="194"/>
      <c r="N583" s="194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4"/>
      <c r="Z583" s="194"/>
    </row>
    <row r="584" spans="1:26" ht="12.75" customHeight="1" x14ac:dyDescent="0.25">
      <c r="A584" s="194"/>
      <c r="B584" s="194"/>
      <c r="C584" s="194"/>
      <c r="D584" s="194"/>
      <c r="E584" s="194"/>
      <c r="F584" s="194"/>
      <c r="G584" s="194"/>
      <c r="H584" s="194"/>
      <c r="I584" s="194"/>
      <c r="J584" s="194"/>
      <c r="K584" s="194"/>
      <c r="L584" s="194"/>
      <c r="M584" s="194"/>
      <c r="N584" s="194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4"/>
      <c r="Z584" s="194"/>
    </row>
    <row r="585" spans="1:26" ht="12.75" customHeight="1" x14ac:dyDescent="0.25">
      <c r="A585" s="194"/>
      <c r="B585" s="194"/>
      <c r="C585" s="194"/>
      <c r="D585" s="194"/>
      <c r="E585" s="194"/>
      <c r="F585" s="194"/>
      <c r="G585" s="194"/>
      <c r="H585" s="194"/>
      <c r="I585" s="194"/>
      <c r="J585" s="194"/>
      <c r="K585" s="194"/>
      <c r="L585" s="194"/>
      <c r="M585" s="194"/>
      <c r="N585" s="194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4"/>
      <c r="Z585" s="194"/>
    </row>
    <row r="586" spans="1:26" ht="12.75" customHeight="1" x14ac:dyDescent="0.25">
      <c r="A586" s="194"/>
      <c r="B586" s="194"/>
      <c r="C586" s="194"/>
      <c r="D586" s="194"/>
      <c r="E586" s="194"/>
      <c r="F586" s="194"/>
      <c r="G586" s="194"/>
      <c r="H586" s="194"/>
      <c r="I586" s="194"/>
      <c r="J586" s="194"/>
      <c r="K586" s="194"/>
      <c r="L586" s="194"/>
      <c r="M586" s="194"/>
      <c r="N586" s="194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4"/>
      <c r="Z586" s="194"/>
    </row>
    <row r="587" spans="1:26" ht="12.75" customHeight="1" x14ac:dyDescent="0.25">
      <c r="A587" s="194"/>
      <c r="B587" s="194"/>
      <c r="C587" s="194"/>
      <c r="D587" s="194"/>
      <c r="E587" s="194"/>
      <c r="F587" s="194"/>
      <c r="G587" s="194"/>
      <c r="H587" s="194"/>
      <c r="I587" s="194"/>
      <c r="J587" s="194"/>
      <c r="K587" s="194"/>
      <c r="L587" s="194"/>
      <c r="M587" s="194"/>
      <c r="N587" s="194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4"/>
      <c r="Z587" s="194"/>
    </row>
    <row r="588" spans="1:26" ht="12.75" customHeight="1" x14ac:dyDescent="0.25">
      <c r="A588" s="194"/>
      <c r="B588" s="194"/>
      <c r="C588" s="194"/>
      <c r="D588" s="194"/>
      <c r="E588" s="194"/>
      <c r="F588" s="194"/>
      <c r="G588" s="194"/>
      <c r="H588" s="194"/>
      <c r="I588" s="194"/>
      <c r="J588" s="194"/>
      <c r="K588" s="194"/>
      <c r="L588" s="194"/>
      <c r="M588" s="194"/>
      <c r="N588" s="194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4"/>
      <c r="Z588" s="194"/>
    </row>
    <row r="589" spans="1:26" ht="12.75" customHeight="1" x14ac:dyDescent="0.25">
      <c r="A589" s="194"/>
      <c r="B589" s="194"/>
      <c r="C589" s="194"/>
      <c r="D589" s="194"/>
      <c r="E589" s="194"/>
      <c r="F589" s="194"/>
      <c r="G589" s="194"/>
      <c r="H589" s="194"/>
      <c r="I589" s="194"/>
      <c r="J589" s="194"/>
      <c r="K589" s="194"/>
      <c r="L589" s="194"/>
      <c r="M589" s="194"/>
      <c r="N589" s="194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4"/>
      <c r="Z589" s="194"/>
    </row>
    <row r="590" spans="1:26" ht="12.75" customHeight="1" x14ac:dyDescent="0.25">
      <c r="A590" s="194"/>
      <c r="B590" s="194"/>
      <c r="C590" s="194"/>
      <c r="D590" s="194"/>
      <c r="E590" s="194"/>
      <c r="F590" s="194"/>
      <c r="G590" s="194"/>
      <c r="H590" s="194"/>
      <c r="I590" s="194"/>
      <c r="J590" s="194"/>
      <c r="K590" s="194"/>
      <c r="L590" s="194"/>
      <c r="M590" s="194"/>
      <c r="N590" s="194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4"/>
      <c r="Z590" s="194"/>
    </row>
    <row r="591" spans="1:26" ht="12.75" customHeight="1" x14ac:dyDescent="0.25">
      <c r="A591" s="194"/>
      <c r="B591" s="194"/>
      <c r="C591" s="194"/>
      <c r="D591" s="194"/>
      <c r="E591" s="194"/>
      <c r="F591" s="194"/>
      <c r="G591" s="194"/>
      <c r="H591" s="194"/>
      <c r="I591" s="194"/>
      <c r="J591" s="194"/>
      <c r="K591" s="194"/>
      <c r="L591" s="194"/>
      <c r="M591" s="194"/>
      <c r="N591" s="194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4"/>
      <c r="Z591" s="194"/>
    </row>
    <row r="592" spans="1:26" ht="12.75" customHeight="1" x14ac:dyDescent="0.25">
      <c r="A592" s="194"/>
      <c r="B592" s="194"/>
      <c r="C592" s="194"/>
      <c r="D592" s="194"/>
      <c r="E592" s="194"/>
      <c r="F592" s="194"/>
      <c r="G592" s="194"/>
      <c r="H592" s="194"/>
      <c r="I592" s="194"/>
      <c r="J592" s="194"/>
      <c r="K592" s="194"/>
      <c r="L592" s="194"/>
      <c r="M592" s="194"/>
      <c r="N592" s="194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4"/>
      <c r="Z592" s="194"/>
    </row>
    <row r="593" spans="1:26" ht="12.75" customHeight="1" x14ac:dyDescent="0.25">
      <c r="A593" s="194"/>
      <c r="B593" s="194"/>
      <c r="C593" s="194"/>
      <c r="D593" s="194"/>
      <c r="E593" s="194"/>
      <c r="F593" s="194"/>
      <c r="G593" s="194"/>
      <c r="H593" s="194"/>
      <c r="I593" s="194"/>
      <c r="J593" s="194"/>
      <c r="K593" s="194"/>
      <c r="L593" s="194"/>
      <c r="M593" s="194"/>
      <c r="N593" s="194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4"/>
      <c r="Z593" s="194"/>
    </row>
    <row r="594" spans="1:26" ht="12.75" customHeight="1" x14ac:dyDescent="0.25">
      <c r="A594" s="194"/>
      <c r="B594" s="194"/>
      <c r="C594" s="194"/>
      <c r="D594" s="194"/>
      <c r="E594" s="194"/>
      <c r="F594" s="194"/>
      <c r="G594" s="194"/>
      <c r="H594" s="194"/>
      <c r="I594" s="194"/>
      <c r="J594" s="194"/>
      <c r="K594" s="194"/>
      <c r="L594" s="194"/>
      <c r="M594" s="194"/>
      <c r="N594" s="194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4"/>
      <c r="Z594" s="194"/>
    </row>
    <row r="595" spans="1:26" ht="12.75" customHeight="1" x14ac:dyDescent="0.25">
      <c r="A595" s="194"/>
      <c r="B595" s="194"/>
      <c r="C595" s="194"/>
      <c r="D595" s="194"/>
      <c r="E595" s="194"/>
      <c r="F595" s="194"/>
      <c r="G595" s="194"/>
      <c r="H595" s="194"/>
      <c r="I595" s="194"/>
      <c r="J595" s="194"/>
      <c r="K595" s="194"/>
      <c r="L595" s="194"/>
      <c r="M595" s="194"/>
      <c r="N595" s="194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4"/>
      <c r="Z595" s="194"/>
    </row>
    <row r="596" spans="1:26" ht="12.75" customHeight="1" x14ac:dyDescent="0.25">
      <c r="A596" s="194"/>
      <c r="B596" s="194"/>
      <c r="C596" s="194"/>
      <c r="D596" s="194"/>
      <c r="E596" s="194"/>
      <c r="F596" s="194"/>
      <c r="G596" s="194"/>
      <c r="H596" s="194"/>
      <c r="I596" s="194"/>
      <c r="J596" s="194"/>
      <c r="K596" s="194"/>
      <c r="L596" s="194"/>
      <c r="M596" s="194"/>
      <c r="N596" s="194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4"/>
      <c r="Z596" s="194"/>
    </row>
    <row r="597" spans="1:26" ht="12.75" customHeight="1" x14ac:dyDescent="0.25">
      <c r="A597" s="194"/>
      <c r="B597" s="194"/>
      <c r="C597" s="194"/>
      <c r="D597" s="194"/>
      <c r="E597" s="194"/>
      <c r="F597" s="194"/>
      <c r="G597" s="194"/>
      <c r="H597" s="194"/>
      <c r="I597" s="194"/>
      <c r="J597" s="194"/>
      <c r="K597" s="194"/>
      <c r="L597" s="194"/>
      <c r="M597" s="194"/>
      <c r="N597" s="194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4"/>
      <c r="Z597" s="194"/>
    </row>
    <row r="598" spans="1:26" ht="12.75" customHeight="1" x14ac:dyDescent="0.25">
      <c r="A598" s="194"/>
      <c r="B598" s="194"/>
      <c r="C598" s="194"/>
      <c r="D598" s="194"/>
      <c r="E598" s="194"/>
      <c r="F598" s="194"/>
      <c r="G598" s="194"/>
      <c r="H598" s="194"/>
      <c r="I598" s="194"/>
      <c r="J598" s="194"/>
      <c r="K598" s="194"/>
      <c r="L598" s="194"/>
      <c r="M598" s="194"/>
      <c r="N598" s="194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4"/>
      <c r="Z598" s="194"/>
    </row>
    <row r="599" spans="1:26" ht="12.75" customHeight="1" x14ac:dyDescent="0.25">
      <c r="A599" s="194"/>
      <c r="B599" s="194"/>
      <c r="C599" s="194"/>
      <c r="D599" s="194"/>
      <c r="E599" s="194"/>
      <c r="F599" s="194"/>
      <c r="G599" s="194"/>
      <c r="H599" s="194"/>
      <c r="I599" s="194"/>
      <c r="J599" s="194"/>
      <c r="K599" s="194"/>
      <c r="L599" s="194"/>
      <c r="M599" s="194"/>
      <c r="N599" s="194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4"/>
      <c r="Z599" s="194"/>
    </row>
    <row r="600" spans="1:26" ht="12.75" customHeight="1" x14ac:dyDescent="0.25">
      <c r="A600" s="194"/>
      <c r="B600" s="194"/>
      <c r="C600" s="194"/>
      <c r="D600" s="194"/>
      <c r="E600" s="194"/>
      <c r="F600" s="194"/>
      <c r="G600" s="194"/>
      <c r="H600" s="194"/>
      <c r="I600" s="194"/>
      <c r="J600" s="194"/>
      <c r="K600" s="194"/>
      <c r="L600" s="194"/>
      <c r="M600" s="194"/>
      <c r="N600" s="194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4"/>
      <c r="Z600" s="194"/>
    </row>
    <row r="601" spans="1:26" ht="12.75" customHeight="1" x14ac:dyDescent="0.25">
      <c r="A601" s="194"/>
      <c r="B601" s="194"/>
      <c r="C601" s="194"/>
      <c r="D601" s="194"/>
      <c r="E601" s="194"/>
      <c r="F601" s="194"/>
      <c r="G601" s="194"/>
      <c r="H601" s="194"/>
      <c r="I601" s="194"/>
      <c r="J601" s="194"/>
      <c r="K601" s="194"/>
      <c r="L601" s="194"/>
      <c r="M601" s="194"/>
      <c r="N601" s="194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4"/>
      <c r="Z601" s="194"/>
    </row>
    <row r="602" spans="1:26" ht="12.75" customHeight="1" x14ac:dyDescent="0.25">
      <c r="A602" s="194"/>
      <c r="B602" s="194"/>
      <c r="C602" s="194"/>
      <c r="D602" s="194"/>
      <c r="E602" s="194"/>
      <c r="F602" s="194"/>
      <c r="G602" s="194"/>
      <c r="H602" s="194"/>
      <c r="I602" s="194"/>
      <c r="J602" s="194"/>
      <c r="K602" s="194"/>
      <c r="L602" s="194"/>
      <c r="M602" s="194"/>
      <c r="N602" s="194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4"/>
      <c r="Z602" s="194"/>
    </row>
    <row r="603" spans="1:26" ht="12.75" customHeight="1" x14ac:dyDescent="0.25">
      <c r="A603" s="194"/>
      <c r="B603" s="194"/>
      <c r="C603" s="194"/>
      <c r="D603" s="194"/>
      <c r="E603" s="194"/>
      <c r="F603" s="194"/>
      <c r="G603" s="194"/>
      <c r="H603" s="194"/>
      <c r="I603" s="194"/>
      <c r="J603" s="194"/>
      <c r="K603" s="194"/>
      <c r="L603" s="194"/>
      <c r="M603" s="194"/>
      <c r="N603" s="194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4"/>
      <c r="Z603" s="194"/>
    </row>
    <row r="604" spans="1:26" ht="12.75" customHeight="1" x14ac:dyDescent="0.25">
      <c r="A604" s="194"/>
      <c r="B604" s="194"/>
      <c r="C604" s="194"/>
      <c r="D604" s="194"/>
      <c r="E604" s="194"/>
      <c r="F604" s="194"/>
      <c r="G604" s="194"/>
      <c r="H604" s="194"/>
      <c r="I604" s="194"/>
      <c r="J604" s="194"/>
      <c r="K604" s="194"/>
      <c r="L604" s="194"/>
      <c r="M604" s="194"/>
      <c r="N604" s="194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4"/>
      <c r="Z604" s="194"/>
    </row>
    <row r="605" spans="1:26" ht="12.75" customHeight="1" x14ac:dyDescent="0.25">
      <c r="A605" s="194"/>
      <c r="B605" s="194"/>
      <c r="C605" s="194"/>
      <c r="D605" s="194"/>
      <c r="E605" s="194"/>
      <c r="F605" s="194"/>
      <c r="G605" s="194"/>
      <c r="H605" s="194"/>
      <c r="I605" s="194"/>
      <c r="J605" s="194"/>
      <c r="K605" s="194"/>
      <c r="L605" s="194"/>
      <c r="M605" s="194"/>
      <c r="N605" s="194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4"/>
      <c r="Z605" s="194"/>
    </row>
    <row r="606" spans="1:26" ht="12.75" customHeight="1" x14ac:dyDescent="0.25">
      <c r="A606" s="194"/>
      <c r="B606" s="194"/>
      <c r="C606" s="194"/>
      <c r="D606" s="194"/>
      <c r="E606" s="194"/>
      <c r="F606" s="194"/>
      <c r="G606" s="194"/>
      <c r="H606" s="194"/>
      <c r="I606" s="194"/>
      <c r="J606" s="194"/>
      <c r="K606" s="194"/>
      <c r="L606" s="194"/>
      <c r="M606" s="194"/>
      <c r="N606" s="194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4"/>
      <c r="Z606" s="194"/>
    </row>
    <row r="607" spans="1:26" ht="12.75" customHeight="1" x14ac:dyDescent="0.25">
      <c r="A607" s="194"/>
      <c r="B607" s="194"/>
      <c r="C607" s="194"/>
      <c r="D607" s="194"/>
      <c r="E607" s="194"/>
      <c r="F607" s="194"/>
      <c r="G607" s="194"/>
      <c r="H607" s="194"/>
      <c r="I607" s="194"/>
      <c r="J607" s="194"/>
      <c r="K607" s="194"/>
      <c r="L607" s="194"/>
      <c r="M607" s="194"/>
      <c r="N607" s="194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4"/>
      <c r="Z607" s="194"/>
    </row>
    <row r="608" spans="1:26" ht="12.75" customHeight="1" x14ac:dyDescent="0.25">
      <c r="A608" s="194"/>
      <c r="B608" s="194"/>
      <c r="C608" s="194"/>
      <c r="D608" s="194"/>
      <c r="E608" s="194"/>
      <c r="F608" s="194"/>
      <c r="G608" s="194"/>
      <c r="H608" s="194"/>
      <c r="I608" s="194"/>
      <c r="J608" s="194"/>
      <c r="K608" s="194"/>
      <c r="L608" s="194"/>
      <c r="M608" s="194"/>
      <c r="N608" s="194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4"/>
      <c r="Z608" s="194"/>
    </row>
    <row r="609" spans="1:26" ht="12.75" customHeight="1" x14ac:dyDescent="0.25">
      <c r="A609" s="194"/>
      <c r="B609" s="194"/>
      <c r="C609" s="194"/>
      <c r="D609" s="194"/>
      <c r="E609" s="194"/>
      <c r="F609" s="194"/>
      <c r="G609" s="194"/>
      <c r="H609" s="194"/>
      <c r="I609" s="194"/>
      <c r="J609" s="194"/>
      <c r="K609" s="194"/>
      <c r="L609" s="194"/>
      <c r="M609" s="194"/>
      <c r="N609" s="194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4"/>
      <c r="Z609" s="194"/>
    </row>
    <row r="610" spans="1:26" ht="12.75" customHeight="1" x14ac:dyDescent="0.25">
      <c r="A610" s="194"/>
      <c r="B610" s="194"/>
      <c r="C610" s="194"/>
      <c r="D610" s="194"/>
      <c r="E610" s="194"/>
      <c r="F610" s="194"/>
      <c r="G610" s="194"/>
      <c r="H610" s="194"/>
      <c r="I610" s="194"/>
      <c r="J610" s="194"/>
      <c r="K610" s="194"/>
      <c r="L610" s="194"/>
      <c r="M610" s="194"/>
      <c r="N610" s="194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4"/>
      <c r="Z610" s="194"/>
    </row>
    <row r="611" spans="1:26" ht="12.75" customHeight="1" x14ac:dyDescent="0.25">
      <c r="A611" s="194"/>
      <c r="B611" s="194"/>
      <c r="C611" s="194"/>
      <c r="D611" s="194"/>
      <c r="E611" s="194"/>
      <c r="F611" s="194"/>
      <c r="G611" s="194"/>
      <c r="H611" s="194"/>
      <c r="I611" s="194"/>
      <c r="J611" s="194"/>
      <c r="K611" s="194"/>
      <c r="L611" s="194"/>
      <c r="M611" s="194"/>
      <c r="N611" s="194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4"/>
      <c r="Z611" s="194"/>
    </row>
    <row r="612" spans="1:26" ht="12.75" customHeight="1" x14ac:dyDescent="0.25">
      <c r="A612" s="194"/>
      <c r="B612" s="194"/>
      <c r="C612" s="194"/>
      <c r="D612" s="194"/>
      <c r="E612" s="194"/>
      <c r="F612" s="194"/>
      <c r="G612" s="194"/>
      <c r="H612" s="194"/>
      <c r="I612" s="194"/>
      <c r="J612" s="194"/>
      <c r="K612" s="194"/>
      <c r="L612" s="194"/>
      <c r="M612" s="194"/>
      <c r="N612" s="194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4"/>
      <c r="Z612" s="194"/>
    </row>
    <row r="613" spans="1:26" ht="12.75" customHeight="1" x14ac:dyDescent="0.25">
      <c r="A613" s="194"/>
      <c r="B613" s="194"/>
      <c r="C613" s="194"/>
      <c r="D613" s="194"/>
      <c r="E613" s="194"/>
      <c r="F613" s="194"/>
      <c r="G613" s="194"/>
      <c r="H613" s="194"/>
      <c r="I613" s="194"/>
      <c r="J613" s="194"/>
      <c r="K613" s="194"/>
      <c r="L613" s="194"/>
      <c r="M613" s="194"/>
      <c r="N613" s="194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4"/>
      <c r="Z613" s="194"/>
    </row>
    <row r="614" spans="1:26" ht="12.75" customHeight="1" x14ac:dyDescent="0.25">
      <c r="A614" s="194"/>
      <c r="B614" s="194"/>
      <c r="C614" s="194"/>
      <c r="D614" s="194"/>
      <c r="E614" s="194"/>
      <c r="F614" s="194"/>
      <c r="G614" s="194"/>
      <c r="H614" s="194"/>
      <c r="I614" s="194"/>
      <c r="J614" s="194"/>
      <c r="K614" s="194"/>
      <c r="L614" s="194"/>
      <c r="M614" s="194"/>
      <c r="N614" s="194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4"/>
      <c r="Z614" s="194"/>
    </row>
    <row r="615" spans="1:26" ht="12.75" customHeight="1" x14ac:dyDescent="0.25">
      <c r="A615" s="194"/>
      <c r="B615" s="194"/>
      <c r="C615" s="194"/>
      <c r="D615" s="194"/>
      <c r="E615" s="194"/>
      <c r="F615" s="194"/>
      <c r="G615" s="194"/>
      <c r="H615" s="194"/>
      <c r="I615" s="194"/>
      <c r="J615" s="194"/>
      <c r="K615" s="194"/>
      <c r="L615" s="194"/>
      <c r="M615" s="194"/>
      <c r="N615" s="194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4"/>
      <c r="Z615" s="194"/>
    </row>
    <row r="616" spans="1:26" ht="12.75" customHeight="1" x14ac:dyDescent="0.25">
      <c r="A616" s="194"/>
      <c r="B616" s="194"/>
      <c r="C616" s="194"/>
      <c r="D616" s="194"/>
      <c r="E616" s="194"/>
      <c r="F616" s="194"/>
      <c r="G616" s="194"/>
      <c r="H616" s="194"/>
      <c r="I616" s="194"/>
      <c r="J616" s="194"/>
      <c r="K616" s="194"/>
      <c r="L616" s="194"/>
      <c r="M616" s="194"/>
      <c r="N616" s="194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4"/>
      <c r="Z616" s="194"/>
    </row>
    <row r="617" spans="1:26" ht="12.75" customHeight="1" x14ac:dyDescent="0.25">
      <c r="A617" s="194"/>
      <c r="B617" s="194"/>
      <c r="C617" s="194"/>
      <c r="D617" s="194"/>
      <c r="E617" s="194"/>
      <c r="F617" s="194"/>
      <c r="G617" s="194"/>
      <c r="H617" s="194"/>
      <c r="I617" s="194"/>
      <c r="J617" s="194"/>
      <c r="K617" s="194"/>
      <c r="L617" s="194"/>
      <c r="M617" s="194"/>
      <c r="N617" s="194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4"/>
      <c r="Z617" s="194"/>
    </row>
    <row r="618" spans="1:26" ht="12.75" customHeight="1" x14ac:dyDescent="0.25">
      <c r="A618" s="194"/>
      <c r="B618" s="194"/>
      <c r="C618" s="194"/>
      <c r="D618" s="194"/>
      <c r="E618" s="194"/>
      <c r="F618" s="194"/>
      <c r="G618" s="194"/>
      <c r="H618" s="194"/>
      <c r="I618" s="194"/>
      <c r="J618" s="194"/>
      <c r="K618" s="194"/>
      <c r="L618" s="194"/>
      <c r="M618" s="194"/>
      <c r="N618" s="194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4"/>
      <c r="Z618" s="194"/>
    </row>
    <row r="619" spans="1:26" ht="12.75" customHeight="1" x14ac:dyDescent="0.25">
      <c r="A619" s="194"/>
      <c r="B619" s="194"/>
      <c r="C619" s="194"/>
      <c r="D619" s="194"/>
      <c r="E619" s="194"/>
      <c r="F619" s="194"/>
      <c r="G619" s="194"/>
      <c r="H619" s="194"/>
      <c r="I619" s="194"/>
      <c r="J619" s="194"/>
      <c r="K619" s="194"/>
      <c r="L619" s="194"/>
      <c r="M619" s="194"/>
      <c r="N619" s="194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4"/>
      <c r="Z619" s="194"/>
    </row>
    <row r="620" spans="1:26" ht="12.75" customHeight="1" x14ac:dyDescent="0.25">
      <c r="A620" s="194"/>
      <c r="B620" s="194"/>
      <c r="C620" s="194"/>
      <c r="D620" s="194"/>
      <c r="E620" s="194"/>
      <c r="F620" s="194"/>
      <c r="G620" s="194"/>
      <c r="H620" s="194"/>
      <c r="I620" s="194"/>
      <c r="J620" s="194"/>
      <c r="K620" s="194"/>
      <c r="L620" s="194"/>
      <c r="M620" s="194"/>
      <c r="N620" s="194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4"/>
      <c r="Z620" s="194"/>
    </row>
    <row r="621" spans="1:26" ht="12.75" customHeight="1" x14ac:dyDescent="0.25">
      <c r="A621" s="194"/>
      <c r="B621" s="194"/>
      <c r="C621" s="194"/>
      <c r="D621" s="194"/>
      <c r="E621" s="194"/>
      <c r="F621" s="194"/>
      <c r="G621" s="194"/>
      <c r="H621" s="194"/>
      <c r="I621" s="194"/>
      <c r="J621" s="194"/>
      <c r="K621" s="194"/>
      <c r="L621" s="194"/>
      <c r="M621" s="194"/>
      <c r="N621" s="194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4"/>
      <c r="Z621" s="194"/>
    </row>
    <row r="622" spans="1:26" ht="12.75" customHeight="1" x14ac:dyDescent="0.25">
      <c r="A622" s="194"/>
      <c r="B622" s="194"/>
      <c r="C622" s="194"/>
      <c r="D622" s="194"/>
      <c r="E622" s="194"/>
      <c r="F622" s="194"/>
      <c r="G622" s="194"/>
      <c r="H622" s="194"/>
      <c r="I622" s="194"/>
      <c r="J622" s="194"/>
      <c r="K622" s="194"/>
      <c r="L622" s="194"/>
      <c r="M622" s="194"/>
      <c r="N622" s="194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4"/>
      <c r="Z622" s="194"/>
    </row>
    <row r="623" spans="1:26" ht="12.75" customHeight="1" x14ac:dyDescent="0.25">
      <c r="A623" s="194"/>
      <c r="B623" s="194"/>
      <c r="C623" s="194"/>
      <c r="D623" s="194"/>
      <c r="E623" s="194"/>
      <c r="F623" s="194"/>
      <c r="G623" s="194"/>
      <c r="H623" s="194"/>
      <c r="I623" s="194"/>
      <c r="J623" s="194"/>
      <c r="K623" s="194"/>
      <c r="L623" s="194"/>
      <c r="M623" s="194"/>
      <c r="N623" s="194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4"/>
      <c r="Z623" s="194"/>
    </row>
    <row r="624" spans="1:26" ht="12.75" customHeight="1" x14ac:dyDescent="0.25">
      <c r="A624" s="194"/>
      <c r="B624" s="194"/>
      <c r="C624" s="194"/>
      <c r="D624" s="194"/>
      <c r="E624" s="194"/>
      <c r="F624" s="194"/>
      <c r="G624" s="194"/>
      <c r="H624" s="194"/>
      <c r="I624" s="194"/>
      <c r="J624" s="194"/>
      <c r="K624" s="194"/>
      <c r="L624" s="194"/>
      <c r="M624" s="194"/>
      <c r="N624" s="194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4"/>
      <c r="Z624" s="194"/>
    </row>
    <row r="625" spans="1:26" ht="12.75" customHeight="1" x14ac:dyDescent="0.25">
      <c r="A625" s="194"/>
      <c r="B625" s="194"/>
      <c r="C625" s="194"/>
      <c r="D625" s="194"/>
      <c r="E625" s="194"/>
      <c r="F625" s="194"/>
      <c r="G625" s="194"/>
      <c r="H625" s="194"/>
      <c r="I625" s="194"/>
      <c r="J625" s="194"/>
      <c r="K625" s="194"/>
      <c r="L625" s="194"/>
      <c r="M625" s="194"/>
      <c r="N625" s="194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4"/>
      <c r="Z625" s="194"/>
    </row>
    <row r="626" spans="1:26" ht="12.75" customHeight="1" x14ac:dyDescent="0.25">
      <c r="A626" s="194"/>
      <c r="B626" s="194"/>
      <c r="C626" s="194"/>
      <c r="D626" s="194"/>
      <c r="E626" s="194"/>
      <c r="F626" s="194"/>
      <c r="G626" s="194"/>
      <c r="H626" s="194"/>
      <c r="I626" s="194"/>
      <c r="J626" s="194"/>
      <c r="K626" s="194"/>
      <c r="L626" s="194"/>
      <c r="M626" s="194"/>
      <c r="N626" s="194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4"/>
      <c r="Z626" s="194"/>
    </row>
    <row r="627" spans="1:26" ht="12.75" customHeight="1" x14ac:dyDescent="0.25">
      <c r="A627" s="194"/>
      <c r="B627" s="194"/>
      <c r="C627" s="194"/>
      <c r="D627" s="194"/>
      <c r="E627" s="194"/>
      <c r="F627" s="194"/>
      <c r="G627" s="194"/>
      <c r="H627" s="194"/>
      <c r="I627" s="194"/>
      <c r="J627" s="194"/>
      <c r="K627" s="194"/>
      <c r="L627" s="194"/>
      <c r="M627" s="194"/>
      <c r="N627" s="194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4"/>
      <c r="Z627" s="194"/>
    </row>
    <row r="628" spans="1:26" ht="12.75" customHeight="1" x14ac:dyDescent="0.25">
      <c r="A628" s="194"/>
      <c r="B628" s="194"/>
      <c r="C628" s="194"/>
      <c r="D628" s="194"/>
      <c r="E628" s="194"/>
      <c r="F628" s="194"/>
      <c r="G628" s="194"/>
      <c r="H628" s="194"/>
      <c r="I628" s="194"/>
      <c r="J628" s="194"/>
      <c r="K628" s="194"/>
      <c r="L628" s="194"/>
      <c r="M628" s="194"/>
      <c r="N628" s="194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4"/>
      <c r="Z628" s="194"/>
    </row>
    <row r="629" spans="1:26" ht="12.75" customHeight="1" x14ac:dyDescent="0.25">
      <c r="A629" s="194"/>
      <c r="B629" s="194"/>
      <c r="C629" s="194"/>
      <c r="D629" s="194"/>
      <c r="E629" s="194"/>
      <c r="F629" s="194"/>
      <c r="G629" s="194"/>
      <c r="H629" s="194"/>
      <c r="I629" s="194"/>
      <c r="J629" s="194"/>
      <c r="K629" s="194"/>
      <c r="L629" s="194"/>
      <c r="M629" s="194"/>
      <c r="N629" s="194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4"/>
      <c r="Z629" s="194"/>
    </row>
    <row r="630" spans="1:26" ht="12.75" customHeight="1" x14ac:dyDescent="0.25">
      <c r="A630" s="194"/>
      <c r="B630" s="194"/>
      <c r="C630" s="194"/>
      <c r="D630" s="194"/>
      <c r="E630" s="194"/>
      <c r="F630" s="194"/>
      <c r="G630" s="194"/>
      <c r="H630" s="194"/>
      <c r="I630" s="194"/>
      <c r="J630" s="194"/>
      <c r="K630" s="194"/>
      <c r="L630" s="194"/>
      <c r="M630" s="194"/>
      <c r="N630" s="194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4"/>
      <c r="Z630" s="194"/>
    </row>
    <row r="631" spans="1:26" ht="12.75" customHeight="1" x14ac:dyDescent="0.25">
      <c r="A631" s="194"/>
      <c r="B631" s="194"/>
      <c r="C631" s="194"/>
      <c r="D631" s="194"/>
      <c r="E631" s="194"/>
      <c r="F631" s="194"/>
      <c r="G631" s="194"/>
      <c r="H631" s="194"/>
      <c r="I631" s="194"/>
      <c r="J631" s="194"/>
      <c r="K631" s="194"/>
      <c r="L631" s="194"/>
      <c r="M631" s="194"/>
      <c r="N631" s="194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4"/>
      <c r="Z631" s="194"/>
    </row>
    <row r="632" spans="1:26" ht="12.75" customHeight="1" x14ac:dyDescent="0.25">
      <c r="A632" s="194"/>
      <c r="B632" s="194"/>
      <c r="C632" s="194"/>
      <c r="D632" s="194"/>
      <c r="E632" s="194"/>
      <c r="F632" s="194"/>
      <c r="G632" s="194"/>
      <c r="H632" s="194"/>
      <c r="I632" s="194"/>
      <c r="J632" s="194"/>
      <c r="K632" s="194"/>
      <c r="L632" s="194"/>
      <c r="M632" s="194"/>
      <c r="N632" s="194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4"/>
      <c r="Z632" s="194"/>
    </row>
    <row r="633" spans="1:26" ht="12.75" customHeight="1" x14ac:dyDescent="0.25">
      <c r="A633" s="194"/>
      <c r="B633" s="194"/>
      <c r="C633" s="194"/>
      <c r="D633" s="194"/>
      <c r="E633" s="194"/>
      <c r="F633" s="194"/>
      <c r="G633" s="194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</row>
    <row r="634" spans="1:26" ht="12.75" customHeight="1" x14ac:dyDescent="0.25">
      <c r="A634" s="194"/>
      <c r="B634" s="194"/>
      <c r="C634" s="194"/>
      <c r="D634" s="194"/>
      <c r="E634" s="194"/>
      <c r="F634" s="194"/>
      <c r="G634" s="194"/>
      <c r="H634" s="194"/>
      <c r="I634" s="194"/>
      <c r="J634" s="194"/>
      <c r="K634" s="194"/>
      <c r="L634" s="194"/>
      <c r="M634" s="194"/>
      <c r="N634" s="194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4"/>
      <c r="Z634" s="194"/>
    </row>
    <row r="635" spans="1:26" ht="12.75" customHeight="1" x14ac:dyDescent="0.25">
      <c r="A635" s="194"/>
      <c r="B635" s="194"/>
      <c r="C635" s="194"/>
      <c r="D635" s="194"/>
      <c r="E635" s="194"/>
      <c r="F635" s="194"/>
      <c r="G635" s="194"/>
      <c r="H635" s="194"/>
      <c r="I635" s="194"/>
      <c r="J635" s="194"/>
      <c r="K635" s="194"/>
      <c r="L635" s="194"/>
      <c r="M635" s="194"/>
      <c r="N635" s="194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4"/>
      <c r="Z635" s="194"/>
    </row>
    <row r="636" spans="1:26" ht="12.75" customHeight="1" x14ac:dyDescent="0.25">
      <c r="A636" s="194"/>
      <c r="B636" s="194"/>
      <c r="C636" s="194"/>
      <c r="D636" s="194"/>
      <c r="E636" s="194"/>
      <c r="F636" s="194"/>
      <c r="G636" s="194"/>
      <c r="H636" s="194"/>
      <c r="I636" s="194"/>
      <c r="J636" s="194"/>
      <c r="K636" s="194"/>
      <c r="L636" s="194"/>
      <c r="M636" s="194"/>
      <c r="N636" s="194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4"/>
      <c r="Z636" s="194"/>
    </row>
    <row r="637" spans="1:26" ht="12.75" customHeight="1" x14ac:dyDescent="0.25">
      <c r="A637" s="194"/>
      <c r="B637" s="194"/>
      <c r="C637" s="194"/>
      <c r="D637" s="194"/>
      <c r="E637" s="194"/>
      <c r="F637" s="194"/>
      <c r="G637" s="194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</row>
    <row r="638" spans="1:26" ht="12.75" customHeight="1" x14ac:dyDescent="0.25">
      <c r="A638" s="194"/>
      <c r="B638" s="194"/>
      <c r="C638" s="194"/>
      <c r="D638" s="194"/>
      <c r="E638" s="194"/>
      <c r="F638" s="194"/>
      <c r="G638" s="194"/>
      <c r="H638" s="194"/>
      <c r="I638" s="194"/>
      <c r="J638" s="194"/>
      <c r="K638" s="194"/>
      <c r="L638" s="194"/>
      <c r="M638" s="194"/>
      <c r="N638" s="194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4"/>
      <c r="Z638" s="194"/>
    </row>
    <row r="639" spans="1:26" ht="12.75" customHeight="1" x14ac:dyDescent="0.25">
      <c r="A639" s="194"/>
      <c r="B639" s="194"/>
      <c r="C639" s="194"/>
      <c r="D639" s="194"/>
      <c r="E639" s="194"/>
      <c r="F639" s="194"/>
      <c r="G639" s="194"/>
      <c r="H639" s="194"/>
      <c r="I639" s="194"/>
      <c r="J639" s="194"/>
      <c r="K639" s="194"/>
      <c r="L639" s="194"/>
      <c r="M639" s="194"/>
      <c r="N639" s="194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4"/>
      <c r="Z639" s="194"/>
    </row>
    <row r="640" spans="1:26" ht="12.75" customHeight="1" x14ac:dyDescent="0.25">
      <c r="A640" s="194"/>
      <c r="B640" s="194"/>
      <c r="C640" s="194"/>
      <c r="D640" s="194"/>
      <c r="E640" s="194"/>
      <c r="F640" s="194"/>
      <c r="G640" s="194"/>
      <c r="H640" s="194"/>
      <c r="I640" s="194"/>
      <c r="J640" s="194"/>
      <c r="K640" s="194"/>
      <c r="L640" s="194"/>
      <c r="M640" s="194"/>
      <c r="N640" s="194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4"/>
      <c r="Z640" s="194"/>
    </row>
    <row r="641" spans="1:26" ht="12.75" customHeight="1" x14ac:dyDescent="0.25">
      <c r="A641" s="194"/>
      <c r="B641" s="194"/>
      <c r="C641" s="194"/>
      <c r="D641" s="194"/>
      <c r="E641" s="194"/>
      <c r="F641" s="194"/>
      <c r="G641" s="194"/>
      <c r="H641" s="194"/>
      <c r="I641" s="194"/>
      <c r="J641" s="194"/>
      <c r="K641" s="194"/>
      <c r="L641" s="194"/>
      <c r="M641" s="194"/>
      <c r="N641" s="194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4"/>
      <c r="Z641" s="194"/>
    </row>
    <row r="642" spans="1:26" ht="12.75" customHeight="1" x14ac:dyDescent="0.25">
      <c r="A642" s="194"/>
      <c r="B642" s="194"/>
      <c r="C642" s="194"/>
      <c r="D642" s="194"/>
      <c r="E642" s="194"/>
      <c r="F642" s="194"/>
      <c r="G642" s="194"/>
      <c r="H642" s="194"/>
      <c r="I642" s="194"/>
      <c r="J642" s="194"/>
      <c r="K642" s="194"/>
      <c r="L642" s="194"/>
      <c r="M642" s="194"/>
      <c r="N642" s="194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4"/>
      <c r="Z642" s="194"/>
    </row>
    <row r="643" spans="1:26" ht="12.75" customHeight="1" x14ac:dyDescent="0.25">
      <c r="A643" s="194"/>
      <c r="B643" s="194"/>
      <c r="C643" s="194"/>
      <c r="D643" s="194"/>
      <c r="E643" s="194"/>
      <c r="F643" s="194"/>
      <c r="G643" s="194"/>
      <c r="H643" s="194"/>
      <c r="I643" s="194"/>
      <c r="J643" s="194"/>
      <c r="K643" s="194"/>
      <c r="L643" s="194"/>
      <c r="M643" s="194"/>
      <c r="N643" s="194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4"/>
      <c r="Z643" s="194"/>
    </row>
    <row r="644" spans="1:26" ht="12.75" customHeight="1" x14ac:dyDescent="0.25">
      <c r="A644" s="194"/>
      <c r="B644" s="194"/>
      <c r="C644" s="194"/>
      <c r="D644" s="194"/>
      <c r="E644" s="194"/>
      <c r="F644" s="194"/>
      <c r="G644" s="194"/>
      <c r="H644" s="194"/>
      <c r="I644" s="194"/>
      <c r="J644" s="194"/>
      <c r="K644" s="194"/>
      <c r="L644" s="194"/>
      <c r="M644" s="194"/>
      <c r="N644" s="194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4"/>
      <c r="Z644" s="194"/>
    </row>
    <row r="645" spans="1:26" ht="12.75" customHeight="1" x14ac:dyDescent="0.25">
      <c r="A645" s="194"/>
      <c r="B645" s="194"/>
      <c r="C645" s="194"/>
      <c r="D645" s="194"/>
      <c r="E645" s="194"/>
      <c r="F645" s="194"/>
      <c r="G645" s="194"/>
      <c r="H645" s="194"/>
      <c r="I645" s="194"/>
      <c r="J645" s="194"/>
      <c r="K645" s="194"/>
      <c r="L645" s="194"/>
      <c r="M645" s="194"/>
      <c r="N645" s="194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4"/>
      <c r="Z645" s="194"/>
    </row>
    <row r="646" spans="1:26" ht="12.75" customHeight="1" x14ac:dyDescent="0.25">
      <c r="A646" s="194"/>
      <c r="B646" s="194"/>
      <c r="C646" s="194"/>
      <c r="D646" s="194"/>
      <c r="E646" s="194"/>
      <c r="F646" s="194"/>
      <c r="G646" s="194"/>
      <c r="H646" s="194"/>
      <c r="I646" s="194"/>
      <c r="J646" s="194"/>
      <c r="K646" s="194"/>
      <c r="L646" s="194"/>
      <c r="M646" s="194"/>
      <c r="N646" s="194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4"/>
      <c r="Z646" s="194"/>
    </row>
    <row r="647" spans="1:26" ht="12.75" customHeight="1" x14ac:dyDescent="0.25">
      <c r="A647" s="194"/>
      <c r="B647" s="194"/>
      <c r="C647" s="194"/>
      <c r="D647" s="194"/>
      <c r="E647" s="194"/>
      <c r="F647" s="194"/>
      <c r="G647" s="194"/>
      <c r="H647" s="194"/>
      <c r="I647" s="194"/>
      <c r="J647" s="194"/>
      <c r="K647" s="194"/>
      <c r="L647" s="194"/>
      <c r="M647" s="194"/>
      <c r="N647" s="194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4"/>
      <c r="Z647" s="194"/>
    </row>
    <row r="648" spans="1:26" ht="12.75" customHeight="1" x14ac:dyDescent="0.25">
      <c r="A648" s="194"/>
      <c r="B648" s="194"/>
      <c r="C648" s="194"/>
      <c r="D648" s="194"/>
      <c r="E648" s="194"/>
      <c r="F648" s="194"/>
      <c r="G648" s="194"/>
      <c r="H648" s="194"/>
      <c r="I648" s="194"/>
      <c r="J648" s="194"/>
      <c r="K648" s="194"/>
      <c r="L648" s="194"/>
      <c r="M648" s="194"/>
      <c r="N648" s="194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4"/>
      <c r="Z648" s="194"/>
    </row>
    <row r="649" spans="1:26" ht="12.75" customHeight="1" x14ac:dyDescent="0.25">
      <c r="A649" s="194"/>
      <c r="B649" s="194"/>
      <c r="C649" s="194"/>
      <c r="D649" s="194"/>
      <c r="E649" s="194"/>
      <c r="F649" s="194"/>
      <c r="G649" s="194"/>
      <c r="H649" s="194"/>
      <c r="I649" s="194"/>
      <c r="J649" s="194"/>
      <c r="K649" s="194"/>
      <c r="L649" s="194"/>
      <c r="M649" s="194"/>
      <c r="N649" s="194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4"/>
      <c r="Z649" s="194"/>
    </row>
    <row r="650" spans="1:26" ht="12.75" customHeight="1" x14ac:dyDescent="0.25">
      <c r="A650" s="194"/>
      <c r="B650" s="194"/>
      <c r="C650" s="194"/>
      <c r="D650" s="194"/>
      <c r="E650" s="194"/>
      <c r="F650" s="194"/>
      <c r="G650" s="194"/>
      <c r="H650" s="194"/>
      <c r="I650" s="194"/>
      <c r="J650" s="194"/>
      <c r="K650" s="194"/>
      <c r="L650" s="194"/>
      <c r="M650" s="194"/>
      <c r="N650" s="194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4"/>
      <c r="Z650" s="194"/>
    </row>
    <row r="651" spans="1:26" ht="12.75" customHeight="1" x14ac:dyDescent="0.25">
      <c r="A651" s="194"/>
      <c r="B651" s="194"/>
      <c r="C651" s="194"/>
      <c r="D651" s="194"/>
      <c r="E651" s="194"/>
      <c r="F651" s="194"/>
      <c r="G651" s="194"/>
      <c r="H651" s="194"/>
      <c r="I651" s="194"/>
      <c r="J651" s="194"/>
      <c r="K651" s="194"/>
      <c r="L651" s="194"/>
      <c r="M651" s="194"/>
      <c r="N651" s="194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4"/>
      <c r="Z651" s="194"/>
    </row>
    <row r="652" spans="1:26" ht="12.75" customHeight="1" x14ac:dyDescent="0.25">
      <c r="A652" s="194"/>
      <c r="B652" s="194"/>
      <c r="C652" s="194"/>
      <c r="D652" s="194"/>
      <c r="E652" s="194"/>
      <c r="F652" s="194"/>
      <c r="G652" s="194"/>
      <c r="H652" s="194"/>
      <c r="I652" s="194"/>
      <c r="J652" s="194"/>
      <c r="K652" s="194"/>
      <c r="L652" s="194"/>
      <c r="M652" s="194"/>
      <c r="N652" s="194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4"/>
      <c r="Z652" s="194"/>
    </row>
    <row r="653" spans="1:26" ht="12.75" customHeight="1" x14ac:dyDescent="0.25">
      <c r="A653" s="194"/>
      <c r="B653" s="194"/>
      <c r="C653" s="194"/>
      <c r="D653" s="194"/>
      <c r="E653" s="194"/>
      <c r="F653" s="194"/>
      <c r="G653" s="194"/>
      <c r="H653" s="194"/>
      <c r="I653" s="194"/>
      <c r="J653" s="194"/>
      <c r="K653" s="194"/>
      <c r="L653" s="194"/>
      <c r="M653" s="194"/>
      <c r="N653" s="194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4"/>
      <c r="Z653" s="194"/>
    </row>
    <row r="654" spans="1:26" ht="12.75" customHeight="1" x14ac:dyDescent="0.25">
      <c r="A654" s="194"/>
      <c r="B654" s="194"/>
      <c r="C654" s="194"/>
      <c r="D654" s="194"/>
      <c r="E654" s="194"/>
      <c r="F654" s="194"/>
      <c r="G654" s="194"/>
      <c r="H654" s="194"/>
      <c r="I654" s="194"/>
      <c r="J654" s="194"/>
      <c r="K654" s="194"/>
      <c r="L654" s="194"/>
      <c r="M654" s="194"/>
      <c r="N654" s="194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4"/>
      <c r="Z654" s="194"/>
    </row>
    <row r="655" spans="1:26" ht="12.75" customHeight="1" x14ac:dyDescent="0.25">
      <c r="A655" s="194"/>
      <c r="B655" s="194"/>
      <c r="C655" s="194"/>
      <c r="D655" s="194"/>
      <c r="E655" s="194"/>
      <c r="F655" s="194"/>
      <c r="G655" s="194"/>
      <c r="H655" s="194"/>
      <c r="I655" s="194"/>
      <c r="J655" s="194"/>
      <c r="K655" s="194"/>
      <c r="L655" s="194"/>
      <c r="M655" s="194"/>
      <c r="N655" s="194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4"/>
      <c r="Z655" s="194"/>
    </row>
    <row r="656" spans="1:26" ht="12.75" customHeight="1" x14ac:dyDescent="0.25">
      <c r="A656" s="194"/>
      <c r="B656" s="194"/>
      <c r="C656" s="194"/>
      <c r="D656" s="194"/>
      <c r="E656" s="194"/>
      <c r="F656" s="194"/>
      <c r="G656" s="194"/>
      <c r="H656" s="194"/>
      <c r="I656" s="194"/>
      <c r="J656" s="194"/>
      <c r="K656" s="194"/>
      <c r="L656" s="194"/>
      <c r="M656" s="194"/>
      <c r="N656" s="194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4"/>
      <c r="Z656" s="194"/>
    </row>
    <row r="657" spans="1:26" ht="12.75" customHeight="1" x14ac:dyDescent="0.25">
      <c r="A657" s="194"/>
      <c r="B657" s="194"/>
      <c r="C657" s="194"/>
      <c r="D657" s="194"/>
      <c r="E657" s="194"/>
      <c r="F657" s="194"/>
      <c r="G657" s="194"/>
      <c r="H657" s="194"/>
      <c r="I657" s="194"/>
      <c r="J657" s="194"/>
      <c r="K657" s="194"/>
      <c r="L657" s="194"/>
      <c r="M657" s="194"/>
      <c r="N657" s="194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4"/>
      <c r="Z657" s="194"/>
    </row>
    <row r="658" spans="1:26" ht="12.75" customHeight="1" x14ac:dyDescent="0.25">
      <c r="A658" s="194"/>
      <c r="B658" s="194"/>
      <c r="C658" s="194"/>
      <c r="D658" s="194"/>
      <c r="E658" s="194"/>
      <c r="F658" s="194"/>
      <c r="G658" s="194"/>
      <c r="H658" s="194"/>
      <c r="I658" s="194"/>
      <c r="J658" s="194"/>
      <c r="K658" s="194"/>
      <c r="L658" s="194"/>
      <c r="M658" s="194"/>
      <c r="N658" s="194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4"/>
      <c r="Z658" s="194"/>
    </row>
    <row r="659" spans="1:26" ht="12.75" customHeight="1" x14ac:dyDescent="0.25">
      <c r="A659" s="194"/>
      <c r="B659" s="194"/>
      <c r="C659" s="194"/>
      <c r="D659" s="194"/>
      <c r="E659" s="194"/>
      <c r="F659" s="194"/>
      <c r="G659" s="194"/>
      <c r="H659" s="194"/>
      <c r="I659" s="194"/>
      <c r="J659" s="194"/>
      <c r="K659" s="194"/>
      <c r="L659" s="194"/>
      <c r="M659" s="194"/>
      <c r="N659" s="194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4"/>
      <c r="Z659" s="194"/>
    </row>
    <row r="660" spans="1:26" ht="12.75" customHeight="1" x14ac:dyDescent="0.25">
      <c r="A660" s="194"/>
      <c r="B660" s="194"/>
      <c r="C660" s="194"/>
      <c r="D660" s="194"/>
      <c r="E660" s="194"/>
      <c r="F660" s="194"/>
      <c r="G660" s="194"/>
      <c r="H660" s="194"/>
      <c r="I660" s="194"/>
      <c r="J660" s="194"/>
      <c r="K660" s="194"/>
      <c r="L660" s="194"/>
      <c r="M660" s="194"/>
      <c r="N660" s="194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4"/>
      <c r="Z660" s="194"/>
    </row>
    <row r="661" spans="1:26" ht="12.75" customHeight="1" x14ac:dyDescent="0.25">
      <c r="A661" s="194"/>
      <c r="B661" s="194"/>
      <c r="C661" s="194"/>
      <c r="D661" s="194"/>
      <c r="E661" s="194"/>
      <c r="F661" s="194"/>
      <c r="G661" s="194"/>
      <c r="H661" s="194"/>
      <c r="I661" s="194"/>
      <c r="J661" s="194"/>
      <c r="K661" s="194"/>
      <c r="L661" s="194"/>
      <c r="M661" s="194"/>
      <c r="N661" s="194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4"/>
      <c r="Z661" s="194"/>
    </row>
    <row r="662" spans="1:26" ht="12.75" customHeight="1" x14ac:dyDescent="0.25">
      <c r="A662" s="194"/>
      <c r="B662" s="194"/>
      <c r="C662" s="194"/>
      <c r="D662" s="194"/>
      <c r="E662" s="194"/>
      <c r="F662" s="194"/>
      <c r="G662" s="194"/>
      <c r="H662" s="194"/>
      <c r="I662" s="194"/>
      <c r="J662" s="194"/>
      <c r="K662" s="194"/>
      <c r="L662" s="194"/>
      <c r="M662" s="194"/>
      <c r="N662" s="194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4"/>
      <c r="Z662" s="194"/>
    </row>
    <row r="663" spans="1:26" ht="12.75" customHeight="1" x14ac:dyDescent="0.25">
      <c r="A663" s="194"/>
      <c r="B663" s="194"/>
      <c r="C663" s="194"/>
      <c r="D663" s="194"/>
      <c r="E663" s="194"/>
      <c r="F663" s="194"/>
      <c r="G663" s="194"/>
      <c r="H663" s="194"/>
      <c r="I663" s="194"/>
      <c r="J663" s="194"/>
      <c r="K663" s="194"/>
      <c r="L663" s="194"/>
      <c r="M663" s="194"/>
      <c r="N663" s="194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4"/>
      <c r="Z663" s="194"/>
    </row>
    <row r="664" spans="1:26" ht="12.75" customHeight="1" x14ac:dyDescent="0.25">
      <c r="A664" s="194"/>
      <c r="B664" s="194"/>
      <c r="C664" s="194"/>
      <c r="D664" s="194"/>
      <c r="E664" s="194"/>
      <c r="F664" s="194"/>
      <c r="G664" s="194"/>
      <c r="H664" s="194"/>
      <c r="I664" s="194"/>
      <c r="J664" s="194"/>
      <c r="K664" s="194"/>
      <c r="L664" s="194"/>
      <c r="M664" s="194"/>
      <c r="N664" s="194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4"/>
      <c r="Z664" s="194"/>
    </row>
    <row r="665" spans="1:26" ht="12.75" customHeight="1" x14ac:dyDescent="0.25">
      <c r="A665" s="194"/>
      <c r="B665" s="194"/>
      <c r="C665" s="194"/>
      <c r="D665" s="194"/>
      <c r="E665" s="194"/>
      <c r="F665" s="194"/>
      <c r="G665" s="194"/>
      <c r="H665" s="194"/>
      <c r="I665" s="194"/>
      <c r="J665" s="194"/>
      <c r="K665" s="194"/>
      <c r="L665" s="194"/>
      <c r="M665" s="194"/>
      <c r="N665" s="194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4"/>
      <c r="Z665" s="194"/>
    </row>
    <row r="666" spans="1:26" ht="12.75" customHeight="1" x14ac:dyDescent="0.25">
      <c r="A666" s="194"/>
      <c r="B666" s="194"/>
      <c r="C666" s="194"/>
      <c r="D666" s="194"/>
      <c r="E666" s="194"/>
      <c r="F666" s="194"/>
      <c r="G666" s="194"/>
      <c r="H666" s="194"/>
      <c r="I666" s="194"/>
      <c r="J666" s="194"/>
      <c r="K666" s="194"/>
      <c r="L666" s="194"/>
      <c r="M666" s="194"/>
      <c r="N666" s="194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4"/>
      <c r="Z666" s="194"/>
    </row>
    <row r="667" spans="1:26" ht="12.75" customHeight="1" x14ac:dyDescent="0.25">
      <c r="A667" s="194"/>
      <c r="B667" s="194"/>
      <c r="C667" s="194"/>
      <c r="D667" s="194"/>
      <c r="E667" s="194"/>
      <c r="F667" s="194"/>
      <c r="G667" s="194"/>
      <c r="H667" s="194"/>
      <c r="I667" s="194"/>
      <c r="J667" s="194"/>
      <c r="K667" s="194"/>
      <c r="L667" s="194"/>
      <c r="M667" s="194"/>
      <c r="N667" s="194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4"/>
      <c r="Z667" s="194"/>
    </row>
    <row r="668" spans="1:26" ht="12.75" customHeight="1" x14ac:dyDescent="0.25">
      <c r="A668" s="194"/>
      <c r="B668" s="194"/>
      <c r="C668" s="194"/>
      <c r="D668" s="194"/>
      <c r="E668" s="194"/>
      <c r="F668" s="194"/>
      <c r="G668" s="194"/>
      <c r="H668" s="194"/>
      <c r="I668" s="194"/>
      <c r="J668" s="194"/>
      <c r="K668" s="194"/>
      <c r="L668" s="194"/>
      <c r="M668" s="194"/>
      <c r="N668" s="194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4"/>
      <c r="Z668" s="194"/>
    </row>
    <row r="669" spans="1:26" ht="12.75" customHeight="1" x14ac:dyDescent="0.25">
      <c r="A669" s="194"/>
      <c r="B669" s="194"/>
      <c r="C669" s="194"/>
      <c r="D669" s="194"/>
      <c r="E669" s="194"/>
      <c r="F669" s="194"/>
      <c r="G669" s="194"/>
      <c r="H669" s="194"/>
      <c r="I669" s="194"/>
      <c r="J669" s="194"/>
      <c r="K669" s="194"/>
      <c r="L669" s="194"/>
      <c r="M669" s="194"/>
      <c r="N669" s="194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4"/>
      <c r="Z669" s="194"/>
    </row>
    <row r="670" spans="1:26" ht="12.75" customHeight="1" x14ac:dyDescent="0.25">
      <c r="A670" s="194"/>
      <c r="B670" s="194"/>
      <c r="C670" s="194"/>
      <c r="D670" s="194"/>
      <c r="E670" s="194"/>
      <c r="F670" s="194"/>
      <c r="G670" s="194"/>
      <c r="H670" s="194"/>
      <c r="I670" s="194"/>
      <c r="J670" s="194"/>
      <c r="K670" s="194"/>
      <c r="L670" s="194"/>
      <c r="M670" s="194"/>
      <c r="N670" s="194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4"/>
      <c r="Z670" s="194"/>
    </row>
    <row r="671" spans="1:26" ht="12.75" customHeight="1" x14ac:dyDescent="0.25">
      <c r="A671" s="194"/>
      <c r="B671" s="194"/>
      <c r="C671" s="194"/>
      <c r="D671" s="194"/>
      <c r="E671" s="194"/>
      <c r="F671" s="194"/>
      <c r="G671" s="194"/>
      <c r="H671" s="194"/>
      <c r="I671" s="194"/>
      <c r="J671" s="194"/>
      <c r="K671" s="194"/>
      <c r="L671" s="194"/>
      <c r="M671" s="194"/>
      <c r="N671" s="194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4"/>
      <c r="Z671" s="194"/>
    </row>
    <row r="672" spans="1:26" ht="12.75" customHeight="1" x14ac:dyDescent="0.25">
      <c r="A672" s="194"/>
      <c r="B672" s="194"/>
      <c r="C672" s="194"/>
      <c r="D672" s="194"/>
      <c r="E672" s="194"/>
      <c r="F672" s="194"/>
      <c r="G672" s="194"/>
      <c r="H672" s="194"/>
      <c r="I672" s="194"/>
      <c r="J672" s="194"/>
      <c r="K672" s="194"/>
      <c r="L672" s="194"/>
      <c r="M672" s="194"/>
      <c r="N672" s="194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4"/>
      <c r="Z672" s="194"/>
    </row>
    <row r="673" spans="1:26" ht="12.75" customHeight="1" x14ac:dyDescent="0.25">
      <c r="A673" s="194"/>
      <c r="B673" s="194"/>
      <c r="C673" s="194"/>
      <c r="D673" s="194"/>
      <c r="E673" s="194"/>
      <c r="F673" s="194"/>
      <c r="G673" s="194"/>
      <c r="H673" s="194"/>
      <c r="I673" s="194"/>
      <c r="J673" s="194"/>
      <c r="K673" s="194"/>
      <c r="L673" s="194"/>
      <c r="M673" s="194"/>
      <c r="N673" s="194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4"/>
      <c r="Z673" s="194"/>
    </row>
    <row r="674" spans="1:26" ht="12.75" customHeight="1" x14ac:dyDescent="0.25">
      <c r="A674" s="194"/>
      <c r="B674" s="194"/>
      <c r="C674" s="194"/>
      <c r="D674" s="194"/>
      <c r="E674" s="194"/>
      <c r="F674" s="194"/>
      <c r="G674" s="194"/>
      <c r="H674" s="194"/>
      <c r="I674" s="194"/>
      <c r="J674" s="194"/>
      <c r="K674" s="194"/>
      <c r="L674" s="194"/>
      <c r="M674" s="194"/>
      <c r="N674" s="194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4"/>
      <c r="Z674" s="194"/>
    </row>
    <row r="675" spans="1:26" ht="12.75" customHeight="1" x14ac:dyDescent="0.25">
      <c r="A675" s="194"/>
      <c r="B675" s="194"/>
      <c r="C675" s="194"/>
      <c r="D675" s="194"/>
      <c r="E675" s="194"/>
      <c r="F675" s="194"/>
      <c r="G675" s="194"/>
      <c r="H675" s="194"/>
      <c r="I675" s="194"/>
      <c r="J675" s="194"/>
      <c r="K675" s="194"/>
      <c r="L675" s="194"/>
      <c r="M675" s="194"/>
      <c r="N675" s="194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4"/>
      <c r="Z675" s="194"/>
    </row>
    <row r="676" spans="1:26" ht="12.75" customHeight="1" x14ac:dyDescent="0.25">
      <c r="A676" s="194"/>
      <c r="B676" s="194"/>
      <c r="C676" s="194"/>
      <c r="D676" s="194"/>
      <c r="E676" s="194"/>
      <c r="F676" s="194"/>
      <c r="G676" s="194"/>
      <c r="H676" s="194"/>
      <c r="I676" s="194"/>
      <c r="J676" s="194"/>
      <c r="K676" s="194"/>
      <c r="L676" s="194"/>
      <c r="M676" s="194"/>
      <c r="N676" s="194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4"/>
      <c r="Z676" s="194"/>
    </row>
    <row r="677" spans="1:26" ht="12.75" customHeight="1" x14ac:dyDescent="0.25">
      <c r="A677" s="194"/>
      <c r="B677" s="194"/>
      <c r="C677" s="194"/>
      <c r="D677" s="194"/>
      <c r="E677" s="194"/>
      <c r="F677" s="194"/>
      <c r="G677" s="194"/>
      <c r="H677" s="194"/>
      <c r="I677" s="194"/>
      <c r="J677" s="194"/>
      <c r="K677" s="194"/>
      <c r="L677" s="194"/>
      <c r="M677" s="194"/>
      <c r="N677" s="194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4"/>
      <c r="Z677" s="194"/>
    </row>
    <row r="678" spans="1:26" ht="12.75" customHeight="1" x14ac:dyDescent="0.25">
      <c r="A678" s="194"/>
      <c r="B678" s="194"/>
      <c r="C678" s="194"/>
      <c r="D678" s="194"/>
      <c r="E678" s="194"/>
      <c r="F678" s="194"/>
      <c r="G678" s="194"/>
      <c r="H678" s="194"/>
      <c r="I678" s="194"/>
      <c r="J678" s="194"/>
      <c r="K678" s="194"/>
      <c r="L678" s="194"/>
      <c r="M678" s="194"/>
      <c r="N678" s="194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4"/>
      <c r="Z678" s="194"/>
    </row>
    <row r="679" spans="1:26" ht="12.75" customHeight="1" x14ac:dyDescent="0.25">
      <c r="A679" s="194"/>
      <c r="B679" s="194"/>
      <c r="C679" s="194"/>
      <c r="D679" s="194"/>
      <c r="E679" s="194"/>
      <c r="F679" s="194"/>
      <c r="G679" s="194"/>
      <c r="H679" s="194"/>
      <c r="I679" s="194"/>
      <c r="J679" s="194"/>
      <c r="K679" s="194"/>
      <c r="L679" s="194"/>
      <c r="M679" s="194"/>
      <c r="N679" s="194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4"/>
      <c r="Z679" s="194"/>
    </row>
    <row r="680" spans="1:26" ht="12.75" customHeight="1" x14ac:dyDescent="0.25">
      <c r="A680" s="194"/>
      <c r="B680" s="194"/>
      <c r="C680" s="194"/>
      <c r="D680" s="194"/>
      <c r="E680" s="194"/>
      <c r="F680" s="194"/>
      <c r="G680" s="194"/>
      <c r="H680" s="194"/>
      <c r="I680" s="194"/>
      <c r="J680" s="194"/>
      <c r="K680" s="194"/>
      <c r="L680" s="194"/>
      <c r="M680" s="194"/>
      <c r="N680" s="194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4"/>
      <c r="Z680" s="194"/>
    </row>
    <row r="681" spans="1:26" ht="12.75" customHeight="1" x14ac:dyDescent="0.25">
      <c r="A681" s="194"/>
      <c r="B681" s="194"/>
      <c r="C681" s="194"/>
      <c r="D681" s="194"/>
      <c r="E681" s="194"/>
      <c r="F681" s="194"/>
      <c r="G681" s="194"/>
      <c r="H681" s="194"/>
      <c r="I681" s="194"/>
      <c r="J681" s="194"/>
      <c r="K681" s="194"/>
      <c r="L681" s="194"/>
      <c r="M681" s="194"/>
      <c r="N681" s="194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4"/>
      <c r="Z681" s="194"/>
    </row>
    <row r="682" spans="1:26" ht="12.75" customHeight="1" x14ac:dyDescent="0.25">
      <c r="A682" s="194"/>
      <c r="B682" s="194"/>
      <c r="C682" s="194"/>
      <c r="D682" s="194"/>
      <c r="E682" s="194"/>
      <c r="F682" s="194"/>
      <c r="G682" s="194"/>
      <c r="H682" s="194"/>
      <c r="I682" s="194"/>
      <c r="J682" s="194"/>
      <c r="K682" s="194"/>
      <c r="L682" s="194"/>
      <c r="M682" s="194"/>
      <c r="N682" s="194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4"/>
      <c r="Z682" s="194"/>
    </row>
    <row r="683" spans="1:26" ht="12.75" customHeight="1" x14ac:dyDescent="0.25">
      <c r="A683" s="194"/>
      <c r="B683" s="194"/>
      <c r="C683" s="194"/>
      <c r="D683" s="194"/>
      <c r="E683" s="194"/>
      <c r="F683" s="194"/>
      <c r="G683" s="194"/>
      <c r="H683" s="194"/>
      <c r="I683" s="194"/>
      <c r="J683" s="194"/>
      <c r="K683" s="194"/>
      <c r="L683" s="194"/>
      <c r="M683" s="194"/>
      <c r="N683" s="194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4"/>
      <c r="Z683" s="194"/>
    </row>
    <row r="684" spans="1:26" ht="12.75" customHeight="1" x14ac:dyDescent="0.25">
      <c r="A684" s="194"/>
      <c r="B684" s="194"/>
      <c r="C684" s="194"/>
      <c r="D684" s="194"/>
      <c r="E684" s="194"/>
      <c r="F684" s="194"/>
      <c r="G684" s="194"/>
      <c r="H684" s="194"/>
      <c r="I684" s="194"/>
      <c r="J684" s="194"/>
      <c r="K684" s="194"/>
      <c r="L684" s="194"/>
      <c r="M684" s="194"/>
      <c r="N684" s="194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4"/>
      <c r="Z684" s="194"/>
    </row>
    <row r="685" spans="1:26" ht="12.75" customHeight="1" x14ac:dyDescent="0.25">
      <c r="A685" s="194"/>
      <c r="B685" s="194"/>
      <c r="C685" s="194"/>
      <c r="D685" s="194"/>
      <c r="E685" s="194"/>
      <c r="F685" s="194"/>
      <c r="G685" s="194"/>
      <c r="H685" s="194"/>
      <c r="I685" s="194"/>
      <c r="J685" s="194"/>
      <c r="K685" s="194"/>
      <c r="L685" s="194"/>
      <c r="M685" s="194"/>
      <c r="N685" s="194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4"/>
      <c r="Z685" s="194"/>
    </row>
    <row r="686" spans="1:26" ht="12.75" customHeight="1" x14ac:dyDescent="0.25">
      <c r="A686" s="194"/>
      <c r="B686" s="194"/>
      <c r="C686" s="194"/>
      <c r="D686" s="194"/>
      <c r="E686" s="194"/>
      <c r="F686" s="194"/>
      <c r="G686" s="194"/>
      <c r="H686" s="194"/>
      <c r="I686" s="194"/>
      <c r="J686" s="194"/>
      <c r="K686" s="194"/>
      <c r="L686" s="194"/>
      <c r="M686" s="194"/>
      <c r="N686" s="194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4"/>
      <c r="Z686" s="194"/>
    </row>
    <row r="687" spans="1:26" ht="12.75" customHeight="1" x14ac:dyDescent="0.25">
      <c r="A687" s="194"/>
      <c r="B687" s="194"/>
      <c r="C687" s="194"/>
      <c r="D687" s="194"/>
      <c r="E687" s="194"/>
      <c r="F687" s="194"/>
      <c r="G687" s="194"/>
      <c r="H687" s="194"/>
      <c r="I687" s="194"/>
      <c r="J687" s="194"/>
      <c r="K687" s="194"/>
      <c r="L687" s="194"/>
      <c r="M687" s="194"/>
      <c r="N687" s="194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4"/>
      <c r="Z687" s="194"/>
    </row>
    <row r="688" spans="1:26" ht="12.75" customHeight="1" x14ac:dyDescent="0.25">
      <c r="A688" s="194"/>
      <c r="B688" s="194"/>
      <c r="C688" s="194"/>
      <c r="D688" s="194"/>
      <c r="E688" s="194"/>
      <c r="F688" s="194"/>
      <c r="G688" s="194"/>
      <c r="H688" s="194"/>
      <c r="I688" s="194"/>
      <c r="J688" s="194"/>
      <c r="K688" s="194"/>
      <c r="L688" s="194"/>
      <c r="M688" s="194"/>
      <c r="N688" s="194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4"/>
      <c r="Z688" s="194"/>
    </row>
    <row r="689" spans="1:26" ht="12.75" customHeight="1" x14ac:dyDescent="0.25">
      <c r="A689" s="194"/>
      <c r="B689" s="194"/>
      <c r="C689" s="194"/>
      <c r="D689" s="194"/>
      <c r="E689" s="194"/>
      <c r="F689" s="194"/>
      <c r="G689" s="194"/>
      <c r="H689" s="194"/>
      <c r="I689" s="194"/>
      <c r="J689" s="194"/>
      <c r="K689" s="194"/>
      <c r="L689" s="194"/>
      <c r="M689" s="194"/>
      <c r="N689" s="194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4"/>
      <c r="Z689" s="194"/>
    </row>
    <row r="690" spans="1:26" ht="12.75" customHeight="1" x14ac:dyDescent="0.25">
      <c r="A690" s="194"/>
      <c r="B690" s="194"/>
      <c r="C690" s="194"/>
      <c r="D690" s="194"/>
      <c r="E690" s="194"/>
      <c r="F690" s="194"/>
      <c r="G690" s="194"/>
      <c r="H690" s="194"/>
      <c r="I690" s="194"/>
      <c r="J690" s="194"/>
      <c r="K690" s="194"/>
      <c r="L690" s="194"/>
      <c r="M690" s="194"/>
      <c r="N690" s="194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4"/>
      <c r="Z690" s="194"/>
    </row>
    <row r="691" spans="1:26" ht="12.75" customHeight="1" x14ac:dyDescent="0.25">
      <c r="A691" s="194"/>
      <c r="B691" s="194"/>
      <c r="C691" s="194"/>
      <c r="D691" s="194"/>
      <c r="E691" s="194"/>
      <c r="F691" s="194"/>
      <c r="G691" s="194"/>
      <c r="H691" s="194"/>
      <c r="I691" s="194"/>
      <c r="J691" s="194"/>
      <c r="K691" s="194"/>
      <c r="L691" s="194"/>
      <c r="M691" s="194"/>
      <c r="N691" s="194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4"/>
      <c r="Z691" s="194"/>
    </row>
    <row r="692" spans="1:26" ht="12.75" customHeight="1" x14ac:dyDescent="0.25">
      <c r="A692" s="194"/>
      <c r="B692" s="194"/>
      <c r="C692" s="194"/>
      <c r="D692" s="194"/>
      <c r="E692" s="194"/>
      <c r="F692" s="194"/>
      <c r="G692" s="194"/>
      <c r="H692" s="194"/>
      <c r="I692" s="194"/>
      <c r="J692" s="194"/>
      <c r="K692" s="194"/>
      <c r="L692" s="194"/>
      <c r="M692" s="194"/>
      <c r="N692" s="194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4"/>
      <c r="Z692" s="194"/>
    </row>
    <row r="693" spans="1:26" ht="12.75" customHeight="1" x14ac:dyDescent="0.25">
      <c r="A693" s="194"/>
      <c r="B693" s="194"/>
      <c r="C693" s="194"/>
      <c r="D693" s="194"/>
      <c r="E693" s="194"/>
      <c r="F693" s="194"/>
      <c r="G693" s="194"/>
      <c r="H693" s="194"/>
      <c r="I693" s="194"/>
      <c r="J693" s="194"/>
      <c r="K693" s="194"/>
      <c r="L693" s="194"/>
      <c r="M693" s="194"/>
      <c r="N693" s="194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4"/>
      <c r="Z693" s="194"/>
    </row>
    <row r="694" spans="1:26" ht="12.75" customHeight="1" x14ac:dyDescent="0.25">
      <c r="A694" s="194"/>
      <c r="B694" s="194"/>
      <c r="C694" s="194"/>
      <c r="D694" s="194"/>
      <c r="E694" s="194"/>
      <c r="F694" s="194"/>
      <c r="G694" s="194"/>
      <c r="H694" s="194"/>
      <c r="I694" s="194"/>
      <c r="J694" s="194"/>
      <c r="K694" s="194"/>
      <c r="L694" s="194"/>
      <c r="M694" s="194"/>
      <c r="N694" s="194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4"/>
      <c r="Z694" s="194"/>
    </row>
    <row r="695" spans="1:26" ht="12.75" customHeight="1" x14ac:dyDescent="0.25">
      <c r="A695" s="194"/>
      <c r="B695" s="194"/>
      <c r="C695" s="194"/>
      <c r="D695" s="194"/>
      <c r="E695" s="194"/>
      <c r="F695" s="194"/>
      <c r="G695" s="194"/>
      <c r="H695" s="194"/>
      <c r="I695" s="194"/>
      <c r="J695" s="194"/>
      <c r="K695" s="194"/>
      <c r="L695" s="194"/>
      <c r="M695" s="194"/>
      <c r="N695" s="194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4"/>
      <c r="Z695" s="194"/>
    </row>
    <row r="696" spans="1:26" ht="12.75" customHeight="1" x14ac:dyDescent="0.25">
      <c r="A696" s="194"/>
      <c r="B696" s="194"/>
      <c r="C696" s="194"/>
      <c r="D696" s="194"/>
      <c r="E696" s="194"/>
      <c r="F696" s="194"/>
      <c r="G696" s="194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</row>
    <row r="697" spans="1:26" ht="12.75" customHeight="1" x14ac:dyDescent="0.25">
      <c r="A697" s="194"/>
      <c r="B697" s="194"/>
      <c r="C697" s="194"/>
      <c r="D697" s="194"/>
      <c r="E697" s="194"/>
      <c r="F697" s="194"/>
      <c r="G697" s="194"/>
      <c r="H697" s="194"/>
      <c r="I697" s="194"/>
      <c r="J697" s="194"/>
      <c r="K697" s="194"/>
      <c r="L697" s="194"/>
      <c r="M697" s="194"/>
      <c r="N697" s="194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4"/>
      <c r="Z697" s="194"/>
    </row>
    <row r="698" spans="1:26" ht="12.75" customHeight="1" x14ac:dyDescent="0.25">
      <c r="A698" s="194"/>
      <c r="B698" s="194"/>
      <c r="C698" s="194"/>
      <c r="D698" s="194"/>
      <c r="E698" s="194"/>
      <c r="F698" s="194"/>
      <c r="G698" s="194"/>
      <c r="H698" s="194"/>
      <c r="I698" s="194"/>
      <c r="J698" s="194"/>
      <c r="K698" s="194"/>
      <c r="L698" s="194"/>
      <c r="M698" s="194"/>
      <c r="N698" s="194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4"/>
      <c r="Z698" s="194"/>
    </row>
    <row r="699" spans="1:26" ht="12.75" customHeight="1" x14ac:dyDescent="0.25">
      <c r="A699" s="194"/>
      <c r="B699" s="194"/>
      <c r="C699" s="194"/>
      <c r="D699" s="194"/>
      <c r="E699" s="194"/>
      <c r="F699" s="194"/>
      <c r="G699" s="194"/>
      <c r="H699" s="194"/>
      <c r="I699" s="194"/>
      <c r="J699" s="194"/>
      <c r="K699" s="194"/>
      <c r="L699" s="194"/>
      <c r="M699" s="194"/>
      <c r="N699" s="194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4"/>
      <c r="Z699" s="194"/>
    </row>
    <row r="700" spans="1:26" ht="12.75" customHeight="1" x14ac:dyDescent="0.25">
      <c r="A700" s="194"/>
      <c r="B700" s="194"/>
      <c r="C700" s="194"/>
      <c r="D700" s="194"/>
      <c r="E700" s="194"/>
      <c r="F700" s="194"/>
      <c r="G700" s="194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</row>
    <row r="701" spans="1:26" ht="12.75" customHeight="1" x14ac:dyDescent="0.25">
      <c r="A701" s="194"/>
      <c r="B701" s="194"/>
      <c r="C701" s="194"/>
      <c r="D701" s="194"/>
      <c r="E701" s="194"/>
      <c r="F701" s="194"/>
      <c r="G701" s="194"/>
      <c r="H701" s="194"/>
      <c r="I701" s="194"/>
      <c r="J701" s="194"/>
      <c r="K701" s="194"/>
      <c r="L701" s="194"/>
      <c r="M701" s="194"/>
      <c r="N701" s="194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4"/>
      <c r="Z701" s="194"/>
    </row>
    <row r="702" spans="1:26" ht="12.75" customHeight="1" x14ac:dyDescent="0.25">
      <c r="A702" s="194"/>
      <c r="B702" s="194"/>
      <c r="C702" s="194"/>
      <c r="D702" s="194"/>
      <c r="E702" s="194"/>
      <c r="F702" s="194"/>
      <c r="G702" s="194"/>
      <c r="H702" s="194"/>
      <c r="I702" s="194"/>
      <c r="J702" s="194"/>
      <c r="K702" s="194"/>
      <c r="L702" s="194"/>
      <c r="M702" s="194"/>
      <c r="N702" s="194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4"/>
      <c r="Z702" s="194"/>
    </row>
    <row r="703" spans="1:26" ht="12.75" customHeight="1" x14ac:dyDescent="0.25">
      <c r="A703" s="194"/>
      <c r="B703" s="194"/>
      <c r="C703" s="194"/>
      <c r="D703" s="194"/>
      <c r="E703" s="194"/>
      <c r="F703" s="194"/>
      <c r="G703" s="194"/>
      <c r="H703" s="194"/>
      <c r="I703" s="194"/>
      <c r="J703" s="194"/>
      <c r="K703" s="194"/>
      <c r="L703" s="194"/>
      <c r="M703" s="194"/>
      <c r="N703" s="194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4"/>
      <c r="Z703" s="194"/>
    </row>
    <row r="704" spans="1:26" ht="12.75" customHeight="1" x14ac:dyDescent="0.25">
      <c r="A704" s="194"/>
      <c r="B704" s="194"/>
      <c r="C704" s="194"/>
      <c r="D704" s="194"/>
      <c r="E704" s="194"/>
      <c r="F704" s="194"/>
      <c r="G704" s="194"/>
      <c r="H704" s="194"/>
      <c r="I704" s="194"/>
      <c r="J704" s="194"/>
      <c r="K704" s="194"/>
      <c r="L704" s="194"/>
      <c r="M704" s="194"/>
      <c r="N704" s="194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4"/>
      <c r="Z704" s="194"/>
    </row>
    <row r="705" spans="1:26" ht="12.75" customHeight="1" x14ac:dyDescent="0.25">
      <c r="A705" s="194"/>
      <c r="B705" s="194"/>
      <c r="C705" s="194"/>
      <c r="D705" s="194"/>
      <c r="E705" s="194"/>
      <c r="F705" s="194"/>
      <c r="G705" s="194"/>
      <c r="H705" s="194"/>
      <c r="I705" s="194"/>
      <c r="J705" s="194"/>
      <c r="K705" s="194"/>
      <c r="L705" s="194"/>
      <c r="M705" s="194"/>
      <c r="N705" s="194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4"/>
      <c r="Z705" s="194"/>
    </row>
    <row r="706" spans="1:26" ht="12.75" customHeight="1" x14ac:dyDescent="0.25">
      <c r="A706" s="194"/>
      <c r="B706" s="194"/>
      <c r="C706" s="194"/>
      <c r="D706" s="194"/>
      <c r="E706" s="194"/>
      <c r="F706" s="194"/>
      <c r="G706" s="194"/>
      <c r="H706" s="194"/>
      <c r="I706" s="194"/>
      <c r="J706" s="194"/>
      <c r="K706" s="194"/>
      <c r="L706" s="194"/>
      <c r="M706" s="194"/>
      <c r="N706" s="194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4"/>
      <c r="Z706" s="194"/>
    </row>
    <row r="707" spans="1:26" ht="12.75" customHeight="1" x14ac:dyDescent="0.25">
      <c r="A707" s="194"/>
      <c r="B707" s="194"/>
      <c r="C707" s="194"/>
      <c r="D707" s="194"/>
      <c r="E707" s="194"/>
      <c r="F707" s="194"/>
      <c r="G707" s="194"/>
      <c r="H707" s="194"/>
      <c r="I707" s="194"/>
      <c r="J707" s="194"/>
      <c r="K707" s="194"/>
      <c r="L707" s="194"/>
      <c r="M707" s="194"/>
      <c r="N707" s="194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4"/>
      <c r="Z707" s="194"/>
    </row>
    <row r="708" spans="1:26" ht="12.75" customHeight="1" x14ac:dyDescent="0.25">
      <c r="A708" s="194"/>
      <c r="B708" s="194"/>
      <c r="C708" s="194"/>
      <c r="D708" s="194"/>
      <c r="E708" s="194"/>
      <c r="F708" s="194"/>
      <c r="G708" s="194"/>
      <c r="H708" s="194"/>
      <c r="I708" s="194"/>
      <c r="J708" s="194"/>
      <c r="K708" s="194"/>
      <c r="L708" s="194"/>
      <c r="M708" s="194"/>
      <c r="N708" s="194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4"/>
      <c r="Z708" s="194"/>
    </row>
    <row r="709" spans="1:26" ht="12.75" customHeight="1" x14ac:dyDescent="0.25">
      <c r="A709" s="194"/>
      <c r="B709" s="194"/>
      <c r="C709" s="194"/>
      <c r="D709" s="194"/>
      <c r="E709" s="194"/>
      <c r="F709" s="194"/>
      <c r="G709" s="194"/>
      <c r="H709" s="194"/>
      <c r="I709" s="194"/>
      <c r="J709" s="194"/>
      <c r="K709" s="194"/>
      <c r="L709" s="194"/>
      <c r="M709" s="194"/>
      <c r="N709" s="194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4"/>
      <c r="Z709" s="194"/>
    </row>
    <row r="710" spans="1:26" ht="12.75" customHeight="1" x14ac:dyDescent="0.25">
      <c r="A710" s="194"/>
      <c r="B710" s="194"/>
      <c r="C710" s="194"/>
      <c r="D710" s="194"/>
      <c r="E710" s="194"/>
      <c r="F710" s="194"/>
      <c r="G710" s="194"/>
      <c r="H710" s="194"/>
      <c r="I710" s="194"/>
      <c r="J710" s="194"/>
      <c r="K710" s="194"/>
      <c r="L710" s="194"/>
      <c r="M710" s="194"/>
      <c r="N710" s="194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4"/>
      <c r="Z710" s="194"/>
    </row>
    <row r="711" spans="1:26" ht="12.75" customHeight="1" x14ac:dyDescent="0.25">
      <c r="A711" s="194"/>
      <c r="B711" s="194"/>
      <c r="C711" s="194"/>
      <c r="D711" s="194"/>
      <c r="E711" s="194"/>
      <c r="F711" s="194"/>
      <c r="G711" s="194"/>
      <c r="H711" s="194"/>
      <c r="I711" s="194"/>
      <c r="J711" s="194"/>
      <c r="K711" s="194"/>
      <c r="L711" s="194"/>
      <c r="M711" s="194"/>
      <c r="N711" s="194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4"/>
      <c r="Z711" s="194"/>
    </row>
    <row r="712" spans="1:26" ht="12.75" customHeight="1" x14ac:dyDescent="0.25">
      <c r="A712" s="194"/>
      <c r="B712" s="194"/>
      <c r="C712" s="194"/>
      <c r="D712" s="194"/>
      <c r="E712" s="194"/>
      <c r="F712" s="194"/>
      <c r="G712" s="194"/>
      <c r="H712" s="194"/>
      <c r="I712" s="194"/>
      <c r="J712" s="194"/>
      <c r="K712" s="194"/>
      <c r="L712" s="194"/>
      <c r="M712" s="194"/>
      <c r="N712" s="194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4"/>
      <c r="Z712" s="194"/>
    </row>
    <row r="713" spans="1:26" ht="12.75" customHeight="1" x14ac:dyDescent="0.25">
      <c r="A713" s="194"/>
      <c r="B713" s="194"/>
      <c r="C713" s="194"/>
      <c r="D713" s="194"/>
      <c r="E713" s="194"/>
      <c r="F713" s="194"/>
      <c r="G713" s="194"/>
      <c r="H713" s="194"/>
      <c r="I713" s="194"/>
      <c r="J713" s="194"/>
      <c r="K713" s="194"/>
      <c r="L713" s="194"/>
      <c r="M713" s="194"/>
      <c r="N713" s="194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4"/>
      <c r="Z713" s="194"/>
    </row>
    <row r="714" spans="1:26" ht="12.75" customHeight="1" x14ac:dyDescent="0.25">
      <c r="A714" s="194"/>
      <c r="B714" s="194"/>
      <c r="C714" s="194"/>
      <c r="D714" s="194"/>
      <c r="E714" s="194"/>
      <c r="F714" s="194"/>
      <c r="G714" s="194"/>
      <c r="H714" s="194"/>
      <c r="I714" s="194"/>
      <c r="J714" s="194"/>
      <c r="K714" s="194"/>
      <c r="L714" s="194"/>
      <c r="M714" s="194"/>
      <c r="N714" s="194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4"/>
      <c r="Z714" s="194"/>
    </row>
    <row r="715" spans="1:26" ht="12.75" customHeight="1" x14ac:dyDescent="0.25">
      <c r="A715" s="194"/>
      <c r="B715" s="194"/>
      <c r="C715" s="194"/>
      <c r="D715" s="194"/>
      <c r="E715" s="194"/>
      <c r="F715" s="194"/>
      <c r="G715" s="194"/>
      <c r="H715" s="194"/>
      <c r="I715" s="194"/>
      <c r="J715" s="194"/>
      <c r="K715" s="194"/>
      <c r="L715" s="194"/>
      <c r="M715" s="194"/>
      <c r="N715" s="194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4"/>
      <c r="Z715" s="194"/>
    </row>
    <row r="716" spans="1:26" ht="12.75" customHeight="1" x14ac:dyDescent="0.25">
      <c r="A716" s="194"/>
      <c r="B716" s="194"/>
      <c r="C716" s="194"/>
      <c r="D716" s="194"/>
      <c r="E716" s="194"/>
      <c r="F716" s="194"/>
      <c r="G716" s="194"/>
      <c r="H716" s="194"/>
      <c r="I716" s="194"/>
      <c r="J716" s="194"/>
      <c r="K716" s="194"/>
      <c r="L716" s="194"/>
      <c r="M716" s="194"/>
      <c r="N716" s="194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4"/>
      <c r="Z716" s="194"/>
    </row>
    <row r="717" spans="1:26" ht="12.75" customHeight="1" x14ac:dyDescent="0.25">
      <c r="A717" s="194"/>
      <c r="B717" s="194"/>
      <c r="C717" s="194"/>
      <c r="D717" s="194"/>
      <c r="E717" s="194"/>
      <c r="F717" s="194"/>
      <c r="G717" s="194"/>
      <c r="H717" s="194"/>
      <c r="I717" s="194"/>
      <c r="J717" s="194"/>
      <c r="K717" s="194"/>
      <c r="L717" s="194"/>
      <c r="M717" s="194"/>
      <c r="N717" s="194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4"/>
      <c r="Z717" s="194"/>
    </row>
    <row r="718" spans="1:26" ht="12.75" customHeight="1" x14ac:dyDescent="0.25">
      <c r="A718" s="194"/>
      <c r="B718" s="194"/>
      <c r="C718" s="194"/>
      <c r="D718" s="194"/>
      <c r="E718" s="194"/>
      <c r="F718" s="194"/>
      <c r="G718" s="194"/>
      <c r="H718" s="194"/>
      <c r="I718" s="194"/>
      <c r="J718" s="194"/>
      <c r="K718" s="194"/>
      <c r="L718" s="194"/>
      <c r="M718" s="194"/>
      <c r="N718" s="194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4"/>
      <c r="Z718" s="194"/>
    </row>
    <row r="719" spans="1:26" ht="12.75" customHeight="1" x14ac:dyDescent="0.25">
      <c r="A719" s="194"/>
      <c r="B719" s="194"/>
      <c r="C719" s="194"/>
      <c r="D719" s="194"/>
      <c r="E719" s="194"/>
      <c r="F719" s="194"/>
      <c r="G719" s="194"/>
      <c r="H719" s="194"/>
      <c r="I719" s="194"/>
      <c r="J719" s="194"/>
      <c r="K719" s="194"/>
      <c r="L719" s="194"/>
      <c r="M719" s="194"/>
      <c r="N719" s="194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4"/>
      <c r="Z719" s="194"/>
    </row>
    <row r="720" spans="1:26" ht="12.75" customHeight="1" x14ac:dyDescent="0.25">
      <c r="A720" s="194"/>
      <c r="B720" s="194"/>
      <c r="C720" s="194"/>
      <c r="D720" s="194"/>
      <c r="E720" s="194"/>
      <c r="F720" s="194"/>
      <c r="G720" s="194"/>
      <c r="H720" s="194"/>
      <c r="I720" s="194"/>
      <c r="J720" s="194"/>
      <c r="K720" s="194"/>
      <c r="L720" s="194"/>
      <c r="M720" s="194"/>
      <c r="N720" s="194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4"/>
      <c r="Z720" s="194"/>
    </row>
    <row r="721" spans="1:26" ht="12.75" customHeight="1" x14ac:dyDescent="0.25">
      <c r="A721" s="194"/>
      <c r="B721" s="194"/>
      <c r="C721" s="194"/>
      <c r="D721" s="194"/>
      <c r="E721" s="194"/>
      <c r="F721" s="194"/>
      <c r="G721" s="194"/>
      <c r="H721" s="194"/>
      <c r="I721" s="194"/>
      <c r="J721" s="194"/>
      <c r="K721" s="194"/>
      <c r="L721" s="194"/>
      <c r="M721" s="194"/>
      <c r="N721" s="194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4"/>
      <c r="Z721" s="194"/>
    </row>
    <row r="722" spans="1:26" ht="12.75" customHeight="1" x14ac:dyDescent="0.25">
      <c r="A722" s="194"/>
      <c r="B722" s="194"/>
      <c r="C722" s="194"/>
      <c r="D722" s="194"/>
      <c r="E722" s="194"/>
      <c r="F722" s="194"/>
      <c r="G722" s="194"/>
      <c r="H722" s="194"/>
      <c r="I722" s="194"/>
      <c r="J722" s="194"/>
      <c r="K722" s="194"/>
      <c r="L722" s="194"/>
      <c r="M722" s="194"/>
      <c r="N722" s="194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4"/>
      <c r="Z722" s="194"/>
    </row>
    <row r="723" spans="1:26" ht="12.75" customHeight="1" x14ac:dyDescent="0.25">
      <c r="A723" s="194"/>
      <c r="B723" s="194"/>
      <c r="C723" s="194"/>
      <c r="D723" s="194"/>
      <c r="E723" s="194"/>
      <c r="F723" s="194"/>
      <c r="G723" s="194"/>
      <c r="H723" s="194"/>
      <c r="I723" s="194"/>
      <c r="J723" s="194"/>
      <c r="K723" s="194"/>
      <c r="L723" s="194"/>
      <c r="M723" s="194"/>
      <c r="N723" s="194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4"/>
      <c r="Z723" s="194"/>
    </row>
    <row r="724" spans="1:26" ht="12.75" customHeight="1" x14ac:dyDescent="0.25">
      <c r="A724" s="194"/>
      <c r="B724" s="194"/>
      <c r="C724" s="194"/>
      <c r="D724" s="194"/>
      <c r="E724" s="194"/>
      <c r="F724" s="194"/>
      <c r="G724" s="194"/>
      <c r="H724" s="194"/>
      <c r="I724" s="194"/>
      <c r="J724" s="194"/>
      <c r="K724" s="194"/>
      <c r="L724" s="194"/>
      <c r="M724" s="194"/>
      <c r="N724" s="194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4"/>
      <c r="Z724" s="194"/>
    </row>
    <row r="725" spans="1:26" ht="12.75" customHeight="1" x14ac:dyDescent="0.25">
      <c r="A725" s="194"/>
      <c r="B725" s="194"/>
      <c r="C725" s="194"/>
      <c r="D725" s="194"/>
      <c r="E725" s="194"/>
      <c r="F725" s="194"/>
      <c r="G725" s="194"/>
      <c r="H725" s="194"/>
      <c r="I725" s="194"/>
      <c r="J725" s="194"/>
      <c r="K725" s="194"/>
      <c r="L725" s="194"/>
      <c r="M725" s="194"/>
      <c r="N725" s="194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4"/>
      <c r="Z725" s="194"/>
    </row>
    <row r="726" spans="1:26" ht="12.75" customHeight="1" x14ac:dyDescent="0.25">
      <c r="A726" s="194"/>
      <c r="B726" s="194"/>
      <c r="C726" s="194"/>
      <c r="D726" s="194"/>
      <c r="E726" s="194"/>
      <c r="F726" s="194"/>
      <c r="G726" s="194"/>
      <c r="H726" s="194"/>
      <c r="I726" s="194"/>
      <c r="J726" s="194"/>
      <c r="K726" s="194"/>
      <c r="L726" s="194"/>
      <c r="M726" s="194"/>
      <c r="N726" s="194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4"/>
      <c r="Z726" s="194"/>
    </row>
    <row r="727" spans="1:26" ht="12.75" customHeight="1" x14ac:dyDescent="0.25">
      <c r="A727" s="194"/>
      <c r="B727" s="194"/>
      <c r="C727" s="194"/>
      <c r="D727" s="194"/>
      <c r="E727" s="194"/>
      <c r="F727" s="194"/>
      <c r="G727" s="194"/>
      <c r="H727" s="194"/>
      <c r="I727" s="194"/>
      <c r="J727" s="194"/>
      <c r="K727" s="194"/>
      <c r="L727" s="194"/>
      <c r="M727" s="194"/>
      <c r="N727" s="194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4"/>
      <c r="Z727" s="194"/>
    </row>
    <row r="728" spans="1:26" ht="12.75" customHeight="1" x14ac:dyDescent="0.25">
      <c r="A728" s="194"/>
      <c r="B728" s="194"/>
      <c r="C728" s="194"/>
      <c r="D728" s="194"/>
      <c r="E728" s="194"/>
      <c r="F728" s="194"/>
      <c r="G728" s="194"/>
      <c r="H728" s="194"/>
      <c r="I728" s="194"/>
      <c r="J728" s="194"/>
      <c r="K728" s="194"/>
      <c r="L728" s="194"/>
      <c r="M728" s="194"/>
      <c r="N728" s="194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4"/>
      <c r="Z728" s="194"/>
    </row>
    <row r="729" spans="1:26" ht="12.75" customHeight="1" x14ac:dyDescent="0.25">
      <c r="A729" s="194"/>
      <c r="B729" s="194"/>
      <c r="C729" s="194"/>
      <c r="D729" s="194"/>
      <c r="E729" s="194"/>
      <c r="F729" s="194"/>
      <c r="G729" s="194"/>
      <c r="H729" s="194"/>
      <c r="I729" s="194"/>
      <c r="J729" s="194"/>
      <c r="K729" s="194"/>
      <c r="L729" s="194"/>
      <c r="M729" s="194"/>
      <c r="N729" s="194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4"/>
      <c r="Z729" s="194"/>
    </row>
    <row r="730" spans="1:26" ht="12.75" customHeight="1" x14ac:dyDescent="0.25">
      <c r="A730" s="194"/>
      <c r="B730" s="194"/>
      <c r="C730" s="194"/>
      <c r="D730" s="194"/>
      <c r="E730" s="194"/>
      <c r="F730" s="194"/>
      <c r="G730" s="194"/>
      <c r="H730" s="194"/>
      <c r="I730" s="194"/>
      <c r="J730" s="194"/>
      <c r="K730" s="194"/>
      <c r="L730" s="194"/>
      <c r="M730" s="194"/>
      <c r="N730" s="194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4"/>
      <c r="Z730" s="194"/>
    </row>
    <row r="731" spans="1:26" ht="12.75" customHeight="1" x14ac:dyDescent="0.25">
      <c r="A731" s="194"/>
      <c r="B731" s="194"/>
      <c r="C731" s="194"/>
      <c r="D731" s="194"/>
      <c r="E731" s="194"/>
      <c r="F731" s="194"/>
      <c r="G731" s="194"/>
      <c r="H731" s="194"/>
      <c r="I731" s="194"/>
      <c r="J731" s="194"/>
      <c r="K731" s="194"/>
      <c r="L731" s="194"/>
      <c r="M731" s="194"/>
      <c r="N731" s="194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4"/>
      <c r="Z731" s="194"/>
    </row>
    <row r="732" spans="1:26" ht="12.75" customHeight="1" x14ac:dyDescent="0.25">
      <c r="A732" s="194"/>
      <c r="B732" s="194"/>
      <c r="C732" s="194"/>
      <c r="D732" s="194"/>
      <c r="E732" s="194"/>
      <c r="F732" s="194"/>
      <c r="G732" s="194"/>
      <c r="H732" s="194"/>
      <c r="I732" s="194"/>
      <c r="J732" s="194"/>
      <c r="K732" s="194"/>
      <c r="L732" s="194"/>
      <c r="M732" s="194"/>
      <c r="N732" s="194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4"/>
      <c r="Z732" s="194"/>
    </row>
    <row r="733" spans="1:26" ht="12.75" customHeight="1" x14ac:dyDescent="0.25">
      <c r="A733" s="194"/>
      <c r="B733" s="194"/>
      <c r="C733" s="194"/>
      <c r="D733" s="194"/>
      <c r="E733" s="194"/>
      <c r="F733" s="194"/>
      <c r="G733" s="194"/>
      <c r="H733" s="194"/>
      <c r="I733" s="194"/>
      <c r="J733" s="194"/>
      <c r="K733" s="194"/>
      <c r="L733" s="194"/>
      <c r="M733" s="194"/>
      <c r="N733" s="194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4"/>
      <c r="Z733" s="194"/>
    </row>
    <row r="734" spans="1:26" ht="12.75" customHeight="1" x14ac:dyDescent="0.25">
      <c r="A734" s="194"/>
      <c r="B734" s="194"/>
      <c r="C734" s="194"/>
      <c r="D734" s="194"/>
      <c r="E734" s="194"/>
      <c r="F734" s="194"/>
      <c r="G734" s="194"/>
      <c r="H734" s="194"/>
      <c r="I734" s="194"/>
      <c r="J734" s="194"/>
      <c r="K734" s="194"/>
      <c r="L734" s="194"/>
      <c r="M734" s="194"/>
      <c r="N734" s="194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4"/>
      <c r="Z734" s="194"/>
    </row>
    <row r="735" spans="1:26" ht="12.75" customHeight="1" x14ac:dyDescent="0.25">
      <c r="A735" s="194"/>
      <c r="B735" s="194"/>
      <c r="C735" s="194"/>
      <c r="D735" s="194"/>
      <c r="E735" s="194"/>
      <c r="F735" s="194"/>
      <c r="G735" s="194"/>
      <c r="H735" s="194"/>
      <c r="I735" s="194"/>
      <c r="J735" s="194"/>
      <c r="K735" s="194"/>
      <c r="L735" s="194"/>
      <c r="M735" s="194"/>
      <c r="N735" s="194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4"/>
      <c r="Z735" s="194"/>
    </row>
    <row r="736" spans="1:26" ht="12.75" customHeight="1" x14ac:dyDescent="0.25">
      <c r="A736" s="194"/>
      <c r="B736" s="194"/>
      <c r="C736" s="194"/>
      <c r="D736" s="194"/>
      <c r="E736" s="194"/>
      <c r="F736" s="194"/>
      <c r="G736" s="194"/>
      <c r="H736" s="194"/>
      <c r="I736" s="194"/>
      <c r="J736" s="194"/>
      <c r="K736" s="194"/>
      <c r="L736" s="194"/>
      <c r="M736" s="194"/>
      <c r="N736" s="194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4"/>
      <c r="Z736" s="194"/>
    </row>
    <row r="737" spans="1:26" ht="12.75" customHeight="1" x14ac:dyDescent="0.25">
      <c r="A737" s="194"/>
      <c r="B737" s="194"/>
      <c r="C737" s="194"/>
      <c r="D737" s="194"/>
      <c r="E737" s="194"/>
      <c r="F737" s="194"/>
      <c r="G737" s="194"/>
      <c r="H737" s="194"/>
      <c r="I737" s="194"/>
      <c r="J737" s="194"/>
      <c r="K737" s="194"/>
      <c r="L737" s="194"/>
      <c r="M737" s="194"/>
      <c r="N737" s="194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4"/>
      <c r="Z737" s="194"/>
    </row>
    <row r="738" spans="1:26" ht="12.75" customHeight="1" x14ac:dyDescent="0.25">
      <c r="A738" s="194"/>
      <c r="B738" s="194"/>
      <c r="C738" s="194"/>
      <c r="D738" s="194"/>
      <c r="E738" s="194"/>
      <c r="F738" s="194"/>
      <c r="G738" s="194"/>
      <c r="H738" s="194"/>
      <c r="I738" s="194"/>
      <c r="J738" s="194"/>
      <c r="K738" s="194"/>
      <c r="L738" s="194"/>
      <c r="M738" s="194"/>
      <c r="N738" s="194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4"/>
      <c r="Z738" s="194"/>
    </row>
    <row r="739" spans="1:26" ht="12.75" customHeight="1" x14ac:dyDescent="0.25">
      <c r="A739" s="194"/>
      <c r="B739" s="194"/>
      <c r="C739" s="194"/>
      <c r="D739" s="194"/>
      <c r="E739" s="194"/>
      <c r="F739" s="194"/>
      <c r="G739" s="194"/>
      <c r="H739" s="194"/>
      <c r="I739" s="194"/>
      <c r="J739" s="194"/>
      <c r="K739" s="194"/>
      <c r="L739" s="194"/>
      <c r="M739" s="194"/>
      <c r="N739" s="194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4"/>
      <c r="Z739" s="194"/>
    </row>
    <row r="740" spans="1:26" ht="12.75" customHeight="1" x14ac:dyDescent="0.25">
      <c r="A740" s="194"/>
      <c r="B740" s="194"/>
      <c r="C740" s="194"/>
      <c r="D740" s="194"/>
      <c r="E740" s="194"/>
      <c r="F740" s="194"/>
      <c r="G740" s="194"/>
      <c r="H740" s="194"/>
      <c r="I740" s="194"/>
      <c r="J740" s="194"/>
      <c r="K740" s="194"/>
      <c r="L740" s="194"/>
      <c r="M740" s="194"/>
      <c r="N740" s="194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4"/>
      <c r="Z740" s="194"/>
    </row>
    <row r="741" spans="1:26" ht="12.75" customHeight="1" x14ac:dyDescent="0.25">
      <c r="A741" s="194"/>
      <c r="B741" s="194"/>
      <c r="C741" s="194"/>
      <c r="D741" s="194"/>
      <c r="E741" s="194"/>
      <c r="F741" s="194"/>
      <c r="G741" s="194"/>
      <c r="H741" s="194"/>
      <c r="I741" s="194"/>
      <c r="J741" s="194"/>
      <c r="K741" s="194"/>
      <c r="L741" s="194"/>
      <c r="M741" s="194"/>
      <c r="N741" s="194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4"/>
      <c r="Z741" s="194"/>
    </row>
    <row r="742" spans="1:26" ht="12.75" customHeight="1" x14ac:dyDescent="0.25">
      <c r="A742" s="194"/>
      <c r="B742" s="194"/>
      <c r="C742" s="194"/>
      <c r="D742" s="194"/>
      <c r="E742" s="194"/>
      <c r="F742" s="194"/>
      <c r="G742" s="194"/>
      <c r="H742" s="194"/>
      <c r="I742" s="194"/>
      <c r="J742" s="194"/>
      <c r="K742" s="194"/>
      <c r="L742" s="194"/>
      <c r="M742" s="194"/>
      <c r="N742" s="194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4"/>
      <c r="Z742" s="194"/>
    </row>
    <row r="743" spans="1:26" ht="12.75" customHeight="1" x14ac:dyDescent="0.25">
      <c r="A743" s="194"/>
      <c r="B743" s="194"/>
      <c r="C743" s="194"/>
      <c r="D743" s="194"/>
      <c r="E743" s="194"/>
      <c r="F743" s="194"/>
      <c r="G743" s="194"/>
      <c r="H743" s="194"/>
      <c r="I743" s="194"/>
      <c r="J743" s="194"/>
      <c r="K743" s="194"/>
      <c r="L743" s="194"/>
      <c r="M743" s="194"/>
      <c r="N743" s="194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4"/>
      <c r="Z743" s="194"/>
    </row>
    <row r="744" spans="1:26" ht="12.75" customHeight="1" x14ac:dyDescent="0.25">
      <c r="A744" s="194"/>
      <c r="B744" s="194"/>
      <c r="C744" s="194"/>
      <c r="D744" s="194"/>
      <c r="E744" s="194"/>
      <c r="F744" s="194"/>
      <c r="G744" s="194"/>
      <c r="H744" s="194"/>
      <c r="I744" s="194"/>
      <c r="J744" s="194"/>
      <c r="K744" s="194"/>
      <c r="L744" s="194"/>
      <c r="M744" s="194"/>
      <c r="N744" s="194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4"/>
      <c r="Z744" s="194"/>
    </row>
    <row r="745" spans="1:26" ht="12.75" customHeight="1" x14ac:dyDescent="0.25">
      <c r="A745" s="194"/>
      <c r="B745" s="194"/>
      <c r="C745" s="194"/>
      <c r="D745" s="194"/>
      <c r="E745" s="194"/>
      <c r="F745" s="194"/>
      <c r="G745" s="194"/>
      <c r="H745" s="194"/>
      <c r="I745" s="194"/>
      <c r="J745" s="194"/>
      <c r="K745" s="194"/>
      <c r="L745" s="194"/>
      <c r="M745" s="194"/>
      <c r="N745" s="194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4"/>
      <c r="Z745" s="194"/>
    </row>
    <row r="746" spans="1:26" ht="12.75" customHeight="1" x14ac:dyDescent="0.25">
      <c r="A746" s="194"/>
      <c r="B746" s="194"/>
      <c r="C746" s="194"/>
      <c r="D746" s="194"/>
      <c r="E746" s="194"/>
      <c r="F746" s="194"/>
      <c r="G746" s="194"/>
      <c r="H746" s="194"/>
      <c r="I746" s="194"/>
      <c r="J746" s="194"/>
      <c r="K746" s="194"/>
      <c r="L746" s="194"/>
      <c r="M746" s="194"/>
      <c r="N746" s="194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4"/>
      <c r="Z746" s="194"/>
    </row>
    <row r="747" spans="1:26" ht="12.75" customHeight="1" x14ac:dyDescent="0.25">
      <c r="A747" s="194"/>
      <c r="B747" s="194"/>
      <c r="C747" s="194"/>
      <c r="D747" s="194"/>
      <c r="E747" s="194"/>
      <c r="F747" s="194"/>
      <c r="G747" s="194"/>
      <c r="H747" s="194"/>
      <c r="I747" s="194"/>
      <c r="J747" s="194"/>
      <c r="K747" s="194"/>
      <c r="L747" s="194"/>
      <c r="M747" s="194"/>
      <c r="N747" s="194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4"/>
      <c r="Z747" s="194"/>
    </row>
    <row r="748" spans="1:26" ht="12.75" customHeight="1" x14ac:dyDescent="0.25">
      <c r="A748" s="194"/>
      <c r="B748" s="194"/>
      <c r="C748" s="194"/>
      <c r="D748" s="194"/>
      <c r="E748" s="194"/>
      <c r="F748" s="194"/>
      <c r="G748" s="194"/>
      <c r="H748" s="194"/>
      <c r="I748" s="194"/>
      <c r="J748" s="194"/>
      <c r="K748" s="194"/>
      <c r="L748" s="194"/>
      <c r="M748" s="194"/>
      <c r="N748" s="194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4"/>
      <c r="Z748" s="194"/>
    </row>
    <row r="749" spans="1:26" ht="12.75" customHeight="1" x14ac:dyDescent="0.25">
      <c r="A749" s="194"/>
      <c r="B749" s="194"/>
      <c r="C749" s="194"/>
      <c r="D749" s="194"/>
      <c r="E749" s="194"/>
      <c r="F749" s="194"/>
      <c r="G749" s="194"/>
      <c r="H749" s="194"/>
      <c r="I749" s="194"/>
      <c r="J749" s="194"/>
      <c r="K749" s="194"/>
      <c r="L749" s="194"/>
      <c r="M749" s="194"/>
      <c r="N749" s="194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4"/>
      <c r="Z749" s="194"/>
    </row>
    <row r="750" spans="1:26" ht="12.75" customHeight="1" x14ac:dyDescent="0.25">
      <c r="A750" s="194"/>
      <c r="B750" s="194"/>
      <c r="C750" s="194"/>
      <c r="D750" s="194"/>
      <c r="E750" s="194"/>
      <c r="F750" s="194"/>
      <c r="G750" s="194"/>
      <c r="H750" s="194"/>
      <c r="I750" s="194"/>
      <c r="J750" s="194"/>
      <c r="K750" s="194"/>
      <c r="L750" s="194"/>
      <c r="M750" s="194"/>
      <c r="N750" s="194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4"/>
      <c r="Z750" s="194"/>
    </row>
    <row r="751" spans="1:26" ht="12.75" customHeight="1" x14ac:dyDescent="0.25">
      <c r="A751" s="194"/>
      <c r="B751" s="194"/>
      <c r="C751" s="194"/>
      <c r="D751" s="194"/>
      <c r="E751" s="194"/>
      <c r="F751" s="194"/>
      <c r="G751" s="194"/>
      <c r="H751" s="194"/>
      <c r="I751" s="194"/>
      <c r="J751" s="194"/>
      <c r="K751" s="194"/>
      <c r="L751" s="194"/>
      <c r="M751" s="194"/>
      <c r="N751" s="194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4"/>
      <c r="Z751" s="194"/>
    </row>
    <row r="752" spans="1:26" ht="12.75" customHeight="1" x14ac:dyDescent="0.25">
      <c r="A752" s="194"/>
      <c r="B752" s="194"/>
      <c r="C752" s="194"/>
      <c r="D752" s="194"/>
      <c r="E752" s="194"/>
      <c r="F752" s="194"/>
      <c r="G752" s="194"/>
      <c r="H752" s="194"/>
      <c r="I752" s="194"/>
      <c r="J752" s="194"/>
      <c r="K752" s="194"/>
      <c r="L752" s="194"/>
      <c r="M752" s="194"/>
      <c r="N752" s="194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4"/>
      <c r="Z752" s="194"/>
    </row>
    <row r="753" spans="1:26" ht="12.75" customHeight="1" x14ac:dyDescent="0.25">
      <c r="A753" s="194"/>
      <c r="B753" s="194"/>
      <c r="C753" s="194"/>
      <c r="D753" s="194"/>
      <c r="E753" s="194"/>
      <c r="F753" s="194"/>
      <c r="G753" s="194"/>
      <c r="H753" s="194"/>
      <c r="I753" s="194"/>
      <c r="J753" s="194"/>
      <c r="K753" s="194"/>
      <c r="L753" s="194"/>
      <c r="M753" s="194"/>
      <c r="N753" s="194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4"/>
      <c r="Z753" s="194"/>
    </row>
    <row r="754" spans="1:26" ht="12.75" customHeight="1" x14ac:dyDescent="0.25">
      <c r="A754" s="194"/>
      <c r="B754" s="194"/>
      <c r="C754" s="194"/>
      <c r="D754" s="194"/>
      <c r="E754" s="194"/>
      <c r="F754" s="194"/>
      <c r="G754" s="194"/>
      <c r="H754" s="194"/>
      <c r="I754" s="194"/>
      <c r="J754" s="194"/>
      <c r="K754" s="194"/>
      <c r="L754" s="194"/>
      <c r="M754" s="194"/>
      <c r="N754" s="194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4"/>
      <c r="Z754" s="194"/>
    </row>
    <row r="755" spans="1:26" ht="12.75" customHeight="1" x14ac:dyDescent="0.25">
      <c r="A755" s="194"/>
      <c r="B755" s="194"/>
      <c r="C755" s="194"/>
      <c r="D755" s="194"/>
      <c r="E755" s="194"/>
      <c r="F755" s="194"/>
      <c r="G755" s="194"/>
      <c r="H755" s="194"/>
      <c r="I755" s="194"/>
      <c r="J755" s="194"/>
      <c r="K755" s="194"/>
      <c r="L755" s="194"/>
      <c r="M755" s="194"/>
      <c r="N755" s="194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4"/>
      <c r="Z755" s="194"/>
    </row>
    <row r="756" spans="1:26" ht="12.75" customHeight="1" x14ac:dyDescent="0.25">
      <c r="A756" s="194"/>
      <c r="B756" s="194"/>
      <c r="C756" s="194"/>
      <c r="D756" s="194"/>
      <c r="E756" s="194"/>
      <c r="F756" s="194"/>
      <c r="G756" s="194"/>
      <c r="H756" s="194"/>
      <c r="I756" s="194"/>
      <c r="J756" s="194"/>
      <c r="K756" s="194"/>
      <c r="L756" s="194"/>
      <c r="M756" s="194"/>
      <c r="N756" s="194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4"/>
      <c r="Z756" s="194"/>
    </row>
    <row r="757" spans="1:26" ht="12.75" customHeight="1" x14ac:dyDescent="0.25">
      <c r="A757" s="194"/>
      <c r="B757" s="194"/>
      <c r="C757" s="194"/>
      <c r="D757" s="194"/>
      <c r="E757" s="194"/>
      <c r="F757" s="194"/>
      <c r="G757" s="194"/>
      <c r="H757" s="194"/>
      <c r="I757" s="194"/>
      <c r="J757" s="194"/>
      <c r="K757" s="194"/>
      <c r="L757" s="194"/>
      <c r="M757" s="194"/>
      <c r="N757" s="194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4"/>
      <c r="Z757" s="194"/>
    </row>
    <row r="758" spans="1:26" ht="12.75" customHeight="1" x14ac:dyDescent="0.25">
      <c r="A758" s="194"/>
      <c r="B758" s="194"/>
      <c r="C758" s="194"/>
      <c r="D758" s="194"/>
      <c r="E758" s="194"/>
      <c r="F758" s="194"/>
      <c r="G758" s="194"/>
      <c r="H758" s="194"/>
      <c r="I758" s="194"/>
      <c r="J758" s="194"/>
      <c r="K758" s="194"/>
      <c r="L758" s="194"/>
      <c r="M758" s="194"/>
      <c r="N758" s="194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4"/>
      <c r="Z758" s="194"/>
    </row>
    <row r="759" spans="1:26" ht="12.75" customHeight="1" x14ac:dyDescent="0.25">
      <c r="A759" s="194"/>
      <c r="B759" s="194"/>
      <c r="C759" s="194"/>
      <c r="D759" s="194"/>
      <c r="E759" s="194"/>
      <c r="F759" s="194"/>
      <c r="G759" s="194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</row>
    <row r="760" spans="1:26" ht="12.75" customHeight="1" x14ac:dyDescent="0.25">
      <c r="A760" s="194"/>
      <c r="B760" s="194"/>
      <c r="C760" s="194"/>
      <c r="D760" s="194"/>
      <c r="E760" s="194"/>
      <c r="F760" s="194"/>
      <c r="G760" s="194"/>
      <c r="H760" s="194"/>
      <c r="I760" s="194"/>
      <c r="J760" s="194"/>
      <c r="K760" s="194"/>
      <c r="L760" s="194"/>
      <c r="M760" s="194"/>
      <c r="N760" s="194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4"/>
      <c r="Z760" s="194"/>
    </row>
    <row r="761" spans="1:26" ht="12.75" customHeight="1" x14ac:dyDescent="0.25">
      <c r="A761" s="194"/>
      <c r="B761" s="194"/>
      <c r="C761" s="194"/>
      <c r="D761" s="194"/>
      <c r="E761" s="194"/>
      <c r="F761" s="194"/>
      <c r="G761" s="194"/>
      <c r="H761" s="194"/>
      <c r="I761" s="194"/>
      <c r="J761" s="194"/>
      <c r="K761" s="194"/>
      <c r="L761" s="194"/>
      <c r="M761" s="194"/>
      <c r="N761" s="194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4"/>
      <c r="Z761" s="194"/>
    </row>
    <row r="762" spans="1:26" ht="12.75" customHeight="1" x14ac:dyDescent="0.25">
      <c r="A762" s="194"/>
      <c r="B762" s="194"/>
      <c r="C762" s="194"/>
      <c r="D762" s="194"/>
      <c r="E762" s="194"/>
      <c r="F762" s="194"/>
      <c r="G762" s="194"/>
      <c r="H762" s="194"/>
      <c r="I762" s="194"/>
      <c r="J762" s="194"/>
      <c r="K762" s="194"/>
      <c r="L762" s="194"/>
      <c r="M762" s="194"/>
      <c r="N762" s="194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4"/>
      <c r="Z762" s="194"/>
    </row>
    <row r="763" spans="1:26" ht="12.75" customHeight="1" x14ac:dyDescent="0.25">
      <c r="A763" s="194"/>
      <c r="B763" s="194"/>
      <c r="C763" s="194"/>
      <c r="D763" s="194"/>
      <c r="E763" s="194"/>
      <c r="F763" s="194"/>
      <c r="G763" s="194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</row>
    <row r="764" spans="1:26" ht="12.75" customHeight="1" x14ac:dyDescent="0.25">
      <c r="A764" s="194"/>
      <c r="B764" s="194"/>
      <c r="C764" s="194"/>
      <c r="D764" s="194"/>
      <c r="E764" s="194"/>
      <c r="F764" s="194"/>
      <c r="G764" s="194"/>
      <c r="H764" s="194"/>
      <c r="I764" s="194"/>
      <c r="J764" s="194"/>
      <c r="K764" s="194"/>
      <c r="L764" s="194"/>
      <c r="M764" s="194"/>
      <c r="N764" s="194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4"/>
      <c r="Z764" s="194"/>
    </row>
    <row r="765" spans="1:26" ht="12.75" customHeight="1" x14ac:dyDescent="0.25">
      <c r="A765" s="194"/>
      <c r="B765" s="194"/>
      <c r="C765" s="194"/>
      <c r="D765" s="194"/>
      <c r="E765" s="194"/>
      <c r="F765" s="194"/>
      <c r="G765" s="194"/>
      <c r="H765" s="194"/>
      <c r="I765" s="194"/>
      <c r="J765" s="194"/>
      <c r="K765" s="194"/>
      <c r="L765" s="194"/>
      <c r="M765" s="194"/>
      <c r="N765" s="194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4"/>
      <c r="Z765" s="194"/>
    </row>
    <row r="766" spans="1:26" ht="12.75" customHeight="1" x14ac:dyDescent="0.25">
      <c r="A766" s="194"/>
      <c r="B766" s="194"/>
      <c r="C766" s="194"/>
      <c r="D766" s="194"/>
      <c r="E766" s="194"/>
      <c r="F766" s="194"/>
      <c r="G766" s="194"/>
      <c r="H766" s="194"/>
      <c r="I766" s="194"/>
      <c r="J766" s="194"/>
      <c r="K766" s="194"/>
      <c r="L766" s="194"/>
      <c r="M766" s="194"/>
      <c r="N766" s="194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4"/>
      <c r="Z766" s="194"/>
    </row>
    <row r="767" spans="1:26" ht="12.75" customHeight="1" x14ac:dyDescent="0.25">
      <c r="A767" s="194"/>
      <c r="B767" s="194"/>
      <c r="C767" s="194"/>
      <c r="D767" s="194"/>
      <c r="E767" s="194"/>
      <c r="F767" s="194"/>
      <c r="G767" s="194"/>
      <c r="H767" s="194"/>
      <c r="I767" s="194"/>
      <c r="J767" s="194"/>
      <c r="K767" s="194"/>
      <c r="L767" s="194"/>
      <c r="M767" s="194"/>
      <c r="N767" s="194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4"/>
      <c r="Z767" s="194"/>
    </row>
    <row r="768" spans="1:26" ht="12.75" customHeight="1" x14ac:dyDescent="0.25">
      <c r="A768" s="194"/>
      <c r="B768" s="194"/>
      <c r="C768" s="194"/>
      <c r="D768" s="194"/>
      <c r="E768" s="194"/>
      <c r="F768" s="194"/>
      <c r="G768" s="194"/>
      <c r="H768" s="194"/>
      <c r="I768" s="194"/>
      <c r="J768" s="194"/>
      <c r="K768" s="194"/>
      <c r="L768" s="194"/>
      <c r="M768" s="194"/>
      <c r="N768" s="194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4"/>
      <c r="Z768" s="194"/>
    </row>
    <row r="769" spans="1:26" ht="12.75" customHeight="1" x14ac:dyDescent="0.25">
      <c r="A769" s="194"/>
      <c r="B769" s="194"/>
      <c r="C769" s="194"/>
      <c r="D769" s="194"/>
      <c r="E769" s="194"/>
      <c r="F769" s="194"/>
      <c r="G769" s="194"/>
      <c r="H769" s="194"/>
      <c r="I769" s="194"/>
      <c r="J769" s="194"/>
      <c r="K769" s="194"/>
      <c r="L769" s="194"/>
      <c r="M769" s="194"/>
      <c r="N769" s="194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4"/>
      <c r="Z769" s="194"/>
    </row>
    <row r="770" spans="1:26" ht="12.75" customHeight="1" x14ac:dyDescent="0.25">
      <c r="A770" s="194"/>
      <c r="B770" s="194"/>
      <c r="C770" s="194"/>
      <c r="D770" s="194"/>
      <c r="E770" s="194"/>
      <c r="F770" s="194"/>
      <c r="G770" s="194"/>
      <c r="H770" s="194"/>
      <c r="I770" s="194"/>
      <c r="J770" s="194"/>
      <c r="K770" s="194"/>
      <c r="L770" s="194"/>
      <c r="M770" s="194"/>
      <c r="N770" s="194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4"/>
      <c r="Z770" s="194"/>
    </row>
    <row r="771" spans="1:26" ht="12.75" customHeight="1" x14ac:dyDescent="0.25">
      <c r="A771" s="194"/>
      <c r="B771" s="194"/>
      <c r="C771" s="194"/>
      <c r="D771" s="194"/>
      <c r="E771" s="194"/>
      <c r="F771" s="194"/>
      <c r="G771" s="194"/>
      <c r="H771" s="194"/>
      <c r="I771" s="194"/>
      <c r="J771" s="194"/>
      <c r="K771" s="194"/>
      <c r="L771" s="194"/>
      <c r="M771" s="194"/>
      <c r="N771" s="194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4"/>
      <c r="Z771" s="194"/>
    </row>
    <row r="772" spans="1:26" ht="12.75" customHeight="1" x14ac:dyDescent="0.25">
      <c r="A772" s="194"/>
      <c r="B772" s="194"/>
      <c r="C772" s="194"/>
      <c r="D772" s="194"/>
      <c r="E772" s="194"/>
      <c r="F772" s="194"/>
      <c r="G772" s="194"/>
      <c r="H772" s="194"/>
      <c r="I772" s="194"/>
      <c r="J772" s="194"/>
      <c r="K772" s="194"/>
      <c r="L772" s="194"/>
      <c r="M772" s="194"/>
      <c r="N772" s="194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4"/>
      <c r="Z772" s="194"/>
    </row>
    <row r="773" spans="1:26" ht="12.75" customHeight="1" x14ac:dyDescent="0.25">
      <c r="A773" s="194"/>
      <c r="B773" s="194"/>
      <c r="C773" s="194"/>
      <c r="D773" s="194"/>
      <c r="E773" s="194"/>
      <c r="F773" s="194"/>
      <c r="G773" s="194"/>
      <c r="H773" s="194"/>
      <c r="I773" s="194"/>
      <c r="J773" s="194"/>
      <c r="K773" s="194"/>
      <c r="L773" s="194"/>
      <c r="M773" s="194"/>
      <c r="N773" s="194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4"/>
      <c r="Z773" s="194"/>
    </row>
    <row r="774" spans="1:26" ht="12.75" customHeight="1" x14ac:dyDescent="0.25">
      <c r="A774" s="194"/>
      <c r="B774" s="194"/>
      <c r="C774" s="194"/>
      <c r="D774" s="194"/>
      <c r="E774" s="194"/>
      <c r="F774" s="194"/>
      <c r="G774" s="194"/>
      <c r="H774" s="194"/>
      <c r="I774" s="194"/>
      <c r="J774" s="194"/>
      <c r="K774" s="194"/>
      <c r="L774" s="194"/>
      <c r="M774" s="194"/>
      <c r="N774" s="194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4"/>
      <c r="Z774" s="194"/>
    </row>
    <row r="775" spans="1:26" ht="12.75" customHeight="1" x14ac:dyDescent="0.25">
      <c r="A775" s="194"/>
      <c r="B775" s="194"/>
      <c r="C775" s="194"/>
      <c r="D775" s="194"/>
      <c r="E775" s="194"/>
      <c r="F775" s="194"/>
      <c r="G775" s="194"/>
      <c r="H775" s="194"/>
      <c r="I775" s="194"/>
      <c r="J775" s="194"/>
      <c r="K775" s="194"/>
      <c r="L775" s="194"/>
      <c r="M775" s="194"/>
      <c r="N775" s="194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4"/>
      <c r="Z775" s="194"/>
    </row>
    <row r="776" spans="1:26" ht="12.75" customHeight="1" x14ac:dyDescent="0.25">
      <c r="A776" s="194"/>
      <c r="B776" s="194"/>
      <c r="C776" s="194"/>
      <c r="D776" s="194"/>
      <c r="E776" s="194"/>
      <c r="F776" s="194"/>
      <c r="G776" s="194"/>
      <c r="H776" s="194"/>
      <c r="I776" s="194"/>
      <c r="J776" s="194"/>
      <c r="K776" s="194"/>
      <c r="L776" s="194"/>
      <c r="M776" s="194"/>
      <c r="N776" s="194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4"/>
      <c r="Z776" s="194"/>
    </row>
    <row r="777" spans="1:26" ht="12.75" customHeight="1" x14ac:dyDescent="0.25">
      <c r="A777" s="194"/>
      <c r="B777" s="194"/>
      <c r="C777" s="194"/>
      <c r="D777" s="194"/>
      <c r="E777" s="194"/>
      <c r="F777" s="194"/>
      <c r="G777" s="194"/>
      <c r="H777" s="194"/>
      <c r="I777" s="194"/>
      <c r="J777" s="194"/>
      <c r="K777" s="194"/>
      <c r="L777" s="194"/>
      <c r="M777" s="194"/>
      <c r="N777" s="194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4"/>
      <c r="Z777" s="194"/>
    </row>
    <row r="778" spans="1:26" ht="12.75" customHeight="1" x14ac:dyDescent="0.25">
      <c r="A778" s="194"/>
      <c r="B778" s="194"/>
      <c r="C778" s="194"/>
      <c r="D778" s="194"/>
      <c r="E778" s="194"/>
      <c r="F778" s="194"/>
      <c r="G778" s="194"/>
      <c r="H778" s="194"/>
      <c r="I778" s="194"/>
      <c r="J778" s="194"/>
      <c r="K778" s="194"/>
      <c r="L778" s="194"/>
      <c r="M778" s="194"/>
      <c r="N778" s="194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4"/>
      <c r="Z778" s="194"/>
    </row>
    <row r="779" spans="1:26" ht="12.75" customHeight="1" x14ac:dyDescent="0.25">
      <c r="A779" s="194"/>
      <c r="B779" s="194"/>
      <c r="C779" s="194"/>
      <c r="D779" s="194"/>
      <c r="E779" s="194"/>
      <c r="F779" s="194"/>
      <c r="G779" s="194"/>
      <c r="H779" s="194"/>
      <c r="I779" s="194"/>
      <c r="J779" s="194"/>
      <c r="K779" s="194"/>
      <c r="L779" s="194"/>
      <c r="M779" s="194"/>
      <c r="N779" s="194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4"/>
      <c r="Z779" s="194"/>
    </row>
    <row r="780" spans="1:26" ht="12.75" customHeight="1" x14ac:dyDescent="0.25">
      <c r="A780" s="194"/>
      <c r="B780" s="194"/>
      <c r="C780" s="194"/>
      <c r="D780" s="194"/>
      <c r="E780" s="194"/>
      <c r="F780" s="194"/>
      <c r="G780" s="194"/>
      <c r="H780" s="194"/>
      <c r="I780" s="194"/>
      <c r="J780" s="194"/>
      <c r="K780" s="194"/>
      <c r="L780" s="194"/>
      <c r="M780" s="194"/>
      <c r="N780" s="194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4"/>
      <c r="Z780" s="194"/>
    </row>
    <row r="781" spans="1:26" ht="12.75" customHeight="1" x14ac:dyDescent="0.25">
      <c r="A781" s="194"/>
      <c r="B781" s="194"/>
      <c r="C781" s="194"/>
      <c r="D781" s="194"/>
      <c r="E781" s="194"/>
      <c r="F781" s="194"/>
      <c r="G781" s="194"/>
      <c r="H781" s="194"/>
      <c r="I781" s="194"/>
      <c r="J781" s="194"/>
      <c r="K781" s="194"/>
      <c r="L781" s="194"/>
      <c r="M781" s="194"/>
      <c r="N781" s="194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4"/>
      <c r="Z781" s="194"/>
    </row>
    <row r="782" spans="1:26" ht="12.75" customHeight="1" x14ac:dyDescent="0.25">
      <c r="A782" s="194"/>
      <c r="B782" s="194"/>
      <c r="C782" s="194"/>
      <c r="D782" s="194"/>
      <c r="E782" s="194"/>
      <c r="F782" s="194"/>
      <c r="G782" s="194"/>
      <c r="H782" s="194"/>
      <c r="I782" s="194"/>
      <c r="J782" s="194"/>
      <c r="K782" s="194"/>
      <c r="L782" s="194"/>
      <c r="M782" s="194"/>
      <c r="N782" s="194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4"/>
      <c r="Z782" s="194"/>
    </row>
    <row r="783" spans="1:26" ht="12.75" customHeight="1" x14ac:dyDescent="0.25">
      <c r="A783" s="194"/>
      <c r="B783" s="194"/>
      <c r="C783" s="194"/>
      <c r="D783" s="194"/>
      <c r="E783" s="194"/>
      <c r="F783" s="194"/>
      <c r="G783" s="194"/>
      <c r="H783" s="194"/>
      <c r="I783" s="194"/>
      <c r="J783" s="194"/>
      <c r="K783" s="194"/>
      <c r="L783" s="194"/>
      <c r="M783" s="194"/>
      <c r="N783" s="194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4"/>
      <c r="Z783" s="194"/>
    </row>
    <row r="784" spans="1:26" ht="12.75" customHeight="1" x14ac:dyDescent="0.25">
      <c r="A784" s="194"/>
      <c r="B784" s="194"/>
      <c r="C784" s="194"/>
      <c r="D784" s="194"/>
      <c r="E784" s="194"/>
      <c r="F784" s="194"/>
      <c r="G784" s="194"/>
      <c r="H784" s="194"/>
      <c r="I784" s="194"/>
      <c r="J784" s="194"/>
      <c r="K784" s="194"/>
      <c r="L784" s="194"/>
      <c r="M784" s="194"/>
      <c r="N784" s="194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4"/>
      <c r="Z784" s="194"/>
    </row>
    <row r="785" spans="1:26" ht="12.75" customHeight="1" x14ac:dyDescent="0.25">
      <c r="A785" s="194"/>
      <c r="B785" s="194"/>
      <c r="C785" s="194"/>
      <c r="D785" s="194"/>
      <c r="E785" s="194"/>
      <c r="F785" s="194"/>
      <c r="G785" s="194"/>
      <c r="H785" s="194"/>
      <c r="I785" s="194"/>
      <c r="J785" s="194"/>
      <c r="K785" s="194"/>
      <c r="L785" s="194"/>
      <c r="M785" s="194"/>
      <c r="N785" s="194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4"/>
      <c r="Z785" s="194"/>
    </row>
    <row r="786" spans="1:26" ht="12.75" customHeight="1" x14ac:dyDescent="0.25">
      <c r="A786" s="194"/>
      <c r="B786" s="194"/>
      <c r="C786" s="194"/>
      <c r="D786" s="194"/>
      <c r="E786" s="194"/>
      <c r="F786" s="194"/>
      <c r="G786" s="194"/>
      <c r="H786" s="194"/>
      <c r="I786" s="194"/>
      <c r="J786" s="194"/>
      <c r="K786" s="194"/>
      <c r="L786" s="194"/>
      <c r="M786" s="194"/>
      <c r="N786" s="194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4"/>
      <c r="Z786" s="194"/>
    </row>
    <row r="787" spans="1:26" ht="12.75" customHeight="1" x14ac:dyDescent="0.25">
      <c r="A787" s="194"/>
      <c r="B787" s="194"/>
      <c r="C787" s="194"/>
      <c r="D787" s="194"/>
      <c r="E787" s="194"/>
      <c r="F787" s="194"/>
      <c r="G787" s="194"/>
      <c r="H787" s="194"/>
      <c r="I787" s="194"/>
      <c r="J787" s="194"/>
      <c r="K787" s="194"/>
      <c r="L787" s="194"/>
      <c r="M787" s="194"/>
      <c r="N787" s="194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4"/>
      <c r="Z787" s="194"/>
    </row>
    <row r="788" spans="1:26" ht="12.75" customHeight="1" x14ac:dyDescent="0.25">
      <c r="A788" s="194"/>
      <c r="B788" s="194"/>
      <c r="C788" s="194"/>
      <c r="D788" s="194"/>
      <c r="E788" s="194"/>
      <c r="F788" s="194"/>
      <c r="G788" s="194"/>
      <c r="H788" s="194"/>
      <c r="I788" s="194"/>
      <c r="J788" s="194"/>
      <c r="K788" s="194"/>
      <c r="L788" s="194"/>
      <c r="M788" s="194"/>
      <c r="N788" s="194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4"/>
      <c r="Z788" s="194"/>
    </row>
    <row r="789" spans="1:26" ht="12.75" customHeight="1" x14ac:dyDescent="0.25">
      <c r="A789" s="194"/>
      <c r="B789" s="194"/>
      <c r="C789" s="194"/>
      <c r="D789" s="194"/>
      <c r="E789" s="194"/>
      <c r="F789" s="194"/>
      <c r="G789" s="194"/>
      <c r="H789" s="194"/>
      <c r="I789" s="194"/>
      <c r="J789" s="194"/>
      <c r="K789" s="194"/>
      <c r="L789" s="194"/>
      <c r="M789" s="194"/>
      <c r="N789" s="194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4"/>
      <c r="Z789" s="194"/>
    </row>
    <row r="790" spans="1:26" ht="12.75" customHeight="1" x14ac:dyDescent="0.25">
      <c r="A790" s="194"/>
      <c r="B790" s="194"/>
      <c r="C790" s="194"/>
      <c r="D790" s="194"/>
      <c r="E790" s="194"/>
      <c r="F790" s="194"/>
      <c r="G790" s="194"/>
      <c r="H790" s="194"/>
      <c r="I790" s="194"/>
      <c r="J790" s="194"/>
      <c r="K790" s="194"/>
      <c r="L790" s="194"/>
      <c r="M790" s="194"/>
      <c r="N790" s="194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4"/>
      <c r="Z790" s="194"/>
    </row>
    <row r="791" spans="1:26" ht="12.75" customHeight="1" x14ac:dyDescent="0.25">
      <c r="A791" s="194"/>
      <c r="B791" s="194"/>
      <c r="C791" s="194"/>
      <c r="D791" s="194"/>
      <c r="E791" s="194"/>
      <c r="F791" s="194"/>
      <c r="G791" s="194"/>
      <c r="H791" s="194"/>
      <c r="I791" s="194"/>
      <c r="J791" s="194"/>
      <c r="K791" s="194"/>
      <c r="L791" s="194"/>
      <c r="M791" s="194"/>
      <c r="N791" s="194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4"/>
      <c r="Z791" s="194"/>
    </row>
    <row r="792" spans="1:26" ht="12.75" customHeight="1" x14ac:dyDescent="0.25">
      <c r="A792" s="194"/>
      <c r="B792" s="194"/>
      <c r="C792" s="194"/>
      <c r="D792" s="194"/>
      <c r="E792" s="194"/>
      <c r="F792" s="194"/>
      <c r="G792" s="194"/>
      <c r="H792" s="194"/>
      <c r="I792" s="194"/>
      <c r="J792" s="194"/>
      <c r="K792" s="194"/>
      <c r="L792" s="194"/>
      <c r="M792" s="194"/>
      <c r="N792" s="194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4"/>
      <c r="Z792" s="194"/>
    </row>
    <row r="793" spans="1:26" ht="12.75" customHeight="1" x14ac:dyDescent="0.25">
      <c r="A793" s="194"/>
      <c r="B793" s="194"/>
      <c r="C793" s="194"/>
      <c r="D793" s="194"/>
      <c r="E793" s="194"/>
      <c r="F793" s="194"/>
      <c r="G793" s="194"/>
      <c r="H793" s="194"/>
      <c r="I793" s="194"/>
      <c r="J793" s="194"/>
      <c r="K793" s="194"/>
      <c r="L793" s="194"/>
      <c r="M793" s="194"/>
      <c r="N793" s="194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4"/>
      <c r="Z793" s="194"/>
    </row>
    <row r="794" spans="1:26" ht="12.75" customHeight="1" x14ac:dyDescent="0.25">
      <c r="A794" s="194"/>
      <c r="B794" s="194"/>
      <c r="C794" s="194"/>
      <c r="D794" s="194"/>
      <c r="E794" s="194"/>
      <c r="F794" s="194"/>
      <c r="G794" s="194"/>
      <c r="H794" s="194"/>
      <c r="I794" s="194"/>
      <c r="J794" s="194"/>
      <c r="K794" s="194"/>
      <c r="L794" s="194"/>
      <c r="M794" s="194"/>
      <c r="N794" s="194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4"/>
      <c r="Z794" s="194"/>
    </row>
    <row r="795" spans="1:26" ht="12.75" customHeight="1" x14ac:dyDescent="0.25">
      <c r="A795" s="194"/>
      <c r="B795" s="194"/>
      <c r="C795" s="194"/>
      <c r="D795" s="194"/>
      <c r="E795" s="194"/>
      <c r="F795" s="194"/>
      <c r="G795" s="194"/>
      <c r="H795" s="194"/>
      <c r="I795" s="194"/>
      <c r="J795" s="194"/>
      <c r="K795" s="194"/>
      <c r="L795" s="194"/>
      <c r="M795" s="194"/>
      <c r="N795" s="194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4"/>
      <c r="Z795" s="194"/>
    </row>
    <row r="796" spans="1:26" ht="12.75" customHeight="1" x14ac:dyDescent="0.25">
      <c r="A796" s="194"/>
      <c r="B796" s="194"/>
      <c r="C796" s="194"/>
      <c r="D796" s="194"/>
      <c r="E796" s="194"/>
      <c r="F796" s="194"/>
      <c r="G796" s="194"/>
      <c r="H796" s="194"/>
      <c r="I796" s="194"/>
      <c r="J796" s="194"/>
      <c r="K796" s="194"/>
      <c r="L796" s="194"/>
      <c r="M796" s="194"/>
      <c r="N796" s="194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4"/>
      <c r="Z796" s="194"/>
    </row>
    <row r="797" spans="1:26" ht="12.75" customHeight="1" x14ac:dyDescent="0.25">
      <c r="A797" s="194"/>
      <c r="B797" s="194"/>
      <c r="C797" s="194"/>
      <c r="D797" s="194"/>
      <c r="E797" s="194"/>
      <c r="F797" s="194"/>
      <c r="G797" s="194"/>
      <c r="H797" s="194"/>
      <c r="I797" s="194"/>
      <c r="J797" s="194"/>
      <c r="K797" s="194"/>
      <c r="L797" s="194"/>
      <c r="M797" s="194"/>
      <c r="N797" s="194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4"/>
      <c r="Z797" s="194"/>
    </row>
    <row r="798" spans="1:26" ht="12.75" customHeight="1" x14ac:dyDescent="0.25">
      <c r="A798" s="194"/>
      <c r="B798" s="194"/>
      <c r="C798" s="194"/>
      <c r="D798" s="194"/>
      <c r="E798" s="194"/>
      <c r="F798" s="194"/>
      <c r="G798" s="194"/>
      <c r="H798" s="194"/>
      <c r="I798" s="194"/>
      <c r="J798" s="194"/>
      <c r="K798" s="194"/>
      <c r="L798" s="194"/>
      <c r="M798" s="194"/>
      <c r="N798" s="194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4"/>
      <c r="Z798" s="194"/>
    </row>
    <row r="799" spans="1:26" ht="12.75" customHeight="1" x14ac:dyDescent="0.25">
      <c r="A799" s="194"/>
      <c r="B799" s="194"/>
      <c r="C799" s="194"/>
      <c r="D799" s="194"/>
      <c r="E799" s="194"/>
      <c r="F799" s="194"/>
      <c r="G799" s="194"/>
      <c r="H799" s="194"/>
      <c r="I799" s="194"/>
      <c r="J799" s="194"/>
      <c r="K799" s="194"/>
      <c r="L799" s="194"/>
      <c r="M799" s="194"/>
      <c r="N799" s="194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4"/>
      <c r="Z799" s="194"/>
    </row>
    <row r="800" spans="1:26" ht="12.75" customHeight="1" x14ac:dyDescent="0.25">
      <c r="A800" s="194"/>
      <c r="B800" s="194"/>
      <c r="C800" s="194"/>
      <c r="D800" s="194"/>
      <c r="E800" s="194"/>
      <c r="F800" s="194"/>
      <c r="G800" s="194"/>
      <c r="H800" s="194"/>
      <c r="I800" s="194"/>
      <c r="J800" s="194"/>
      <c r="K800" s="194"/>
      <c r="L800" s="194"/>
      <c r="M800" s="194"/>
      <c r="N800" s="194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4"/>
      <c r="Z800" s="194"/>
    </row>
    <row r="801" spans="1:26" ht="12.75" customHeight="1" x14ac:dyDescent="0.25">
      <c r="A801" s="194"/>
      <c r="B801" s="194"/>
      <c r="C801" s="194"/>
      <c r="D801" s="194"/>
      <c r="E801" s="194"/>
      <c r="F801" s="194"/>
      <c r="G801" s="194"/>
      <c r="H801" s="194"/>
      <c r="I801" s="194"/>
      <c r="J801" s="194"/>
      <c r="K801" s="194"/>
      <c r="L801" s="194"/>
      <c r="M801" s="194"/>
      <c r="N801" s="194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4"/>
      <c r="Z801" s="194"/>
    </row>
    <row r="802" spans="1:26" ht="12.75" customHeight="1" x14ac:dyDescent="0.25">
      <c r="A802" s="194"/>
      <c r="B802" s="194"/>
      <c r="C802" s="194"/>
      <c r="D802" s="194"/>
      <c r="E802" s="194"/>
      <c r="F802" s="194"/>
      <c r="G802" s="194"/>
      <c r="H802" s="194"/>
      <c r="I802" s="194"/>
      <c r="J802" s="194"/>
      <c r="K802" s="194"/>
      <c r="L802" s="194"/>
      <c r="M802" s="194"/>
      <c r="N802" s="194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4"/>
      <c r="Z802" s="194"/>
    </row>
    <row r="803" spans="1:26" ht="12.75" customHeight="1" x14ac:dyDescent="0.25">
      <c r="A803" s="194"/>
      <c r="B803" s="194"/>
      <c r="C803" s="194"/>
      <c r="D803" s="194"/>
      <c r="E803" s="194"/>
      <c r="F803" s="194"/>
      <c r="G803" s="194"/>
      <c r="H803" s="194"/>
      <c r="I803" s="194"/>
      <c r="J803" s="194"/>
      <c r="K803" s="194"/>
      <c r="L803" s="194"/>
      <c r="M803" s="194"/>
      <c r="N803" s="194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4"/>
      <c r="Z803" s="194"/>
    </row>
    <row r="804" spans="1:26" ht="12.75" customHeight="1" x14ac:dyDescent="0.25">
      <c r="A804" s="194"/>
      <c r="B804" s="194"/>
      <c r="C804" s="194"/>
      <c r="D804" s="194"/>
      <c r="E804" s="194"/>
      <c r="F804" s="194"/>
      <c r="G804" s="194"/>
      <c r="H804" s="194"/>
      <c r="I804" s="194"/>
      <c r="J804" s="194"/>
      <c r="K804" s="194"/>
      <c r="L804" s="194"/>
      <c r="M804" s="194"/>
      <c r="N804" s="194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4"/>
      <c r="Z804" s="194"/>
    </row>
    <row r="805" spans="1:26" ht="12.75" customHeight="1" x14ac:dyDescent="0.25">
      <c r="A805" s="194"/>
      <c r="B805" s="194"/>
      <c r="C805" s="194"/>
      <c r="D805" s="194"/>
      <c r="E805" s="194"/>
      <c r="F805" s="194"/>
      <c r="G805" s="194"/>
      <c r="H805" s="194"/>
      <c r="I805" s="194"/>
      <c r="J805" s="194"/>
      <c r="K805" s="194"/>
      <c r="L805" s="194"/>
      <c r="M805" s="194"/>
      <c r="N805" s="194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4"/>
      <c r="Z805" s="194"/>
    </row>
    <row r="806" spans="1:26" ht="12.75" customHeight="1" x14ac:dyDescent="0.25">
      <c r="A806" s="194"/>
      <c r="B806" s="194"/>
      <c r="C806" s="194"/>
      <c r="D806" s="194"/>
      <c r="E806" s="194"/>
      <c r="F806" s="194"/>
      <c r="G806" s="194"/>
      <c r="H806" s="194"/>
      <c r="I806" s="194"/>
      <c r="J806" s="194"/>
      <c r="K806" s="194"/>
      <c r="L806" s="194"/>
      <c r="M806" s="194"/>
      <c r="N806" s="194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4"/>
      <c r="Z806" s="194"/>
    </row>
    <row r="807" spans="1:26" ht="12.75" customHeight="1" x14ac:dyDescent="0.25">
      <c r="A807" s="194"/>
      <c r="B807" s="194"/>
      <c r="C807" s="194"/>
      <c r="D807" s="194"/>
      <c r="E807" s="194"/>
      <c r="F807" s="194"/>
      <c r="G807" s="194"/>
      <c r="H807" s="194"/>
      <c r="I807" s="194"/>
      <c r="J807" s="194"/>
      <c r="K807" s="194"/>
      <c r="L807" s="194"/>
      <c r="M807" s="194"/>
      <c r="N807" s="194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4"/>
      <c r="Z807" s="194"/>
    </row>
    <row r="808" spans="1:26" ht="12.75" customHeight="1" x14ac:dyDescent="0.25">
      <c r="A808" s="194"/>
      <c r="B808" s="194"/>
      <c r="C808" s="194"/>
      <c r="D808" s="194"/>
      <c r="E808" s="194"/>
      <c r="F808" s="194"/>
      <c r="G808" s="194"/>
      <c r="H808" s="194"/>
      <c r="I808" s="194"/>
      <c r="J808" s="194"/>
      <c r="K808" s="194"/>
      <c r="L808" s="194"/>
      <c r="M808" s="194"/>
      <c r="N808" s="194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4"/>
      <c r="Z808" s="194"/>
    </row>
    <row r="809" spans="1:26" ht="12.75" customHeight="1" x14ac:dyDescent="0.25">
      <c r="A809" s="194"/>
      <c r="B809" s="194"/>
      <c r="C809" s="194"/>
      <c r="D809" s="194"/>
      <c r="E809" s="194"/>
      <c r="F809" s="194"/>
      <c r="G809" s="194"/>
      <c r="H809" s="194"/>
      <c r="I809" s="194"/>
      <c r="J809" s="194"/>
      <c r="K809" s="194"/>
      <c r="L809" s="194"/>
      <c r="M809" s="194"/>
      <c r="N809" s="194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4"/>
      <c r="Z809" s="194"/>
    </row>
    <row r="810" spans="1:26" ht="12.75" customHeight="1" x14ac:dyDescent="0.25">
      <c r="A810" s="194"/>
      <c r="B810" s="194"/>
      <c r="C810" s="194"/>
      <c r="D810" s="194"/>
      <c r="E810" s="194"/>
      <c r="F810" s="194"/>
      <c r="G810" s="194"/>
      <c r="H810" s="194"/>
      <c r="I810" s="194"/>
      <c r="J810" s="194"/>
      <c r="K810" s="194"/>
      <c r="L810" s="194"/>
      <c r="M810" s="194"/>
      <c r="N810" s="194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4"/>
      <c r="Z810" s="194"/>
    </row>
    <row r="811" spans="1:26" ht="12.75" customHeight="1" x14ac:dyDescent="0.25">
      <c r="A811" s="194"/>
      <c r="B811" s="194"/>
      <c r="C811" s="194"/>
      <c r="D811" s="194"/>
      <c r="E811" s="194"/>
      <c r="F811" s="194"/>
      <c r="G811" s="194"/>
      <c r="H811" s="194"/>
      <c r="I811" s="194"/>
      <c r="J811" s="194"/>
      <c r="K811" s="194"/>
      <c r="L811" s="194"/>
      <c r="M811" s="194"/>
      <c r="N811" s="194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4"/>
      <c r="Z811" s="194"/>
    </row>
    <row r="812" spans="1:26" ht="12.75" customHeight="1" x14ac:dyDescent="0.25">
      <c r="A812" s="194"/>
      <c r="B812" s="194"/>
      <c r="C812" s="194"/>
      <c r="D812" s="194"/>
      <c r="E812" s="194"/>
      <c r="F812" s="194"/>
      <c r="G812" s="194"/>
      <c r="H812" s="194"/>
      <c r="I812" s="194"/>
      <c r="J812" s="194"/>
      <c r="K812" s="194"/>
      <c r="L812" s="194"/>
      <c r="M812" s="194"/>
      <c r="N812" s="194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4"/>
      <c r="Z812" s="194"/>
    </row>
    <row r="813" spans="1:26" ht="12.75" customHeight="1" x14ac:dyDescent="0.25">
      <c r="A813" s="194"/>
      <c r="B813" s="194"/>
      <c r="C813" s="194"/>
      <c r="D813" s="194"/>
      <c r="E813" s="194"/>
      <c r="F813" s="194"/>
      <c r="G813" s="194"/>
      <c r="H813" s="194"/>
      <c r="I813" s="194"/>
      <c r="J813" s="194"/>
      <c r="K813" s="194"/>
      <c r="L813" s="194"/>
      <c r="M813" s="194"/>
      <c r="N813" s="194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4"/>
      <c r="Z813" s="194"/>
    </row>
    <row r="814" spans="1:26" ht="12.75" customHeight="1" x14ac:dyDescent="0.25">
      <c r="A814" s="194"/>
      <c r="B814" s="194"/>
      <c r="C814" s="194"/>
      <c r="D814" s="194"/>
      <c r="E814" s="194"/>
      <c r="F814" s="194"/>
      <c r="G814" s="194"/>
      <c r="H814" s="194"/>
      <c r="I814" s="194"/>
      <c r="J814" s="194"/>
      <c r="K814" s="194"/>
      <c r="L814" s="194"/>
      <c r="M814" s="194"/>
      <c r="N814" s="194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4"/>
      <c r="Z814" s="194"/>
    </row>
    <row r="815" spans="1:26" ht="12.75" customHeight="1" x14ac:dyDescent="0.25">
      <c r="A815" s="194"/>
      <c r="B815" s="194"/>
      <c r="C815" s="194"/>
      <c r="D815" s="194"/>
      <c r="E815" s="194"/>
      <c r="F815" s="194"/>
      <c r="G815" s="194"/>
      <c r="H815" s="194"/>
      <c r="I815" s="194"/>
      <c r="J815" s="194"/>
      <c r="K815" s="194"/>
      <c r="L815" s="194"/>
      <c r="M815" s="194"/>
      <c r="N815" s="194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4"/>
      <c r="Z815" s="194"/>
    </row>
    <row r="816" spans="1:26" ht="12.75" customHeight="1" x14ac:dyDescent="0.25">
      <c r="A816" s="194"/>
      <c r="B816" s="194"/>
      <c r="C816" s="194"/>
      <c r="D816" s="194"/>
      <c r="E816" s="194"/>
      <c r="F816" s="194"/>
      <c r="G816" s="194"/>
      <c r="H816" s="194"/>
      <c r="I816" s="194"/>
      <c r="J816" s="194"/>
      <c r="K816" s="194"/>
      <c r="L816" s="194"/>
      <c r="M816" s="194"/>
      <c r="N816" s="194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4"/>
      <c r="Z816" s="194"/>
    </row>
    <row r="817" spans="1:26" ht="12.75" customHeight="1" x14ac:dyDescent="0.25">
      <c r="A817" s="194"/>
      <c r="B817" s="194"/>
      <c r="C817" s="194"/>
      <c r="D817" s="194"/>
      <c r="E817" s="194"/>
      <c r="F817" s="194"/>
      <c r="G817" s="194"/>
      <c r="H817" s="194"/>
      <c r="I817" s="194"/>
      <c r="J817" s="194"/>
      <c r="K817" s="194"/>
      <c r="L817" s="194"/>
      <c r="M817" s="194"/>
      <c r="N817" s="194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4"/>
      <c r="Z817" s="194"/>
    </row>
    <row r="818" spans="1:26" ht="12.75" customHeight="1" x14ac:dyDescent="0.25">
      <c r="A818" s="194"/>
      <c r="B818" s="194"/>
      <c r="C818" s="194"/>
      <c r="D818" s="194"/>
      <c r="E818" s="194"/>
      <c r="F818" s="194"/>
      <c r="G818" s="194"/>
      <c r="H818" s="194"/>
      <c r="I818" s="194"/>
      <c r="J818" s="194"/>
      <c r="K818" s="194"/>
      <c r="L818" s="194"/>
      <c r="M818" s="194"/>
      <c r="N818" s="194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4"/>
      <c r="Z818" s="194"/>
    </row>
    <row r="819" spans="1:26" ht="12.75" customHeight="1" x14ac:dyDescent="0.25">
      <c r="A819" s="194"/>
      <c r="B819" s="194"/>
      <c r="C819" s="194"/>
      <c r="D819" s="194"/>
      <c r="E819" s="194"/>
      <c r="F819" s="194"/>
      <c r="G819" s="194"/>
      <c r="H819" s="194"/>
      <c r="I819" s="194"/>
      <c r="J819" s="194"/>
      <c r="K819" s="194"/>
      <c r="L819" s="194"/>
      <c r="M819" s="194"/>
      <c r="N819" s="194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4"/>
      <c r="Z819" s="194"/>
    </row>
    <row r="820" spans="1:26" ht="12.75" customHeight="1" x14ac:dyDescent="0.25">
      <c r="A820" s="194"/>
      <c r="B820" s="194"/>
      <c r="C820" s="194"/>
      <c r="D820" s="194"/>
      <c r="E820" s="194"/>
      <c r="F820" s="194"/>
      <c r="G820" s="194"/>
      <c r="H820" s="194"/>
      <c r="I820" s="194"/>
      <c r="J820" s="194"/>
      <c r="K820" s="194"/>
      <c r="L820" s="194"/>
      <c r="M820" s="194"/>
      <c r="N820" s="194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4"/>
      <c r="Z820" s="194"/>
    </row>
    <row r="821" spans="1:26" ht="12.75" customHeight="1" x14ac:dyDescent="0.25">
      <c r="A821" s="194"/>
      <c r="B821" s="194"/>
      <c r="C821" s="194"/>
      <c r="D821" s="194"/>
      <c r="E821" s="194"/>
      <c r="F821" s="194"/>
      <c r="G821" s="194"/>
      <c r="H821" s="194"/>
      <c r="I821" s="194"/>
      <c r="J821" s="194"/>
      <c r="K821" s="194"/>
      <c r="L821" s="194"/>
      <c r="M821" s="194"/>
      <c r="N821" s="194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4"/>
      <c r="Z821" s="194"/>
    </row>
    <row r="822" spans="1:26" ht="12.75" customHeight="1" x14ac:dyDescent="0.25">
      <c r="A822" s="194"/>
      <c r="B822" s="194"/>
      <c r="C822" s="194"/>
      <c r="D822" s="194"/>
      <c r="E822" s="194"/>
      <c r="F822" s="194"/>
      <c r="G822" s="194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</row>
    <row r="823" spans="1:26" ht="12.75" customHeight="1" x14ac:dyDescent="0.25">
      <c r="A823" s="194"/>
      <c r="B823" s="194"/>
      <c r="C823" s="194"/>
      <c r="D823" s="194"/>
      <c r="E823" s="194"/>
      <c r="F823" s="194"/>
      <c r="G823" s="194"/>
      <c r="H823" s="194"/>
      <c r="I823" s="194"/>
      <c r="J823" s="194"/>
      <c r="K823" s="194"/>
      <c r="L823" s="194"/>
      <c r="M823" s="194"/>
      <c r="N823" s="194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4"/>
      <c r="Z823" s="194"/>
    </row>
    <row r="824" spans="1:26" ht="12.75" customHeight="1" x14ac:dyDescent="0.25">
      <c r="A824" s="194"/>
      <c r="B824" s="194"/>
      <c r="C824" s="194"/>
      <c r="D824" s="194"/>
      <c r="E824" s="194"/>
      <c r="F824" s="194"/>
      <c r="G824" s="194"/>
      <c r="H824" s="194"/>
      <c r="I824" s="194"/>
      <c r="J824" s="194"/>
      <c r="K824" s="194"/>
      <c r="L824" s="194"/>
      <c r="M824" s="194"/>
      <c r="N824" s="194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4"/>
      <c r="Z824" s="194"/>
    </row>
    <row r="825" spans="1:26" ht="12.75" customHeight="1" x14ac:dyDescent="0.25">
      <c r="A825" s="194"/>
      <c r="B825" s="194"/>
      <c r="C825" s="194"/>
      <c r="D825" s="194"/>
      <c r="E825" s="194"/>
      <c r="F825" s="194"/>
      <c r="G825" s="194"/>
      <c r="H825" s="194"/>
      <c r="I825" s="194"/>
      <c r="J825" s="194"/>
      <c r="K825" s="194"/>
      <c r="L825" s="194"/>
      <c r="M825" s="194"/>
      <c r="N825" s="194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4"/>
      <c r="Z825" s="194"/>
    </row>
    <row r="826" spans="1:26" ht="12.75" customHeight="1" x14ac:dyDescent="0.25">
      <c r="A826" s="194"/>
      <c r="B826" s="194"/>
      <c r="C826" s="194"/>
      <c r="D826" s="194"/>
      <c r="E826" s="194"/>
      <c r="F826" s="194"/>
      <c r="G826" s="194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</row>
    <row r="827" spans="1:26" ht="12.75" customHeight="1" x14ac:dyDescent="0.25">
      <c r="A827" s="194"/>
      <c r="B827" s="194"/>
      <c r="C827" s="194"/>
      <c r="D827" s="194"/>
      <c r="E827" s="194"/>
      <c r="F827" s="194"/>
      <c r="G827" s="194"/>
      <c r="H827" s="194"/>
      <c r="I827" s="194"/>
      <c r="J827" s="194"/>
      <c r="K827" s="194"/>
      <c r="L827" s="194"/>
      <c r="M827" s="194"/>
      <c r="N827" s="194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4"/>
      <c r="Z827" s="194"/>
    </row>
    <row r="828" spans="1:26" ht="12.75" customHeight="1" x14ac:dyDescent="0.25">
      <c r="A828" s="194"/>
      <c r="B828" s="194"/>
      <c r="C828" s="194"/>
      <c r="D828" s="194"/>
      <c r="E828" s="194"/>
      <c r="F828" s="194"/>
      <c r="G828" s="194"/>
      <c r="H828" s="194"/>
      <c r="I828" s="194"/>
      <c r="J828" s="194"/>
      <c r="K828" s="194"/>
      <c r="L828" s="194"/>
      <c r="M828" s="194"/>
      <c r="N828" s="194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4"/>
      <c r="Z828" s="194"/>
    </row>
    <row r="829" spans="1:26" ht="12.75" customHeight="1" x14ac:dyDescent="0.25">
      <c r="A829" s="194"/>
      <c r="B829" s="194"/>
      <c r="C829" s="194"/>
      <c r="D829" s="194"/>
      <c r="E829" s="194"/>
      <c r="F829" s="194"/>
      <c r="G829" s="194"/>
      <c r="H829" s="194"/>
      <c r="I829" s="194"/>
      <c r="J829" s="194"/>
      <c r="K829" s="194"/>
      <c r="L829" s="194"/>
      <c r="M829" s="194"/>
      <c r="N829" s="194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4"/>
      <c r="Z829" s="194"/>
    </row>
    <row r="830" spans="1:26" ht="12.75" customHeight="1" x14ac:dyDescent="0.25">
      <c r="A830" s="194"/>
      <c r="B830" s="194"/>
      <c r="C830" s="194"/>
      <c r="D830" s="194"/>
      <c r="E830" s="194"/>
      <c r="F830" s="194"/>
      <c r="G830" s="194"/>
      <c r="H830" s="194"/>
      <c r="I830" s="194"/>
      <c r="J830" s="194"/>
      <c r="K830" s="194"/>
      <c r="L830" s="194"/>
      <c r="M830" s="194"/>
      <c r="N830" s="194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4"/>
      <c r="Z830" s="194"/>
    </row>
    <row r="831" spans="1:26" ht="12.75" customHeight="1" x14ac:dyDescent="0.25">
      <c r="A831" s="194"/>
      <c r="B831" s="194"/>
      <c r="C831" s="194"/>
      <c r="D831" s="194"/>
      <c r="E831" s="194"/>
      <c r="F831" s="194"/>
      <c r="G831" s="194"/>
      <c r="H831" s="194"/>
      <c r="I831" s="194"/>
      <c r="J831" s="194"/>
      <c r="K831" s="194"/>
      <c r="L831" s="194"/>
      <c r="M831" s="194"/>
      <c r="N831" s="194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4"/>
      <c r="Z831" s="194"/>
    </row>
    <row r="832" spans="1:26" ht="12.75" customHeight="1" x14ac:dyDescent="0.25">
      <c r="A832" s="194"/>
      <c r="B832" s="194"/>
      <c r="C832" s="194"/>
      <c r="D832" s="194"/>
      <c r="E832" s="194"/>
      <c r="F832" s="194"/>
      <c r="G832" s="194"/>
      <c r="H832" s="194"/>
      <c r="I832" s="194"/>
      <c r="J832" s="194"/>
      <c r="K832" s="194"/>
      <c r="L832" s="194"/>
      <c r="M832" s="194"/>
      <c r="N832" s="194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4"/>
      <c r="Z832" s="194"/>
    </row>
    <row r="833" spans="1:26" ht="12.75" customHeight="1" x14ac:dyDescent="0.25">
      <c r="A833" s="194"/>
      <c r="B833" s="194"/>
      <c r="C833" s="194"/>
      <c r="D833" s="194"/>
      <c r="E833" s="194"/>
      <c r="F833" s="194"/>
      <c r="G833" s="194"/>
      <c r="H833" s="194"/>
      <c r="I833" s="194"/>
      <c r="J833" s="194"/>
      <c r="K833" s="194"/>
      <c r="L833" s="194"/>
      <c r="M833" s="194"/>
      <c r="N833" s="194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4"/>
      <c r="Z833" s="194"/>
    </row>
    <row r="834" spans="1:26" ht="12.75" customHeight="1" x14ac:dyDescent="0.25">
      <c r="A834" s="194"/>
      <c r="B834" s="194"/>
      <c r="C834" s="194"/>
      <c r="D834" s="194"/>
      <c r="E834" s="194"/>
      <c r="F834" s="194"/>
      <c r="G834" s="194"/>
      <c r="H834" s="194"/>
      <c r="I834" s="194"/>
      <c r="J834" s="194"/>
      <c r="K834" s="194"/>
      <c r="L834" s="194"/>
      <c r="M834" s="194"/>
      <c r="N834" s="194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4"/>
      <c r="Z834" s="194"/>
    </row>
    <row r="835" spans="1:26" ht="12.75" customHeight="1" x14ac:dyDescent="0.25">
      <c r="A835" s="194"/>
      <c r="B835" s="194"/>
      <c r="C835" s="194"/>
      <c r="D835" s="194"/>
      <c r="E835" s="194"/>
      <c r="F835" s="194"/>
      <c r="G835" s="194"/>
      <c r="H835" s="194"/>
      <c r="I835" s="194"/>
      <c r="J835" s="194"/>
      <c r="K835" s="194"/>
      <c r="L835" s="194"/>
      <c r="M835" s="194"/>
      <c r="N835" s="194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4"/>
      <c r="Z835" s="194"/>
    </row>
    <row r="836" spans="1:26" ht="12.75" customHeight="1" x14ac:dyDescent="0.25">
      <c r="A836" s="194"/>
      <c r="B836" s="194"/>
      <c r="C836" s="194"/>
      <c r="D836" s="194"/>
      <c r="E836" s="194"/>
      <c r="F836" s="194"/>
      <c r="G836" s="194"/>
      <c r="H836" s="194"/>
      <c r="I836" s="194"/>
      <c r="J836" s="194"/>
      <c r="K836" s="194"/>
      <c r="L836" s="194"/>
      <c r="M836" s="194"/>
      <c r="N836" s="194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4"/>
      <c r="Z836" s="194"/>
    </row>
    <row r="837" spans="1:26" ht="12.75" customHeight="1" x14ac:dyDescent="0.25">
      <c r="A837" s="194"/>
      <c r="B837" s="194"/>
      <c r="C837" s="194"/>
      <c r="D837" s="194"/>
      <c r="E837" s="194"/>
      <c r="F837" s="194"/>
      <c r="G837" s="194"/>
      <c r="H837" s="194"/>
      <c r="I837" s="194"/>
      <c r="J837" s="194"/>
      <c r="K837" s="194"/>
      <c r="L837" s="194"/>
      <c r="M837" s="194"/>
      <c r="N837" s="194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4"/>
      <c r="Z837" s="194"/>
    </row>
    <row r="838" spans="1:26" ht="12.75" customHeight="1" x14ac:dyDescent="0.25">
      <c r="A838" s="194"/>
      <c r="B838" s="194"/>
      <c r="C838" s="194"/>
      <c r="D838" s="194"/>
      <c r="E838" s="194"/>
      <c r="F838" s="194"/>
      <c r="G838" s="194"/>
      <c r="H838" s="194"/>
      <c r="I838" s="194"/>
      <c r="J838" s="194"/>
      <c r="K838" s="194"/>
      <c r="L838" s="194"/>
      <c r="M838" s="194"/>
      <c r="N838" s="194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4"/>
      <c r="Z838" s="194"/>
    </row>
    <row r="839" spans="1:26" ht="12.75" customHeight="1" x14ac:dyDescent="0.25">
      <c r="A839" s="194"/>
      <c r="B839" s="194"/>
      <c r="C839" s="194"/>
      <c r="D839" s="194"/>
      <c r="E839" s="194"/>
      <c r="F839" s="194"/>
      <c r="G839" s="194"/>
      <c r="H839" s="194"/>
      <c r="I839" s="194"/>
      <c r="J839" s="194"/>
      <c r="K839" s="194"/>
      <c r="L839" s="194"/>
      <c r="M839" s="194"/>
      <c r="N839" s="194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4"/>
      <c r="Z839" s="194"/>
    </row>
    <row r="840" spans="1:26" ht="12.75" customHeight="1" x14ac:dyDescent="0.25">
      <c r="A840" s="194"/>
      <c r="B840" s="194"/>
      <c r="C840" s="194"/>
      <c r="D840" s="194"/>
      <c r="E840" s="194"/>
      <c r="F840" s="194"/>
      <c r="G840" s="194"/>
      <c r="H840" s="194"/>
      <c r="I840" s="194"/>
      <c r="J840" s="194"/>
      <c r="K840" s="194"/>
      <c r="L840" s="194"/>
      <c r="M840" s="194"/>
      <c r="N840" s="194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4"/>
      <c r="Z840" s="194"/>
    </row>
    <row r="841" spans="1:26" ht="12.75" customHeight="1" x14ac:dyDescent="0.25">
      <c r="A841" s="194"/>
      <c r="B841" s="194"/>
      <c r="C841" s="194"/>
      <c r="D841" s="194"/>
      <c r="E841" s="194"/>
      <c r="F841" s="194"/>
      <c r="G841" s="194"/>
      <c r="H841" s="194"/>
      <c r="I841" s="194"/>
      <c r="J841" s="194"/>
      <c r="K841" s="194"/>
      <c r="L841" s="194"/>
      <c r="M841" s="194"/>
      <c r="N841" s="194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4"/>
      <c r="Z841" s="194"/>
    </row>
    <row r="842" spans="1:26" ht="12.75" customHeight="1" x14ac:dyDescent="0.25">
      <c r="A842" s="194"/>
      <c r="B842" s="194"/>
      <c r="C842" s="194"/>
      <c r="D842" s="194"/>
      <c r="E842" s="194"/>
      <c r="F842" s="194"/>
      <c r="G842" s="194"/>
      <c r="H842" s="194"/>
      <c r="I842" s="194"/>
      <c r="J842" s="194"/>
      <c r="K842" s="194"/>
      <c r="L842" s="194"/>
      <c r="M842" s="194"/>
      <c r="N842" s="194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4"/>
      <c r="Z842" s="194"/>
    </row>
    <row r="843" spans="1:26" ht="12.75" customHeight="1" x14ac:dyDescent="0.25">
      <c r="A843" s="194"/>
      <c r="B843" s="194"/>
      <c r="C843" s="194"/>
      <c r="D843" s="194"/>
      <c r="E843" s="194"/>
      <c r="F843" s="194"/>
      <c r="G843" s="194"/>
      <c r="H843" s="194"/>
      <c r="I843" s="194"/>
      <c r="J843" s="194"/>
      <c r="K843" s="194"/>
      <c r="L843" s="194"/>
      <c r="M843" s="194"/>
      <c r="N843" s="194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4"/>
      <c r="Z843" s="194"/>
    </row>
    <row r="844" spans="1:26" ht="12.75" customHeight="1" x14ac:dyDescent="0.25">
      <c r="A844" s="194"/>
      <c r="B844" s="194"/>
      <c r="C844" s="194"/>
      <c r="D844" s="194"/>
      <c r="E844" s="194"/>
      <c r="F844" s="194"/>
      <c r="G844" s="194"/>
      <c r="H844" s="194"/>
      <c r="I844" s="194"/>
      <c r="J844" s="194"/>
      <c r="K844" s="194"/>
      <c r="L844" s="194"/>
      <c r="M844" s="194"/>
      <c r="N844" s="194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4"/>
      <c r="Z844" s="194"/>
    </row>
    <row r="845" spans="1:26" ht="12.75" customHeight="1" x14ac:dyDescent="0.25">
      <c r="A845" s="194"/>
      <c r="B845" s="194"/>
      <c r="C845" s="194"/>
      <c r="D845" s="194"/>
      <c r="E845" s="194"/>
      <c r="F845" s="194"/>
      <c r="G845" s="194"/>
      <c r="H845" s="194"/>
      <c r="I845" s="194"/>
      <c r="J845" s="194"/>
      <c r="K845" s="194"/>
      <c r="L845" s="194"/>
      <c r="M845" s="194"/>
      <c r="N845" s="194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4"/>
      <c r="Z845" s="194"/>
    </row>
    <row r="846" spans="1:26" ht="12.75" customHeight="1" x14ac:dyDescent="0.25">
      <c r="A846" s="194"/>
      <c r="B846" s="194"/>
      <c r="C846" s="194"/>
      <c r="D846" s="194"/>
      <c r="E846" s="194"/>
      <c r="F846" s="194"/>
      <c r="G846" s="194"/>
      <c r="H846" s="194"/>
      <c r="I846" s="194"/>
      <c r="J846" s="194"/>
      <c r="K846" s="194"/>
      <c r="L846" s="194"/>
      <c r="M846" s="194"/>
      <c r="N846" s="194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4"/>
      <c r="Z846" s="194"/>
    </row>
    <row r="847" spans="1:26" ht="12.75" customHeight="1" x14ac:dyDescent="0.25">
      <c r="A847" s="194"/>
      <c r="B847" s="194"/>
      <c r="C847" s="194"/>
      <c r="D847" s="194"/>
      <c r="E847" s="194"/>
      <c r="F847" s="194"/>
      <c r="G847" s="194"/>
      <c r="H847" s="194"/>
      <c r="I847" s="194"/>
      <c r="J847" s="194"/>
      <c r="K847" s="194"/>
      <c r="L847" s="194"/>
      <c r="M847" s="194"/>
      <c r="N847" s="194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4"/>
      <c r="Z847" s="194"/>
    </row>
    <row r="848" spans="1:26" ht="12.75" customHeight="1" x14ac:dyDescent="0.25">
      <c r="A848" s="194"/>
      <c r="B848" s="194"/>
      <c r="C848" s="194"/>
      <c r="D848" s="194"/>
      <c r="E848" s="194"/>
      <c r="F848" s="194"/>
      <c r="G848" s="194"/>
      <c r="H848" s="194"/>
      <c r="I848" s="194"/>
      <c r="J848" s="194"/>
      <c r="K848" s="194"/>
      <c r="L848" s="194"/>
      <c r="M848" s="194"/>
      <c r="N848" s="194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4"/>
      <c r="Z848" s="194"/>
    </row>
    <row r="849" spans="1:26" ht="12.75" customHeight="1" x14ac:dyDescent="0.25">
      <c r="A849" s="194"/>
      <c r="B849" s="194"/>
      <c r="C849" s="194"/>
      <c r="D849" s="194"/>
      <c r="E849" s="194"/>
      <c r="F849" s="194"/>
      <c r="G849" s="194"/>
      <c r="H849" s="194"/>
      <c r="I849" s="194"/>
      <c r="J849" s="194"/>
      <c r="K849" s="194"/>
      <c r="L849" s="194"/>
      <c r="M849" s="194"/>
      <c r="N849" s="194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4"/>
      <c r="Z849" s="194"/>
    </row>
    <row r="850" spans="1:26" ht="12.75" customHeight="1" x14ac:dyDescent="0.25">
      <c r="A850" s="194"/>
      <c r="B850" s="194"/>
      <c r="C850" s="194"/>
      <c r="D850" s="194"/>
      <c r="E850" s="194"/>
      <c r="F850" s="194"/>
      <c r="G850" s="194"/>
      <c r="H850" s="194"/>
      <c r="I850" s="194"/>
      <c r="J850" s="194"/>
      <c r="K850" s="194"/>
      <c r="L850" s="194"/>
      <c r="M850" s="194"/>
      <c r="N850" s="194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4"/>
      <c r="Z850" s="194"/>
    </row>
    <row r="851" spans="1:26" ht="12.75" customHeight="1" x14ac:dyDescent="0.25">
      <c r="A851" s="194"/>
      <c r="B851" s="194"/>
      <c r="C851" s="194"/>
      <c r="D851" s="194"/>
      <c r="E851" s="194"/>
      <c r="F851" s="194"/>
      <c r="G851" s="194"/>
      <c r="H851" s="194"/>
      <c r="I851" s="194"/>
      <c r="J851" s="194"/>
      <c r="K851" s="194"/>
      <c r="L851" s="194"/>
      <c r="M851" s="194"/>
      <c r="N851" s="194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4"/>
      <c r="Z851" s="194"/>
    </row>
    <row r="852" spans="1:26" ht="12.75" customHeight="1" x14ac:dyDescent="0.25">
      <c r="A852" s="194"/>
      <c r="B852" s="194"/>
      <c r="C852" s="194"/>
      <c r="D852" s="194"/>
      <c r="E852" s="194"/>
      <c r="F852" s="194"/>
      <c r="G852" s="194"/>
      <c r="H852" s="194"/>
      <c r="I852" s="194"/>
      <c r="J852" s="194"/>
      <c r="K852" s="194"/>
      <c r="L852" s="194"/>
      <c r="M852" s="194"/>
      <c r="N852" s="194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4"/>
      <c r="Z852" s="194"/>
    </row>
    <row r="853" spans="1:26" ht="12.75" customHeight="1" x14ac:dyDescent="0.25">
      <c r="A853" s="194"/>
      <c r="B853" s="194"/>
      <c r="C853" s="194"/>
      <c r="D853" s="194"/>
      <c r="E853" s="194"/>
      <c r="F853" s="194"/>
      <c r="G853" s="194"/>
      <c r="H853" s="194"/>
      <c r="I853" s="194"/>
      <c r="J853" s="194"/>
      <c r="K853" s="194"/>
      <c r="L853" s="194"/>
      <c r="M853" s="194"/>
      <c r="N853" s="194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4"/>
      <c r="Z853" s="194"/>
    </row>
    <row r="854" spans="1:26" ht="12.75" customHeight="1" x14ac:dyDescent="0.25">
      <c r="A854" s="194"/>
      <c r="B854" s="194"/>
      <c r="C854" s="194"/>
      <c r="D854" s="194"/>
      <c r="E854" s="194"/>
      <c r="F854" s="194"/>
      <c r="G854" s="194"/>
      <c r="H854" s="194"/>
      <c r="I854" s="194"/>
      <c r="J854" s="194"/>
      <c r="K854" s="194"/>
      <c r="L854" s="194"/>
      <c r="M854" s="194"/>
      <c r="N854" s="194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4"/>
      <c r="Z854" s="194"/>
    </row>
    <row r="855" spans="1:26" ht="12.75" customHeight="1" x14ac:dyDescent="0.25">
      <c r="A855" s="194"/>
      <c r="B855" s="194"/>
      <c r="C855" s="194"/>
      <c r="D855" s="194"/>
      <c r="E855" s="194"/>
      <c r="F855" s="194"/>
      <c r="G855" s="194"/>
      <c r="H855" s="194"/>
      <c r="I855" s="194"/>
      <c r="J855" s="194"/>
      <c r="K855" s="194"/>
      <c r="L855" s="194"/>
      <c r="M855" s="194"/>
      <c r="N855" s="194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4"/>
      <c r="Z855" s="194"/>
    </row>
    <row r="856" spans="1:26" ht="12.75" customHeight="1" x14ac:dyDescent="0.25">
      <c r="A856" s="194"/>
      <c r="B856" s="194"/>
      <c r="C856" s="194"/>
      <c r="D856" s="194"/>
      <c r="E856" s="194"/>
      <c r="F856" s="194"/>
      <c r="G856" s="194"/>
      <c r="H856" s="194"/>
      <c r="I856" s="194"/>
      <c r="J856" s="194"/>
      <c r="K856" s="194"/>
      <c r="L856" s="194"/>
      <c r="M856" s="194"/>
      <c r="N856" s="194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4"/>
      <c r="Z856" s="194"/>
    </row>
    <row r="857" spans="1:26" ht="12.75" customHeight="1" x14ac:dyDescent="0.25">
      <c r="A857" s="194"/>
      <c r="B857" s="194"/>
      <c r="C857" s="194"/>
      <c r="D857" s="194"/>
      <c r="E857" s="194"/>
      <c r="F857" s="194"/>
      <c r="G857" s="194"/>
      <c r="H857" s="194"/>
      <c r="I857" s="194"/>
      <c r="J857" s="194"/>
      <c r="K857" s="194"/>
      <c r="L857" s="194"/>
      <c r="M857" s="194"/>
      <c r="N857" s="194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4"/>
      <c r="Z857" s="194"/>
    </row>
    <row r="858" spans="1:26" ht="12.75" customHeight="1" x14ac:dyDescent="0.25">
      <c r="A858" s="194"/>
      <c r="B858" s="194"/>
      <c r="C858" s="194"/>
      <c r="D858" s="194"/>
      <c r="E858" s="194"/>
      <c r="F858" s="194"/>
      <c r="G858" s="194"/>
      <c r="H858" s="194"/>
      <c r="I858" s="194"/>
      <c r="J858" s="194"/>
      <c r="K858" s="194"/>
      <c r="L858" s="194"/>
      <c r="M858" s="194"/>
      <c r="N858" s="194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4"/>
      <c r="Z858" s="194"/>
    </row>
    <row r="859" spans="1:26" ht="12.75" customHeight="1" x14ac:dyDescent="0.25">
      <c r="A859" s="194"/>
      <c r="B859" s="194"/>
      <c r="C859" s="194"/>
      <c r="D859" s="194"/>
      <c r="E859" s="194"/>
      <c r="F859" s="194"/>
      <c r="G859" s="194"/>
      <c r="H859" s="194"/>
      <c r="I859" s="194"/>
      <c r="J859" s="194"/>
      <c r="K859" s="194"/>
      <c r="L859" s="194"/>
      <c r="M859" s="194"/>
      <c r="N859" s="194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4"/>
      <c r="Z859" s="194"/>
    </row>
    <row r="860" spans="1:26" ht="12.75" customHeight="1" x14ac:dyDescent="0.25">
      <c r="A860" s="194"/>
      <c r="B860" s="194"/>
      <c r="C860" s="194"/>
      <c r="D860" s="194"/>
      <c r="E860" s="194"/>
      <c r="F860" s="194"/>
      <c r="G860" s="194"/>
      <c r="H860" s="194"/>
      <c r="I860" s="194"/>
      <c r="J860" s="194"/>
      <c r="K860" s="194"/>
      <c r="L860" s="194"/>
      <c r="M860" s="194"/>
      <c r="N860" s="194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4"/>
      <c r="Z860" s="194"/>
    </row>
    <row r="861" spans="1:26" ht="12.75" customHeight="1" x14ac:dyDescent="0.25">
      <c r="A861" s="194"/>
      <c r="B861" s="194"/>
      <c r="C861" s="194"/>
      <c r="D861" s="194"/>
      <c r="E861" s="194"/>
      <c r="F861" s="194"/>
      <c r="G861" s="194"/>
      <c r="H861" s="194"/>
      <c r="I861" s="194"/>
      <c r="J861" s="194"/>
      <c r="K861" s="194"/>
      <c r="L861" s="194"/>
      <c r="M861" s="194"/>
      <c r="N861" s="194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4"/>
      <c r="Z861" s="194"/>
    </row>
    <row r="862" spans="1:26" ht="12.75" customHeight="1" x14ac:dyDescent="0.25">
      <c r="A862" s="194"/>
      <c r="B862" s="194"/>
      <c r="C862" s="194"/>
      <c r="D862" s="194"/>
      <c r="E862" s="194"/>
      <c r="F862" s="194"/>
      <c r="G862" s="194"/>
      <c r="H862" s="194"/>
      <c r="I862" s="194"/>
      <c r="J862" s="194"/>
      <c r="K862" s="194"/>
      <c r="L862" s="194"/>
      <c r="M862" s="194"/>
      <c r="N862" s="194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4"/>
      <c r="Z862" s="194"/>
    </row>
    <row r="863" spans="1:26" ht="12.75" customHeight="1" x14ac:dyDescent="0.25">
      <c r="A863" s="194"/>
      <c r="B863" s="194"/>
      <c r="C863" s="194"/>
      <c r="D863" s="194"/>
      <c r="E863" s="194"/>
      <c r="F863" s="194"/>
      <c r="G863" s="194"/>
      <c r="H863" s="194"/>
      <c r="I863" s="194"/>
      <c r="J863" s="194"/>
      <c r="K863" s="194"/>
      <c r="L863" s="194"/>
      <c r="M863" s="194"/>
      <c r="N863" s="194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4"/>
      <c r="Z863" s="194"/>
    </row>
    <row r="864" spans="1:26" ht="12.75" customHeight="1" x14ac:dyDescent="0.25">
      <c r="A864" s="194"/>
      <c r="B864" s="194"/>
      <c r="C864" s="194"/>
      <c r="D864" s="194"/>
      <c r="E864" s="194"/>
      <c r="F864" s="194"/>
      <c r="G864" s="194"/>
      <c r="H864" s="194"/>
      <c r="I864" s="194"/>
      <c r="J864" s="194"/>
      <c r="K864" s="194"/>
      <c r="L864" s="194"/>
      <c r="M864" s="194"/>
      <c r="N864" s="194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4"/>
      <c r="Z864" s="194"/>
    </row>
    <row r="865" spans="1:26" ht="12.75" customHeight="1" x14ac:dyDescent="0.25">
      <c r="A865" s="194"/>
      <c r="B865" s="194"/>
      <c r="C865" s="194"/>
      <c r="D865" s="194"/>
      <c r="E865" s="194"/>
      <c r="F865" s="194"/>
      <c r="G865" s="194"/>
      <c r="H865" s="194"/>
      <c r="I865" s="194"/>
      <c r="J865" s="194"/>
      <c r="K865" s="194"/>
      <c r="L865" s="194"/>
      <c r="M865" s="194"/>
      <c r="N865" s="194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4"/>
      <c r="Z865" s="194"/>
    </row>
    <row r="866" spans="1:26" ht="12.75" customHeight="1" x14ac:dyDescent="0.25">
      <c r="A866" s="194"/>
      <c r="B866" s="194"/>
      <c r="C866" s="194"/>
      <c r="D866" s="194"/>
      <c r="E866" s="194"/>
      <c r="F866" s="194"/>
      <c r="G866" s="194"/>
      <c r="H866" s="194"/>
      <c r="I866" s="194"/>
      <c r="J866" s="194"/>
      <c r="K866" s="194"/>
      <c r="L866" s="194"/>
      <c r="M866" s="194"/>
      <c r="N866" s="194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4"/>
      <c r="Z866" s="194"/>
    </row>
    <row r="867" spans="1:26" ht="12.75" customHeight="1" x14ac:dyDescent="0.25">
      <c r="A867" s="194"/>
      <c r="B867" s="194"/>
      <c r="C867" s="194"/>
      <c r="D867" s="194"/>
      <c r="E867" s="194"/>
      <c r="F867" s="194"/>
      <c r="G867" s="194"/>
      <c r="H867" s="194"/>
      <c r="I867" s="194"/>
      <c r="J867" s="194"/>
      <c r="K867" s="194"/>
      <c r="L867" s="194"/>
      <c r="M867" s="194"/>
      <c r="N867" s="194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4"/>
      <c r="Z867" s="194"/>
    </row>
    <row r="868" spans="1:26" ht="12.75" customHeight="1" x14ac:dyDescent="0.25">
      <c r="A868" s="194"/>
      <c r="B868" s="194"/>
      <c r="C868" s="194"/>
      <c r="D868" s="194"/>
      <c r="E868" s="194"/>
      <c r="F868" s="194"/>
      <c r="G868" s="194"/>
      <c r="H868" s="194"/>
      <c r="I868" s="194"/>
      <c r="J868" s="194"/>
      <c r="K868" s="194"/>
      <c r="L868" s="194"/>
      <c r="M868" s="194"/>
      <c r="N868" s="194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4"/>
      <c r="Z868" s="194"/>
    </row>
    <row r="869" spans="1:26" ht="12.75" customHeight="1" x14ac:dyDescent="0.25">
      <c r="A869" s="194"/>
      <c r="B869" s="194"/>
      <c r="C869" s="194"/>
      <c r="D869" s="194"/>
      <c r="E869" s="194"/>
      <c r="F869" s="194"/>
      <c r="G869" s="194"/>
      <c r="H869" s="194"/>
      <c r="I869" s="194"/>
      <c r="J869" s="194"/>
      <c r="K869" s="194"/>
      <c r="L869" s="194"/>
      <c r="M869" s="194"/>
      <c r="N869" s="194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4"/>
      <c r="Z869" s="194"/>
    </row>
    <row r="870" spans="1:26" ht="12.75" customHeight="1" x14ac:dyDescent="0.25">
      <c r="A870" s="194"/>
      <c r="B870" s="194"/>
      <c r="C870" s="194"/>
      <c r="D870" s="194"/>
      <c r="E870" s="194"/>
      <c r="F870" s="194"/>
      <c r="G870" s="194"/>
      <c r="H870" s="194"/>
      <c r="I870" s="194"/>
      <c r="J870" s="194"/>
      <c r="K870" s="194"/>
      <c r="L870" s="194"/>
      <c r="M870" s="194"/>
      <c r="N870" s="194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4"/>
      <c r="Z870" s="194"/>
    </row>
    <row r="871" spans="1:26" ht="12.75" customHeight="1" x14ac:dyDescent="0.25">
      <c r="A871" s="194"/>
      <c r="B871" s="194"/>
      <c r="C871" s="194"/>
      <c r="D871" s="194"/>
      <c r="E871" s="194"/>
      <c r="F871" s="194"/>
      <c r="G871" s="194"/>
      <c r="H871" s="194"/>
      <c r="I871" s="194"/>
      <c r="J871" s="194"/>
      <c r="K871" s="194"/>
      <c r="L871" s="194"/>
      <c r="M871" s="194"/>
      <c r="N871" s="194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4"/>
      <c r="Z871" s="194"/>
    </row>
    <row r="872" spans="1:26" ht="12.75" customHeight="1" x14ac:dyDescent="0.25">
      <c r="A872" s="194"/>
      <c r="B872" s="194"/>
      <c r="C872" s="194"/>
      <c r="D872" s="194"/>
      <c r="E872" s="194"/>
      <c r="F872" s="194"/>
      <c r="G872" s="194"/>
      <c r="H872" s="194"/>
      <c r="I872" s="194"/>
      <c r="J872" s="194"/>
      <c r="K872" s="194"/>
      <c r="L872" s="194"/>
      <c r="M872" s="194"/>
      <c r="N872" s="194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4"/>
      <c r="Z872" s="194"/>
    </row>
    <row r="873" spans="1:26" ht="12.75" customHeight="1" x14ac:dyDescent="0.25">
      <c r="A873" s="194"/>
      <c r="B873" s="194"/>
      <c r="C873" s="194"/>
      <c r="D873" s="194"/>
      <c r="E873" s="194"/>
      <c r="F873" s="194"/>
      <c r="G873" s="194"/>
      <c r="H873" s="194"/>
      <c r="I873" s="194"/>
      <c r="J873" s="194"/>
      <c r="K873" s="194"/>
      <c r="L873" s="194"/>
      <c r="M873" s="194"/>
      <c r="N873" s="194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4"/>
      <c r="Z873" s="194"/>
    </row>
    <row r="874" spans="1:26" ht="12.75" customHeight="1" x14ac:dyDescent="0.25">
      <c r="A874" s="194"/>
      <c r="B874" s="194"/>
      <c r="C874" s="194"/>
      <c r="D874" s="194"/>
      <c r="E874" s="194"/>
      <c r="F874" s="194"/>
      <c r="G874" s="194"/>
      <c r="H874" s="194"/>
      <c r="I874" s="194"/>
      <c r="J874" s="194"/>
      <c r="K874" s="194"/>
      <c r="L874" s="194"/>
      <c r="M874" s="194"/>
      <c r="N874" s="194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4"/>
      <c r="Z874" s="194"/>
    </row>
    <row r="875" spans="1:26" ht="12.75" customHeight="1" x14ac:dyDescent="0.25">
      <c r="A875" s="194"/>
      <c r="B875" s="194"/>
      <c r="C875" s="194"/>
      <c r="D875" s="194"/>
      <c r="E875" s="194"/>
      <c r="F875" s="194"/>
      <c r="G875" s="194"/>
      <c r="H875" s="194"/>
      <c r="I875" s="194"/>
      <c r="J875" s="194"/>
      <c r="K875" s="194"/>
      <c r="L875" s="194"/>
      <c r="M875" s="194"/>
      <c r="N875" s="194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4"/>
      <c r="Z875" s="194"/>
    </row>
    <row r="876" spans="1:26" ht="12.75" customHeight="1" x14ac:dyDescent="0.25">
      <c r="A876" s="194"/>
      <c r="B876" s="194"/>
      <c r="C876" s="194"/>
      <c r="D876" s="194"/>
      <c r="E876" s="194"/>
      <c r="F876" s="194"/>
      <c r="G876" s="194"/>
      <c r="H876" s="194"/>
      <c r="I876" s="194"/>
      <c r="J876" s="194"/>
      <c r="K876" s="194"/>
      <c r="L876" s="194"/>
      <c r="M876" s="194"/>
      <c r="N876" s="194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4"/>
      <c r="Z876" s="194"/>
    </row>
    <row r="877" spans="1:26" ht="12.75" customHeight="1" x14ac:dyDescent="0.25">
      <c r="A877" s="194"/>
      <c r="B877" s="194"/>
      <c r="C877" s="194"/>
      <c r="D877" s="194"/>
      <c r="E877" s="194"/>
      <c r="F877" s="194"/>
      <c r="G877" s="194"/>
      <c r="H877" s="194"/>
      <c r="I877" s="194"/>
      <c r="J877" s="194"/>
      <c r="K877" s="194"/>
      <c r="L877" s="194"/>
      <c r="M877" s="194"/>
      <c r="N877" s="194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4"/>
      <c r="Z877" s="194"/>
    </row>
    <row r="878" spans="1:26" ht="12.75" customHeight="1" x14ac:dyDescent="0.25">
      <c r="A878" s="194"/>
      <c r="B878" s="194"/>
      <c r="C878" s="194"/>
      <c r="D878" s="194"/>
      <c r="E878" s="194"/>
      <c r="F878" s="194"/>
      <c r="G878" s="194"/>
      <c r="H878" s="194"/>
      <c r="I878" s="194"/>
      <c r="J878" s="194"/>
      <c r="K878" s="194"/>
      <c r="L878" s="194"/>
      <c r="M878" s="194"/>
      <c r="N878" s="194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4"/>
      <c r="Z878" s="194"/>
    </row>
    <row r="879" spans="1:26" ht="12.75" customHeight="1" x14ac:dyDescent="0.25">
      <c r="A879" s="194"/>
      <c r="B879" s="194"/>
      <c r="C879" s="194"/>
      <c r="D879" s="194"/>
      <c r="E879" s="194"/>
      <c r="F879" s="194"/>
      <c r="G879" s="194"/>
      <c r="H879" s="194"/>
      <c r="I879" s="194"/>
      <c r="J879" s="194"/>
      <c r="K879" s="194"/>
      <c r="L879" s="194"/>
      <c r="M879" s="194"/>
      <c r="N879" s="194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4"/>
      <c r="Z879" s="194"/>
    </row>
    <row r="880" spans="1:26" ht="12.75" customHeight="1" x14ac:dyDescent="0.25">
      <c r="A880" s="194"/>
      <c r="B880" s="194"/>
      <c r="C880" s="194"/>
      <c r="D880" s="194"/>
      <c r="E880" s="194"/>
      <c r="F880" s="194"/>
      <c r="G880" s="194"/>
      <c r="H880" s="194"/>
      <c r="I880" s="194"/>
      <c r="J880" s="194"/>
      <c r="K880" s="194"/>
      <c r="L880" s="194"/>
      <c r="M880" s="194"/>
      <c r="N880" s="194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4"/>
      <c r="Z880" s="194"/>
    </row>
    <row r="881" spans="1:26" ht="12.75" customHeight="1" x14ac:dyDescent="0.25">
      <c r="A881" s="194"/>
      <c r="B881" s="194"/>
      <c r="C881" s="194"/>
      <c r="D881" s="194"/>
      <c r="E881" s="194"/>
      <c r="F881" s="194"/>
      <c r="G881" s="194"/>
      <c r="H881" s="194"/>
      <c r="I881" s="194"/>
      <c r="J881" s="194"/>
      <c r="K881" s="194"/>
      <c r="L881" s="194"/>
      <c r="M881" s="194"/>
      <c r="N881" s="194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4"/>
      <c r="Z881" s="194"/>
    </row>
    <row r="882" spans="1:26" ht="12.75" customHeight="1" x14ac:dyDescent="0.25">
      <c r="A882" s="194"/>
      <c r="B882" s="194"/>
      <c r="C882" s="194"/>
      <c r="D882" s="194"/>
      <c r="E882" s="194"/>
      <c r="F882" s="194"/>
      <c r="G882" s="194"/>
      <c r="H882" s="194"/>
      <c r="I882" s="194"/>
      <c r="J882" s="194"/>
      <c r="K882" s="194"/>
      <c r="L882" s="194"/>
      <c r="M882" s="194"/>
      <c r="N882" s="194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4"/>
      <c r="Z882" s="194"/>
    </row>
    <row r="883" spans="1:26" ht="12.75" customHeight="1" x14ac:dyDescent="0.25">
      <c r="A883" s="194"/>
      <c r="B883" s="194"/>
      <c r="C883" s="194"/>
      <c r="D883" s="194"/>
      <c r="E883" s="194"/>
      <c r="F883" s="194"/>
      <c r="G883" s="194"/>
      <c r="H883" s="194"/>
      <c r="I883" s="194"/>
      <c r="J883" s="194"/>
      <c r="K883" s="194"/>
      <c r="L883" s="194"/>
      <c r="M883" s="194"/>
      <c r="N883" s="194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4"/>
      <c r="Z883" s="194"/>
    </row>
    <row r="884" spans="1:26" ht="12.75" customHeight="1" x14ac:dyDescent="0.25">
      <c r="A884" s="194"/>
      <c r="B884" s="194"/>
      <c r="C884" s="194"/>
      <c r="D884" s="194"/>
      <c r="E884" s="194"/>
      <c r="F884" s="194"/>
      <c r="G884" s="194"/>
      <c r="H884" s="194"/>
      <c r="I884" s="194"/>
      <c r="J884" s="194"/>
      <c r="K884" s="194"/>
      <c r="L884" s="194"/>
      <c r="M884" s="194"/>
      <c r="N884" s="194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4"/>
      <c r="Z884" s="194"/>
    </row>
    <row r="885" spans="1:26" ht="12.75" customHeight="1" x14ac:dyDescent="0.25">
      <c r="A885" s="194"/>
      <c r="B885" s="194"/>
      <c r="C885" s="194"/>
      <c r="D885" s="194"/>
      <c r="E885" s="194"/>
      <c r="F885" s="194"/>
      <c r="G885" s="194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</row>
    <row r="886" spans="1:26" ht="12.75" customHeight="1" x14ac:dyDescent="0.25">
      <c r="A886" s="194"/>
      <c r="B886" s="194"/>
      <c r="C886" s="194"/>
      <c r="D886" s="194"/>
      <c r="E886" s="194"/>
      <c r="F886" s="194"/>
      <c r="G886" s="194"/>
      <c r="H886" s="194"/>
      <c r="I886" s="194"/>
      <c r="J886" s="194"/>
      <c r="K886" s="194"/>
      <c r="L886" s="194"/>
      <c r="M886" s="194"/>
      <c r="N886" s="194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4"/>
      <c r="Z886" s="194"/>
    </row>
    <row r="887" spans="1:26" ht="12.75" customHeight="1" x14ac:dyDescent="0.25">
      <c r="A887" s="194"/>
      <c r="B887" s="194"/>
      <c r="C887" s="194"/>
      <c r="D887" s="194"/>
      <c r="E887" s="194"/>
      <c r="F887" s="194"/>
      <c r="G887" s="194"/>
      <c r="H887" s="194"/>
      <c r="I887" s="194"/>
      <c r="J887" s="194"/>
      <c r="K887" s="194"/>
      <c r="L887" s="194"/>
      <c r="M887" s="194"/>
      <c r="N887" s="194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4"/>
      <c r="Z887" s="194"/>
    </row>
    <row r="888" spans="1:26" ht="12.75" customHeight="1" x14ac:dyDescent="0.25">
      <c r="A888" s="194"/>
      <c r="B888" s="194"/>
      <c r="C888" s="194"/>
      <c r="D888" s="194"/>
      <c r="E888" s="194"/>
      <c r="F888" s="194"/>
      <c r="G888" s="194"/>
      <c r="H888" s="194"/>
      <c r="I888" s="194"/>
      <c r="J888" s="194"/>
      <c r="K888" s="194"/>
      <c r="L888" s="194"/>
      <c r="M888" s="194"/>
      <c r="N888" s="194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4"/>
      <c r="Z888" s="194"/>
    </row>
    <row r="889" spans="1:26" ht="12.75" customHeight="1" x14ac:dyDescent="0.25">
      <c r="A889" s="194"/>
      <c r="B889" s="194"/>
      <c r="C889" s="194"/>
      <c r="D889" s="194"/>
      <c r="E889" s="194"/>
      <c r="F889" s="194"/>
      <c r="G889" s="194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</row>
    <row r="890" spans="1:26" ht="12.75" customHeight="1" x14ac:dyDescent="0.25">
      <c r="A890" s="194"/>
      <c r="B890" s="194"/>
      <c r="C890" s="194"/>
      <c r="D890" s="194"/>
      <c r="E890" s="194"/>
      <c r="F890" s="194"/>
      <c r="G890" s="194"/>
      <c r="H890" s="194"/>
      <c r="I890" s="194"/>
      <c r="J890" s="194"/>
      <c r="K890" s="194"/>
      <c r="L890" s="194"/>
      <c r="M890" s="194"/>
      <c r="N890" s="194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4"/>
      <c r="Z890" s="194"/>
    </row>
    <row r="891" spans="1:26" ht="12.75" customHeight="1" x14ac:dyDescent="0.25">
      <c r="A891" s="194"/>
      <c r="B891" s="194"/>
      <c r="C891" s="194"/>
      <c r="D891" s="194"/>
      <c r="E891" s="194"/>
      <c r="F891" s="194"/>
      <c r="G891" s="194"/>
      <c r="H891" s="194"/>
      <c r="I891" s="194"/>
      <c r="J891" s="194"/>
      <c r="K891" s="194"/>
      <c r="L891" s="194"/>
      <c r="M891" s="194"/>
      <c r="N891" s="194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4"/>
      <c r="Z891" s="194"/>
    </row>
    <row r="892" spans="1:26" ht="12.75" customHeight="1" x14ac:dyDescent="0.25">
      <c r="A892" s="194"/>
      <c r="B892" s="194"/>
      <c r="C892" s="194"/>
      <c r="D892" s="194"/>
      <c r="E892" s="194"/>
      <c r="F892" s="194"/>
      <c r="G892" s="194"/>
      <c r="H892" s="194"/>
      <c r="I892" s="194"/>
      <c r="J892" s="194"/>
      <c r="K892" s="194"/>
      <c r="L892" s="194"/>
      <c r="M892" s="194"/>
      <c r="N892" s="194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4"/>
      <c r="Z892" s="194"/>
    </row>
    <row r="893" spans="1:26" ht="12.75" customHeight="1" x14ac:dyDescent="0.25">
      <c r="A893" s="194"/>
      <c r="B893" s="194"/>
      <c r="C893" s="194"/>
      <c r="D893" s="194"/>
      <c r="E893" s="194"/>
      <c r="F893" s="194"/>
      <c r="G893" s="194"/>
      <c r="H893" s="194"/>
      <c r="I893" s="194"/>
      <c r="J893" s="194"/>
      <c r="K893" s="194"/>
      <c r="L893" s="194"/>
      <c r="M893" s="194"/>
      <c r="N893" s="194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4"/>
      <c r="Z893" s="194"/>
    </row>
    <row r="894" spans="1:26" ht="12.75" customHeight="1" x14ac:dyDescent="0.25">
      <c r="A894" s="194"/>
      <c r="B894" s="194"/>
      <c r="C894" s="194"/>
      <c r="D894" s="194"/>
      <c r="E894" s="194"/>
      <c r="F894" s="194"/>
      <c r="G894" s="194"/>
      <c r="H894" s="194"/>
      <c r="I894" s="194"/>
      <c r="J894" s="194"/>
      <c r="K894" s="194"/>
      <c r="L894" s="194"/>
      <c r="M894" s="194"/>
      <c r="N894" s="194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4"/>
      <c r="Z894" s="194"/>
    </row>
    <row r="895" spans="1:26" ht="12.75" customHeight="1" x14ac:dyDescent="0.25">
      <c r="A895" s="194"/>
      <c r="B895" s="194"/>
      <c r="C895" s="194"/>
      <c r="D895" s="194"/>
      <c r="E895" s="194"/>
      <c r="F895" s="194"/>
      <c r="G895" s="194"/>
      <c r="H895" s="194"/>
      <c r="I895" s="194"/>
      <c r="J895" s="194"/>
      <c r="K895" s="194"/>
      <c r="L895" s="194"/>
      <c r="M895" s="194"/>
      <c r="N895" s="194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4"/>
      <c r="Z895" s="194"/>
    </row>
    <row r="896" spans="1:26" ht="12.75" customHeight="1" x14ac:dyDescent="0.25">
      <c r="A896" s="194"/>
      <c r="B896" s="194"/>
      <c r="C896" s="194"/>
      <c r="D896" s="194"/>
      <c r="E896" s="194"/>
      <c r="F896" s="194"/>
      <c r="G896" s="194"/>
      <c r="H896" s="194"/>
      <c r="I896" s="194"/>
      <c r="J896" s="194"/>
      <c r="K896" s="194"/>
      <c r="L896" s="194"/>
      <c r="M896" s="194"/>
      <c r="N896" s="194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4"/>
      <c r="Z896" s="194"/>
    </row>
    <row r="897" spans="1:26" ht="12.75" customHeight="1" x14ac:dyDescent="0.25">
      <c r="A897" s="194"/>
      <c r="B897" s="194"/>
      <c r="C897" s="194"/>
      <c r="D897" s="194"/>
      <c r="E897" s="194"/>
      <c r="F897" s="194"/>
      <c r="G897" s="194"/>
      <c r="H897" s="194"/>
      <c r="I897" s="194"/>
      <c r="J897" s="194"/>
      <c r="K897" s="194"/>
      <c r="L897" s="194"/>
      <c r="M897" s="194"/>
      <c r="N897" s="194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4"/>
      <c r="Z897" s="194"/>
    </row>
    <row r="898" spans="1:26" ht="12.75" customHeight="1" x14ac:dyDescent="0.25">
      <c r="A898" s="194"/>
      <c r="B898" s="194"/>
      <c r="C898" s="194"/>
      <c r="D898" s="194"/>
      <c r="E898" s="194"/>
      <c r="F898" s="194"/>
      <c r="G898" s="194"/>
      <c r="H898" s="194"/>
      <c r="I898" s="194"/>
      <c r="J898" s="194"/>
      <c r="K898" s="194"/>
      <c r="L898" s="194"/>
      <c r="M898" s="194"/>
      <c r="N898" s="194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4"/>
      <c r="Z898" s="194"/>
    </row>
    <row r="899" spans="1:26" ht="12.75" customHeight="1" x14ac:dyDescent="0.25">
      <c r="A899" s="194"/>
      <c r="B899" s="194"/>
      <c r="C899" s="194"/>
      <c r="D899" s="194"/>
      <c r="E899" s="194"/>
      <c r="F899" s="194"/>
      <c r="G899" s="194"/>
      <c r="H899" s="194"/>
      <c r="I899" s="194"/>
      <c r="J899" s="194"/>
      <c r="K899" s="194"/>
      <c r="L899" s="194"/>
      <c r="M899" s="194"/>
      <c r="N899" s="194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4"/>
      <c r="Z899" s="194"/>
    </row>
    <row r="900" spans="1:26" ht="12.75" customHeight="1" x14ac:dyDescent="0.25">
      <c r="A900" s="194"/>
      <c r="B900" s="194"/>
      <c r="C900" s="194"/>
      <c r="D900" s="194"/>
      <c r="E900" s="194"/>
      <c r="F900" s="194"/>
      <c r="G900" s="194"/>
      <c r="H900" s="194"/>
      <c r="I900" s="194"/>
      <c r="J900" s="194"/>
      <c r="K900" s="194"/>
      <c r="L900" s="194"/>
      <c r="M900" s="194"/>
      <c r="N900" s="194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4"/>
      <c r="Z900" s="194"/>
    </row>
    <row r="901" spans="1:26" ht="12.75" customHeight="1" x14ac:dyDescent="0.25">
      <c r="A901" s="194"/>
      <c r="B901" s="194"/>
      <c r="C901" s="194"/>
      <c r="D901" s="194"/>
      <c r="E901" s="194"/>
      <c r="F901" s="194"/>
      <c r="G901" s="194"/>
      <c r="H901" s="194"/>
      <c r="I901" s="194"/>
      <c r="J901" s="194"/>
      <c r="K901" s="194"/>
      <c r="L901" s="194"/>
      <c r="M901" s="194"/>
      <c r="N901" s="194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4"/>
      <c r="Z901" s="194"/>
    </row>
    <row r="902" spans="1:26" ht="12.75" customHeight="1" x14ac:dyDescent="0.25">
      <c r="A902" s="194"/>
      <c r="B902" s="194"/>
      <c r="C902" s="194"/>
      <c r="D902" s="194"/>
      <c r="E902" s="194"/>
      <c r="F902" s="194"/>
      <c r="G902" s="194"/>
      <c r="H902" s="194"/>
      <c r="I902" s="194"/>
      <c r="J902" s="194"/>
      <c r="K902" s="194"/>
      <c r="L902" s="194"/>
      <c r="M902" s="194"/>
      <c r="N902" s="194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4"/>
      <c r="Z902" s="194"/>
    </row>
    <row r="903" spans="1:26" ht="12.75" customHeight="1" x14ac:dyDescent="0.25">
      <c r="A903" s="194"/>
      <c r="B903" s="194"/>
      <c r="C903" s="194"/>
      <c r="D903" s="194"/>
      <c r="E903" s="194"/>
      <c r="F903" s="194"/>
      <c r="G903" s="194"/>
      <c r="H903" s="194"/>
      <c r="I903" s="194"/>
      <c r="J903" s="194"/>
      <c r="K903" s="194"/>
      <c r="L903" s="194"/>
      <c r="M903" s="194"/>
      <c r="N903" s="194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4"/>
      <c r="Z903" s="194"/>
    </row>
    <row r="904" spans="1:26" ht="12.75" customHeight="1" x14ac:dyDescent="0.25">
      <c r="A904" s="194"/>
      <c r="B904" s="194"/>
      <c r="C904" s="194"/>
      <c r="D904" s="194"/>
      <c r="E904" s="194"/>
      <c r="F904" s="194"/>
      <c r="G904" s="194"/>
      <c r="H904" s="194"/>
      <c r="I904" s="194"/>
      <c r="J904" s="194"/>
      <c r="K904" s="194"/>
      <c r="L904" s="194"/>
      <c r="M904" s="194"/>
      <c r="N904" s="194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4"/>
      <c r="Z904" s="194"/>
    </row>
    <row r="905" spans="1:26" ht="12.75" customHeight="1" x14ac:dyDescent="0.25">
      <c r="A905" s="194"/>
      <c r="B905" s="194"/>
      <c r="C905" s="194"/>
      <c r="D905" s="194"/>
      <c r="E905" s="194"/>
      <c r="F905" s="194"/>
      <c r="G905" s="194"/>
      <c r="H905" s="194"/>
      <c r="I905" s="194"/>
      <c r="J905" s="194"/>
      <c r="K905" s="194"/>
      <c r="L905" s="194"/>
      <c r="M905" s="194"/>
      <c r="N905" s="194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4"/>
      <c r="Z905" s="194"/>
    </row>
    <row r="906" spans="1:26" ht="12.75" customHeight="1" x14ac:dyDescent="0.25">
      <c r="A906" s="194"/>
      <c r="B906" s="194"/>
      <c r="C906" s="194"/>
      <c r="D906" s="194"/>
      <c r="E906" s="194"/>
      <c r="F906" s="194"/>
      <c r="G906" s="194"/>
      <c r="H906" s="194"/>
      <c r="I906" s="194"/>
      <c r="J906" s="194"/>
      <c r="K906" s="194"/>
      <c r="L906" s="194"/>
      <c r="M906" s="194"/>
      <c r="N906" s="194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4"/>
      <c r="Z906" s="194"/>
    </row>
    <row r="907" spans="1:26" ht="12.75" customHeight="1" x14ac:dyDescent="0.25">
      <c r="A907" s="194"/>
      <c r="B907" s="194"/>
      <c r="C907" s="194"/>
      <c r="D907" s="194"/>
      <c r="E907" s="194"/>
      <c r="F907" s="194"/>
      <c r="G907" s="194"/>
      <c r="H907" s="194"/>
      <c r="I907" s="194"/>
      <c r="J907" s="194"/>
      <c r="K907" s="194"/>
      <c r="L907" s="194"/>
      <c r="M907" s="194"/>
      <c r="N907" s="194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4"/>
      <c r="Z907" s="194"/>
    </row>
    <row r="908" spans="1:26" ht="12.75" customHeight="1" x14ac:dyDescent="0.25">
      <c r="A908" s="194"/>
      <c r="B908" s="194"/>
      <c r="C908" s="194"/>
      <c r="D908" s="194"/>
      <c r="E908" s="194"/>
      <c r="F908" s="194"/>
      <c r="G908" s="194"/>
      <c r="H908" s="194"/>
      <c r="I908" s="194"/>
      <c r="J908" s="194"/>
      <c r="K908" s="194"/>
      <c r="L908" s="194"/>
      <c r="M908" s="194"/>
      <c r="N908" s="194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4"/>
      <c r="Z908" s="194"/>
    </row>
    <row r="909" spans="1:26" ht="12.75" customHeight="1" x14ac:dyDescent="0.25">
      <c r="A909" s="194"/>
      <c r="B909" s="194"/>
      <c r="C909" s="194"/>
      <c r="D909" s="194"/>
      <c r="E909" s="194"/>
      <c r="F909" s="194"/>
      <c r="G909" s="194"/>
      <c r="H909" s="194"/>
      <c r="I909" s="194"/>
      <c r="J909" s="194"/>
      <c r="K909" s="194"/>
      <c r="L909" s="194"/>
      <c r="M909" s="194"/>
      <c r="N909" s="194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4"/>
      <c r="Z909" s="194"/>
    </row>
    <row r="910" spans="1:26" ht="12.75" customHeight="1" x14ac:dyDescent="0.25">
      <c r="A910" s="194"/>
      <c r="B910" s="194"/>
      <c r="C910" s="194"/>
      <c r="D910" s="194"/>
      <c r="E910" s="194"/>
      <c r="F910" s="194"/>
      <c r="G910" s="194"/>
      <c r="H910" s="194"/>
      <c r="I910" s="194"/>
      <c r="J910" s="194"/>
      <c r="K910" s="194"/>
      <c r="L910" s="194"/>
      <c r="M910" s="194"/>
      <c r="N910" s="194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4"/>
      <c r="Z910" s="194"/>
    </row>
    <row r="911" spans="1:26" ht="12.75" customHeight="1" x14ac:dyDescent="0.25">
      <c r="A911" s="194"/>
      <c r="B911" s="194"/>
      <c r="C911" s="194"/>
      <c r="D911" s="194"/>
      <c r="E911" s="194"/>
      <c r="F911" s="194"/>
      <c r="G911" s="194"/>
      <c r="H911" s="194"/>
      <c r="I911" s="194"/>
      <c r="J911" s="194"/>
      <c r="K911" s="194"/>
      <c r="L911" s="194"/>
      <c r="M911" s="194"/>
      <c r="N911" s="194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4"/>
      <c r="Z911" s="194"/>
    </row>
    <row r="912" spans="1:26" ht="12.75" customHeight="1" x14ac:dyDescent="0.25">
      <c r="A912" s="194"/>
      <c r="B912" s="194"/>
      <c r="C912" s="194"/>
      <c r="D912" s="194"/>
      <c r="E912" s="194"/>
      <c r="F912" s="194"/>
      <c r="G912" s="194"/>
      <c r="H912" s="194"/>
      <c r="I912" s="194"/>
      <c r="J912" s="194"/>
      <c r="K912" s="194"/>
      <c r="L912" s="194"/>
      <c r="M912" s="194"/>
      <c r="N912" s="194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4"/>
      <c r="Z912" s="194"/>
    </row>
    <row r="913" spans="1:26" ht="12.75" customHeight="1" x14ac:dyDescent="0.25">
      <c r="A913" s="194"/>
      <c r="B913" s="194"/>
      <c r="C913" s="194"/>
      <c r="D913" s="194"/>
      <c r="E913" s="194"/>
      <c r="F913" s="194"/>
      <c r="G913" s="194"/>
      <c r="H913" s="194"/>
      <c r="I913" s="194"/>
      <c r="J913" s="194"/>
      <c r="K913" s="194"/>
      <c r="L913" s="194"/>
      <c r="M913" s="194"/>
      <c r="N913" s="194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4"/>
      <c r="Z913" s="194"/>
    </row>
    <row r="914" spans="1:26" ht="12.75" customHeight="1" x14ac:dyDescent="0.25">
      <c r="A914" s="194"/>
      <c r="B914" s="194"/>
      <c r="C914" s="194"/>
      <c r="D914" s="194"/>
      <c r="E914" s="194"/>
      <c r="F914" s="194"/>
      <c r="G914" s="194"/>
      <c r="H914" s="194"/>
      <c r="I914" s="194"/>
      <c r="J914" s="194"/>
      <c r="K914" s="194"/>
      <c r="L914" s="194"/>
      <c r="M914" s="194"/>
      <c r="N914" s="194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4"/>
      <c r="Z914" s="194"/>
    </row>
    <row r="915" spans="1:26" ht="12.75" customHeight="1" x14ac:dyDescent="0.25">
      <c r="A915" s="194"/>
      <c r="B915" s="194"/>
      <c r="C915" s="194"/>
      <c r="D915" s="194"/>
      <c r="E915" s="194"/>
      <c r="F915" s="194"/>
      <c r="G915" s="194"/>
      <c r="H915" s="194"/>
      <c r="I915" s="194"/>
      <c r="J915" s="194"/>
      <c r="K915" s="194"/>
      <c r="L915" s="194"/>
      <c r="M915" s="194"/>
      <c r="N915" s="194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4"/>
      <c r="Z915" s="194"/>
    </row>
    <row r="916" spans="1:26" ht="12.75" customHeight="1" x14ac:dyDescent="0.25">
      <c r="A916" s="194"/>
      <c r="B916" s="194"/>
      <c r="C916" s="194"/>
      <c r="D916" s="194"/>
      <c r="E916" s="194"/>
      <c r="F916" s="194"/>
      <c r="G916" s="194"/>
      <c r="H916" s="194"/>
      <c r="I916" s="194"/>
      <c r="J916" s="194"/>
      <c r="K916" s="194"/>
      <c r="L916" s="194"/>
      <c r="M916" s="194"/>
      <c r="N916" s="194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4"/>
      <c r="Z916" s="194"/>
    </row>
    <row r="917" spans="1:26" ht="12.75" customHeight="1" x14ac:dyDescent="0.25">
      <c r="A917" s="194"/>
      <c r="B917" s="194"/>
      <c r="C917" s="194"/>
      <c r="D917" s="194"/>
      <c r="E917" s="194"/>
      <c r="F917" s="194"/>
      <c r="G917" s="194"/>
      <c r="H917" s="194"/>
      <c r="I917" s="194"/>
      <c r="J917" s="194"/>
      <c r="K917" s="194"/>
      <c r="L917" s="194"/>
      <c r="M917" s="194"/>
      <c r="N917" s="194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4"/>
      <c r="Z917" s="194"/>
    </row>
    <row r="918" spans="1:26" ht="12.75" customHeight="1" x14ac:dyDescent="0.25">
      <c r="A918" s="194"/>
      <c r="B918" s="194"/>
      <c r="C918" s="194"/>
      <c r="D918" s="194"/>
      <c r="E918" s="194"/>
      <c r="F918" s="194"/>
      <c r="G918" s="194"/>
      <c r="H918" s="194"/>
      <c r="I918" s="194"/>
      <c r="J918" s="194"/>
      <c r="K918" s="194"/>
      <c r="L918" s="194"/>
      <c r="M918" s="194"/>
      <c r="N918" s="194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4"/>
      <c r="Z918" s="194"/>
    </row>
    <row r="919" spans="1:26" ht="12.75" customHeight="1" x14ac:dyDescent="0.25">
      <c r="A919" s="194"/>
      <c r="B919" s="194"/>
      <c r="C919" s="194"/>
      <c r="D919" s="194"/>
      <c r="E919" s="194"/>
      <c r="F919" s="194"/>
      <c r="G919" s="194"/>
      <c r="H919" s="194"/>
      <c r="I919" s="194"/>
      <c r="J919" s="194"/>
      <c r="K919" s="194"/>
      <c r="L919" s="194"/>
      <c r="M919" s="194"/>
      <c r="N919" s="194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4"/>
      <c r="Z919" s="194"/>
    </row>
    <row r="920" spans="1:26" ht="12.75" customHeight="1" x14ac:dyDescent="0.25">
      <c r="A920" s="194"/>
      <c r="B920" s="194"/>
      <c r="C920" s="194"/>
      <c r="D920" s="194"/>
      <c r="E920" s="194"/>
      <c r="F920" s="194"/>
      <c r="G920" s="194"/>
      <c r="H920" s="194"/>
      <c r="I920" s="194"/>
      <c r="J920" s="194"/>
      <c r="K920" s="194"/>
      <c r="L920" s="194"/>
      <c r="M920" s="194"/>
      <c r="N920" s="194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4"/>
      <c r="Z920" s="194"/>
    </row>
    <row r="921" spans="1:26" ht="12.75" customHeight="1" x14ac:dyDescent="0.25">
      <c r="A921" s="194"/>
      <c r="B921" s="194"/>
      <c r="C921" s="194"/>
      <c r="D921" s="194"/>
      <c r="E921" s="194"/>
      <c r="F921" s="194"/>
      <c r="G921" s="194"/>
      <c r="H921" s="194"/>
      <c r="I921" s="194"/>
      <c r="J921" s="194"/>
      <c r="K921" s="194"/>
      <c r="L921" s="194"/>
      <c r="M921" s="194"/>
      <c r="N921" s="194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4"/>
      <c r="Z921" s="194"/>
    </row>
    <row r="922" spans="1:26" ht="12.75" customHeight="1" x14ac:dyDescent="0.25">
      <c r="A922" s="194"/>
      <c r="B922" s="194"/>
      <c r="C922" s="194"/>
      <c r="D922" s="194"/>
      <c r="E922" s="194"/>
      <c r="F922" s="194"/>
      <c r="G922" s="194"/>
      <c r="H922" s="194"/>
      <c r="I922" s="194"/>
      <c r="J922" s="194"/>
      <c r="K922" s="194"/>
      <c r="L922" s="194"/>
      <c r="M922" s="194"/>
      <c r="N922" s="194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4"/>
      <c r="Z922" s="194"/>
    </row>
    <row r="923" spans="1:26" ht="12.75" customHeight="1" x14ac:dyDescent="0.25">
      <c r="A923" s="194"/>
      <c r="B923" s="194"/>
      <c r="C923" s="194"/>
      <c r="D923" s="194"/>
      <c r="E923" s="194"/>
      <c r="F923" s="194"/>
      <c r="G923" s="194"/>
      <c r="H923" s="194"/>
      <c r="I923" s="194"/>
      <c r="J923" s="194"/>
      <c r="K923" s="194"/>
      <c r="L923" s="194"/>
      <c r="M923" s="194"/>
      <c r="N923" s="194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4"/>
      <c r="Z923" s="194"/>
    </row>
    <row r="924" spans="1:26" ht="12.75" customHeight="1" x14ac:dyDescent="0.25">
      <c r="A924" s="194"/>
      <c r="B924" s="194"/>
      <c r="C924" s="194"/>
      <c r="D924" s="194"/>
      <c r="E924" s="194"/>
      <c r="F924" s="194"/>
      <c r="G924" s="194"/>
      <c r="H924" s="194"/>
      <c r="I924" s="194"/>
      <c r="J924" s="194"/>
      <c r="K924" s="194"/>
      <c r="L924" s="194"/>
      <c r="M924" s="194"/>
      <c r="N924" s="194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4"/>
      <c r="Z924" s="194"/>
    </row>
    <row r="925" spans="1:26" ht="12.75" customHeight="1" x14ac:dyDescent="0.25">
      <c r="A925" s="194"/>
      <c r="B925" s="194"/>
      <c r="C925" s="194"/>
      <c r="D925" s="194"/>
      <c r="E925" s="194"/>
      <c r="F925" s="194"/>
      <c r="G925" s="194"/>
      <c r="H925" s="194"/>
      <c r="I925" s="194"/>
      <c r="J925" s="194"/>
      <c r="K925" s="194"/>
      <c r="L925" s="194"/>
      <c r="M925" s="194"/>
      <c r="N925" s="194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4"/>
      <c r="Z925" s="194"/>
    </row>
    <row r="926" spans="1:26" ht="12.75" customHeight="1" x14ac:dyDescent="0.25">
      <c r="A926" s="194"/>
      <c r="B926" s="194"/>
      <c r="C926" s="194"/>
      <c r="D926" s="194"/>
      <c r="E926" s="194"/>
      <c r="F926" s="194"/>
      <c r="G926" s="194"/>
      <c r="H926" s="194"/>
      <c r="I926" s="194"/>
      <c r="J926" s="194"/>
      <c r="K926" s="194"/>
      <c r="L926" s="194"/>
      <c r="M926" s="194"/>
      <c r="N926" s="194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4"/>
      <c r="Z926" s="194"/>
    </row>
    <row r="927" spans="1:26" ht="12.75" customHeight="1" x14ac:dyDescent="0.25">
      <c r="A927" s="194"/>
      <c r="B927" s="194"/>
      <c r="C927" s="194"/>
      <c r="D927" s="194"/>
      <c r="E927" s="194"/>
      <c r="F927" s="194"/>
      <c r="G927" s="194"/>
      <c r="H927" s="194"/>
      <c r="I927" s="194"/>
      <c r="J927" s="194"/>
      <c r="K927" s="194"/>
      <c r="L927" s="194"/>
      <c r="M927" s="194"/>
      <c r="N927" s="194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4"/>
      <c r="Z927" s="194"/>
    </row>
    <row r="928" spans="1:26" ht="12.75" customHeight="1" x14ac:dyDescent="0.25">
      <c r="A928" s="194"/>
      <c r="B928" s="194"/>
      <c r="C928" s="194"/>
      <c r="D928" s="194"/>
      <c r="E928" s="194"/>
      <c r="F928" s="194"/>
      <c r="G928" s="194"/>
      <c r="H928" s="194"/>
      <c r="I928" s="194"/>
      <c r="J928" s="194"/>
      <c r="K928" s="194"/>
      <c r="L928" s="194"/>
      <c r="M928" s="194"/>
      <c r="N928" s="194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4"/>
      <c r="Z928" s="194"/>
    </row>
    <row r="929" spans="1:26" ht="12.75" customHeight="1" x14ac:dyDescent="0.25">
      <c r="A929" s="194"/>
      <c r="B929" s="194"/>
      <c r="C929" s="194"/>
      <c r="D929" s="194"/>
      <c r="E929" s="194"/>
      <c r="F929" s="194"/>
      <c r="G929" s="194"/>
      <c r="H929" s="194"/>
      <c r="I929" s="194"/>
      <c r="J929" s="194"/>
      <c r="K929" s="194"/>
      <c r="L929" s="194"/>
      <c r="M929" s="194"/>
      <c r="N929" s="194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4"/>
      <c r="Z929" s="194"/>
    </row>
    <row r="930" spans="1:26" ht="12.75" customHeight="1" x14ac:dyDescent="0.25">
      <c r="A930" s="194"/>
      <c r="B930" s="194"/>
      <c r="C930" s="194"/>
      <c r="D930" s="194"/>
      <c r="E930" s="194"/>
      <c r="F930" s="194"/>
      <c r="G930" s="194"/>
      <c r="H930" s="194"/>
      <c r="I930" s="194"/>
      <c r="J930" s="194"/>
      <c r="K930" s="194"/>
      <c r="L930" s="194"/>
      <c r="M930" s="194"/>
      <c r="N930" s="194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4"/>
      <c r="Z930" s="194"/>
    </row>
    <row r="931" spans="1:26" ht="12.75" customHeight="1" x14ac:dyDescent="0.25">
      <c r="A931" s="194"/>
      <c r="B931" s="194"/>
      <c r="C931" s="194"/>
      <c r="D931" s="194"/>
      <c r="E931" s="194"/>
      <c r="F931" s="194"/>
      <c r="G931" s="194"/>
      <c r="H931" s="194"/>
      <c r="I931" s="194"/>
      <c r="J931" s="194"/>
      <c r="K931" s="194"/>
      <c r="L931" s="194"/>
      <c r="M931" s="194"/>
      <c r="N931" s="194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4"/>
      <c r="Z931" s="194"/>
    </row>
    <row r="932" spans="1:26" ht="12.75" customHeight="1" x14ac:dyDescent="0.25">
      <c r="A932" s="194"/>
      <c r="B932" s="194"/>
      <c r="C932" s="194"/>
      <c r="D932" s="194"/>
      <c r="E932" s="194"/>
      <c r="F932" s="194"/>
      <c r="G932" s="194"/>
      <c r="H932" s="194"/>
      <c r="I932" s="194"/>
      <c r="J932" s="194"/>
      <c r="K932" s="194"/>
      <c r="L932" s="194"/>
      <c r="M932" s="194"/>
      <c r="N932" s="194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4"/>
      <c r="Z932" s="194"/>
    </row>
    <row r="933" spans="1:26" ht="12.75" customHeight="1" x14ac:dyDescent="0.25">
      <c r="A933" s="194"/>
      <c r="B933" s="194"/>
      <c r="C933" s="194"/>
      <c r="D933" s="194"/>
      <c r="E933" s="194"/>
      <c r="F933" s="194"/>
      <c r="G933" s="194"/>
      <c r="H933" s="194"/>
      <c r="I933" s="194"/>
      <c r="J933" s="194"/>
      <c r="K933" s="194"/>
      <c r="L933" s="194"/>
      <c r="M933" s="194"/>
      <c r="N933" s="194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4"/>
      <c r="Z933" s="194"/>
    </row>
    <row r="934" spans="1:26" ht="12.75" customHeight="1" x14ac:dyDescent="0.25">
      <c r="A934" s="194"/>
      <c r="B934" s="194"/>
      <c r="C934" s="194"/>
      <c r="D934" s="194"/>
      <c r="E934" s="194"/>
      <c r="F934" s="194"/>
      <c r="G934" s="194"/>
      <c r="H934" s="194"/>
      <c r="I934" s="194"/>
      <c r="J934" s="194"/>
      <c r="K934" s="194"/>
      <c r="L934" s="194"/>
      <c r="M934" s="194"/>
      <c r="N934" s="194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4"/>
      <c r="Z934" s="194"/>
    </row>
    <row r="935" spans="1:26" ht="12.75" customHeight="1" x14ac:dyDescent="0.25">
      <c r="A935" s="194"/>
      <c r="B935" s="194"/>
      <c r="C935" s="194"/>
      <c r="D935" s="194"/>
      <c r="E935" s="194"/>
      <c r="F935" s="194"/>
      <c r="G935" s="194"/>
      <c r="H935" s="194"/>
      <c r="I935" s="194"/>
      <c r="J935" s="194"/>
      <c r="K935" s="194"/>
      <c r="L935" s="194"/>
      <c r="M935" s="194"/>
      <c r="N935" s="194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4"/>
      <c r="Z935" s="194"/>
    </row>
    <row r="936" spans="1:26" ht="12.75" customHeight="1" x14ac:dyDescent="0.25">
      <c r="A936" s="194"/>
      <c r="B936" s="194"/>
      <c r="C936" s="194"/>
      <c r="D936" s="194"/>
      <c r="E936" s="194"/>
      <c r="F936" s="194"/>
      <c r="G936" s="194"/>
      <c r="H936" s="194"/>
      <c r="I936" s="194"/>
      <c r="J936" s="194"/>
      <c r="K936" s="194"/>
      <c r="L936" s="194"/>
      <c r="M936" s="194"/>
      <c r="N936" s="194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4"/>
      <c r="Z936" s="194"/>
    </row>
    <row r="937" spans="1:26" ht="12.75" customHeight="1" x14ac:dyDescent="0.25">
      <c r="A937" s="194"/>
      <c r="B937" s="194"/>
      <c r="C937" s="194"/>
      <c r="D937" s="194"/>
      <c r="E937" s="194"/>
      <c r="F937" s="194"/>
      <c r="G937" s="194"/>
      <c r="H937" s="194"/>
      <c r="I937" s="194"/>
      <c r="J937" s="194"/>
      <c r="K937" s="194"/>
      <c r="L937" s="194"/>
      <c r="M937" s="194"/>
      <c r="N937" s="194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4"/>
      <c r="Z937" s="194"/>
    </row>
    <row r="938" spans="1:26" ht="12.75" customHeight="1" x14ac:dyDescent="0.25">
      <c r="A938" s="194"/>
      <c r="B938" s="194"/>
      <c r="C938" s="194"/>
      <c r="D938" s="194"/>
      <c r="E938" s="194"/>
      <c r="F938" s="194"/>
      <c r="G938" s="194"/>
      <c r="H938" s="194"/>
      <c r="I938" s="194"/>
      <c r="J938" s="194"/>
      <c r="K938" s="194"/>
      <c r="L938" s="194"/>
      <c r="M938" s="194"/>
      <c r="N938" s="194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4"/>
      <c r="Z938" s="194"/>
    </row>
    <row r="939" spans="1:26" ht="12.75" customHeight="1" x14ac:dyDescent="0.25">
      <c r="A939" s="194"/>
      <c r="B939" s="194"/>
      <c r="C939" s="194"/>
      <c r="D939" s="194"/>
      <c r="E939" s="194"/>
      <c r="F939" s="194"/>
      <c r="G939" s="194"/>
      <c r="H939" s="194"/>
      <c r="I939" s="194"/>
      <c r="J939" s="194"/>
      <c r="K939" s="194"/>
      <c r="L939" s="194"/>
      <c r="M939" s="194"/>
      <c r="N939" s="194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4"/>
      <c r="Z939" s="194"/>
    </row>
    <row r="940" spans="1:26" ht="12.75" customHeight="1" x14ac:dyDescent="0.25">
      <c r="A940" s="194"/>
      <c r="B940" s="194"/>
      <c r="C940" s="194"/>
      <c r="D940" s="194"/>
      <c r="E940" s="194"/>
      <c r="F940" s="194"/>
      <c r="G940" s="194"/>
      <c r="H940" s="194"/>
      <c r="I940" s="194"/>
      <c r="J940" s="194"/>
      <c r="K940" s="194"/>
      <c r="L940" s="194"/>
      <c r="M940" s="194"/>
      <c r="N940" s="194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4"/>
      <c r="Z940" s="194"/>
    </row>
    <row r="941" spans="1:26" ht="12.75" customHeight="1" x14ac:dyDescent="0.25">
      <c r="A941" s="194"/>
      <c r="B941" s="194"/>
      <c r="C941" s="194"/>
      <c r="D941" s="194"/>
      <c r="E941" s="194"/>
      <c r="F941" s="194"/>
      <c r="G941" s="194"/>
      <c r="H941" s="194"/>
      <c r="I941" s="194"/>
      <c r="J941" s="194"/>
      <c r="K941" s="194"/>
      <c r="L941" s="194"/>
      <c r="M941" s="194"/>
      <c r="N941" s="194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4"/>
      <c r="Z941" s="194"/>
    </row>
    <row r="942" spans="1:26" ht="12.75" customHeight="1" x14ac:dyDescent="0.25">
      <c r="A942" s="194"/>
      <c r="B942" s="194"/>
      <c r="C942" s="194"/>
      <c r="D942" s="194"/>
      <c r="E942" s="194"/>
      <c r="F942" s="194"/>
      <c r="G942" s="194"/>
      <c r="H942" s="194"/>
      <c r="I942" s="194"/>
      <c r="J942" s="194"/>
      <c r="K942" s="194"/>
      <c r="L942" s="194"/>
      <c r="M942" s="194"/>
      <c r="N942" s="194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4"/>
      <c r="Z942" s="194"/>
    </row>
    <row r="943" spans="1:26" ht="12.75" customHeight="1" x14ac:dyDescent="0.25">
      <c r="A943" s="194"/>
      <c r="B943" s="194"/>
      <c r="C943" s="194"/>
      <c r="D943" s="194"/>
      <c r="E943" s="194"/>
      <c r="F943" s="194"/>
      <c r="G943" s="194"/>
      <c r="H943" s="194"/>
      <c r="I943" s="194"/>
      <c r="J943" s="194"/>
      <c r="K943" s="194"/>
      <c r="L943" s="194"/>
      <c r="M943" s="194"/>
      <c r="N943" s="194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4"/>
      <c r="Z943" s="194"/>
    </row>
    <row r="944" spans="1:26" ht="12.75" customHeight="1" x14ac:dyDescent="0.25">
      <c r="A944" s="194"/>
      <c r="B944" s="194"/>
      <c r="C944" s="194"/>
      <c r="D944" s="194"/>
      <c r="E944" s="194"/>
      <c r="F944" s="194"/>
      <c r="G944" s="194"/>
      <c r="H944" s="194"/>
      <c r="I944" s="194"/>
      <c r="J944" s="194"/>
      <c r="K944" s="194"/>
      <c r="L944" s="194"/>
      <c r="M944" s="194"/>
      <c r="N944" s="194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4"/>
      <c r="Z944" s="194"/>
    </row>
    <row r="945" spans="1:26" ht="12.75" customHeight="1" x14ac:dyDescent="0.25">
      <c r="A945" s="194"/>
      <c r="B945" s="194"/>
      <c r="C945" s="194"/>
      <c r="D945" s="194"/>
      <c r="E945" s="194"/>
      <c r="F945" s="194"/>
      <c r="G945" s="194"/>
      <c r="H945" s="194"/>
      <c r="I945" s="194"/>
      <c r="J945" s="194"/>
      <c r="K945" s="194"/>
      <c r="L945" s="194"/>
      <c r="M945" s="194"/>
      <c r="N945" s="194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4"/>
      <c r="Z945" s="194"/>
    </row>
    <row r="946" spans="1:26" ht="12.75" customHeight="1" x14ac:dyDescent="0.25">
      <c r="A946" s="194"/>
      <c r="B946" s="194"/>
      <c r="C946" s="194"/>
      <c r="D946" s="194"/>
      <c r="E946" s="194"/>
      <c r="F946" s="194"/>
      <c r="G946" s="194"/>
      <c r="H946" s="194"/>
      <c r="I946" s="194"/>
      <c r="J946" s="194"/>
      <c r="K946" s="194"/>
      <c r="L946" s="194"/>
      <c r="M946" s="194"/>
      <c r="N946" s="194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4"/>
      <c r="Z946" s="194"/>
    </row>
    <row r="947" spans="1:26" ht="12.75" customHeight="1" x14ac:dyDescent="0.25">
      <c r="A947" s="194"/>
      <c r="B947" s="194"/>
      <c r="C947" s="194"/>
      <c r="D947" s="194"/>
      <c r="E947" s="194"/>
      <c r="F947" s="194"/>
      <c r="G947" s="194"/>
      <c r="H947" s="194"/>
      <c r="I947" s="194"/>
      <c r="J947" s="194"/>
      <c r="K947" s="194"/>
      <c r="L947" s="194"/>
      <c r="M947" s="194"/>
      <c r="N947" s="194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4"/>
      <c r="Z947" s="194"/>
    </row>
    <row r="948" spans="1:26" ht="12.75" customHeight="1" x14ac:dyDescent="0.25">
      <c r="A948" s="194"/>
      <c r="B948" s="194"/>
      <c r="C948" s="194"/>
      <c r="D948" s="194"/>
      <c r="E948" s="194"/>
      <c r="F948" s="194"/>
      <c r="G948" s="194"/>
      <c r="H948" s="194"/>
      <c r="I948" s="194"/>
      <c r="J948" s="194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</row>
    <row r="949" spans="1:26" ht="12.75" customHeight="1" x14ac:dyDescent="0.25">
      <c r="A949" s="194"/>
      <c r="B949" s="194"/>
      <c r="C949" s="194"/>
      <c r="D949" s="194"/>
      <c r="E949" s="194"/>
      <c r="F949" s="194"/>
      <c r="G949" s="194"/>
      <c r="H949" s="194"/>
      <c r="I949" s="194"/>
      <c r="J949" s="194"/>
      <c r="K949" s="194"/>
      <c r="L949" s="194"/>
      <c r="M949" s="194"/>
      <c r="N949" s="194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4"/>
      <c r="Z949" s="194"/>
    </row>
    <row r="950" spans="1:26" ht="12.75" customHeight="1" x14ac:dyDescent="0.25">
      <c r="A950" s="194"/>
      <c r="B950" s="194"/>
      <c r="C950" s="194"/>
      <c r="D950" s="194"/>
      <c r="E950" s="194"/>
      <c r="F950" s="194"/>
      <c r="G950" s="194"/>
      <c r="H950" s="194"/>
      <c r="I950" s="194"/>
      <c r="J950" s="194"/>
      <c r="K950" s="194"/>
      <c r="L950" s="194"/>
      <c r="M950" s="194"/>
      <c r="N950" s="194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4"/>
      <c r="Z950" s="194"/>
    </row>
    <row r="951" spans="1:26" ht="12.75" customHeight="1" x14ac:dyDescent="0.25">
      <c r="A951" s="194"/>
      <c r="B951" s="194"/>
      <c r="C951" s="194"/>
      <c r="D951" s="194"/>
      <c r="E951" s="194"/>
      <c r="F951" s="194"/>
      <c r="G951" s="194"/>
      <c r="H951" s="194"/>
      <c r="I951" s="194"/>
      <c r="J951" s="194"/>
      <c r="K951" s="194"/>
      <c r="L951" s="194"/>
      <c r="M951" s="194"/>
      <c r="N951" s="194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4"/>
      <c r="Z951" s="194"/>
    </row>
    <row r="952" spans="1:26" ht="12.75" customHeight="1" x14ac:dyDescent="0.25">
      <c r="A952" s="194"/>
      <c r="B952" s="194"/>
      <c r="C952" s="194"/>
      <c r="D952" s="194"/>
      <c r="E952" s="194"/>
      <c r="F952" s="194"/>
      <c r="G952" s="194"/>
      <c r="H952" s="194"/>
      <c r="I952" s="194"/>
      <c r="J952" s="194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</row>
    <row r="953" spans="1:26" ht="12.75" customHeight="1" x14ac:dyDescent="0.25">
      <c r="A953" s="194"/>
      <c r="B953" s="194"/>
      <c r="C953" s="194"/>
      <c r="D953" s="194"/>
      <c r="E953" s="194"/>
      <c r="F953" s="194"/>
      <c r="G953" s="194"/>
      <c r="H953" s="194"/>
      <c r="I953" s="194"/>
      <c r="J953" s="194"/>
      <c r="K953" s="194"/>
      <c r="L953" s="194"/>
      <c r="M953" s="194"/>
      <c r="N953" s="194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4"/>
      <c r="Z953" s="194"/>
    </row>
    <row r="954" spans="1:26" ht="12.75" customHeight="1" x14ac:dyDescent="0.25">
      <c r="A954" s="194"/>
      <c r="B954" s="194"/>
      <c r="C954" s="194"/>
      <c r="D954" s="194"/>
      <c r="E954" s="194"/>
      <c r="F954" s="194"/>
      <c r="G954" s="194"/>
      <c r="H954" s="194"/>
      <c r="I954" s="194"/>
      <c r="J954" s="194"/>
      <c r="K954" s="194"/>
      <c r="L954" s="194"/>
      <c r="M954" s="194"/>
      <c r="N954" s="194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4"/>
      <c r="Z954" s="194"/>
    </row>
    <row r="955" spans="1:26" ht="12.75" customHeight="1" x14ac:dyDescent="0.25">
      <c r="A955" s="194"/>
      <c r="B955" s="194"/>
      <c r="C955" s="194"/>
      <c r="D955" s="194"/>
      <c r="E955" s="194"/>
      <c r="F955" s="194"/>
      <c r="G955" s="194"/>
      <c r="H955" s="194"/>
      <c r="I955" s="194"/>
      <c r="J955" s="194"/>
      <c r="K955" s="194"/>
      <c r="L955" s="194"/>
      <c r="M955" s="194"/>
      <c r="N955" s="194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4"/>
      <c r="Z955" s="194"/>
    </row>
    <row r="956" spans="1:26" ht="12.75" customHeight="1" x14ac:dyDescent="0.25">
      <c r="A956" s="194"/>
      <c r="B956" s="194"/>
      <c r="C956" s="194"/>
      <c r="D956" s="194"/>
      <c r="E956" s="194"/>
      <c r="F956" s="194"/>
      <c r="G956" s="194"/>
      <c r="H956" s="194"/>
      <c r="I956" s="194"/>
      <c r="J956" s="194"/>
      <c r="K956" s="194"/>
      <c r="L956" s="194"/>
      <c r="M956" s="194"/>
      <c r="N956" s="194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4"/>
      <c r="Z956" s="194"/>
    </row>
    <row r="957" spans="1:26" ht="12.75" customHeight="1" x14ac:dyDescent="0.25">
      <c r="A957" s="194"/>
      <c r="B957" s="194"/>
      <c r="C957" s="194"/>
      <c r="D957" s="194"/>
      <c r="E957" s="194"/>
      <c r="F957" s="194"/>
      <c r="G957" s="194"/>
      <c r="H957" s="194"/>
      <c r="I957" s="194"/>
      <c r="J957" s="194"/>
      <c r="K957" s="194"/>
      <c r="L957" s="194"/>
      <c r="M957" s="194"/>
      <c r="N957" s="194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4"/>
      <c r="Z957" s="194"/>
    </row>
    <row r="958" spans="1:26" ht="12.75" customHeight="1" x14ac:dyDescent="0.25">
      <c r="A958" s="194"/>
      <c r="B958" s="194"/>
      <c r="C958" s="194"/>
      <c r="D958" s="194"/>
      <c r="E958" s="194"/>
      <c r="F958" s="194"/>
      <c r="G958" s="194"/>
      <c r="H958" s="194"/>
      <c r="I958" s="194"/>
      <c r="J958" s="194"/>
      <c r="K958" s="194"/>
      <c r="L958" s="194"/>
      <c r="M958" s="194"/>
      <c r="N958" s="194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4"/>
      <c r="Z958" s="194"/>
    </row>
    <row r="959" spans="1:26" ht="12.75" customHeight="1" x14ac:dyDescent="0.25">
      <c r="A959" s="194"/>
      <c r="B959" s="194"/>
      <c r="C959" s="194"/>
      <c r="D959" s="194"/>
      <c r="E959" s="194"/>
      <c r="F959" s="194"/>
      <c r="G959" s="194"/>
      <c r="H959" s="194"/>
      <c r="I959" s="194"/>
      <c r="J959" s="194"/>
      <c r="K959" s="194"/>
      <c r="L959" s="194"/>
      <c r="M959" s="194"/>
      <c r="N959" s="194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4"/>
      <c r="Z959" s="194"/>
    </row>
    <row r="960" spans="1:26" ht="12.75" customHeight="1" x14ac:dyDescent="0.25">
      <c r="A960" s="194"/>
      <c r="B960" s="194"/>
      <c r="C960" s="194"/>
      <c r="D960" s="194"/>
      <c r="E960" s="194"/>
      <c r="F960" s="194"/>
      <c r="G960" s="194"/>
      <c r="H960" s="194"/>
      <c r="I960" s="194"/>
      <c r="J960" s="194"/>
      <c r="K960" s="194"/>
      <c r="L960" s="194"/>
      <c r="M960" s="194"/>
      <c r="N960" s="194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4"/>
      <c r="Z960" s="194"/>
    </row>
    <row r="961" spans="1:26" ht="12.75" customHeight="1" x14ac:dyDescent="0.25">
      <c r="A961" s="194"/>
      <c r="B961" s="194"/>
      <c r="C961" s="194"/>
      <c r="D961" s="194"/>
      <c r="E961" s="194"/>
      <c r="F961" s="194"/>
      <c r="G961" s="194"/>
      <c r="H961" s="194"/>
      <c r="I961" s="194"/>
      <c r="J961" s="194"/>
      <c r="K961" s="194"/>
      <c r="L961" s="194"/>
      <c r="M961" s="194"/>
      <c r="N961" s="194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4"/>
      <c r="Z961" s="194"/>
    </row>
    <row r="962" spans="1:26" ht="12.75" customHeight="1" x14ac:dyDescent="0.25">
      <c r="A962" s="194"/>
      <c r="B962" s="194"/>
      <c r="C962" s="194"/>
      <c r="D962" s="194"/>
      <c r="E962" s="194"/>
      <c r="F962" s="194"/>
      <c r="G962" s="194"/>
      <c r="H962" s="194"/>
      <c r="I962" s="194"/>
      <c r="J962" s="194"/>
      <c r="K962" s="194"/>
      <c r="L962" s="194"/>
      <c r="M962" s="194"/>
      <c r="N962" s="194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4"/>
      <c r="Z962" s="194"/>
    </row>
    <row r="963" spans="1:26" ht="12.75" customHeight="1" x14ac:dyDescent="0.25">
      <c r="A963" s="194"/>
      <c r="B963" s="194"/>
      <c r="C963" s="194"/>
      <c r="D963" s="194"/>
      <c r="E963" s="194"/>
      <c r="F963" s="194"/>
      <c r="G963" s="194"/>
      <c r="H963" s="194"/>
      <c r="I963" s="194"/>
      <c r="J963" s="194"/>
      <c r="K963" s="194"/>
      <c r="L963" s="194"/>
      <c r="M963" s="194"/>
      <c r="N963" s="194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4"/>
      <c r="Z963" s="194"/>
    </row>
    <row r="964" spans="1:26" ht="12.75" customHeight="1" x14ac:dyDescent="0.25">
      <c r="A964" s="194"/>
      <c r="B964" s="194"/>
      <c r="C964" s="194"/>
      <c r="D964" s="194"/>
      <c r="E964" s="194"/>
      <c r="F964" s="194"/>
      <c r="G964" s="194"/>
      <c r="H964" s="194"/>
      <c r="I964" s="194"/>
      <c r="J964" s="194"/>
      <c r="K964" s="194"/>
      <c r="L964" s="194"/>
      <c r="M964" s="194"/>
      <c r="N964" s="194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4"/>
      <c r="Z964" s="194"/>
    </row>
    <row r="965" spans="1:26" ht="12.75" customHeight="1" x14ac:dyDescent="0.25">
      <c r="A965" s="194"/>
      <c r="B965" s="194"/>
      <c r="C965" s="194"/>
      <c r="D965" s="194"/>
      <c r="E965" s="194"/>
      <c r="F965" s="194"/>
      <c r="G965" s="194"/>
      <c r="H965" s="194"/>
      <c r="I965" s="194"/>
      <c r="J965" s="194"/>
      <c r="K965" s="194"/>
      <c r="L965" s="194"/>
      <c r="M965" s="194"/>
      <c r="N965" s="194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4"/>
      <c r="Z965" s="194"/>
    </row>
    <row r="966" spans="1:26" ht="12.75" customHeight="1" x14ac:dyDescent="0.25">
      <c r="A966" s="194"/>
      <c r="B966" s="194"/>
      <c r="C966" s="194"/>
      <c r="D966" s="194"/>
      <c r="E966" s="194"/>
      <c r="F966" s="194"/>
      <c r="G966" s="194"/>
      <c r="H966" s="194"/>
      <c r="I966" s="194"/>
      <c r="J966" s="194"/>
      <c r="K966" s="194"/>
      <c r="L966" s="194"/>
      <c r="M966" s="194"/>
      <c r="N966" s="194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4"/>
      <c r="Z966" s="194"/>
    </row>
    <row r="967" spans="1:26" ht="12.75" customHeight="1" x14ac:dyDescent="0.25">
      <c r="A967" s="194"/>
      <c r="B967" s="194"/>
      <c r="C967" s="194"/>
      <c r="D967" s="194"/>
      <c r="E967" s="194"/>
      <c r="F967" s="194"/>
      <c r="G967" s="194"/>
      <c r="H967" s="194"/>
      <c r="I967" s="194"/>
      <c r="J967" s="194"/>
      <c r="K967" s="194"/>
      <c r="L967" s="194"/>
      <c r="M967" s="194"/>
      <c r="N967" s="194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4"/>
      <c r="Z967" s="194"/>
    </row>
    <row r="968" spans="1:26" ht="12.75" customHeight="1" x14ac:dyDescent="0.25">
      <c r="A968" s="194"/>
      <c r="B968" s="194"/>
      <c r="C968" s="194"/>
      <c r="D968" s="194"/>
      <c r="E968" s="194"/>
      <c r="F968" s="194"/>
      <c r="G968" s="194"/>
      <c r="H968" s="194"/>
      <c r="I968" s="194"/>
      <c r="J968" s="194"/>
      <c r="K968" s="194"/>
      <c r="L968" s="194"/>
      <c r="M968" s="194"/>
      <c r="N968" s="194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4"/>
      <c r="Z968" s="194"/>
    </row>
    <row r="969" spans="1:26" ht="12.75" customHeight="1" x14ac:dyDescent="0.25">
      <c r="A969" s="194"/>
      <c r="B969" s="194"/>
      <c r="C969" s="194"/>
      <c r="D969" s="194"/>
      <c r="E969" s="194"/>
      <c r="F969" s="194"/>
      <c r="G969" s="194"/>
      <c r="H969" s="194"/>
      <c r="I969" s="194"/>
      <c r="J969" s="194"/>
      <c r="K969" s="194"/>
      <c r="L969" s="194"/>
      <c r="M969" s="194"/>
      <c r="N969" s="194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4"/>
      <c r="Z969" s="194"/>
    </row>
    <row r="970" spans="1:26" ht="12.75" customHeight="1" x14ac:dyDescent="0.25">
      <c r="A970" s="194"/>
      <c r="B970" s="194"/>
      <c r="C970" s="194"/>
      <c r="D970" s="194"/>
      <c r="E970" s="194"/>
      <c r="F970" s="194"/>
      <c r="G970" s="194"/>
      <c r="H970" s="194"/>
      <c r="I970" s="194"/>
      <c r="J970" s="194"/>
      <c r="K970" s="194"/>
      <c r="L970" s="194"/>
      <c r="M970" s="194"/>
      <c r="N970" s="194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4"/>
      <c r="Z970" s="194"/>
    </row>
    <row r="971" spans="1:26" ht="12.75" customHeight="1" x14ac:dyDescent="0.25">
      <c r="A971" s="194"/>
      <c r="B971" s="194"/>
      <c r="C971" s="194"/>
      <c r="D971" s="194"/>
      <c r="E971" s="194"/>
      <c r="F971" s="194"/>
      <c r="G971" s="194"/>
      <c r="H971" s="194"/>
      <c r="I971" s="194"/>
      <c r="J971" s="194"/>
      <c r="K971" s="194"/>
      <c r="L971" s="194"/>
      <c r="M971" s="194"/>
      <c r="N971" s="194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4"/>
      <c r="Z971" s="194"/>
    </row>
    <row r="972" spans="1:26" ht="12.75" customHeight="1" x14ac:dyDescent="0.25">
      <c r="A972" s="194"/>
      <c r="B972" s="194"/>
      <c r="C972" s="194"/>
      <c r="D972" s="194"/>
      <c r="E972" s="194"/>
      <c r="F972" s="194"/>
      <c r="G972" s="194"/>
      <c r="H972" s="194"/>
      <c r="I972" s="194"/>
      <c r="J972" s="194"/>
      <c r="K972" s="194"/>
      <c r="L972" s="194"/>
      <c r="M972" s="194"/>
      <c r="N972" s="194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4"/>
      <c r="Z972" s="194"/>
    </row>
    <row r="973" spans="1:26" ht="12.75" customHeight="1" x14ac:dyDescent="0.25">
      <c r="A973" s="194"/>
      <c r="B973" s="194"/>
      <c r="C973" s="194"/>
      <c r="D973" s="194"/>
      <c r="E973" s="194"/>
      <c r="F973" s="194"/>
      <c r="G973" s="194"/>
      <c r="H973" s="194"/>
      <c r="I973" s="194"/>
      <c r="J973" s="194"/>
      <c r="K973" s="194"/>
      <c r="L973" s="194"/>
      <c r="M973" s="194"/>
      <c r="N973" s="194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4"/>
      <c r="Z973" s="194"/>
    </row>
    <row r="974" spans="1:26" ht="12.75" customHeight="1" x14ac:dyDescent="0.25">
      <c r="A974" s="194"/>
      <c r="B974" s="194"/>
      <c r="C974" s="194"/>
      <c r="D974" s="194"/>
      <c r="E974" s="194"/>
      <c r="F974" s="194"/>
      <c r="G974" s="194"/>
      <c r="H974" s="194"/>
      <c r="I974" s="194"/>
      <c r="J974" s="194"/>
      <c r="K974" s="194"/>
      <c r="L974" s="194"/>
      <c r="M974" s="194"/>
      <c r="N974" s="194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4"/>
      <c r="Z974" s="194"/>
    </row>
    <row r="975" spans="1:26" ht="12.75" customHeight="1" x14ac:dyDescent="0.25">
      <c r="A975" s="194"/>
      <c r="B975" s="194"/>
      <c r="C975" s="194"/>
      <c r="D975" s="194"/>
      <c r="E975" s="194"/>
      <c r="F975" s="194"/>
      <c r="G975" s="194"/>
      <c r="H975" s="194"/>
      <c r="I975" s="194"/>
      <c r="J975" s="194"/>
      <c r="K975" s="194"/>
      <c r="L975" s="194"/>
      <c r="M975" s="194"/>
      <c r="N975" s="194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4"/>
      <c r="Z975" s="194"/>
    </row>
    <row r="976" spans="1:26" ht="12.75" customHeight="1" x14ac:dyDescent="0.25">
      <c r="A976" s="194"/>
      <c r="B976" s="194"/>
      <c r="C976" s="194"/>
      <c r="D976" s="194"/>
      <c r="E976" s="194"/>
      <c r="F976" s="194"/>
      <c r="G976" s="194"/>
      <c r="H976" s="194"/>
      <c r="I976" s="194"/>
      <c r="J976" s="194"/>
      <c r="K976" s="194"/>
      <c r="L976" s="194"/>
      <c r="M976" s="194"/>
      <c r="N976" s="194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4"/>
      <c r="Z976" s="194"/>
    </row>
    <row r="977" spans="1:26" ht="12.75" customHeight="1" x14ac:dyDescent="0.25">
      <c r="A977" s="194"/>
      <c r="B977" s="194"/>
      <c r="C977" s="194"/>
      <c r="D977" s="194"/>
      <c r="E977" s="194"/>
      <c r="F977" s="194"/>
      <c r="G977" s="194"/>
      <c r="H977" s="194"/>
      <c r="I977" s="194"/>
      <c r="J977" s="194"/>
      <c r="K977" s="194"/>
      <c r="L977" s="194"/>
      <c r="M977" s="194"/>
      <c r="N977" s="194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4"/>
      <c r="Z977" s="194"/>
    </row>
    <row r="978" spans="1:26" ht="12.75" customHeight="1" x14ac:dyDescent="0.25">
      <c r="A978" s="194"/>
      <c r="B978" s="194"/>
      <c r="C978" s="194"/>
      <c r="D978" s="194"/>
      <c r="E978" s="194"/>
      <c r="F978" s="194"/>
      <c r="G978" s="194"/>
      <c r="H978" s="194"/>
      <c r="I978" s="194"/>
      <c r="J978" s="194"/>
      <c r="K978" s="194"/>
      <c r="L978" s="194"/>
      <c r="M978" s="194"/>
      <c r="N978" s="194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4"/>
      <c r="Z978" s="194"/>
    </row>
    <row r="979" spans="1:26" ht="12.75" customHeight="1" x14ac:dyDescent="0.25">
      <c r="A979" s="194"/>
      <c r="B979" s="194"/>
      <c r="C979" s="194"/>
      <c r="D979" s="194"/>
      <c r="E979" s="194"/>
      <c r="F979" s="194"/>
      <c r="G979" s="194"/>
      <c r="H979" s="194"/>
      <c r="I979" s="194"/>
      <c r="J979" s="194"/>
      <c r="K979" s="194"/>
      <c r="L979" s="194"/>
      <c r="M979" s="194"/>
      <c r="N979" s="194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4"/>
      <c r="Z979" s="194"/>
    </row>
    <row r="980" spans="1:26" ht="12.75" customHeight="1" x14ac:dyDescent="0.25">
      <c r="A980" s="194"/>
      <c r="B980" s="194"/>
      <c r="C980" s="194"/>
      <c r="D980" s="194"/>
      <c r="E980" s="194"/>
      <c r="F980" s="194"/>
      <c r="G980" s="194"/>
      <c r="H980" s="194"/>
      <c r="I980" s="194"/>
      <c r="J980" s="194"/>
      <c r="K980" s="194"/>
      <c r="L980" s="194"/>
      <c r="M980" s="194"/>
      <c r="N980" s="194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4"/>
      <c r="Z980" s="194"/>
    </row>
    <row r="981" spans="1:26" ht="12.75" customHeight="1" x14ac:dyDescent="0.25">
      <c r="A981" s="194"/>
      <c r="B981" s="194"/>
      <c r="C981" s="194"/>
      <c r="D981" s="194"/>
      <c r="E981" s="194"/>
      <c r="F981" s="194"/>
      <c r="G981" s="194"/>
      <c r="H981" s="194"/>
      <c r="I981" s="194"/>
      <c r="J981" s="194"/>
      <c r="K981" s="194"/>
      <c r="L981" s="194"/>
      <c r="M981" s="194"/>
      <c r="N981" s="194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4"/>
      <c r="Z981" s="194"/>
    </row>
    <row r="982" spans="1:26" ht="12.75" customHeight="1" x14ac:dyDescent="0.25">
      <c r="A982" s="194"/>
      <c r="B982" s="194"/>
      <c r="C982" s="194"/>
      <c r="D982" s="194"/>
      <c r="E982" s="194"/>
      <c r="F982" s="194"/>
      <c r="G982" s="194"/>
      <c r="H982" s="194"/>
      <c r="I982" s="194"/>
      <c r="J982" s="194"/>
      <c r="K982" s="194"/>
      <c r="L982" s="194"/>
      <c r="M982" s="194"/>
      <c r="N982" s="194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4"/>
      <c r="Z982" s="194"/>
    </row>
    <row r="983" spans="1:26" ht="12.75" customHeight="1" x14ac:dyDescent="0.25">
      <c r="A983" s="194"/>
      <c r="B983" s="194"/>
      <c r="C983" s="194"/>
      <c r="D983" s="194"/>
      <c r="E983" s="194"/>
      <c r="F983" s="194"/>
      <c r="G983" s="194"/>
      <c r="H983" s="194"/>
      <c r="I983" s="194"/>
      <c r="J983" s="194"/>
      <c r="K983" s="194"/>
      <c r="L983" s="194"/>
      <c r="M983" s="194"/>
      <c r="N983" s="194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4"/>
      <c r="Z983" s="194"/>
    </row>
    <row r="984" spans="1:26" ht="12.75" customHeight="1" x14ac:dyDescent="0.25">
      <c r="A984" s="194"/>
      <c r="B984" s="194"/>
      <c r="C984" s="194"/>
      <c r="D984" s="194"/>
      <c r="E984" s="194"/>
      <c r="F984" s="194"/>
      <c r="G984" s="194"/>
      <c r="H984" s="194"/>
      <c r="I984" s="194"/>
      <c r="J984" s="194"/>
      <c r="K984" s="194"/>
      <c r="L984" s="194"/>
      <c r="M984" s="194"/>
      <c r="N984" s="194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4"/>
      <c r="Z984" s="194"/>
    </row>
    <row r="985" spans="1:26" ht="12.75" customHeight="1" x14ac:dyDescent="0.25">
      <c r="A985" s="194"/>
      <c r="B985" s="194"/>
      <c r="C985" s="194"/>
      <c r="D985" s="194"/>
      <c r="E985" s="194"/>
      <c r="F985" s="194"/>
      <c r="G985" s="194"/>
      <c r="H985" s="194"/>
      <c r="I985" s="194"/>
      <c r="J985" s="194"/>
      <c r="K985" s="194"/>
      <c r="L985" s="194"/>
      <c r="M985" s="194"/>
      <c r="N985" s="194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4"/>
      <c r="Z985" s="194"/>
    </row>
    <row r="986" spans="1:26" ht="12.75" customHeight="1" x14ac:dyDescent="0.25">
      <c r="A986" s="194"/>
      <c r="B986" s="194"/>
      <c r="C986" s="194"/>
      <c r="D986" s="194"/>
      <c r="E986" s="194"/>
      <c r="F986" s="194"/>
      <c r="G986" s="194"/>
      <c r="H986" s="194"/>
      <c r="I986" s="194"/>
      <c r="J986" s="194"/>
      <c r="K986" s="194"/>
      <c r="L986" s="194"/>
      <c r="M986" s="194"/>
      <c r="N986" s="194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4"/>
      <c r="Z986" s="194"/>
    </row>
    <row r="987" spans="1:26" ht="12.75" customHeight="1" x14ac:dyDescent="0.25">
      <c r="A987" s="194"/>
      <c r="B987" s="194"/>
      <c r="C987" s="194"/>
      <c r="D987" s="194"/>
      <c r="E987" s="194"/>
      <c r="F987" s="194"/>
      <c r="G987" s="194"/>
      <c r="H987" s="194"/>
      <c r="I987" s="194"/>
      <c r="J987" s="194"/>
      <c r="K987" s="194"/>
      <c r="L987" s="194"/>
      <c r="M987" s="194"/>
      <c r="N987" s="194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4"/>
      <c r="Z987" s="194"/>
    </row>
    <row r="988" spans="1:26" ht="12.75" customHeight="1" x14ac:dyDescent="0.25">
      <c r="A988" s="194"/>
      <c r="B988" s="194"/>
      <c r="C988" s="194"/>
      <c r="D988" s="194"/>
      <c r="E988" s="194"/>
      <c r="F988" s="194"/>
      <c r="G988" s="194"/>
      <c r="H988" s="194"/>
      <c r="I988" s="194"/>
      <c r="J988" s="194"/>
      <c r="K988" s="194"/>
      <c r="L988" s="194"/>
      <c r="M988" s="194"/>
      <c r="N988" s="194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4"/>
      <c r="Z988" s="194"/>
    </row>
    <row r="989" spans="1:26" ht="12.75" customHeight="1" x14ac:dyDescent="0.25">
      <c r="A989" s="194"/>
      <c r="B989" s="194"/>
      <c r="C989" s="194"/>
      <c r="D989" s="194"/>
      <c r="E989" s="194"/>
      <c r="F989" s="194"/>
      <c r="G989" s="194"/>
      <c r="H989" s="194"/>
      <c r="I989" s="194"/>
      <c r="J989" s="194"/>
      <c r="K989" s="194"/>
      <c r="L989" s="194"/>
      <c r="M989" s="194"/>
      <c r="N989" s="194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4"/>
      <c r="Z989" s="194"/>
    </row>
    <row r="990" spans="1:26" ht="12.75" customHeight="1" x14ac:dyDescent="0.25">
      <c r="A990" s="194"/>
      <c r="B990" s="194"/>
      <c r="C990" s="194"/>
      <c r="D990" s="194"/>
      <c r="E990" s="194"/>
      <c r="F990" s="194"/>
      <c r="G990" s="194"/>
      <c r="H990" s="194"/>
      <c r="I990" s="194"/>
      <c r="J990" s="194"/>
      <c r="K990" s="194"/>
      <c r="L990" s="194"/>
      <c r="M990" s="194"/>
      <c r="N990" s="194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4"/>
      <c r="Z990" s="194"/>
    </row>
    <row r="991" spans="1:26" ht="12.75" customHeight="1" x14ac:dyDescent="0.25">
      <c r="A991" s="194"/>
      <c r="B991" s="194"/>
      <c r="C991" s="194"/>
      <c r="D991" s="194"/>
      <c r="E991" s="194"/>
      <c r="F991" s="194"/>
      <c r="G991" s="194"/>
      <c r="H991" s="194"/>
      <c r="I991" s="194"/>
      <c r="J991" s="194"/>
      <c r="K991" s="194"/>
      <c r="L991" s="194"/>
      <c r="M991" s="194"/>
      <c r="N991" s="194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4"/>
      <c r="Z991" s="194"/>
    </row>
    <row r="992" spans="1:26" ht="12.75" customHeight="1" x14ac:dyDescent="0.25">
      <c r="A992" s="194"/>
      <c r="B992" s="194"/>
      <c r="C992" s="194"/>
      <c r="D992" s="194"/>
      <c r="E992" s="194"/>
      <c r="F992" s="194"/>
      <c r="G992" s="194"/>
      <c r="H992" s="194"/>
      <c r="I992" s="194"/>
      <c r="J992" s="194"/>
      <c r="K992" s="194"/>
      <c r="L992" s="194"/>
      <c r="M992" s="194"/>
      <c r="N992" s="194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4"/>
      <c r="Z992" s="194"/>
    </row>
    <row r="993" spans="1:26" ht="12.75" customHeight="1" x14ac:dyDescent="0.25">
      <c r="A993" s="194"/>
      <c r="B993" s="194"/>
      <c r="C993" s="194"/>
      <c r="D993" s="194"/>
      <c r="E993" s="194"/>
      <c r="F993" s="194"/>
      <c r="G993" s="194"/>
      <c r="H993" s="194"/>
      <c r="I993" s="194"/>
      <c r="J993" s="194"/>
      <c r="K993" s="194"/>
      <c r="L993" s="194"/>
      <c r="M993" s="194"/>
      <c r="N993" s="194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4"/>
      <c r="Z993" s="194"/>
    </row>
    <row r="994" spans="1:26" ht="12.75" customHeight="1" x14ac:dyDescent="0.25">
      <c r="A994" s="194"/>
      <c r="B994" s="194"/>
      <c r="C994" s="194"/>
      <c r="D994" s="194"/>
      <c r="E994" s="194"/>
      <c r="F994" s="194"/>
      <c r="G994" s="194"/>
      <c r="H994" s="194"/>
      <c r="I994" s="194"/>
      <c r="J994" s="194"/>
      <c r="K994" s="194"/>
      <c r="L994" s="194"/>
      <c r="M994" s="194"/>
      <c r="N994" s="194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4"/>
      <c r="Z994" s="194"/>
    </row>
    <row r="995" spans="1:26" ht="12.75" customHeight="1" x14ac:dyDescent="0.25">
      <c r="A995" s="194"/>
      <c r="B995" s="194"/>
      <c r="C995" s="194"/>
      <c r="D995" s="194"/>
      <c r="E995" s="194"/>
      <c r="F995" s="194"/>
      <c r="G995" s="194"/>
      <c r="H995" s="194"/>
      <c r="I995" s="194"/>
      <c r="J995" s="194"/>
      <c r="K995" s="194"/>
      <c r="L995" s="194"/>
      <c r="M995" s="194"/>
      <c r="N995" s="194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4"/>
      <c r="Z995" s="194"/>
    </row>
    <row r="996" spans="1:26" ht="12.75" customHeight="1" x14ac:dyDescent="0.25">
      <c r="A996" s="194"/>
      <c r="B996" s="194"/>
      <c r="C996" s="194"/>
      <c r="D996" s="194"/>
      <c r="E996" s="194"/>
      <c r="F996" s="194"/>
      <c r="G996" s="194"/>
      <c r="H996" s="194"/>
      <c r="I996" s="194"/>
      <c r="J996" s="194"/>
      <c r="K996" s="194"/>
      <c r="L996" s="194"/>
      <c r="M996" s="194"/>
      <c r="N996" s="194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4"/>
      <c r="Z996" s="194"/>
    </row>
    <row r="997" spans="1:26" ht="12.75" customHeight="1" x14ac:dyDescent="0.25">
      <c r="A997" s="194"/>
      <c r="B997" s="194"/>
      <c r="C997" s="194"/>
      <c r="D997" s="194"/>
      <c r="E997" s="194"/>
      <c r="F997" s="194"/>
      <c r="G997" s="194"/>
      <c r="H997" s="194"/>
      <c r="I997" s="194"/>
      <c r="J997" s="194"/>
      <c r="K997" s="194"/>
      <c r="L997" s="194"/>
      <c r="M997" s="194"/>
      <c r="N997" s="194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4"/>
      <c r="Z997" s="194"/>
    </row>
    <row r="998" spans="1:26" ht="12.75" customHeight="1" x14ac:dyDescent="0.25">
      <c r="A998" s="194"/>
      <c r="B998" s="194"/>
      <c r="C998" s="194"/>
      <c r="D998" s="194"/>
      <c r="E998" s="194"/>
      <c r="F998" s="194"/>
      <c r="G998" s="194"/>
      <c r="H998" s="194"/>
      <c r="I998" s="194"/>
      <c r="J998" s="194"/>
      <c r="K998" s="194"/>
      <c r="L998" s="194"/>
      <c r="M998" s="194"/>
      <c r="N998" s="194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4"/>
      <c r="Z998" s="194"/>
    </row>
    <row r="999" spans="1:26" ht="12.75" customHeight="1" x14ac:dyDescent="0.25">
      <c r="A999" s="194"/>
      <c r="B999" s="194"/>
      <c r="C999" s="194"/>
      <c r="D999" s="194"/>
      <c r="E999" s="194"/>
      <c r="F999" s="194"/>
      <c r="G999" s="194"/>
      <c r="H999" s="194"/>
      <c r="I999" s="194"/>
      <c r="J999" s="194"/>
      <c r="K999" s="194"/>
      <c r="L999" s="194"/>
      <c r="M999" s="194"/>
      <c r="N999" s="194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4"/>
      <c r="Z999" s="194"/>
    </row>
    <row r="1000" spans="1:26" ht="12.75" customHeight="1" x14ac:dyDescent="0.25">
      <c r="A1000" s="194"/>
      <c r="B1000" s="194"/>
      <c r="C1000" s="194"/>
      <c r="D1000" s="194"/>
      <c r="E1000" s="194"/>
      <c r="F1000" s="194"/>
      <c r="G1000" s="194"/>
      <c r="H1000" s="194"/>
      <c r="I1000" s="194"/>
      <c r="J1000" s="194"/>
      <c r="K1000" s="194"/>
      <c r="L1000" s="194"/>
      <c r="M1000" s="194"/>
      <c r="N1000" s="194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4"/>
      <c r="Z1000" s="194"/>
    </row>
  </sheetData>
  <mergeCells count="10">
    <mergeCell ref="B29:G29"/>
    <mergeCell ref="G33:G34"/>
    <mergeCell ref="G38:G39"/>
    <mergeCell ref="B1:H1"/>
    <mergeCell ref="C2:H2"/>
    <mergeCell ref="B12:H12"/>
    <mergeCell ref="C15:D15"/>
    <mergeCell ref="C16:D16"/>
    <mergeCell ref="C17:D17"/>
    <mergeCell ref="C18:D18"/>
  </mergeCells>
  <printOptions horizontalCentered="1"/>
  <pageMargins left="0.7" right="0.7" top="0.75" bottom="0.75" header="0" footer="0"/>
  <pageSetup paperSize="9" scale="96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10</vt:i4>
      </vt:variant>
    </vt:vector>
  </HeadingPairs>
  <TitlesOfParts>
    <vt:vector size="28" baseType="lpstr">
      <vt:lpstr>Acta NE</vt:lpstr>
      <vt:lpstr>SolicitudFinanciamiento</vt:lpstr>
      <vt:lpstr>FIT1.1</vt:lpstr>
      <vt:lpstr>FIT1.2</vt:lpstr>
      <vt:lpstr>FIT1.3</vt:lpstr>
      <vt:lpstr>FIS1</vt:lpstr>
      <vt:lpstr>DATOS </vt:lpstr>
      <vt:lpstr>RESUMEN C.I.</vt:lpstr>
      <vt:lpstr>G.G.</vt:lpstr>
      <vt:lpstr>RESIDENTE</vt:lpstr>
      <vt:lpstr>ASIST. RES</vt:lpstr>
      <vt:lpstr>ADMINISTRATIVO</vt:lpstr>
      <vt:lpstr>SOCIAL</vt:lpstr>
      <vt:lpstr>G. FINANC.</vt:lpstr>
      <vt:lpstr>G.G. NEC</vt:lpstr>
      <vt:lpstr>EPP</vt:lpstr>
      <vt:lpstr>G.G. NE</vt:lpstr>
      <vt:lpstr>SUPERVISOR</vt:lpstr>
      <vt:lpstr>ADMINISTRATIVO!Área_de_impresión</vt:lpstr>
      <vt:lpstr>'ASIST. RES'!Área_de_impresión</vt:lpstr>
      <vt:lpstr>'DATOS '!Área_de_impresión</vt:lpstr>
      <vt:lpstr>'G. FINANC.'!Área_de_impresión</vt:lpstr>
      <vt:lpstr>G.G.!Área_de_impresión</vt:lpstr>
      <vt:lpstr>'G.G. NE'!Área_de_impresión</vt:lpstr>
      <vt:lpstr>RESIDENTE!Área_de_impresión</vt:lpstr>
      <vt:lpstr>'RESUMEN C.I.'!Área_de_impresión</vt:lpstr>
      <vt:lpstr>SOCIAL!Área_de_impresión</vt:lpstr>
      <vt:lpstr>SUPERVISOR!Área_de_impresión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Ortiz Soto</dc:creator>
  <cp:lastModifiedBy>User</cp:lastModifiedBy>
  <cp:lastPrinted>2023-12-08T20:17:35Z</cp:lastPrinted>
  <dcterms:created xsi:type="dcterms:W3CDTF">2014-04-30T17:22:28Z</dcterms:created>
  <dcterms:modified xsi:type="dcterms:W3CDTF">2023-12-08T21:56:51Z</dcterms:modified>
</cp:coreProperties>
</file>