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<sst xmlns="http://schemas.openxmlformats.org/spreadsheetml/2006/main" count="87" uniqueCount="54">
  <si>
    <t xml:space="preserve">Служба снабжения завода получила от поставщиков 500 стальных прутков
длиной 5 м. Их необходимо разрезать на детали А и В длиной соответственно 2 и
1,5 м, из которых затем составляются комплекты. В каждый комплект входят 3
детали А и 2 детали В. Характеристики возможных вариантов раскроя прутков
представлены в таблице.</t>
  </si>
  <si>
    <t xml:space="preserve">Вариант раскроя</t>
  </si>
  <si>
    <t xml:space="preserve">КОЛИЧЕСТВО Деталей</t>
  </si>
  <si>
    <t xml:space="preserve">А</t>
  </si>
  <si>
    <t xml:space="preserve">В</t>
  </si>
  <si>
    <t xml:space="preserve">ОТХОДЫ,М</t>
  </si>
  <si>
    <t xml:space="preserve">0,5</t>
  </si>
  <si>
    <t xml:space="preserve">комплектност</t>
  </si>
  <si>
    <t xml:space="preserve">Постройте математическую модель задачи, позволяющую найти план
раскроя прутков, который гарантирует получение максимального количества
комплектов. Примечание: в целевую функцию могут входить не все переменные
Задачи.</t>
  </si>
  <si>
    <t xml:space="preserve">Х1 – сколько прутков на детали 1 раскроя</t>
  </si>
  <si>
    <t xml:space="preserve">Х2 – сколько прутков на детали 2 раскроя</t>
  </si>
  <si>
    <t xml:space="preserve">Х3- сколько прутков на детали 3 раскроя</t>
  </si>
  <si>
    <t xml:space="preserve">Заметим, что если использовать один пруток 1 раскроя и один прутка на второй,  образутся 1 комплект </t>
  </si>
  <si>
    <t xml:space="preserve">E = 2/3 * X1 + 1/3*X2 → max</t>
  </si>
  <si>
    <t xml:space="preserve">X1+X2+X3 &lt;= 500</t>
  </si>
  <si>
    <t xml:space="preserve">(2*Х2+3*Х3)/(2X1+X2) &gt;= 2/3</t>
  </si>
  <si>
    <t xml:space="preserve">смотрим на то,чтобы деталей Б было не меньше 2/3 от числа деталей А</t>
  </si>
  <si>
    <t xml:space="preserve">-4X1/3 + 4X2/3 + 3 *X3 &gt;= 0</t>
  </si>
  <si>
    <t xml:space="preserve">Стандартный вид модели</t>
  </si>
  <si>
    <t xml:space="preserve">E = 2/3*X1 + 1/3 *X2 -&gt; max</t>
  </si>
  <si>
    <t xml:space="preserve">X1+X2+X3+x4 = 500</t>
  </si>
  <si>
    <t xml:space="preserve">4X1/3 - 4X2/3 - 3 *X3 +X5= 0</t>
  </si>
  <si>
    <t xml:space="preserve">Базисные переменные- Х4 и Х5</t>
  </si>
  <si>
    <t xml:space="preserve">начальные значения переменных = (0, 0, 0, 500, 0)</t>
  </si>
  <si>
    <t xml:space="preserve">БАЗИС</t>
  </si>
  <si>
    <t xml:space="preserve">Х1</t>
  </si>
  <si>
    <t xml:space="preserve">Х2</t>
  </si>
  <si>
    <t xml:space="preserve">Х3</t>
  </si>
  <si>
    <t xml:space="preserve">Х4</t>
  </si>
  <si>
    <t xml:space="preserve">Х5</t>
  </si>
  <si>
    <t xml:space="preserve">РЕШЕНИЕ</t>
  </si>
  <si>
    <t xml:space="preserve">Е</t>
  </si>
  <si>
    <t xml:space="preserve">В столбце Х1  наибольший по модулю отрицательная переменная Е</t>
  </si>
  <si>
    <t xml:space="preserve">Добавляем ее в базис</t>
  </si>
  <si>
    <t xml:space="preserve">Исключим переменную с минимальным симплексным отношением </t>
  </si>
  <si>
    <t xml:space="preserve">X4</t>
  </si>
  <si>
    <t xml:space="preserve">X5</t>
  </si>
  <si>
    <t xml:space="preserve">Минимальное симплексное отношение у Х5</t>
  </si>
  <si>
    <t xml:space="preserve">Исключаем эту переменную</t>
  </si>
  <si>
    <t xml:space="preserve">В Е остаются отрицательные значение, повторяем еще раз</t>
  </si>
  <si>
    <t xml:space="preserve">Наибольшая по модулю в Е  переменная  с отрицательным коэффициентов - Х3, добавляем ее в базис </t>
  </si>
  <si>
    <t xml:space="preserve">Ведущая строка - Х4</t>
  </si>
  <si>
    <t xml:space="preserve">-</t>
  </si>
  <si>
    <t xml:space="preserve">так как коэффициент Х4 меньше 0, то не учитываем</t>
  </si>
  <si>
    <t xml:space="preserve">Наибольшая по модулю в Е  переменная  с отрицательным коэффициентов - Х2, добавляем ее в базис </t>
  </si>
  <si>
    <t xml:space="preserve">X3</t>
  </si>
  <si>
    <t xml:space="preserve">X1</t>
  </si>
  <si>
    <t xml:space="preserve">Ведущая строка - Х3</t>
  </si>
  <si>
    <t xml:space="preserve">X2</t>
  </si>
  <si>
    <t xml:space="preserve">Все элементы в строке Е больше или равны нулю,следовательно задача решена</t>
  </si>
  <si>
    <t xml:space="preserve">Х1 = 250</t>
  </si>
  <si>
    <t xml:space="preserve">максимальное количество комплектов</t>
  </si>
  <si>
    <t xml:space="preserve">Х2 = 250</t>
  </si>
  <si>
    <t xml:space="preserve">х3 =0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</si>
</sst>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2"/>
      <color rgb="FF000000"/>
      <name val="Aptos Narrow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Aptos Narrow"/>
      <family val="0"/>
      <charset val="204"/>
    </font>
  </fonts>
  <fills count="4">
    <fill>
      <patternFill patternType="none"/>
    </fill>
    <fill>
      <patternFill patternType="gray125"/>
    </fill>
    <fill>
      <patternFill patternType="solid">
        <fgColor rgb="FFDBDBDB"/>
        <bgColor rgb="FFFFF2CC"/>
      </patternFill>
    </fill>
    <fill>
      <patternFill patternType="solid">
        <fgColor rgb="FFFFF2CC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L84"/>
  <sheetViews>
    <sheetView showFormulas="false" showGridLines="true" showRowColHeaders="true" showZeros="true" rightToLeft="false" tabSelected="true" showOutlineSymbols="true" defaultGridColor="true" view="normal" topLeftCell="B39" colorId="64" zoomScale="81" zoomScaleNormal="81" zoomScalePageLayoutView="100" workbookViewId="0">
      <selection pane="topLeft" activeCell="N43" activeCellId="0" sqref="N43"/>
    </sheetView>
  </sheetViews>
  <sheetFormatPr defaultColWidth="8.3671875" defaultRowHeight="15" zeroHeight="false" outlineLevelRow="0" outlineLevelCol="0"/>
  <cols>
    <col collapsed="false" customWidth="false" hidden="false" outlineLevel="0" max="1" min="1" style="1" width="8.36"/>
    <col collapsed="false" customWidth="true" hidden="false" outlineLevel="0" max="2" min="2" style="0" width="72.09"/>
    <col collapsed="false" customWidth="true" hidden="false" outlineLevel="0" max="3" min="3" style="0" width="42.58"/>
    <col collapsed="false" customWidth="true" hidden="false" outlineLevel="0" max="4" min="4" style="0" width="6.81"/>
    <col collapsed="false" customWidth="true" hidden="false" outlineLevel="0" max="5" min="5" style="0" width="11"/>
    <col collapsed="false" customWidth="true" hidden="false" outlineLevel="0" max="6" min="6" style="1" width="7.54"/>
    <col collapsed="false" customWidth="true" hidden="false" outlineLevel="0" max="7" min="7" style="1" width="5"/>
    <col collapsed="false" customWidth="true" hidden="false" outlineLevel="0" max="8" min="8" style="1" width="4.36"/>
    <col collapsed="false" customWidth="true" hidden="false" outlineLevel="0" max="9" min="9" style="1" width="5"/>
    <col collapsed="false" customWidth="true" hidden="false" outlineLevel="0" max="10" min="10" style="0" width="9.81"/>
  </cols>
  <sheetData>
    <row r="1" customFormat="false" ht="75" hidden="false" customHeight="false" outlineLevel="0" collapsed="false">
      <c r="B1" s="2" t="s">
        <v>0</v>
      </c>
    </row>
    <row r="3" customFormat="false" ht="15" hidden="false" customHeight="false" outlineLevel="0" collapsed="false">
      <c r="B3" s="0" t="s">
        <v>1</v>
      </c>
      <c r="C3" s="0" t="s">
        <v>2</v>
      </c>
    </row>
    <row r="4" customFormat="false" ht="15" hidden="false" customHeight="false" outlineLevel="0" collapsed="false">
      <c r="C4" s="0" t="s">
        <v>3</v>
      </c>
      <c r="D4" s="0" t="s">
        <v>4</v>
      </c>
      <c r="E4" s="0" t="s">
        <v>5</v>
      </c>
    </row>
    <row r="5" customFormat="false" ht="15" hidden="false" customHeight="false" outlineLevel="0" collapsed="false">
      <c r="B5" s="0" t="n">
        <v>1</v>
      </c>
      <c r="C5" s="0" t="n">
        <v>2</v>
      </c>
      <c r="D5" s="0" t="n">
        <v>0</v>
      </c>
      <c r="E5" s="0" t="n">
        <v>1</v>
      </c>
    </row>
    <row r="6" customFormat="false" ht="15" hidden="false" customHeight="false" outlineLevel="0" collapsed="false">
      <c r="B6" s="0" t="n">
        <v>2</v>
      </c>
      <c r="C6" s="0" t="n">
        <v>1</v>
      </c>
      <c r="D6" s="0" t="n">
        <v>2</v>
      </c>
      <c r="E6" s="0" t="n">
        <v>0</v>
      </c>
    </row>
    <row r="7" customFormat="false" ht="15" hidden="false" customHeight="false" outlineLevel="0" collapsed="false">
      <c r="B7" s="0" t="n">
        <v>3</v>
      </c>
      <c r="C7" s="0" t="n">
        <v>0</v>
      </c>
      <c r="D7" s="0" t="n">
        <v>3</v>
      </c>
      <c r="E7" s="0" t="s">
        <v>6</v>
      </c>
    </row>
    <row r="8" customFormat="false" ht="15" hidden="false" customHeight="false" outlineLevel="0" collapsed="false">
      <c r="B8" s="0" t="s">
        <v>7</v>
      </c>
      <c r="C8" s="0" t="n">
        <v>3</v>
      </c>
      <c r="D8" s="0" t="n">
        <v>2</v>
      </c>
    </row>
    <row r="9" customFormat="false" ht="105.75" hidden="false" customHeight="true" outlineLevel="0" collapsed="false">
      <c r="B9" s="2" t="s">
        <v>8</v>
      </c>
    </row>
    <row r="12" customFormat="false" ht="15" hidden="false" customHeight="false" outlineLevel="0" collapsed="false">
      <c r="B12" s="0" t="s">
        <v>9</v>
      </c>
    </row>
    <row r="13" customFormat="false" ht="15" hidden="false" customHeight="false" outlineLevel="0" collapsed="false">
      <c r="B13" s="0" t="s">
        <v>10</v>
      </c>
    </row>
    <row r="14" customFormat="false" ht="15" hidden="false" customHeight="false" outlineLevel="0" collapsed="false">
      <c r="B14" s="0" t="s">
        <v>11</v>
      </c>
    </row>
    <row r="17" customFormat="false" ht="15" hidden="false" customHeight="false" outlineLevel="0" collapsed="false">
      <c r="B17" s="0" t="s">
        <v>12</v>
      </c>
    </row>
    <row r="18" customFormat="false" ht="15" hidden="false" customHeight="false" outlineLevel="0" collapsed="false">
      <c r="B18" s="3"/>
      <c r="C18" s="1"/>
      <c r="D18" s="1"/>
      <c r="E18" s="1"/>
    </row>
    <row r="19" customFormat="false" ht="15" hidden="false" customHeight="false" outlineLevel="0" collapsed="false">
      <c r="B19" s="3" t="s">
        <v>13</v>
      </c>
    </row>
    <row r="20" customFormat="false" ht="15" hidden="false" customHeight="false" outlineLevel="0" collapsed="false">
      <c r="B20" s="3" t="s">
        <v>14</v>
      </c>
    </row>
    <row r="21" customFormat="false" ht="15" hidden="false" customHeight="false" outlineLevel="0" collapsed="false">
      <c r="B21" s="3" t="s">
        <v>15</v>
      </c>
      <c r="C21" s="0" t="s">
        <v>16</v>
      </c>
    </row>
    <row r="22" customFormat="false" ht="17.25" hidden="false" customHeight="false" outlineLevel="0" collapsed="false">
      <c r="B22" s="4" t="s">
        <v>17</v>
      </c>
    </row>
    <row r="23" customFormat="false" ht="17.25" hidden="false" customHeight="false" outlineLevel="0" collapsed="false">
      <c r="B23" s="4"/>
    </row>
    <row r="24" customFormat="false" ht="15" hidden="false" customHeight="false" outlineLevel="0" collapsed="false">
      <c r="B24" s="0" t="s">
        <v>18</v>
      </c>
    </row>
    <row r="25" customFormat="false" ht="15" hidden="false" customHeight="false" outlineLevel="0" collapsed="false">
      <c r="B25" s="3" t="s">
        <v>19</v>
      </c>
    </row>
    <row r="26" customFormat="false" ht="15" hidden="false" customHeight="false" outlineLevel="0" collapsed="false">
      <c r="B26" s="3" t="s">
        <v>20</v>
      </c>
    </row>
    <row r="27" customFormat="false" ht="15" hidden="false" customHeight="false" outlineLevel="0" collapsed="false">
      <c r="B27" s="3" t="s">
        <v>21</v>
      </c>
    </row>
    <row r="30" customFormat="false" ht="15" hidden="false" customHeight="false" outlineLevel="0" collapsed="false">
      <c r="B30" s="0" t="s">
        <v>22</v>
      </c>
    </row>
    <row r="32" customFormat="false" ht="15" hidden="false" customHeight="false" outlineLevel="0" collapsed="false">
      <c r="B32" s="0" t="s">
        <v>23</v>
      </c>
    </row>
    <row r="35" customFormat="false" ht="15" hidden="false" customHeight="false" outlineLevel="0" collapsed="false">
      <c r="D35" s="5" t="s">
        <v>24</v>
      </c>
      <c r="E35" s="5" t="s">
        <v>25</v>
      </c>
      <c r="F35" s="5" t="s">
        <v>26</v>
      </c>
      <c r="G35" s="5" t="s">
        <v>27</v>
      </c>
      <c r="H35" s="5" t="s">
        <v>28</v>
      </c>
      <c r="I35" s="5" t="s">
        <v>29</v>
      </c>
      <c r="J35" s="5" t="s">
        <v>30</v>
      </c>
    </row>
    <row r="36" customFormat="false" ht="15" hidden="false" customHeight="false" outlineLevel="0" collapsed="false">
      <c r="D36" s="5" t="s">
        <v>31</v>
      </c>
      <c r="E36" s="6" t="n">
        <f aca="false">-2/3</f>
        <v>-0.666666666666667</v>
      </c>
      <c r="F36" s="6" t="n">
        <f aca="false">-1/3</f>
        <v>-0.333333333333333</v>
      </c>
      <c r="G36" s="6" t="n">
        <v>0</v>
      </c>
      <c r="H36" s="6" t="n">
        <v>0</v>
      </c>
      <c r="I36" s="6" t="n">
        <v>0</v>
      </c>
      <c r="J36" s="6" t="n">
        <v>0</v>
      </c>
    </row>
    <row r="37" customFormat="false" ht="15" hidden="false" customHeight="true" outlineLevel="0" collapsed="false">
      <c r="D37" s="5" t="s">
        <v>28</v>
      </c>
      <c r="E37" s="6" t="n">
        <v>1</v>
      </c>
      <c r="F37" s="6" t="n">
        <v>1</v>
      </c>
      <c r="G37" s="6" t="n">
        <v>1</v>
      </c>
      <c r="H37" s="6" t="n">
        <v>1</v>
      </c>
      <c r="I37" s="6" t="n">
        <v>0</v>
      </c>
      <c r="J37" s="6" t="n">
        <v>500</v>
      </c>
    </row>
    <row r="38" customFormat="false" ht="15" hidden="false" customHeight="false" outlineLevel="0" collapsed="false">
      <c r="D38" s="5" t="s">
        <v>29</v>
      </c>
      <c r="E38" s="6" t="n">
        <v>1.33333333333333</v>
      </c>
      <c r="F38" s="6" t="n">
        <v>-1.33333333333333</v>
      </c>
      <c r="G38" s="6" t="n">
        <v>-3</v>
      </c>
      <c r="H38" s="6" t="n">
        <v>0</v>
      </c>
      <c r="I38" s="6" t="n">
        <v>1</v>
      </c>
      <c r="J38" s="6" t="n">
        <v>0</v>
      </c>
    </row>
    <row r="41" customFormat="false" ht="15" hidden="false" customHeight="false" outlineLevel="0" collapsed="false">
      <c r="D41" s="7" t="s">
        <v>32</v>
      </c>
    </row>
    <row r="42" customFormat="false" ht="15" hidden="false" customHeight="false" outlineLevel="0" collapsed="false">
      <c r="D42" s="7" t="s">
        <v>33</v>
      </c>
    </row>
    <row r="43" customFormat="false" ht="15" hidden="false" customHeight="false" outlineLevel="0" collapsed="false">
      <c r="D43" s="7" t="s">
        <v>34</v>
      </c>
    </row>
    <row r="44" customFormat="false" ht="15" hidden="false" customHeight="false" outlineLevel="0" collapsed="false">
      <c r="D44" s="7" t="n">
        <f aca="false">500/1</f>
        <v>500</v>
      </c>
      <c r="E44" s="0" t="s">
        <v>35</v>
      </c>
    </row>
    <row r="45" customFormat="false" ht="15" hidden="false" customHeight="false" outlineLevel="0" collapsed="false">
      <c r="D45" s="7" t="n">
        <f aca="false">0/-1.33</f>
        <v>0</v>
      </c>
      <c r="E45" s="0" t="s">
        <v>36</v>
      </c>
    </row>
    <row r="46" customFormat="false" ht="15" hidden="false" customHeight="false" outlineLevel="0" collapsed="false">
      <c r="D46" s="7" t="s">
        <v>37</v>
      </c>
    </row>
    <row r="47" customFormat="false" ht="15" hidden="false" customHeight="false" outlineLevel="0" collapsed="false">
      <c r="D47" s="7" t="s">
        <v>38</v>
      </c>
    </row>
    <row r="50" customFormat="false" ht="15" hidden="false" customHeight="false" outlineLevel="0" collapsed="false">
      <c r="D50" s="5" t="s">
        <v>24</v>
      </c>
      <c r="E50" s="5" t="s">
        <v>25</v>
      </c>
      <c r="F50" s="5" t="s">
        <v>26</v>
      </c>
      <c r="G50" s="5" t="s">
        <v>27</v>
      </c>
      <c r="H50" s="5" t="s">
        <v>28</v>
      </c>
      <c r="I50" s="5" t="s">
        <v>29</v>
      </c>
      <c r="J50" s="5" t="s">
        <v>30</v>
      </c>
    </row>
    <row r="51" customFormat="false" ht="15" hidden="false" customHeight="false" outlineLevel="0" collapsed="false">
      <c r="D51" s="5" t="s">
        <v>31</v>
      </c>
      <c r="E51" s="6" t="n">
        <f aca="false">0</f>
        <v>0</v>
      </c>
      <c r="F51" s="6" t="n">
        <f aca="false">(F36*$E$38-$E36*F$38)/$E$38</f>
        <v>-1</v>
      </c>
      <c r="G51" s="6" t="n">
        <f aca="false">(G36*$E$38-$E36*G$38)/$E$38</f>
        <v>-1.5</v>
      </c>
      <c r="H51" s="6" t="n">
        <f aca="false">(H36*$E$38-$E36*H$38)/$E$38</f>
        <v>0</v>
      </c>
      <c r="I51" s="6" t="n">
        <f aca="false">(I36*$E$38-$E36*I$38)/$E$38</f>
        <v>0.5</v>
      </c>
      <c r="J51" s="6" t="n">
        <f aca="false">(J36*$E$38-$E36*J$38)/$E$38</f>
        <v>0</v>
      </c>
    </row>
    <row r="52" customFormat="false" ht="15" hidden="false" customHeight="false" outlineLevel="0" collapsed="false">
      <c r="D52" s="5" t="s">
        <v>28</v>
      </c>
      <c r="E52" s="6" t="n">
        <f aca="false">0</f>
        <v>0</v>
      </c>
      <c r="F52" s="6" t="n">
        <f aca="false">(F37*$E$38-$E37*F$38)/$E$38</f>
        <v>2</v>
      </c>
      <c r="G52" s="6" t="n">
        <f aca="false">(G37*$E$38-$E37*G$38)/$E$38</f>
        <v>3.25</v>
      </c>
      <c r="H52" s="6" t="n">
        <f aca="false">(H37*$E$38-$E37*H$38)/$E$38</f>
        <v>1</v>
      </c>
      <c r="I52" s="6" t="n">
        <f aca="false">(I37*$E$38-$E37*I$38)/$E$38</f>
        <v>-0.75</v>
      </c>
      <c r="J52" s="6" t="n">
        <f aca="false">(J37*$E$38-$E37*J$38)/$E$38</f>
        <v>500</v>
      </c>
    </row>
    <row r="53" customFormat="false" ht="15" hidden="false" customHeight="false" outlineLevel="0" collapsed="false">
      <c r="D53" s="5" t="s">
        <v>25</v>
      </c>
      <c r="E53" s="6" t="n">
        <f aca="false">E38/$E$38</f>
        <v>1</v>
      </c>
      <c r="F53" s="6" t="n">
        <f aca="false">F38/$E$38</f>
        <v>-1</v>
      </c>
      <c r="G53" s="6" t="n">
        <f aca="false">G38/$E$38</f>
        <v>-2.25</v>
      </c>
      <c r="H53" s="6" t="n">
        <f aca="false">H38/$E$38</f>
        <v>0</v>
      </c>
      <c r="I53" s="6" t="n">
        <f aca="false">I38/$E$38</f>
        <v>0.75</v>
      </c>
      <c r="J53" s="6" t="n">
        <f aca="false">J38/$E$38</f>
        <v>0</v>
      </c>
      <c r="K53" s="6"/>
      <c r="L53" s="6"/>
    </row>
    <row r="55" customFormat="false" ht="15" hidden="false" customHeight="false" outlineLevel="0" collapsed="false">
      <c r="F55" s="0"/>
    </row>
    <row r="57" customFormat="false" ht="15" hidden="false" customHeight="false" outlineLevel="0" collapsed="false">
      <c r="D57" s="0" t="s">
        <v>39</v>
      </c>
    </row>
    <row r="58" customFormat="false" ht="15" hidden="false" customHeight="false" outlineLevel="0" collapsed="false">
      <c r="D58" s="0" t="s">
        <v>40</v>
      </c>
    </row>
    <row r="59" customFormat="false" ht="15" hidden="false" customHeight="false" outlineLevel="0" collapsed="false">
      <c r="D59" s="0" t="s">
        <v>41</v>
      </c>
    </row>
    <row r="60" customFormat="false" ht="15" hidden="false" customHeight="false" outlineLevel="0" collapsed="false">
      <c r="D60" s="7" t="n">
        <f aca="false">J52/G52</f>
        <v>153.846153846154</v>
      </c>
      <c r="E60" s="0" t="s">
        <v>28</v>
      </c>
    </row>
    <row r="61" customFormat="false" ht="15" hidden="false" customHeight="false" outlineLevel="0" collapsed="false">
      <c r="D61" s="0" t="s">
        <v>42</v>
      </c>
      <c r="E61" s="0" t="s">
        <v>43</v>
      </c>
    </row>
    <row r="63" customFormat="false" ht="15" hidden="false" customHeight="false" outlineLevel="0" collapsed="false">
      <c r="D63" s="5" t="s">
        <v>24</v>
      </c>
      <c r="E63" s="5" t="s">
        <v>25</v>
      </c>
      <c r="F63" s="5" t="s">
        <v>26</v>
      </c>
      <c r="G63" s="5" t="s">
        <v>27</v>
      </c>
      <c r="H63" s="5" t="s">
        <v>28</v>
      </c>
      <c r="I63" s="5" t="s">
        <v>29</v>
      </c>
      <c r="J63" s="5" t="s">
        <v>30</v>
      </c>
    </row>
    <row r="64" customFormat="false" ht="15" hidden="false" customHeight="false" outlineLevel="0" collapsed="false">
      <c r="D64" s="5" t="s">
        <v>31</v>
      </c>
      <c r="E64" s="6" t="n">
        <f aca="false">(E51*$G$52-$G51*E$52)/$G$52</f>
        <v>0</v>
      </c>
      <c r="F64" s="6" t="n">
        <f aca="false">(F51*$G$52-$G51*F$52)/$G$52</f>
        <v>-0.0769230769230769</v>
      </c>
      <c r="G64" s="6" t="n">
        <f aca="false">(G51*$G$52-$G51*G$52)/$G$52</f>
        <v>0</v>
      </c>
      <c r="H64" s="6" t="n">
        <f aca="false">(H51*$G$52-$G51*H$52)/$G$52</f>
        <v>0.461538461538462</v>
      </c>
      <c r="I64" s="6" t="n">
        <f aca="false">(I51*$G$52-$G51*I$52)/$G$52</f>
        <v>0.153846153846154</v>
      </c>
      <c r="J64" s="6" t="n">
        <f aca="false">(J51*$G$52-$G51*J$52)/$G$52</f>
        <v>230.769230769231</v>
      </c>
    </row>
    <row r="65" customFormat="false" ht="15" hidden="false" customHeight="false" outlineLevel="0" collapsed="false">
      <c r="D65" s="5" t="s">
        <v>27</v>
      </c>
      <c r="E65" s="6" t="n">
        <f aca="false">E52/$G$52</f>
        <v>0</v>
      </c>
      <c r="F65" s="6" t="n">
        <f aca="false">F52/$G$52</f>
        <v>0.615384615384615</v>
      </c>
      <c r="G65" s="6" t="n">
        <f aca="false">G52/$G$52</f>
        <v>1</v>
      </c>
      <c r="H65" s="6" t="n">
        <f aca="false">H52/$G$52</f>
        <v>0.307692307692308</v>
      </c>
      <c r="I65" s="6" t="n">
        <f aca="false">I52/$G$52</f>
        <v>-0.230769230769231</v>
      </c>
      <c r="J65" s="6" t="n">
        <f aca="false">J52/$G$52</f>
        <v>153.846153846154</v>
      </c>
    </row>
    <row r="66" customFormat="false" ht="15" hidden="false" customHeight="false" outlineLevel="0" collapsed="false">
      <c r="D66" s="5" t="s">
        <v>25</v>
      </c>
      <c r="E66" s="6" t="n">
        <f aca="false">(E53*$G$52-$G53*E$52)/$G$52</f>
        <v>1</v>
      </c>
      <c r="F66" s="6" t="n">
        <f aca="false">(F53*$G$52-$G53*F$52)/$G$52</f>
        <v>0.384615384615385</v>
      </c>
      <c r="G66" s="6" t="n">
        <f aca="false">(G53*$G$52-$G53*G$52)/$G$52</f>
        <v>0</v>
      </c>
      <c r="H66" s="6" t="n">
        <f aca="false">(H53*$G$52-$G53*H$52)/$G$52</f>
        <v>0.692307692307692</v>
      </c>
      <c r="I66" s="6" t="n">
        <f aca="false">(I53*$G$52-$G53*I$52)/$G$52</f>
        <v>0.230769230769231</v>
      </c>
      <c r="J66" s="6" t="n">
        <f aca="false">(J53*$G$52-$G53*J$52)/$G$52</f>
        <v>346.153846153846</v>
      </c>
    </row>
    <row r="68" customFormat="false" ht="15" hidden="false" customHeight="false" outlineLevel="0" collapsed="false">
      <c r="D68" s="0" t="s">
        <v>39</v>
      </c>
    </row>
    <row r="69" customFormat="false" ht="15" hidden="false" customHeight="false" outlineLevel="0" collapsed="false">
      <c r="D69" s="0" t="s">
        <v>44</v>
      </c>
    </row>
    <row r="70" customFormat="false" ht="15" hidden="false" customHeight="false" outlineLevel="0" collapsed="false">
      <c r="D70" s="0" t="n">
        <f aca="false">J65/F65</f>
        <v>250</v>
      </c>
      <c r="E70" s="0" t="s">
        <v>45</v>
      </c>
    </row>
    <row r="71" customFormat="false" ht="15" hidden="false" customHeight="false" outlineLevel="0" collapsed="false">
      <c r="D71" s="0" t="n">
        <f aca="false">J66/F66</f>
        <v>900</v>
      </c>
      <c r="E71" s="0" t="s">
        <v>46</v>
      </c>
    </row>
    <row r="72" customFormat="false" ht="15" hidden="false" customHeight="false" outlineLevel="0" collapsed="false">
      <c r="D72" s="0" t="s">
        <v>47</v>
      </c>
    </row>
    <row r="74" customFormat="false" ht="15" hidden="false" customHeight="false" outlineLevel="0" collapsed="false">
      <c r="D74" s="5" t="s">
        <v>24</v>
      </c>
      <c r="E74" s="5" t="s">
        <v>25</v>
      </c>
      <c r="F74" s="5" t="s">
        <v>26</v>
      </c>
      <c r="G74" s="5" t="s">
        <v>27</v>
      </c>
      <c r="H74" s="5" t="s">
        <v>28</v>
      </c>
      <c r="I74" s="5" t="s">
        <v>29</v>
      </c>
      <c r="J74" s="5" t="s">
        <v>30</v>
      </c>
    </row>
    <row r="75" customFormat="false" ht="15" hidden="false" customHeight="false" outlineLevel="0" collapsed="false">
      <c r="D75" s="5" t="s">
        <v>31</v>
      </c>
      <c r="E75" s="6" t="n">
        <f aca="false">(E64*$F$65-$F64*E$65)/$F$65</f>
        <v>0</v>
      </c>
      <c r="F75" s="6" t="n">
        <f aca="false">(F64*$F$65-$F64*F$65)/$F$65</f>
        <v>0</v>
      </c>
      <c r="G75" s="6" t="n">
        <f aca="false">(G64*$F$65-$F64*G$65)/$F$65</f>
        <v>0.125</v>
      </c>
      <c r="H75" s="6" t="n">
        <f aca="false">(H64*$F$65-$F64*H$65)/$F$65</f>
        <v>0.5</v>
      </c>
      <c r="I75" s="6" t="n">
        <f aca="false">(I64*$F$65-$F64*I$65)/$F$65</f>
        <v>0.125</v>
      </c>
      <c r="J75" s="6" t="n">
        <f aca="false">(J64*$F$65-$F64*J$65)/$F$65</f>
        <v>250</v>
      </c>
    </row>
    <row r="76" customFormat="false" ht="15" hidden="false" customHeight="false" outlineLevel="0" collapsed="false">
      <c r="D76" s="5" t="s">
        <v>48</v>
      </c>
      <c r="E76" s="6" t="n">
        <f aca="false">E65/$F$65</f>
        <v>0</v>
      </c>
      <c r="F76" s="6" t="n">
        <f aca="false">F65/$F$65</f>
        <v>1</v>
      </c>
      <c r="G76" s="6" t="n">
        <f aca="false">G65/$F$65</f>
        <v>1.625</v>
      </c>
      <c r="H76" s="6" t="n">
        <f aca="false">H65/$F$65</f>
        <v>0.5</v>
      </c>
      <c r="I76" s="6" t="n">
        <f aca="false">I65/$F$65</f>
        <v>-0.375</v>
      </c>
      <c r="J76" s="6" t="n">
        <f aca="false">J65/$F$65</f>
        <v>250</v>
      </c>
    </row>
    <row r="77" customFormat="false" ht="15" hidden="false" customHeight="false" outlineLevel="0" collapsed="false">
      <c r="D77" s="5" t="s">
        <v>25</v>
      </c>
      <c r="E77" s="6" t="n">
        <f aca="false">(E66*$F$65-$F66*E$65)/$F$65</f>
        <v>1</v>
      </c>
      <c r="F77" s="6" t="n">
        <f aca="false">(F66*$F$65-$F66*F$65)/$F$65</f>
        <v>0</v>
      </c>
      <c r="G77" s="6" t="n">
        <f aca="false">(G66*$F$65-$F66*G$65)/$F$65</f>
        <v>-0.625</v>
      </c>
      <c r="H77" s="6" t="n">
        <f aca="false">(H66*$F$65-$F66*H$65)/$F$65</f>
        <v>0.5</v>
      </c>
      <c r="I77" s="6" t="n">
        <f aca="false">(I66*$F$65-$F66*I$65)/$F$65</f>
        <v>0.375</v>
      </c>
      <c r="J77" s="6" t="n">
        <f aca="false">(J66*$F$65-$F66*J$65)/$F$65</f>
        <v>250</v>
      </c>
    </row>
    <row r="80" customFormat="false" ht="15" hidden="false" customHeight="false" outlineLevel="0" collapsed="false">
      <c r="D80" s="5" t="s">
        <v>49</v>
      </c>
    </row>
    <row r="82" customFormat="false" ht="15" hidden="false" customHeight="false" outlineLevel="0" collapsed="false">
      <c r="D82" s="0" t="s">
        <v>50</v>
      </c>
      <c r="F82" s="1" t="s">
        <v>51</v>
      </c>
    </row>
    <row r="83" customFormat="false" ht="15" hidden="false" customHeight="false" outlineLevel="0" collapsed="false">
      <c r="D83" s="0" t="s">
        <v>52</v>
      </c>
      <c r="F83" s="1" t="n">
        <f aca="false">250*2/3 + (1/3)*250</f>
        <v>250</v>
      </c>
    </row>
    <row r="84" customFormat="false" ht="15" hidden="false" customHeight="false" outlineLevel="0" collapsed="false">
      <c r="D84" s="0" t="s">
        <v>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2024-03-31T09:42:05Z</dcterms:created>
  <dc:creator>Максим Примак</dc:creator>
  <dc:description/>
  <dc:language>en-GB</dc:language>
  <cp:lastModifiedBy/>
  <dcterms:modified xsi:type="dcterms:W3CDTF">2024-05-24T15:25:38Z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