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dre\Documents\repos\csbridge\CSBridge-DataAnalysis\data\"/>
    </mc:Choice>
  </mc:AlternateContent>
  <xr:revisionPtr revIDLastSave="0" documentId="8_{F67AEEF4-106E-4A6F-9242-DE676B024299}" xr6:coauthVersionLast="47" xr6:coauthVersionMax="47" xr10:uidLastSave="{00000000-0000-0000-0000-000000000000}"/>
  <bookViews>
    <workbookView xWindow="-120" yWindow="-120" windowWidth="29040" windowHeight="15840" tabRatio="727" xr2:uid="{00000000-000D-0000-FFFF-FFFF00000000}"/>
  </bookViews>
  <sheets>
    <sheet name="01 - Student List" sheetId="5" r:id="rId1"/>
    <sheet name="02 - Student Digest" sheetId="7" r:id="rId2"/>
    <sheet name="03 - Section Leaders" sheetId="2" r:id="rId3"/>
    <sheet name="04 - VM Data" sheetId="8" r:id="rId4"/>
    <sheet name="05 - Classroom Data" sheetId="9" r:id="rId5"/>
    <sheet name="06 - Section Assigment" sheetId="3" r:id="rId6"/>
    <sheet name="07 - Classroom Assigment" sheetId="11" r:id="rId7"/>
    <sheet name="99 - Utils" sheetId="1" r:id="rId8"/>
  </sheets>
  <definedNames>
    <definedName name="_xlnm._FilterDatabase" localSheetId="3" hidden="1">'04 - VM Data'!$B$2:$E$101</definedName>
  </definedNames>
  <calcPr calcId="191028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5" i="11" l="1"/>
  <c r="B174" i="11"/>
  <c r="B156" i="11"/>
  <c r="B155" i="11"/>
  <c r="B137" i="11"/>
  <c r="B136" i="11"/>
  <c r="B118" i="11"/>
  <c r="B117" i="11"/>
  <c r="B99" i="11"/>
  <c r="B98" i="11"/>
  <c r="B80" i="11"/>
  <c r="B79" i="11"/>
  <c r="B61" i="11"/>
  <c r="B60" i="11"/>
  <c r="B42" i="11"/>
  <c r="B41" i="11"/>
  <c r="B23" i="11"/>
  <c r="B22" i="11"/>
  <c r="B4" i="11"/>
  <c r="B3" i="11"/>
  <c r="B196" i="3" a="1"/>
  <c r="B196" i="3" s="1"/>
  <c r="B80" i="3"/>
  <c r="N2" i="9" a="1"/>
  <c r="N2" i="9" s="1"/>
  <c r="O2" i="9" s="1"/>
  <c r="L2" i="9" a="1"/>
  <c r="L2" i="9" s="1"/>
  <c r="M2" i="9" s="1"/>
  <c r="I196" i="3" a="1"/>
  <c r="I196" i="3" s="1"/>
  <c r="B79" i="3"/>
  <c r="B99" i="3"/>
  <c r="B98" i="3"/>
  <c r="B118" i="3"/>
  <c r="B117" i="3"/>
  <c r="B156" i="3"/>
  <c r="B137" i="3"/>
  <c r="B136" i="3"/>
  <c r="B155" i="3"/>
  <c r="B175" i="3"/>
  <c r="B174" i="3"/>
  <c r="B61" i="3"/>
  <c r="B60" i="3"/>
  <c r="B42" i="3"/>
  <c r="B41" i="3"/>
  <c r="B23" i="3"/>
  <c r="B22" i="3"/>
  <c r="B3" i="3"/>
  <c r="M8" i="9" l="1"/>
  <c r="M5" i="9"/>
  <c r="M7" i="9"/>
  <c r="O11" i="9"/>
  <c r="M4" i="9"/>
  <c r="M19" i="9"/>
  <c r="M18" i="9"/>
  <c r="M17" i="9"/>
  <c r="M16" i="9"/>
  <c r="O10" i="9"/>
  <c r="M15" i="9"/>
  <c r="O9" i="9"/>
  <c r="M14" i="9"/>
  <c r="O8" i="9"/>
  <c r="M13" i="9"/>
  <c r="O7" i="9"/>
  <c r="M6" i="9"/>
  <c r="M3" i="9"/>
  <c r="M12" i="9"/>
  <c r="O6" i="9"/>
  <c r="M11" i="9"/>
  <c r="O5" i="9"/>
  <c r="M10" i="9"/>
  <c r="O4" i="9"/>
  <c r="M9" i="9"/>
  <c r="O3" i="9"/>
  <c r="B4" i="3"/>
  <c r="F13" i="8"/>
  <c r="F23" i="8" s="1"/>
  <c r="F33" i="8" s="1"/>
  <c r="F43" i="8" s="1"/>
  <c r="F53" i="8" s="1"/>
  <c r="F63" i="8" s="1"/>
  <c r="F73" i="8" s="1"/>
  <c r="F83" i="8" s="1"/>
  <c r="F93" i="8" s="1"/>
  <c r="F14" i="8"/>
  <c r="F24" i="8" s="1"/>
  <c r="F34" i="8" s="1"/>
  <c r="F44" i="8" s="1"/>
  <c r="F54" i="8" s="1"/>
  <c r="F64" i="8" s="1"/>
  <c r="F74" i="8" s="1"/>
  <c r="F84" i="8" s="1"/>
  <c r="F94" i="8" s="1"/>
  <c r="F15" i="8"/>
  <c r="F25" i="8" s="1"/>
  <c r="F35" i="8" s="1"/>
  <c r="F45" i="8" s="1"/>
  <c r="F55" i="8" s="1"/>
  <c r="F65" i="8" s="1"/>
  <c r="F75" i="8" s="1"/>
  <c r="F85" i="8" s="1"/>
  <c r="F95" i="8" s="1"/>
  <c r="F16" i="8"/>
  <c r="F26" i="8" s="1"/>
  <c r="F36" i="8" s="1"/>
  <c r="F46" i="8" s="1"/>
  <c r="F56" i="8" s="1"/>
  <c r="F66" i="8" s="1"/>
  <c r="F76" i="8" s="1"/>
  <c r="F86" i="8" s="1"/>
  <c r="F96" i="8" s="1"/>
  <c r="F17" i="8"/>
  <c r="F27" i="8" s="1"/>
  <c r="F37" i="8" s="1"/>
  <c r="F47" i="8" s="1"/>
  <c r="F57" i="8" s="1"/>
  <c r="F67" i="8" s="1"/>
  <c r="F77" i="8" s="1"/>
  <c r="F87" i="8" s="1"/>
  <c r="F97" i="8" s="1"/>
  <c r="F18" i="8"/>
  <c r="F28" i="8" s="1"/>
  <c r="F38" i="8" s="1"/>
  <c r="F48" i="8" s="1"/>
  <c r="F58" i="8" s="1"/>
  <c r="F68" i="8" s="1"/>
  <c r="F78" i="8" s="1"/>
  <c r="F88" i="8" s="1"/>
  <c r="F98" i="8" s="1"/>
  <c r="F19" i="8"/>
  <c r="F29" i="8" s="1"/>
  <c r="F39" i="8" s="1"/>
  <c r="F49" i="8" s="1"/>
  <c r="F59" i="8" s="1"/>
  <c r="F69" i="8" s="1"/>
  <c r="F79" i="8" s="1"/>
  <c r="F89" i="8" s="1"/>
  <c r="F99" i="8" s="1"/>
  <c r="F20" i="8"/>
  <c r="F30" i="8" s="1"/>
  <c r="F40" i="8" s="1"/>
  <c r="F50" i="8" s="1"/>
  <c r="F60" i="8" s="1"/>
  <c r="F70" i="8" s="1"/>
  <c r="F80" i="8" s="1"/>
  <c r="F90" i="8" s="1"/>
  <c r="F100" i="8" s="1"/>
  <c r="F21" i="8"/>
  <c r="F31" i="8" s="1"/>
  <c r="F41" i="8" s="1"/>
  <c r="F51" i="8" s="1"/>
  <c r="F61" i="8" s="1"/>
  <c r="F71" i="8" s="1"/>
  <c r="F81" i="8" s="1"/>
  <c r="F91" i="8" s="1"/>
  <c r="F101" i="8" s="1"/>
  <c r="F12" i="8"/>
  <c r="F22" i="8" s="1"/>
  <c r="F32" i="8" s="1"/>
  <c r="F42" i="8" s="1"/>
  <c r="F52" i="8" s="1"/>
  <c r="F62" i="8" s="1"/>
  <c r="F72" i="8" s="1"/>
  <c r="F82" i="8" s="1"/>
  <c r="F92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Felipe Arteaga Martin</author>
  </authors>
  <commentList>
    <comment ref="A1" authorId="0" shapeId="0" xr:uid="{144568F2-9D8B-489A-AD53-9121A12CD4F1}">
      <text>
        <r>
          <rPr>
            <b/>
            <sz val="9"/>
            <color indexed="81"/>
            <rFont val="Tahoma"/>
          </rPr>
          <t>Santiago Felipe Arteaga Martin:</t>
        </r>
        <r>
          <rPr>
            <sz val="9"/>
            <color indexed="81"/>
            <rFont val="Tahoma"/>
          </rPr>
          <t xml:space="preserve">
NUMBER
STUDENT
ID
GENDER
SCHOOL
SCHOOL YEAR
EMAIL
PARENT EMAIL</t>
        </r>
      </text>
    </comment>
    <comment ref="L1" authorId="0" shapeId="0" xr:uid="{2BDD0853-AF33-0943-97C0-F0E1A670BDD4}">
      <text>
        <r>
          <rPr>
            <b/>
            <sz val="9"/>
            <color rgb="FF000000"/>
            <rFont val="Tahoma"/>
            <charset val="1"/>
          </rPr>
          <t>Santiago Felipe Arteaga Martin: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ESPAÑOL (LENGUA ESPAÑOLA, CASTELLANO, LITERATURA, LECTURA CRITICA)</t>
        </r>
      </text>
    </comment>
    <comment ref="M1" authorId="0" shapeId="0" xr:uid="{416B6F9D-F700-D848-906F-BC042893275F}">
      <text>
        <r>
          <rPr>
            <b/>
            <sz val="9"/>
            <color indexed="81"/>
            <rFont val="Tahoma"/>
            <charset val="1"/>
          </rPr>
          <t>Santiago Felipe Arteaga Martin:</t>
        </r>
        <r>
          <rPr>
            <sz val="9"/>
            <color indexed="81"/>
            <rFont val="Tahoma"/>
            <charset val="1"/>
          </rPr>
          <t xml:space="preserve">
(ALGEBRA, TRIGONOMETRIA)</t>
        </r>
      </text>
    </comment>
    <comment ref="O1" authorId="0" shapeId="0" xr:uid="{81302CD1-E73B-FE42-9A61-D53B5218592A}">
      <text>
        <r>
          <rPr>
            <b/>
            <sz val="9"/>
            <color indexed="81"/>
            <rFont val="Tahoma"/>
            <charset val="1"/>
          </rPr>
          <t>Santiago Felipe Arteaga Martin:</t>
        </r>
        <r>
          <rPr>
            <sz val="9"/>
            <color indexed="81"/>
            <rFont val="Tahoma"/>
            <charset val="1"/>
          </rPr>
          <t xml:space="preserve">
 (CALIFICACION MAXIMA)</t>
        </r>
      </text>
    </comment>
    <comment ref="P1" authorId="0" shapeId="0" xr:uid="{C05410B5-7EC1-684F-A06E-005F2C835BAE}">
      <text>
        <r>
          <rPr>
            <b/>
            <sz val="9"/>
            <color rgb="FF000000"/>
            <rFont val="Tahoma"/>
            <charset val="1"/>
          </rPr>
          <t>Santiago Felipe Arteaga Martin: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PUNTAJE COMPARABLE/100</t>
        </r>
      </text>
    </comment>
    <comment ref="AB1" authorId="0" shapeId="0" xr:uid="{075FF92F-9CA3-BC4B-9D0D-F364C3062BDB}">
      <text>
        <r>
          <rPr>
            <b/>
            <sz val="9"/>
            <color rgb="FF000000"/>
            <rFont val="Tahoma"/>
            <charset val="1"/>
          </rPr>
          <t>Santiago Felipe Arteaga Martin: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ESPAÑOL (LENGUA ESPAÑOLA, CASTELLANO, LITERATURA, LECTURA CRITICA)</t>
        </r>
      </text>
    </comment>
    <comment ref="AC1" authorId="0" shapeId="0" xr:uid="{2EFAB8A7-CB19-204F-8278-E99F33CBCB43}">
      <text>
        <r>
          <rPr>
            <b/>
            <sz val="9"/>
            <color indexed="81"/>
            <rFont val="Tahoma"/>
            <charset val="1"/>
          </rPr>
          <t>Santiago Felipe Arteaga Martin:</t>
        </r>
        <r>
          <rPr>
            <sz val="9"/>
            <color indexed="81"/>
            <rFont val="Tahoma"/>
            <charset val="1"/>
          </rPr>
          <t xml:space="preserve">
(ALGEBRA, TRIGONOMETRIA)</t>
        </r>
      </text>
    </comment>
    <comment ref="AE1" authorId="0" shapeId="0" xr:uid="{4F2D9A76-EA43-E948-A7BD-3FFD89B4DAF3}">
      <text>
        <r>
          <rPr>
            <b/>
            <sz val="9"/>
            <color indexed="81"/>
            <rFont val="Tahoma"/>
            <charset val="1"/>
          </rPr>
          <t>Santiago Felipe Arteaga Martin:</t>
        </r>
        <r>
          <rPr>
            <sz val="9"/>
            <color indexed="81"/>
            <rFont val="Tahoma"/>
            <charset val="1"/>
          </rPr>
          <t xml:space="preserve">
 (CALIFICACION MAXIMA)</t>
        </r>
      </text>
    </comment>
    <comment ref="AF1" authorId="0" shapeId="0" xr:uid="{BB615C09-9D62-7E4C-8AAF-22CA4689243D}">
      <text>
        <r>
          <rPr>
            <b/>
            <sz val="9"/>
            <color rgb="FF000000"/>
            <rFont val="Tahoma"/>
            <charset val="1"/>
          </rPr>
          <t>Santiago Felipe Arteaga Martin: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PUNTAJE COMPARABLE/100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<sst xmlns="http://schemas.openxmlformats.org/spreadsheetml/2006/main" count="3066" uniqueCount="680">
  <si>
    <t>NUMERO</t>
  </si>
  <si>
    <t>CSBRIDGE SEC</t>
  </si>
  <si>
    <t>ESTUDIANTE</t>
  </si>
  <si>
    <t>Asistió</t>
  </si>
  <si>
    <t>Falta por consentimiento</t>
  </si>
  <si>
    <t xml:space="preserve">DOCUMENTO </t>
  </si>
  <si>
    <t>GENERO</t>
  </si>
  <si>
    <t>COLEGIO</t>
  </si>
  <si>
    <t>GRADO</t>
  </si>
  <si>
    <t>EMAIL ESTUDIANTE</t>
  </si>
  <si>
    <t>CORREO ACUDIENTE</t>
  </si>
  <si>
    <t>ESPAÑOL</t>
  </si>
  <si>
    <t>MATEMATICAS</t>
  </si>
  <si>
    <t>PROMEDIO NOTAS</t>
  </si>
  <si>
    <t>ESCALA</t>
  </si>
  <si>
    <t>PUNTAJE</t>
  </si>
  <si>
    <t>RESULTADO</t>
  </si>
  <si>
    <t xml:space="preserve">EMAIL CONFIRMACION </t>
  </si>
  <si>
    <t>EPS</t>
  </si>
  <si>
    <t>Comentarios</t>
  </si>
  <si>
    <t>MARTIN TORO IRIARTE</t>
  </si>
  <si>
    <t>H</t>
  </si>
  <si>
    <t>COLEGIO ANGLO COLOMBIANO</t>
  </si>
  <si>
    <t>toroiriartemartin01@gmail.com</t>
  </si>
  <si>
    <t>jorgetoro.jets@gmail.com</t>
  </si>
  <si>
    <t>ADMITIDO GRUPO 1</t>
  </si>
  <si>
    <t>enviado</t>
  </si>
  <si>
    <t>Nueva EPS</t>
  </si>
  <si>
    <t>JUAN MARTIN SANDOVAL MENDEZ</t>
  </si>
  <si>
    <t>x</t>
  </si>
  <si>
    <t>juanmsandoval19@gmail.com</t>
  </si>
  <si>
    <t>liliana.mendez11@gmail.com</t>
  </si>
  <si>
    <t>Sanitas</t>
  </si>
  <si>
    <t>TOMAS RUBIO MARTIN</t>
  </si>
  <si>
    <t>tomasrubiom2004@gmail.com</t>
  </si>
  <si>
    <t>hernando.rubio@solidda.com</t>
  </si>
  <si>
    <t>JUAN DAVID CALDERON</t>
  </si>
  <si>
    <t>juandacalderon1735@gmail.com</t>
  </si>
  <si>
    <t>juancalderoncuello@gmail.com</t>
  </si>
  <si>
    <t>Compensar</t>
  </si>
  <si>
    <t>JACOBO WIESNER</t>
  </si>
  <si>
    <t>jacobow135@gmail.com</t>
  </si>
  <si>
    <t>silvia.urbina.1@gmail.com</t>
  </si>
  <si>
    <t>Ecopetrol</t>
  </si>
  <si>
    <t>FELIPE ESCALLON BOTERO</t>
  </si>
  <si>
    <t>escallonfelipe4@gmail.com</t>
  </si>
  <si>
    <t>fescallon@gmail.com</t>
  </si>
  <si>
    <t>Aliansalud</t>
  </si>
  <si>
    <t>ISABELA JIMENEZ ARRIETA</t>
  </si>
  <si>
    <t>M</t>
  </si>
  <si>
    <t>isabelajimenez456@gmail.com</t>
  </si>
  <si>
    <t>lmarrieta@yahoo.com</t>
  </si>
  <si>
    <t>SURA</t>
  </si>
  <si>
    <t>MARIA ANTONIA GAVIRIA CAICEDO</t>
  </si>
  <si>
    <t>mariaantonia.gaviriacaicedo@gmail.com</t>
  </si>
  <si>
    <t>pacaicedo@anglo.edu.co</t>
  </si>
  <si>
    <t>VALERIA CALADO DELGADO</t>
  </si>
  <si>
    <t>valecaladod@gmail.com</t>
  </si>
  <si>
    <t>natis.delgado.varela@gmail.com</t>
  </si>
  <si>
    <t>LAURA SOFIA TIRADO HENRIQUEZ</t>
  </si>
  <si>
    <t>laurasofiat118@gmail.com</t>
  </si>
  <si>
    <t>atiradoqu@yahoo.com</t>
  </si>
  <si>
    <t>GABRIEL ESTEBAN NIVIA PEREZ</t>
  </si>
  <si>
    <t xml:space="preserve">COLEGIO CRISTIANO SEMILLA DE VIDA </t>
  </si>
  <si>
    <t>alfredo.nivia@gmail.com</t>
  </si>
  <si>
    <t>JUÁN DANIEL MEDINA SEGURA</t>
  </si>
  <si>
    <t>claudiasegura@hotmail.com</t>
  </si>
  <si>
    <t>JOSÉ DANIEL CUELLO PALMERA</t>
  </si>
  <si>
    <t>josedanielcuellopalmera2202@gmail.com</t>
  </si>
  <si>
    <t>joseantoniocuellomadero76@gmail.com</t>
  </si>
  <si>
    <t>Famisanar</t>
  </si>
  <si>
    <t>SANTIAGO ALEJANDRO ROJAS FEO</t>
  </si>
  <si>
    <t>santiagoalejandrorf2006@gmail.com</t>
  </si>
  <si>
    <t>soniecitafg1975@gmail.com</t>
  </si>
  <si>
    <t>CAROL NICOLLE LUQUE REYES</t>
  </si>
  <si>
    <t>nicole.luque.reyes@gmail.com</t>
  </si>
  <si>
    <t>ubaldoluque@hotmail.com</t>
  </si>
  <si>
    <t>Servisalud QSL</t>
  </si>
  <si>
    <t>VALERIN TRUJILLO GOMEZ</t>
  </si>
  <si>
    <t>valerytrujillo112006@gmail.com</t>
  </si>
  <si>
    <t>DAVID SANTIAGO BRHAM LARA</t>
  </si>
  <si>
    <t>david.santiago.braham@gmail.com</t>
  </si>
  <si>
    <t>EPS PONAL</t>
  </si>
  <si>
    <t>SANTIAGO GOMEZ CORRALES</t>
  </si>
  <si>
    <t>santiagomez040406@gmail.com</t>
  </si>
  <si>
    <t>NATSUMY CELESTE CARDOZO LEON</t>
  </si>
  <si>
    <t>cardozo.leonn@gmail.com</t>
  </si>
  <si>
    <t>zoleyanita@gmail.com</t>
  </si>
  <si>
    <t>DAVID FELIPE JUNCA ROMERO</t>
  </si>
  <si>
    <t>sahara100301@gmail.com</t>
  </si>
  <si>
    <t>SARA ELIZABETH PULIDO BELTRAN</t>
  </si>
  <si>
    <t>sara1990pulido@gmail.com</t>
  </si>
  <si>
    <t>almacenrmd@gmail.com</t>
  </si>
  <si>
    <t>ISABELA ARCHBOLD</t>
  </si>
  <si>
    <t>COLEGIO SANTA FRANCISCA ROMANA</t>
  </si>
  <si>
    <t>iarchbold@csfr.edu.co</t>
  </si>
  <si>
    <t>patriciacardena@gmail.com</t>
  </si>
  <si>
    <t>CAROL ANDREA AROCA DURÁN</t>
  </si>
  <si>
    <t xml:space="preserve">caaroca@csfr.edu.co </t>
  </si>
  <si>
    <t>ruthaide.duran@pepsico.com</t>
  </si>
  <si>
    <t>EPS Compensar</t>
  </si>
  <si>
    <t>MARÍA JOSÉ LÓPEZ RUGELES</t>
  </si>
  <si>
    <t xml:space="preserve">mjlopez@csfr.edu.co </t>
  </si>
  <si>
    <t>luzpi@telmex.net.com</t>
  </si>
  <si>
    <t>EPS Sanitas</t>
  </si>
  <si>
    <t>MARÍA PAULA DIAZ MONTEALEGRE</t>
  </si>
  <si>
    <t xml:space="preserve">mpdiaz@csfr.edu.co </t>
  </si>
  <si>
    <t>gabriel.diaz@gmail.com</t>
  </si>
  <si>
    <t>Famisanar EPS</t>
  </si>
  <si>
    <t>CAMILA CORREA</t>
  </si>
  <si>
    <t xml:space="preserve">ccorrea@csfr.edu.co </t>
  </si>
  <si>
    <t>claraeg@hotmail.com</t>
  </si>
  <si>
    <t>SAMUEL VILLAMIL</t>
  </si>
  <si>
    <t>GIMNASIO CAMPESTRE</t>
  </si>
  <si>
    <t>samuel.villamil@campestre.edu.co</t>
  </si>
  <si>
    <t>pau.alvarez.mu@gmail.com</t>
  </si>
  <si>
    <t>SALUD TOTAL</t>
  </si>
  <si>
    <t xml:space="preserve">SAMUEL PICO </t>
  </si>
  <si>
    <t xml:space="preserve">GIMNASIO CAMPESTRE BETH SHALOM </t>
  </si>
  <si>
    <t>sammy.pico.duran@gmail.com</t>
  </si>
  <si>
    <t>myriam.duran.gutierrez@gmail.com</t>
  </si>
  <si>
    <t>SANTIAGO CHACÓN GUERRERO</t>
  </si>
  <si>
    <t>erickpascagasa007@gmail.com</t>
  </si>
  <si>
    <t>nancyg@capacitamos.com</t>
  </si>
  <si>
    <t>DANIEL FELIPE PAZ SOLANO</t>
  </si>
  <si>
    <t>dfelipepaz@gmail.com</t>
  </si>
  <si>
    <t>anafesol@gmail.com</t>
  </si>
  <si>
    <t>JUAN JOSÉ HURTADO RODRÍGUEZ</t>
  </si>
  <si>
    <t>juanhurtador17@gmail.com</t>
  </si>
  <si>
    <t>DANIELA CASTILLO HERRERA</t>
  </si>
  <si>
    <t>GIMNASIO FEMENINO</t>
  </si>
  <si>
    <t>daniela.ch@gimnasiofemenino.edu.co</t>
  </si>
  <si>
    <t>mafeherrera@hotmail.com</t>
  </si>
  <si>
    <t>LAURA DÍAZ RIVEROS</t>
  </si>
  <si>
    <t>Laura.dr@gimnasiofemenino.edu.co</t>
  </si>
  <si>
    <t>clauxdiaviviana@gmail.com</t>
  </si>
  <si>
    <t>SANITAS</t>
  </si>
  <si>
    <t>LUISA MARÍA MORA PÉREZ</t>
  </si>
  <si>
    <t>luisa.mp@gimnasiofemenino.edu.co</t>
  </si>
  <si>
    <t>andresmoramedina@gmail.com</t>
  </si>
  <si>
    <t>SOFÍA MORATO LEYTON</t>
  </si>
  <si>
    <t>sofi.ml2112@gmail.com</t>
  </si>
  <si>
    <t>azucena_morato@hotmail.com</t>
  </si>
  <si>
    <t>NATALIA DÍAZ RIVEROS</t>
  </si>
  <si>
    <t>Natalia.dr@gimnasiofemenino.edu.co</t>
  </si>
  <si>
    <t>jcdiaxhx@gmail.com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</si>
  <si>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</si>
  <si>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JUAN ESTEBAN SÁNCHEZ GARCÍA</t>
  </si>
  <si>
    <t>GIMNASIO MODERNO</t>
  </si>
  <si>
    <t>juansg1@gmoderno.co</t>
  </si>
  <si>
    <t>jksanche@yahoo.com</t>
  </si>
  <si>
    <t>JUAN DAVID CHITIVA CEPEDA</t>
  </si>
  <si>
    <t>juancc1@gmoderno.co</t>
  </si>
  <si>
    <t>nancycepedal@gmail.con</t>
  </si>
  <si>
    <t>Alliansalud</t>
  </si>
  <si>
    <t>NICOLAS ELMOR NASSAR PEÑARANDA</t>
  </si>
  <si>
    <t>nicolasnp@gmoderno.co</t>
  </si>
  <si>
    <t>davidnassar@gmail.com</t>
  </si>
  <si>
    <t>Colsanitas</t>
  </si>
  <si>
    <t>THOMAS BENAVIDEZ BONILLA</t>
  </si>
  <si>
    <t>thomasbb@gmoderno.co</t>
  </si>
  <si>
    <t>young.monik@gmail.com</t>
  </si>
  <si>
    <t>SAMUEL PARADA MARTÍNEZ</t>
  </si>
  <si>
    <t>IED CASTILLA</t>
  </si>
  <si>
    <t>samuelpm504@gmail.com</t>
  </si>
  <si>
    <t>juliethamc@gmail.com</t>
  </si>
  <si>
    <t>Servisalud</t>
  </si>
  <si>
    <t>DIEGO ALEJANDRO CASTRO NAVARRETE</t>
  </si>
  <si>
    <t>diego.castro950@educacionbogota.edu.co</t>
  </si>
  <si>
    <t>janneth.navnov@hotmail.com</t>
  </si>
  <si>
    <t>Alianzalud</t>
  </si>
  <si>
    <t xml:space="preserve">SE DEBE CONFIRMAR NOMBRE DEL ESTUDIANTE, PORQUE EN EL 2O CORREO LO CAMBIARON </t>
  </si>
  <si>
    <t>MARÍA FERNANDA VALERIANO PULIDO</t>
  </si>
  <si>
    <t>maria.pulidomgvp@gmail.com</t>
  </si>
  <si>
    <t>rujapuba1@hotmail.com</t>
  </si>
  <si>
    <t>famisanar</t>
  </si>
  <si>
    <t>ALIX SAMANTHA FRAILE</t>
  </si>
  <si>
    <t>alixamantha@gmail.com</t>
  </si>
  <si>
    <t>smilenaromerog@gmail.com</t>
  </si>
  <si>
    <t xml:space="preserve">NELSON FELIPE CELIS DIAZ </t>
  </si>
  <si>
    <t>THE ENGLISH SCHOOL</t>
  </si>
  <si>
    <t>nelsoncelis@englishschool.edu.co</t>
  </si>
  <si>
    <t>deyaniradiaz@englishschool.edu.co</t>
  </si>
  <si>
    <t>ALEJANDRO CASTRO VELASCO</t>
  </si>
  <si>
    <t>alejandrocastro@englishschool.edu.co</t>
  </si>
  <si>
    <t>carlosmelo@englishschool.edu.co</t>
  </si>
  <si>
    <t>MARÍA CAMILA NIETO BLANKINSHIP</t>
  </si>
  <si>
    <t>marianieto@englishschool.edu.co</t>
  </si>
  <si>
    <t>leidyblankinship@englishschool.edu.co</t>
  </si>
  <si>
    <t>na</t>
  </si>
  <si>
    <t>Sura</t>
  </si>
  <si>
    <t>JUAN ESTEBAN GEIRINGER</t>
  </si>
  <si>
    <t>GIMNASIO CAMPESTRE LOS SAUCES</t>
  </si>
  <si>
    <t>je.geiringerm@gmail.com</t>
  </si>
  <si>
    <t>engineersusana@gmail.com</t>
  </si>
  <si>
    <t>ALAN FRANCISCO VIVAS MUÑOZ</t>
  </si>
  <si>
    <t>alanfcovivas1505@gmail.com</t>
  </si>
  <si>
    <t>dianamilena.vivas@gmail.com</t>
  </si>
  <si>
    <t>LUISA MARÍA MOSQUERA MARTÍNEZ</t>
  </si>
  <si>
    <t>twisita@gmail.com</t>
  </si>
  <si>
    <t>mariangel27@gmail.com</t>
  </si>
  <si>
    <t>MARÍA CAMILA RODRÍGUEZ JIMÉNEZ</t>
  </si>
  <si>
    <t>mariacamilarj08@gmail.com</t>
  </si>
  <si>
    <t>paulac80@hotmail.com</t>
  </si>
  <si>
    <t>Salud Total</t>
  </si>
  <si>
    <t>MARÍA ANDREA CORTÉS MOSQUERA</t>
  </si>
  <si>
    <t>andreacmosquera@icloud.com</t>
  </si>
  <si>
    <t>azucenamm69@gmail.com</t>
  </si>
  <si>
    <t>SARA DANIELA RIAÑO HINESTROZA</t>
  </si>
  <si>
    <t>LICEO EL ENCUENTRO</t>
  </si>
  <si>
    <t>saritad.riano@gmail.com</t>
  </si>
  <si>
    <t>lytana16@gmail.com</t>
  </si>
  <si>
    <t>SERVISALUD</t>
  </si>
  <si>
    <t>VALENTINA GELVEZ TORRES</t>
  </si>
  <si>
    <t>valentgel@gmail.com</t>
  </si>
  <si>
    <t>johis731@gmail.com</t>
  </si>
  <si>
    <t>DANIEL FERNANDO CASTRO CHACON</t>
  </si>
  <si>
    <t>danielfcchacon@gmail.com</t>
  </si>
  <si>
    <t>juanfercas2022@gmail.com</t>
  </si>
  <si>
    <t>KEVIN MATEO PEÑA RODRIGUEZ</t>
  </si>
  <si>
    <t>kevmapero@gmail.com</t>
  </si>
  <si>
    <t>luisalvaro3@gmail.com</t>
  </si>
  <si>
    <t>COMPENSAR</t>
  </si>
  <si>
    <t>ANNIE SOFIA GONZALEZ MONTES</t>
  </si>
  <si>
    <t>anniesofia2573@gmail.com</t>
  </si>
  <si>
    <t>plendymontes@gmail.com</t>
  </si>
  <si>
    <t>FAMISANAR</t>
  </si>
  <si>
    <t>MIGUEL ANGEL CASTELLANOS FONTECHA</t>
  </si>
  <si>
    <t>miguelangel.castellanos0307@gmail.com</t>
  </si>
  <si>
    <t>nubiastellaf@yahoo.com</t>
  </si>
  <si>
    <t>ISAAC KIM</t>
  </si>
  <si>
    <t>isaac7042400@gmail.com</t>
  </si>
  <si>
    <t>alecris70@hotmail.com</t>
  </si>
  <si>
    <t>GABRIELA LOPEZ SANCHEZ</t>
  </si>
  <si>
    <t>gabyls1372@gmail.com</t>
  </si>
  <si>
    <t>daloni84@gmail.com</t>
  </si>
  <si>
    <t>SOFIA ALEJANDRA ROLON PELAEZ</t>
  </si>
  <si>
    <t>sofia.rolon.0609@gmail.com</t>
  </si>
  <si>
    <t>rrolond@gmail.com</t>
  </si>
  <si>
    <t>JOHAN SEBASTIAN GONZALEZ VARGAS</t>
  </si>
  <si>
    <t>COLEGIO HELADIA MEJIA I.E.D.</t>
  </si>
  <si>
    <t>johan.gonzalez@heladiamejia.edu.co</t>
  </si>
  <si>
    <t>Capitalsalud</t>
  </si>
  <si>
    <t>JUAN NICOLAS ACEVEDO BERNAL</t>
  </si>
  <si>
    <t>juan.acevedo@heladiamejia.edu.co</t>
  </si>
  <si>
    <t>yinethb026@yahoo.es</t>
  </si>
  <si>
    <t>SANTIAGO ACUÑA MONGUA</t>
  </si>
  <si>
    <t>luzangelamongua@gmail.com</t>
  </si>
  <si>
    <t>JHON ALEJANDRO VELANDIA JUNGUITO</t>
  </si>
  <si>
    <t>jhon.velandia@heladiamejia.edu.co</t>
  </si>
  <si>
    <t>marthajunguito.mj@gmail.com</t>
  </si>
  <si>
    <t>CARLOS SANTIAGO LOPEZ CRISTANCHO</t>
  </si>
  <si>
    <t>carloz2004@gmail.com</t>
  </si>
  <si>
    <t>carlozco2004@gmail.com</t>
  </si>
  <si>
    <t>Colsubsidio</t>
  </si>
  <si>
    <t>DENNIS JUANITA RINCON CORONADO</t>
  </si>
  <si>
    <t>ddenisjuanita@hotmail.com</t>
  </si>
  <si>
    <t>SARA DANIELA LETRADO CORREDOR</t>
  </si>
  <si>
    <t>sara.letrado@heladianmejia.edu.co</t>
  </si>
  <si>
    <t>paomaranhata@hotmail.es</t>
  </si>
  <si>
    <t>DAVID GUILLERMO CADENA MORENO</t>
  </si>
  <si>
    <t>davidcadenaxd@gmail.com</t>
  </si>
  <si>
    <t>jcadena6@yahoo.com</t>
  </si>
  <si>
    <t>JUAN JOSE CADENA MORENO</t>
  </si>
  <si>
    <t>juanjosek1234@gmail.com</t>
  </si>
  <si>
    <t>VALENTINA CABALLERO BUJATO</t>
  </si>
  <si>
    <t>valecaballero977@gmail.com</t>
  </si>
  <si>
    <t>bujati31@hotmail.com</t>
  </si>
  <si>
    <t>ADMITIDO GRUPO 2</t>
  </si>
  <si>
    <t>YENIFER VERA ARAGON</t>
  </si>
  <si>
    <t>veraaragonyenifer0416@gmail.com</t>
  </si>
  <si>
    <t>veraaragonyenife0416@gmail.com</t>
  </si>
  <si>
    <t>NICOLLE ALEJANDRA BARBOSA VIANA</t>
  </si>
  <si>
    <t>nicolle.barbosa@heladiamejia.edu.co</t>
  </si>
  <si>
    <t>villamilmaikol81@gmail.com</t>
  </si>
  <si>
    <t>MARIA FERNANDA NIETO GONZALEZ</t>
  </si>
  <si>
    <t>maria.nieto@heladiamejia.edu.co</t>
  </si>
  <si>
    <t>gloria60783@gmail.com</t>
  </si>
  <si>
    <t>DECSI BANESA SOCHA</t>
  </si>
  <si>
    <t>banesita234@gmail.com</t>
  </si>
  <si>
    <t>NICOLLE JULIANA GARAVITO VILLAMIL</t>
  </si>
  <si>
    <t>COLEGIO BACHILLERATO PATRIA</t>
  </si>
  <si>
    <t>njgaravitov2022cbp@liceosejercito.edu.co</t>
  </si>
  <si>
    <t>yolanda.villamil@liceosejercito.edu.co</t>
  </si>
  <si>
    <t>Sanidad Militar</t>
  </si>
  <si>
    <t xml:space="preserve">ASHLEY MARÍA SISA JIMÉNEZ </t>
  </si>
  <si>
    <t>amsisaj2022cbp@liceosejercito.edu.co</t>
  </si>
  <si>
    <t>ashley1305@gmail.com</t>
  </si>
  <si>
    <t xml:space="preserve">JACOBO RIM CARVAJAL </t>
  </si>
  <si>
    <t>jrimc2022cbp@liceosejercito.edu.co</t>
  </si>
  <si>
    <t>luzmila_gamba@hotmail.com</t>
  </si>
  <si>
    <t>PAULA VANESSA VERA CARO</t>
  </si>
  <si>
    <t>pvverac2022cbp@liceosejercito.edu.co</t>
  </si>
  <si>
    <t xml:space="preserve">MAIRA ALEJANDRA MORALES VILLARRAGA </t>
  </si>
  <si>
    <t>mamoralesv2022cbp@liceosejercito.edu.co</t>
  </si>
  <si>
    <t>ana.200507@gmail.com</t>
  </si>
  <si>
    <t>SANIDAD MILITAR</t>
  </si>
  <si>
    <t xml:space="preserve">CRISTIAN CAMILO CORDOBA MORENO </t>
  </si>
  <si>
    <t>cccordobam2022cbp@liceosejercito.edu.co</t>
  </si>
  <si>
    <t>pilarvictoriam@gmail.com</t>
  </si>
  <si>
    <t>JUAN DAVID BERMÚDEZ</t>
  </si>
  <si>
    <t>COLEGIO CRISTIANO GRACIA Y AMOR</t>
  </si>
  <si>
    <t>jbermudez@gya.edu.co</t>
  </si>
  <si>
    <t>daber82@gmail.com</t>
  </si>
  <si>
    <t>CRISTIAN DAVID VELOSA MUÑOZ</t>
  </si>
  <si>
    <t>cristiandavi22v@gmail.com</t>
  </si>
  <si>
    <t>jorgem.velosa@yahoo.es</t>
  </si>
  <si>
    <t>LAURA RINCÓN SUÁREZ</t>
  </si>
  <si>
    <t>clamigs2006@hotmail.com</t>
  </si>
  <si>
    <t>ok</t>
  </si>
  <si>
    <t>JUAN JOSÉ CUJAR ARÉVALO</t>
  </si>
  <si>
    <t>pachicujar@gmail.com</t>
  </si>
  <si>
    <t>ccujar77@hotmail.com</t>
  </si>
  <si>
    <t>ISABELLA ORTIZ CELIS</t>
  </si>
  <si>
    <t>mcelis98@hotmail.com</t>
  </si>
  <si>
    <t>JOSÉ ALEXANDER PUCHE</t>
  </si>
  <si>
    <t>COLEGIO NAVAL SANTAFÉ DE BOGOTÁ</t>
  </si>
  <si>
    <t>Alexanderpuche2@gmail.com</t>
  </si>
  <si>
    <t>luzceliz.pp2617@gmail.com</t>
  </si>
  <si>
    <t>Sanidad militar</t>
  </si>
  <si>
    <t>SEBASTIAN PAMPLONA VARGAS</t>
  </si>
  <si>
    <t>Sebaspvargas@gmail.com</t>
  </si>
  <si>
    <t>willintong9@gmail.com</t>
  </si>
  <si>
    <t xml:space="preserve">JUNIOR ALBERTO NEGRETE MACHADO </t>
  </si>
  <si>
    <t>negretemachado@gmail.com</t>
  </si>
  <si>
    <t>nadysmachado00@gmail.com</t>
  </si>
  <si>
    <t>ALLISON YERALDINE BARRERA  LAVERDE</t>
  </si>
  <si>
    <t>allisbala2007@gmail.com</t>
  </si>
  <si>
    <t>marilav82@gmail.com</t>
  </si>
  <si>
    <t xml:space="preserve"> MICHAEL DAVID URREGO PIRAQUIVE</t>
  </si>
  <si>
    <t>michael.david.piraquive@gmail.com</t>
  </si>
  <si>
    <t>misach11@hotmail.com</t>
  </si>
  <si>
    <t xml:space="preserve">SANTIAGO ALAPE ALFONSO </t>
  </si>
  <si>
    <t>Santiagoaalfonso@gmail.com</t>
  </si>
  <si>
    <t>norasan-30@hotmail.com</t>
  </si>
  <si>
    <t>KEVIN SANTIAGO AVILA MOSQUERA</t>
  </si>
  <si>
    <t>Eld3k7@gmail.com</t>
  </si>
  <si>
    <t>isabelmb611@hotmail.com</t>
  </si>
  <si>
    <t>DANNA VALENTINA VERA MENDOZA</t>
  </si>
  <si>
    <t>dannavale1306@gmail.com</t>
  </si>
  <si>
    <t>km.mendoza82@hotmail.com</t>
  </si>
  <si>
    <t>CINDY KATHERINE BARON RAMIREZ</t>
  </si>
  <si>
    <t xml:space="preserve">SAN JOSE I E D </t>
  </si>
  <si>
    <t>baronkatherine@gmail.com</t>
  </si>
  <si>
    <t>baronkatherine769@gmail.com</t>
  </si>
  <si>
    <t>nd</t>
  </si>
  <si>
    <t>LEKIAM VIRGINIA CABELLO SOLORZANO</t>
  </si>
  <si>
    <t>vsolorzano136@gmail.com</t>
  </si>
  <si>
    <t>vsolorzano@gmail.com</t>
  </si>
  <si>
    <t>LUISA FERNANDA MARTINEZ MONTIEL</t>
  </si>
  <si>
    <t>fer95824@gmail.com</t>
  </si>
  <si>
    <t>CRISTAL MARIANA MAYORGA SANCHEZ</t>
  </si>
  <si>
    <t>krixtal2016@outlook.com</t>
  </si>
  <si>
    <t>MARIANA BÁRCENAS SALGADO</t>
  </si>
  <si>
    <t>marianabarcenas@englishschool.edu.co</t>
  </si>
  <si>
    <t>edmarsalgado@englishschool.edu.co</t>
  </si>
  <si>
    <t>ISABELLA CARDONA HERRERA</t>
  </si>
  <si>
    <t>isabellacardona@englishschool.edu.co</t>
  </si>
  <si>
    <t>ednaherrera@englishschool.edu.co</t>
  </si>
  <si>
    <t xml:space="preserve">                                                                                                                                                                                       </t>
  </si>
  <si>
    <t>Count of NUMERO</t>
  </si>
  <si>
    <t>Column Labels</t>
  </si>
  <si>
    <t>H Total</t>
  </si>
  <si>
    <t>M Total</t>
  </si>
  <si>
    <t>Grand Total</t>
  </si>
  <si>
    <t>Row Labels</t>
  </si>
  <si>
    <t>NUMBER</t>
  </si>
  <si>
    <t>NAME</t>
  </si>
  <si>
    <t>EMAIL</t>
  </si>
  <si>
    <t>SECTION</t>
  </si>
  <si>
    <t>JULIANA PRIETO</t>
  </si>
  <si>
    <t>j.prieto@uniandes.edu.co</t>
  </si>
  <si>
    <t>NICOLÁS CARVAJAL</t>
  </si>
  <si>
    <t>n.carvajalc@uniandes.edu.co</t>
  </si>
  <si>
    <t>VALERIA MARÍN</t>
  </si>
  <si>
    <t>zv.marin@uniandes.edu.co</t>
  </si>
  <si>
    <t>MARÍA PAULA HERNÁNDEZ</t>
  </si>
  <si>
    <t>mapau@stanford.edu</t>
  </si>
  <si>
    <t>CARLOS RAMÍREZ MARTÍNEZ</t>
  </si>
  <si>
    <t>c.ramirezm@uniandes.edu.co</t>
  </si>
  <si>
    <t>JUAN DIEGO LUGO</t>
  </si>
  <si>
    <t>jd.lugo@uniandes.edu.co</t>
  </si>
  <si>
    <t>DANIEL ARANGO CRUZ</t>
  </si>
  <si>
    <t>d.arangoc2@uniandes.edu.co</t>
  </si>
  <si>
    <t>JAIME TORRES</t>
  </si>
  <si>
    <t>j.torres16@uniandes.edu.co</t>
  </si>
  <si>
    <t>ISABELA ORTIZ</t>
  </si>
  <si>
    <t>i.ortiz@uniandes.edu.co</t>
  </si>
  <si>
    <t>NÉSTOR GONZÁLEZ</t>
  </si>
  <si>
    <t>nf.gonzalez@uniandes.edu.co</t>
  </si>
  <si>
    <t>MV</t>
  </si>
  <si>
    <t>User</t>
  </si>
  <si>
    <t>Password</t>
  </si>
  <si>
    <t>IP Address</t>
  </si>
  <si>
    <t>Camp-01</t>
  </si>
  <si>
    <t>estudiante</t>
  </si>
  <si>
    <t>hZtDfjcNuGfEzK</t>
  </si>
  <si>
    <t>172.23.66.120</t>
  </si>
  <si>
    <t>Camp-02</t>
  </si>
  <si>
    <t>pGQYAmvn2I0wJe</t>
  </si>
  <si>
    <t>172.23.66.121</t>
  </si>
  <si>
    <t>Camp-03</t>
  </si>
  <si>
    <t>Sl1AMfq2CDITOU</t>
  </si>
  <si>
    <t>172.23.66.122</t>
  </si>
  <si>
    <t>Camp-04</t>
  </si>
  <si>
    <t>HcyUtBhy7Z1xhX</t>
  </si>
  <si>
    <t>172.23.66.123</t>
  </si>
  <si>
    <t>Camp-05</t>
  </si>
  <si>
    <t>1jnvfASSRJVN5a</t>
  </si>
  <si>
    <t>172.23.66.124</t>
  </si>
  <si>
    <t>Camp-06</t>
  </si>
  <si>
    <t>OPiZi1rP4ltHlA</t>
  </si>
  <si>
    <t>172.23.66.125</t>
  </si>
  <si>
    <t>Camp-07</t>
  </si>
  <si>
    <t>H34yHDNsGxabkt</t>
  </si>
  <si>
    <t>172.23.66.126</t>
  </si>
  <si>
    <t>Camp-08</t>
  </si>
  <si>
    <t>Kgqn7DYESBSAHl</t>
  </si>
  <si>
    <t>172.23.66.127</t>
  </si>
  <si>
    <t>Camp-09</t>
  </si>
  <si>
    <t>NyfmrcFWU3Wj4X</t>
  </si>
  <si>
    <t>172.23.66.128</t>
  </si>
  <si>
    <t>Camp-10</t>
  </si>
  <si>
    <t>o8u9drQcxJvpFQ</t>
  </si>
  <si>
    <t>172.23.66.129</t>
  </si>
  <si>
    <t>Camp-11</t>
  </si>
  <si>
    <t>ctISzsvEj6TUcW</t>
  </si>
  <si>
    <t>172.23.66.130</t>
  </si>
  <si>
    <t>Camp-12</t>
  </si>
  <si>
    <t>csjfHUHdkj00Su</t>
  </si>
  <si>
    <t>172.23.66.131</t>
  </si>
  <si>
    <t>Camp-13</t>
  </si>
  <si>
    <t>05fwNGgOm1aaGl</t>
  </si>
  <si>
    <t>172.23.66.132</t>
  </si>
  <si>
    <t>Camp-14</t>
  </si>
  <si>
    <t>Ifq2TfjLqnmyzt</t>
  </si>
  <si>
    <t>172.23.66.133</t>
  </si>
  <si>
    <t>Camp-15</t>
  </si>
  <si>
    <t>tMoPKtWdweVYKq</t>
  </si>
  <si>
    <t>172.23.66.134</t>
  </si>
  <si>
    <t>Camp-16</t>
  </si>
  <si>
    <t>gMUu81wF84jr4K</t>
  </si>
  <si>
    <t>172.23.66.135</t>
  </si>
  <si>
    <t>Camp-17</t>
  </si>
  <si>
    <t>dNE5SfBKyXmZKg</t>
  </si>
  <si>
    <t>172.23.66.136</t>
  </si>
  <si>
    <t>Camp-18</t>
  </si>
  <si>
    <t>xmkEBLqvj9w3dT</t>
  </si>
  <si>
    <t>172.23.66.137</t>
  </si>
  <si>
    <t>Camp-19</t>
  </si>
  <si>
    <t>4xGrufIz8KJRcK</t>
  </si>
  <si>
    <t>172.23.66.138</t>
  </si>
  <si>
    <t>Camp-20</t>
  </si>
  <si>
    <t>Of2m9XrdSV4sV9</t>
  </si>
  <si>
    <t>172.23.66.139</t>
  </si>
  <si>
    <t>Camp-21</t>
  </si>
  <si>
    <t>172.23.66.140</t>
  </si>
  <si>
    <t>Camp-22</t>
  </si>
  <si>
    <t>172.23.66.141</t>
  </si>
  <si>
    <t>Camp-23</t>
  </si>
  <si>
    <t>172.23.66.142</t>
  </si>
  <si>
    <t>Camp-24</t>
  </si>
  <si>
    <t>172.23.66.143</t>
  </si>
  <si>
    <t>Camp-25</t>
  </si>
  <si>
    <t>172.23.66.144</t>
  </si>
  <si>
    <t>Camp-26</t>
  </si>
  <si>
    <t>172.23.66.145</t>
  </si>
  <si>
    <t>Camp-27</t>
  </si>
  <si>
    <t>172.23.66.146</t>
  </si>
  <si>
    <t>Camp-28</t>
  </si>
  <si>
    <t>172.23.66.147</t>
  </si>
  <si>
    <t>Camp-29</t>
  </si>
  <si>
    <t>172.23.66.148</t>
  </si>
  <si>
    <t>Camp-30</t>
  </si>
  <si>
    <t>172.23.66.149</t>
  </si>
  <si>
    <t>Camp-31</t>
  </si>
  <si>
    <t>172.23.66.150</t>
  </si>
  <si>
    <t>Camp-32</t>
  </si>
  <si>
    <t>172.23.66.151</t>
  </si>
  <si>
    <t>Camp-33</t>
  </si>
  <si>
    <t>172.23.66.152</t>
  </si>
  <si>
    <t>Camp-34</t>
  </si>
  <si>
    <t>172.23.66.153</t>
  </si>
  <si>
    <t>Camp-35</t>
  </si>
  <si>
    <t>172.23.66.154</t>
  </si>
  <si>
    <t>Camp-36</t>
  </si>
  <si>
    <t>172.23.66.155</t>
  </si>
  <si>
    <t>Camp-37</t>
  </si>
  <si>
    <t>172.23.66.156</t>
  </si>
  <si>
    <t>Camp-38</t>
  </si>
  <si>
    <t>172.23.66.157</t>
  </si>
  <si>
    <t>Camp-39</t>
  </si>
  <si>
    <t>172.23.66.158</t>
  </si>
  <si>
    <t>Camp-40</t>
  </si>
  <si>
    <t>172.23.66.159</t>
  </si>
  <si>
    <t>Camp-41</t>
  </si>
  <si>
    <t>172.23.66.160</t>
  </si>
  <si>
    <t>Camp-42</t>
  </si>
  <si>
    <t>172.23.66.161</t>
  </si>
  <si>
    <t>Camp-43</t>
  </si>
  <si>
    <t>172.23.66.162</t>
  </si>
  <si>
    <t>Camp-44</t>
  </si>
  <si>
    <t>172.23.66.163</t>
  </si>
  <si>
    <t>Camp-45</t>
  </si>
  <si>
    <t>172.23.66.164</t>
  </si>
  <si>
    <t>Camp-46</t>
  </si>
  <si>
    <t>172.23.66.165</t>
  </si>
  <si>
    <t>Camp-47</t>
  </si>
  <si>
    <t>172.23.66.166</t>
  </si>
  <si>
    <t>Camp-48</t>
  </si>
  <si>
    <t>172.23.66.167</t>
  </si>
  <si>
    <t>Camp-49</t>
  </si>
  <si>
    <t>172.23.66.168</t>
  </si>
  <si>
    <t>Camp-50</t>
  </si>
  <si>
    <t>172.23.66.169</t>
  </si>
  <si>
    <t>Camp-51</t>
  </si>
  <si>
    <t>172.23.66.170</t>
  </si>
  <si>
    <t>Camp-52</t>
  </si>
  <si>
    <t>172.23.66.171</t>
  </si>
  <si>
    <t>Camp-53</t>
  </si>
  <si>
    <t>172.23.66.172</t>
  </si>
  <si>
    <t>Camp-54</t>
  </si>
  <si>
    <t>172.23.66.173</t>
  </si>
  <si>
    <t>Camp-55</t>
  </si>
  <si>
    <t>172.23.66.174</t>
  </si>
  <si>
    <t>Camp-56</t>
  </si>
  <si>
    <t>172.23.66.175</t>
  </si>
  <si>
    <t>Camp-57</t>
  </si>
  <si>
    <t>172.23.66.176</t>
  </si>
  <si>
    <t>Camp-58</t>
  </si>
  <si>
    <t>172.23.66.177</t>
  </si>
  <si>
    <t>Camp-59</t>
  </si>
  <si>
    <t>172.23.66.178</t>
  </si>
  <si>
    <t>Camp-60</t>
  </si>
  <si>
    <t>172.23.66.179</t>
  </si>
  <si>
    <t>Camp-61</t>
  </si>
  <si>
    <t>172.23.66.180</t>
  </si>
  <si>
    <t>Camp-62</t>
  </si>
  <si>
    <t>172.23.66.181</t>
  </si>
  <si>
    <t>Camp-63</t>
  </si>
  <si>
    <t>172.23.66.182</t>
  </si>
  <si>
    <t>Camp-64</t>
  </si>
  <si>
    <t>172.23.66.183</t>
  </si>
  <si>
    <t>Camp-65</t>
  </si>
  <si>
    <t>172.23.66.184</t>
  </si>
  <si>
    <t>Camp-66</t>
  </si>
  <si>
    <t>172.23.66.185</t>
  </si>
  <si>
    <t>Camp-67</t>
  </si>
  <si>
    <t>172.23.66.186</t>
  </si>
  <si>
    <t>Camp-68</t>
  </si>
  <si>
    <t>172.23.66.187</t>
  </si>
  <si>
    <t>Camp-69</t>
  </si>
  <si>
    <t>172.23.66.188</t>
  </si>
  <si>
    <t>Camp-70</t>
  </si>
  <si>
    <t>172.23.66.189</t>
  </si>
  <si>
    <t>Camp-71</t>
  </si>
  <si>
    <t>172.23.66.190</t>
  </si>
  <si>
    <t>Camp-72</t>
  </si>
  <si>
    <t>172.23.66.191</t>
  </si>
  <si>
    <t>Camp-73</t>
  </si>
  <si>
    <t>172.23.66.192</t>
  </si>
  <si>
    <t>Camp-74</t>
  </si>
  <si>
    <t>172.23.66.193</t>
  </si>
  <si>
    <t>Camp-75</t>
  </si>
  <si>
    <t>172.23.66.194</t>
  </si>
  <si>
    <t>Camp-76</t>
  </si>
  <si>
    <t>172.23.66.195</t>
  </si>
  <si>
    <t>Camp-77</t>
  </si>
  <si>
    <t>172.23.66.196</t>
  </si>
  <si>
    <t>Camp-78</t>
  </si>
  <si>
    <t>172.23.66.197</t>
  </si>
  <si>
    <t>Camp-79</t>
  </si>
  <si>
    <t>172.23.66.198</t>
  </si>
  <si>
    <t>Camp-80</t>
  </si>
  <si>
    <t>172.23.66.199</t>
  </si>
  <si>
    <t>Camp-81</t>
  </si>
  <si>
    <t>172.23.66.200</t>
  </si>
  <si>
    <t>Camp-82</t>
  </si>
  <si>
    <t>172.23.66.201</t>
  </si>
  <si>
    <t>Camp-83</t>
  </si>
  <si>
    <t>172.23.66.202</t>
  </si>
  <si>
    <t>Camp-84</t>
  </si>
  <si>
    <t>172.23.66.203</t>
  </si>
  <si>
    <t>Camp-85</t>
  </si>
  <si>
    <t>172.23.66.204</t>
  </si>
  <si>
    <t>Camp-86</t>
  </si>
  <si>
    <t>172.23.66.205</t>
  </si>
  <si>
    <t>Camp-87</t>
  </si>
  <si>
    <t>172.23.66.206</t>
  </si>
  <si>
    <t>Camp-88</t>
  </si>
  <si>
    <t>172.23.66.207</t>
  </si>
  <si>
    <t>Camp-89</t>
  </si>
  <si>
    <t>172.23.66.208</t>
  </si>
  <si>
    <t>Camp-90</t>
  </si>
  <si>
    <t>172.23.66.209</t>
  </si>
  <si>
    <t>Camp-91</t>
  </si>
  <si>
    <t>172.23.66.210</t>
  </si>
  <si>
    <t>Camp-92</t>
  </si>
  <si>
    <t>172.23.66.211</t>
  </si>
  <si>
    <t>Camp-93</t>
  </si>
  <si>
    <t>172.23.66.212</t>
  </si>
  <si>
    <t>Camp-94</t>
  </si>
  <si>
    <t>172.23.66.213</t>
  </si>
  <si>
    <t>Camp-95</t>
  </si>
  <si>
    <t>172.23.66.214</t>
  </si>
  <si>
    <t>Camp-96</t>
  </si>
  <si>
    <t>172.23.66.215</t>
  </si>
  <si>
    <t>Camp-97</t>
  </si>
  <si>
    <t>172.23.66.216</t>
  </si>
  <si>
    <t>Camp-98</t>
  </si>
  <si>
    <t>172.23.66.217</t>
  </si>
  <si>
    <t>Camp-99</t>
  </si>
  <si>
    <t>172.23.66.218</t>
  </si>
  <si>
    <t>Camp-100</t>
  </si>
  <si>
    <t>172.23.66.219</t>
  </si>
  <si>
    <t xml:space="preserve">FECHA </t>
  </si>
  <si>
    <t>HORA INICIO 1</t>
  </si>
  <si>
    <t>HORA FINAL 1</t>
  </si>
  <si>
    <t>BLOQUE</t>
  </si>
  <si>
    <t>SALON 1</t>
  </si>
  <si>
    <t>HORA INICIO 2</t>
  </si>
  <si>
    <t>HORA FINAL 2</t>
  </si>
  <si>
    <t>SALON 2</t>
  </si>
  <si>
    <t>SECCIONES</t>
  </si>
  <si>
    <t>SALONES MAÑANA</t>
  </si>
  <si>
    <t>CONTEO MAÑANA</t>
  </si>
  <si>
    <t>SALONES TARDE</t>
  </si>
  <si>
    <t>CONTEO TARDE</t>
  </si>
  <si>
    <t>SD</t>
  </si>
  <si>
    <t>SD_204</t>
  </si>
  <si>
    <t>SEC-01</t>
  </si>
  <si>
    <t>SD_302</t>
  </si>
  <si>
    <t>SEC-02</t>
  </si>
  <si>
    <t>SD_303</t>
  </si>
  <si>
    <t>SEC-03</t>
  </si>
  <si>
    <t>SD_304</t>
  </si>
  <si>
    <t>SEC-04</t>
  </si>
  <si>
    <t>SD_305</t>
  </si>
  <si>
    <t>SEC-05</t>
  </si>
  <si>
    <t>SD_306</t>
  </si>
  <si>
    <t>SEC-06</t>
  </si>
  <si>
    <t>SD_405</t>
  </si>
  <si>
    <t>SD_202</t>
  </si>
  <si>
    <t>SEC-07</t>
  </si>
  <si>
    <t>SD_702</t>
  </si>
  <si>
    <t>SD_203</t>
  </si>
  <si>
    <t>SEC-08</t>
  </si>
  <si>
    <t>SD_704</t>
  </si>
  <si>
    <t>SD_201</t>
  </si>
  <si>
    <t>SEC-09</t>
  </si>
  <si>
    <t>SD_715</t>
  </si>
  <si>
    <t>SD_301</t>
  </si>
  <si>
    <t>SEC-10</t>
  </si>
  <si>
    <t>SD_401</t>
  </si>
  <si>
    <t>SD_402</t>
  </si>
  <si>
    <t>SD_403</t>
  </si>
  <si>
    <t>SD_404</t>
  </si>
  <si>
    <t>SD_703</t>
  </si>
  <si>
    <t>SD_802</t>
  </si>
  <si>
    <t>SD_804</t>
  </si>
  <si>
    <t>SEC</t>
  </si>
  <si>
    <t>VALUE</t>
  </si>
  <si>
    <t>LEADER</t>
  </si>
  <si>
    <t>STUDENT</t>
  </si>
  <si>
    <t>ID</t>
  </si>
  <si>
    <t>GENDER</t>
  </si>
  <si>
    <t>SCHOOL</t>
  </si>
  <si>
    <t>SCHOOL YEAR</t>
  </si>
  <si>
    <t>PARENT EMAIL</t>
  </si>
  <si>
    <t>fer95824@gmail.cm</t>
  </si>
  <si>
    <t>lala.rincon77suarez@gmail.com</t>
  </si>
  <si>
    <t>anniesofia2513@gmail.com</t>
  </si>
  <si>
    <t>medinasegurajuandaniel@gmail.com</t>
  </si>
  <si>
    <t>isa8ortiz@hotmail.com</t>
  </si>
  <si>
    <t>no puede salir su cara en las fotos</t>
  </si>
  <si>
    <t>acirra.acuna@gmail.com</t>
  </si>
  <si>
    <t>.</t>
  </si>
  <si>
    <t>davidfjuncar@gmail.com</t>
  </si>
  <si>
    <t>sebastian.gonzalezprr043@gmail.com</t>
  </si>
  <si>
    <t>PATRIA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</si>
</sst>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9" fillId="3" borderId="0" xfId="2" applyFont="1" applyFill="1" applyAlignment="1">
      <alignment horizontal="center" wrapText="1"/>
    </xf>
    <xf numFmtId="0" fontId="9" fillId="4" borderId="0" xfId="2" applyFont="1" applyFill="1" applyAlignment="1">
      <alignment horizontal="center" wrapText="1"/>
    </xf>
    <xf numFmtId="0" fontId="9" fillId="5" borderId="0" xfId="2" applyFont="1" applyFill="1" applyAlignment="1">
      <alignment horizontal="center" wrapText="1"/>
    </xf>
    <xf numFmtId="0" fontId="9" fillId="6" borderId="0" xfId="2" applyFont="1" applyFill="1" applyAlignment="1">
      <alignment horizontal="center" wrapText="1"/>
    </xf>
    <xf numFmtId="0" fontId="9" fillId="7" borderId="0" xfId="2" applyFont="1" applyFill="1" applyAlignment="1">
      <alignment horizontal="center" wrapText="1"/>
    </xf>
    <xf numFmtId="0" fontId="9" fillId="2" borderId="0" xfId="2" applyFont="1" applyFill="1" applyAlignment="1">
      <alignment horizontal="center" wrapText="1"/>
    </xf>
    <xf numFmtId="0" fontId="9" fillId="8" borderId="0" xfId="2" applyFont="1" applyFill="1" applyAlignment="1">
      <alignment horizontal="center" wrapText="1"/>
    </xf>
    <xf numFmtId="0" fontId="9" fillId="12" borderId="0" xfId="2" applyFont="1" applyFill="1" applyAlignment="1">
      <alignment horizontal="center" wrapText="1"/>
    </xf>
    <xf numFmtId="0" fontId="9" fillId="9" borderId="0" xfId="2" applyFont="1" applyFill="1" applyAlignment="1">
      <alignment horizontal="center" wrapText="1"/>
    </xf>
    <xf numFmtId="0" fontId="9" fillId="11" borderId="0" xfId="2" applyFont="1" applyFill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3" borderId="0" xfId="0" applyFill="1"/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20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9" fillId="3" borderId="1" xfId="2" applyFont="1" applyFill="1" applyBorder="1" applyAlignment="1">
      <alignment horizont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9" fillId="3" borderId="3" xfId="2" applyFont="1" applyFill="1" applyBorder="1" applyAlignment="1">
      <alignment horizontal="center" wrapText="1"/>
    </xf>
    <xf numFmtId="0" fontId="9" fillId="4" borderId="1" xfId="2" applyFont="1" applyFill="1" applyBorder="1" applyAlignment="1">
      <alignment horizontal="center" wrapText="1"/>
    </xf>
    <xf numFmtId="0" fontId="9" fillId="4" borderId="3" xfId="2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wrapText="1"/>
    </xf>
    <xf numFmtId="0" fontId="9" fillId="5" borderId="3" xfId="2" applyFont="1" applyFill="1" applyBorder="1" applyAlignment="1">
      <alignment horizontal="center" wrapText="1"/>
    </xf>
    <xf numFmtId="0" fontId="9" fillId="6" borderId="1" xfId="2" applyFont="1" applyFill="1" applyBorder="1" applyAlignment="1">
      <alignment horizontal="center" wrapText="1"/>
    </xf>
    <xf numFmtId="0" fontId="9" fillId="6" borderId="3" xfId="2" applyFont="1" applyFill="1" applyBorder="1" applyAlignment="1">
      <alignment horizontal="center" wrapText="1"/>
    </xf>
    <xf numFmtId="0" fontId="9" fillId="7" borderId="1" xfId="2" applyFont="1" applyFill="1" applyBorder="1" applyAlignment="1">
      <alignment horizontal="center" wrapText="1"/>
    </xf>
    <xf numFmtId="0" fontId="9" fillId="7" borderId="3" xfId="2" applyFont="1" applyFill="1" applyBorder="1" applyAlignment="1">
      <alignment horizontal="center" wrapText="1"/>
    </xf>
    <xf numFmtId="0" fontId="9" fillId="2" borderId="1" xfId="2" applyFont="1" applyFill="1" applyBorder="1" applyAlignment="1">
      <alignment horizontal="center" wrapText="1"/>
    </xf>
    <xf numFmtId="0" fontId="9" fillId="2" borderId="3" xfId="2" applyFont="1" applyFill="1" applyBorder="1" applyAlignment="1">
      <alignment horizontal="center" wrapText="1"/>
    </xf>
    <xf numFmtId="0" fontId="9" fillId="8" borderId="1" xfId="2" applyFont="1" applyFill="1" applyBorder="1" applyAlignment="1">
      <alignment horizontal="center" wrapText="1"/>
    </xf>
    <xf numFmtId="0" fontId="9" fillId="8" borderId="3" xfId="2" applyFont="1" applyFill="1" applyBorder="1" applyAlignment="1">
      <alignment horizontal="center" wrapText="1"/>
    </xf>
    <xf numFmtId="0" fontId="9" fillId="12" borderId="1" xfId="2" applyFont="1" applyFill="1" applyBorder="1" applyAlignment="1">
      <alignment horizontal="center" wrapText="1"/>
    </xf>
    <xf numFmtId="0" fontId="9" fillId="12" borderId="3" xfId="2" applyFont="1" applyFill="1" applyBorder="1" applyAlignment="1">
      <alignment horizontal="center" wrapText="1"/>
    </xf>
    <xf numFmtId="0" fontId="9" fillId="9" borderId="1" xfId="2" applyFont="1" applyFill="1" applyBorder="1" applyAlignment="1">
      <alignment horizontal="center" wrapText="1"/>
    </xf>
    <xf numFmtId="0" fontId="9" fillId="9" borderId="3" xfId="2" applyFont="1" applyFill="1" applyBorder="1" applyAlignment="1">
      <alignment horizontal="center" wrapText="1"/>
    </xf>
    <xf numFmtId="0" fontId="9" fillId="11" borderId="1" xfId="2" applyFont="1" applyFill="1" applyBorder="1" applyAlignment="1">
      <alignment horizontal="center" wrapText="1"/>
    </xf>
    <xf numFmtId="0" fontId="9" fillId="11" borderId="3" xfId="2" applyFont="1" applyFill="1" applyBorder="1" applyAlignment="1">
      <alignment horizontal="center" wrapText="1"/>
    </xf>
    <xf numFmtId="0" fontId="10" fillId="14" borderId="1" xfId="0" applyFont="1" applyFill="1" applyBorder="1" applyAlignment="1">
      <alignment horizontal="center" vertical="center"/>
    </xf>
    <xf numFmtId="2" fontId="10" fillId="14" borderId="1" xfId="0" applyNumberFormat="1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15" borderId="1" xfId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10" borderId="0" xfId="0" applyFont="1" applyFill="1" applyAlignment="1">
      <alignment horizontal="center" vertical="center"/>
    </xf>
  </cellXfs>
  <cellStyles count="3">
    <cellStyle name="Hipervínculo" xfId="1" builtinId="8"/>
    <cellStyle name="Normal" xfId="0" builtinId="0"/>
    <cellStyle name="Normal 2" xfId="2" xr:uid="{4D4383BA-679F-40D9-8D62-F163B03CA35F}"/>
  </cellStyles>
  <dxfs count="377">
    <dxf>
      <fill>
        <patternFill patternType="solid">
          <fgColor rgb="FFFF66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FF000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FF000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theme="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theme="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00B05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00B05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0070C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0070C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7030A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7030A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m/yy"/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FC346550-0C45-487E-A037-2122EA009EA4}"/>
  </tableStyles>
  <colors>
    <mruColors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iago Felipe Arteaga Martin" refreshedDate="44732.794598032408" createdVersion="8" refreshedVersion="8" minRefreshableVersion="3" recordCount="100" xr:uid="{8296D9DE-DAB6-4804-B7CC-94CDFA813733}">
  <cacheSource type="worksheet">
    <worksheetSource name="Table1"/>
  </cacheSource>
  <cacheFields count="18">
    <cacheField name="NUMERO" numFmtId="0">
      <sharedItems containsSemiMixedTypes="0" containsString="0" containsNumber="1" containsInteger="1" minValue="1" maxValue="121"/>
    </cacheField>
    <cacheField name="ESTUDIANTE" numFmtId="0">
      <sharedItems/>
    </cacheField>
    <cacheField name="DOCUMENTO " numFmtId="0">
      <sharedItems containsSemiMixedTypes="0" containsString="0" containsNumber="1" containsInteger="1" minValue="665101" maxValue="1145924881"/>
    </cacheField>
    <cacheField name="CSBRIDGE SEC" numFmtId="1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COLEGIO" numFmtId="0">
      <sharedItems count="17">
        <s v="COLEGIO ANGLO COLOMBIANO"/>
        <s v="COLEGIO CRISTIANO SEMILLA DE VIDA "/>
        <s v="COLEGIO SANTA FRANCISCA ROMANA"/>
        <s v="GIMNASIO CAMPESTRE"/>
        <s v="GIMNASIO CAMPESTRE BETH SHALOM "/>
        <s v="GIMNASIO FEMENINO"/>
        <s v="GIMNASIO MODERNO"/>
        <s v="IED CASTILLA"/>
        <s v="THE ENGLISH SCHOOL"/>
        <s v="GIMNASIO CAMPESTRE LOS SAUCES"/>
        <s v="LICEO EL ENCUENTRO"/>
        <s v="COLEGIO HELADIA MEJIA I.E.D."/>
        <s v="COLEGIO BACHILLERATO PATRIA"/>
        <s v="COLEGIO CRISTIANO GRACIA Y AMOR"/>
        <s v="COLEGIO NAVAL SANTAFÉ DE BOGOTÁ"/>
        <s v="SAN JOSE I E D "/>
        <s v="COLEGIO CRISTIANO SEMILLA DE VIDA" u="1"/>
      </sharedItems>
    </cacheField>
    <cacheField name="GRADO" numFmtId="0">
      <sharedItems containsSemiMixedTypes="0" containsString="0" containsNumber="1" containsInteger="1" minValue="9" maxValue="11"/>
    </cacheField>
    <cacheField name="GENERO" numFmtId="0">
      <sharedItems count="2">
        <s v="H"/>
        <s v="M"/>
      </sharedItems>
    </cacheField>
    <cacheField name="ESPAÑOL" numFmtId="2">
      <sharedItems containsBlank="1" containsMixedTypes="1" containsNumber="1" minValue="3.1" maxValue="95"/>
    </cacheField>
    <cacheField name="MATEMATICAS" numFmtId="2">
      <sharedItems containsBlank="1" containsMixedTypes="1" containsNumber="1" minValue="3" maxValue="100"/>
    </cacheField>
    <cacheField name="PROMEDIO NOTAS" numFmtId="2">
      <sharedItems containsBlank="1" containsMixedTypes="1" containsNumber="1" minValue="3.3" maxValue="97.5"/>
    </cacheField>
    <cacheField name="ESCALA" numFmtId="2">
      <sharedItems containsBlank="1" containsMixedTypes="1" containsNumber="1" containsInteger="1" minValue="5" maxValue="100"/>
    </cacheField>
    <cacheField name="PUNTAJE" numFmtId="2">
      <sharedItems containsBlank="1" containsMixedTypes="1" containsNumber="1" minValue="50" maxValue="100"/>
    </cacheField>
    <cacheField name="RESULTADO" numFmtId="0">
      <sharedItems/>
    </cacheField>
    <cacheField name="EMAIL CONFIRMACION " numFmtId="0">
      <sharedItems/>
    </cacheField>
    <cacheField name="EMAIL ESTUDIANTE" numFmtId="0">
      <sharedItems containsBlank="1"/>
    </cacheField>
    <cacheField name="EPS" numFmtId="0">
      <sharedItems containsBlank="1"/>
    </cacheField>
    <cacheField name="CORREO ACUDIENTE" numFmtId="0">
      <sharedItems containsBlank="1"/>
    </cacheField>
    <cacheField name="Comentario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s v="MARTIN TORO IRIARTE"/>
    <n v="1127227968"/>
    <x v="0"/>
    <x v="0"/>
    <n v="10"/>
    <x v="0"/>
    <n v="7"/>
    <n v="7"/>
    <n v="7"/>
    <n v="7"/>
    <n v="100"/>
    <s v="ADMITIDO GRUPO 1"/>
    <s v="enviado"/>
    <s v="toroiriartemartin01@gmail.com"/>
    <s v="Nueva EPS"/>
    <s v="jorgetoro.jets@gmail.com"/>
    <m/>
  </r>
  <r>
    <n v="2"/>
    <s v="JUAN MARTIN SANDOVAL MENDEZ"/>
    <n v="1021634157"/>
    <x v="1"/>
    <x v="0"/>
    <n v="9"/>
    <x v="0"/>
    <n v="6"/>
    <n v="7"/>
    <n v="6.5"/>
    <n v="7"/>
    <n v="92.857142857142861"/>
    <s v="ADMITIDO GRUPO 1"/>
    <s v="enviado"/>
    <s v="juanmsandoval19@gmail.com"/>
    <s v="Sanitas"/>
    <s v="liliana.mendez11@gmail.com"/>
    <m/>
  </r>
  <r>
    <n v="3"/>
    <s v="TOMAS RUBIO MARTIN"/>
    <n v="1013036372"/>
    <x v="2"/>
    <x v="0"/>
    <n v="10"/>
    <x v="0"/>
    <n v="4"/>
    <n v="3"/>
    <n v="3.5"/>
    <n v="7"/>
    <n v="50"/>
    <s v="ADMITIDO GRUPO 1"/>
    <s v="enviado"/>
    <s v="tomasrubiom2004@gmail.com"/>
    <s v="Sanitas"/>
    <s v="hernando.rubio@solidda.com"/>
    <m/>
  </r>
  <r>
    <n v="4"/>
    <s v="JUAN DAVID CALDERON"/>
    <n v="1013036739"/>
    <x v="3"/>
    <x v="0"/>
    <n v="10"/>
    <x v="0"/>
    <n v="6"/>
    <n v="4"/>
    <n v="5"/>
    <n v="7"/>
    <n v="71.428571428571431"/>
    <s v="ADMITIDO GRUPO 1"/>
    <s v="enviado"/>
    <s v="juandacalderon1735@gmail.com"/>
    <s v="Compensar"/>
    <s v="juancalderoncuello@gmail.com"/>
    <m/>
  </r>
  <r>
    <n v="5"/>
    <s v="JACOBO WIESNER"/>
    <n v="1021633354"/>
    <x v="4"/>
    <x v="0"/>
    <n v="10"/>
    <x v="0"/>
    <n v="6"/>
    <n v="7"/>
    <n v="6.5"/>
    <n v="7"/>
    <n v="92.857142857142861"/>
    <s v="ADMITIDO GRUPO 1"/>
    <s v="enviado"/>
    <s v="jacobow135@gmail.com"/>
    <s v="Ecopetrol"/>
    <s v="silvia.urbina.1@gmail.com"/>
    <m/>
  </r>
  <r>
    <n v="6"/>
    <s v="FELIPE ESCALLON BOTERO"/>
    <n v="1016912230"/>
    <x v="5"/>
    <x v="0"/>
    <n v="10"/>
    <x v="0"/>
    <n v="5"/>
    <n v="5"/>
    <n v="5"/>
    <n v="7"/>
    <n v="71.428571428571431"/>
    <s v="ADMITIDO GRUPO 1"/>
    <s v="enviado"/>
    <s v="escallonfelipe4@gmail.com"/>
    <s v="Aliansalud"/>
    <s v="fescallon@gmail.com"/>
    <m/>
  </r>
  <r>
    <n v="7"/>
    <s v="ISABELA JIMENEZ ARRIETA"/>
    <n v="1125638558"/>
    <x v="0"/>
    <x v="0"/>
    <n v="10"/>
    <x v="1"/>
    <n v="6"/>
    <n v="5"/>
    <n v="5.5"/>
    <n v="7"/>
    <n v="78.571428571428569"/>
    <s v="ADMITIDO GRUPO 1"/>
    <s v="enviado"/>
    <s v="isabelajimenez456@gmail.com"/>
    <s v="SURA"/>
    <s v="lmarrieta@yahoo.com"/>
    <m/>
  </r>
  <r>
    <n v="8"/>
    <s v="MARIA ANTONIA GAVIRIA CAICEDO"/>
    <n v="1025062069"/>
    <x v="1"/>
    <x v="0"/>
    <n v="9"/>
    <x v="1"/>
    <n v="6"/>
    <n v="5"/>
    <n v="5.5"/>
    <n v="7"/>
    <n v="78.571428571428569"/>
    <s v="ADMITIDO GRUPO 1"/>
    <s v="enviado"/>
    <s v="mariaantonia.gaviriacaicedo@gmail.com"/>
    <s v="Sanitas"/>
    <s v="pacaicedo@anglo.edu.co"/>
    <m/>
  </r>
  <r>
    <n v="9"/>
    <s v="VALERIA CALADO DELGADO"/>
    <n v="1025061526"/>
    <x v="2"/>
    <x v="0"/>
    <n v="9"/>
    <x v="1"/>
    <n v="7"/>
    <n v="6"/>
    <n v="6.5"/>
    <n v="7"/>
    <n v="92.857142857142861"/>
    <s v="ADMITIDO GRUPO 1"/>
    <s v="enviado"/>
    <s v="valecaladod@gmail.com"/>
    <s v="Aliansalud"/>
    <s v="natis.delgado.varela@gmail.com"/>
    <m/>
  </r>
  <r>
    <n v="10"/>
    <s v="LAURA SOFIA TIRADO HENRIQUEZ"/>
    <n v="1125978170"/>
    <x v="3"/>
    <x v="0"/>
    <n v="10"/>
    <x v="1"/>
    <n v="6"/>
    <n v="6"/>
    <n v="6"/>
    <n v="7"/>
    <n v="85.714285714285708"/>
    <s v="ADMITIDO GRUPO 1"/>
    <s v="enviado"/>
    <s v="laurasofiat118@gmail.com"/>
    <s v="Sanitas"/>
    <s v="atiradoqu@yahoo.com"/>
    <m/>
  </r>
  <r>
    <n v="11"/>
    <s v="GABRIEL ESTEBAN NIVIA PEREZ"/>
    <n v="1034398511"/>
    <x v="6"/>
    <x v="1"/>
    <n v="11"/>
    <x v="0"/>
    <n v="94"/>
    <n v="84.75"/>
    <n v="89.375"/>
    <n v="100"/>
    <n v="89.375"/>
    <s v="ADMITIDO GRUPO 1"/>
    <s v="enviado"/>
    <m/>
    <m/>
    <s v="alfredo.nivia@gmail.com"/>
    <m/>
  </r>
  <r>
    <n v="12"/>
    <s v="JUÁN DANIEL MEDINA SEGURA"/>
    <n v="1034398960"/>
    <x v="7"/>
    <x v="1"/>
    <n v="11"/>
    <x v="0"/>
    <n v="79"/>
    <n v="77.25"/>
    <n v="78.125"/>
    <n v="100"/>
    <n v="78.125"/>
    <s v="ADMITIDO GRUPO 1"/>
    <s v="enviado"/>
    <m/>
    <m/>
    <s v="claudiasegura@hotmail.com"/>
    <m/>
  </r>
  <r>
    <n v="13"/>
    <s v="JOSÉ DANIEL CUELLO PALMERA"/>
    <n v="1014596352"/>
    <x v="8"/>
    <x v="1"/>
    <n v="11"/>
    <x v="0"/>
    <n v="94"/>
    <n v="80.25"/>
    <n v="87.125"/>
    <n v="100"/>
    <n v="87.125"/>
    <s v="ADMITIDO GRUPO 1"/>
    <s v="enviado"/>
    <s v="josedanielcuellopalmera2202@gmail.com"/>
    <s v="Famisanar"/>
    <s v="joseantoniocuellomadero76@gmail.com"/>
    <m/>
  </r>
  <r>
    <n v="14"/>
    <s v="SANTIAGO ALEJANDRO ROJAS FEO"/>
    <n v="1028882177"/>
    <x v="9"/>
    <x v="1"/>
    <n v="11"/>
    <x v="0"/>
    <n v="93"/>
    <n v="91.5"/>
    <n v="92.25"/>
    <n v="100"/>
    <n v="92.25"/>
    <s v="ADMITIDO GRUPO 1"/>
    <s v="enviado"/>
    <s v="santiagoalejandrorf2006@gmail.com"/>
    <s v="Sanitas"/>
    <s v="soniecitafg1975@gmail.com"/>
    <m/>
  </r>
  <r>
    <n v="15"/>
    <s v="CAROL NICOLLE LUQUE REYES"/>
    <n v="1025530828"/>
    <x v="4"/>
    <x v="1"/>
    <n v="11"/>
    <x v="1"/>
    <m/>
    <m/>
    <m/>
    <m/>
    <m/>
    <s v="ADMITIDO GRUPO 1"/>
    <s v="enviado"/>
    <s v="nicole.luque.reyes@gmail.com"/>
    <s v="Servisalud QSL"/>
    <s v="UBALDOLUQUE@HOTMAIL.COM"/>
    <m/>
  </r>
  <r>
    <n v="16"/>
    <s v="VALERIN TRUJILLO GOMEZ"/>
    <n v="1026556326"/>
    <x v="5"/>
    <x v="1"/>
    <n v="11"/>
    <x v="1"/>
    <m/>
    <m/>
    <m/>
    <m/>
    <m/>
    <s v="ADMITIDO GRUPO 1"/>
    <s v="enviado"/>
    <m/>
    <m/>
    <s v="VALERYTRUJILLO112006@GMAIL.COM"/>
    <m/>
  </r>
  <r>
    <n v="17"/>
    <s v="DAVID SANTIAGO BRHAM LARA"/>
    <n v="1013106339"/>
    <x v="0"/>
    <x v="1"/>
    <n v="11"/>
    <x v="0"/>
    <m/>
    <m/>
    <m/>
    <m/>
    <m/>
    <s v="ADMITIDO GRUPO 1"/>
    <s v="enviado"/>
    <s v="david.santiago.braham@gmail.com"/>
    <s v="EPS PONAL"/>
    <s v="DAVID.SANTIAGO.BRAHAM@GMAIL.COM"/>
    <m/>
  </r>
  <r>
    <n v="18"/>
    <s v="SANTIAGO GOMEZ CORRALES"/>
    <n v="1021670731"/>
    <x v="1"/>
    <x v="1"/>
    <n v="11"/>
    <x v="0"/>
    <m/>
    <m/>
    <m/>
    <m/>
    <m/>
    <s v="ADMITIDO GRUPO 1"/>
    <s v="enviado"/>
    <m/>
    <m/>
    <s v="SANTIAGOMEZ040406@GMAIL.COM"/>
    <m/>
  </r>
  <r>
    <n v="19"/>
    <s v="NATSUMY CELESTE CARDOZO LEON"/>
    <n v="1011092029"/>
    <x v="6"/>
    <x v="1"/>
    <n v="11"/>
    <x v="1"/>
    <m/>
    <m/>
    <m/>
    <m/>
    <m/>
    <s v="ADMITIDO GRUPO 1"/>
    <s v="enviado"/>
    <s v="cardozo.leonn@gmail.com"/>
    <s v="Compensar"/>
    <s v="ZOLEYANITA@GMAIL.COM"/>
    <m/>
  </r>
  <r>
    <n v="20"/>
    <s v="DAVID FELIPE JUNCA ROMERO"/>
    <n v="1021395006"/>
    <x v="2"/>
    <x v="1"/>
    <n v="11"/>
    <x v="0"/>
    <n v="88"/>
    <n v="82"/>
    <n v="85"/>
    <n v="100"/>
    <n v="85"/>
    <s v="ADMITIDO GRUPO 1"/>
    <s v="enviado"/>
    <m/>
    <m/>
    <s v="SAHARA100301@GMAIL.COM"/>
    <m/>
  </r>
  <r>
    <n v="21"/>
    <s v="SARA ELIZABETH PULIDO BELTRAN"/>
    <n v="1011322390"/>
    <x v="7"/>
    <x v="1"/>
    <n v="11"/>
    <x v="1"/>
    <n v="87"/>
    <n v="79"/>
    <n v="83"/>
    <n v="100"/>
    <n v="83"/>
    <s v="ADMITIDO GRUPO 1"/>
    <s v="enviado"/>
    <s v="sara1990pulido@gmail.com"/>
    <s v="Famisanar"/>
    <s v="ALMACENRMD@GMAIL.COM"/>
    <m/>
  </r>
  <r>
    <n v="22"/>
    <s v="ISABELA ARCHBOLD"/>
    <n v="1014860941"/>
    <x v="8"/>
    <x v="2"/>
    <n v="9"/>
    <x v="1"/>
    <n v="73"/>
    <n v="82"/>
    <n v="77.5"/>
    <n v="100"/>
    <n v="77.5"/>
    <s v="ADMITIDO GRUPO 1"/>
    <s v="enviado"/>
    <s v="iarchbold@csfr.edu.co"/>
    <s v="Sanitas"/>
    <m/>
    <m/>
  </r>
  <r>
    <n v="23"/>
    <s v="CAROL ANDREA AROCA DURÁN"/>
    <n v="1031540531"/>
    <x v="9"/>
    <x v="2"/>
    <n v="10"/>
    <x v="1"/>
    <n v="80"/>
    <n v="82"/>
    <n v="81"/>
    <n v="100"/>
    <n v="81"/>
    <s v="ADMITIDO GRUPO 1"/>
    <s v="enviado"/>
    <s v="caaroca@csfr.edu.co "/>
    <s v="EPS Compensar"/>
    <m/>
    <m/>
  </r>
  <r>
    <n v="24"/>
    <s v="MARÍA JOSÉ LÓPEZ RUGELES"/>
    <n v="1010840777"/>
    <x v="0"/>
    <x v="2"/>
    <n v="10"/>
    <x v="1"/>
    <n v="81"/>
    <n v="80"/>
    <n v="80.5"/>
    <n v="100"/>
    <n v="80.5"/>
    <s v="ADMITIDO GRUPO 1"/>
    <s v="enviado"/>
    <s v="mjlopez@csfr.edu.co "/>
    <s v="EPS Sanitas"/>
    <m/>
    <m/>
  </r>
  <r>
    <n v="25"/>
    <s v="MARÍA PAULA DIAZ MONTEALEGRE"/>
    <n v="1034516708"/>
    <x v="1"/>
    <x v="2"/>
    <n v="10"/>
    <x v="1"/>
    <n v="79"/>
    <n v="79"/>
    <n v="79"/>
    <n v="100"/>
    <n v="79"/>
    <s v="ADMITIDO GRUPO 1"/>
    <s v="enviado"/>
    <s v="mpdiaz@csfr.edu.co "/>
    <s v="Famisanar EPS"/>
    <m/>
    <m/>
  </r>
  <r>
    <n v="26"/>
    <s v="CAMILA CORREA"/>
    <n v="1034516776"/>
    <x v="2"/>
    <x v="2"/>
    <n v="10"/>
    <x v="1"/>
    <n v="85"/>
    <n v="97"/>
    <n v="91"/>
    <n v="100"/>
    <n v="91"/>
    <s v="ADMITIDO GRUPO 1"/>
    <s v="enviado"/>
    <s v="ccorrea@csfr.edu.co "/>
    <s v="EPS Compensar"/>
    <m/>
    <m/>
  </r>
  <r>
    <n v="27"/>
    <s v="SAMUEL VILLAMIL"/>
    <n v="1034517155"/>
    <x v="3"/>
    <x v="3"/>
    <n v="9"/>
    <x v="0"/>
    <n v="7"/>
    <n v="7"/>
    <n v="7"/>
    <n v="10"/>
    <n v="70"/>
    <s v="ADMITIDO GRUPO 1"/>
    <s v="enviado"/>
    <s v="samuel.villamil@campestre.edu.co"/>
    <s v="SALUD TOTAL"/>
    <m/>
    <m/>
  </r>
  <r>
    <n v="28"/>
    <s v="SAMUEL PICO "/>
    <n v="1010962618"/>
    <x v="4"/>
    <x v="4"/>
    <n v="10"/>
    <x v="0"/>
    <n v="95"/>
    <n v="94"/>
    <n v="94.5"/>
    <n v="100"/>
    <n v="94.5"/>
    <s v="ADMITIDO GRUPO 1"/>
    <s v="enviado"/>
    <s v="sammy.pico.duran@gmail.com"/>
    <s v="Sanitas"/>
    <s v="myriam.duran.gutierrez@gmail.com"/>
    <m/>
  </r>
  <r>
    <n v="29"/>
    <s v="SANTIAGO CHACÓN GUERRERO"/>
    <n v="1021397966"/>
    <x v="5"/>
    <x v="4"/>
    <n v="10"/>
    <x v="0"/>
    <n v="89"/>
    <n v="90"/>
    <n v="89.5"/>
    <n v="100"/>
    <n v="89.5"/>
    <s v="ADMITIDO GRUPO 1"/>
    <s v="enviado"/>
    <s v="erickpascagasa007@gmail.com"/>
    <s v="Sanitas"/>
    <m/>
    <m/>
  </r>
  <r>
    <n v="30"/>
    <s v="DANIEL FELIPE PAZ SOLANO"/>
    <n v="1033097945"/>
    <x v="6"/>
    <x v="4"/>
    <n v="10"/>
    <x v="0"/>
    <n v="94"/>
    <n v="94"/>
    <n v="94"/>
    <n v="100"/>
    <n v="94"/>
    <s v="ADMITIDO GRUPO 1"/>
    <s v="enviado"/>
    <s v="dfelipepaz@gmail.com"/>
    <s v="Compensar"/>
    <m/>
    <m/>
  </r>
  <r>
    <n v="31"/>
    <s v="JUAN JOSÉ HURTADO RODRÍGUEZ"/>
    <n v="1034516372"/>
    <x v="7"/>
    <x v="4"/>
    <n v="11"/>
    <x v="0"/>
    <n v="85"/>
    <n v="94"/>
    <n v="89.5"/>
    <n v="100"/>
    <n v="89.5"/>
    <s v="ADMITIDO GRUPO 1"/>
    <s v="enviado"/>
    <s v="juanhurtador17@gmail.com"/>
    <s v="Compensar"/>
    <m/>
    <m/>
  </r>
  <r>
    <n v="32"/>
    <s v="DANIELA CASTILLO HERRERA"/>
    <n v="1013261327"/>
    <x v="3"/>
    <x v="5"/>
    <n v="9"/>
    <x v="1"/>
    <n v="7"/>
    <n v="7"/>
    <n v="7"/>
    <n v="7"/>
    <n v="100"/>
    <s v="ADMITIDO GRUPO 1"/>
    <s v="enviado"/>
    <s v="daniela.ch@gimnasiofemenino.edu.co"/>
    <s v="Famisanar"/>
    <s v="mafeherrera@hotmail.com"/>
    <m/>
  </r>
  <r>
    <n v="33"/>
    <s v="LAURA DÍAZ RIVEROS"/>
    <n v="1014859783"/>
    <x v="4"/>
    <x v="5"/>
    <n v="9"/>
    <x v="1"/>
    <n v="7"/>
    <n v="7"/>
    <n v="7"/>
    <n v="7"/>
    <n v="100"/>
    <s v="ADMITIDO GRUPO 1"/>
    <s v="enviado"/>
    <s v="Laura.dr@gimnasiofemenino.edu.co"/>
    <s v="Sanitas"/>
    <s v="clauxdiaviviana@gmail.com"/>
    <m/>
  </r>
  <r>
    <n v="34"/>
    <s v="LUISA MARÍA MORA PÉREZ"/>
    <n v="1016912400"/>
    <x v="5"/>
    <x v="5"/>
    <n v="10"/>
    <x v="1"/>
    <n v="4.7"/>
    <n v="4.0999999999999996"/>
    <n v="4.4000000000000004"/>
    <n v="5"/>
    <n v="88.000000000000014"/>
    <s v="ADMITIDO GRUPO 1"/>
    <s v="enviado"/>
    <s v="luisa.mp@gimnasiofemenino.edu.co"/>
    <s v="Aliansalud"/>
    <s v="andresmoramedina@gmail.com"/>
    <m/>
  </r>
  <r>
    <n v="35"/>
    <s v="SOFÍA MORATO LEYTON"/>
    <n v="1023082860"/>
    <x v="6"/>
    <x v="5"/>
    <n v="10"/>
    <x v="1"/>
    <n v="4.5999999999999996"/>
    <n v="4.4000000000000004"/>
    <n v="4.5"/>
    <n v="5"/>
    <n v="90"/>
    <s v="ADMITIDO GRUPO 1"/>
    <s v="enviado"/>
    <s v="sofi.ml2112@gmail.com"/>
    <s v="Sanitas"/>
    <s v="azucena_morato@hotmail.com"/>
    <m/>
  </r>
  <r>
    <n v="36"/>
    <s v="NATALIA DÍAZ RIVEROS"/>
    <n v="1014859784"/>
    <x v="7"/>
    <x v="5"/>
    <n v="9"/>
    <x v="1"/>
    <n v="7"/>
    <n v="7"/>
    <n v="7"/>
    <n v="7"/>
    <n v="100"/>
    <s v="ADMITIDO GRUPO 1"/>
    <s v="enviado"/>
    <s v="Natalia.dr@gimnasiofemenino.edu.co"/>
    <s v="Sanitas"/>
    <s v="jcdiaxhx@gmail.com"/>
    <m/>
  </r>
  <r>
    <n v="37"/>
    <s v="JUAN ESTEBAN SÁNCHEZ GARCÍA"/>
    <n v="1032797919"/>
    <x v="8"/>
    <x v="6"/>
    <n v="11"/>
    <x v="0"/>
    <n v="8"/>
    <n v="8.8000000000000007"/>
    <n v="8.4"/>
    <n v="10"/>
    <n v="84"/>
    <s v="ADMITIDO GRUPO 1"/>
    <s v="enviado"/>
    <s v="juansg1@gmoderno.co"/>
    <s v="Compensar"/>
    <s v="jksanche@yahoo.com"/>
    <m/>
  </r>
  <r>
    <n v="38"/>
    <s v="JUAN DAVID CHITIVA CEPEDA"/>
    <n v="1031610223"/>
    <x v="9"/>
    <x v="6"/>
    <n v="11"/>
    <x v="0"/>
    <n v="9.6"/>
    <n v="8.6999999999999993"/>
    <n v="9.1499999999999986"/>
    <n v="10"/>
    <n v="91.499999999999986"/>
    <s v="ADMITIDO GRUPO 1"/>
    <s v="enviado"/>
    <s v="juancc1@gmoderno.co"/>
    <s v="Alliansalud"/>
    <s v="nancycepedal@gmail.con"/>
    <m/>
  </r>
  <r>
    <n v="39"/>
    <s v="NICOLAS ELMOR NASSAR PEÑARANDA"/>
    <n v="1048065253"/>
    <x v="0"/>
    <x v="6"/>
    <n v="11"/>
    <x v="0"/>
    <n v="8.8000000000000007"/>
    <n v="9.8000000000000007"/>
    <n v="9.3000000000000007"/>
    <n v="10"/>
    <n v="93.000000000000014"/>
    <s v="ADMITIDO GRUPO 1"/>
    <s v="enviado"/>
    <s v="nicolasnp@gmoderno.co"/>
    <s v="Colsanitas"/>
    <s v="davidnassar@gmail.com"/>
    <m/>
  </r>
  <r>
    <n v="40"/>
    <s v="THOMAS BENAVIDEZ BONILLA"/>
    <n v="1011085911"/>
    <x v="1"/>
    <x v="6"/>
    <n v="10"/>
    <x v="0"/>
    <n v="8.1"/>
    <n v="9.8000000000000007"/>
    <n v="8.9499999999999993"/>
    <n v="10"/>
    <n v="89.499999999999986"/>
    <s v="ADMITIDO GRUPO 1"/>
    <s v="enviado"/>
    <s v="thomasbb@gmoderno.co"/>
    <s v="Aliansalud"/>
    <s v="young.monik@gmail.com"/>
    <m/>
  </r>
  <r>
    <n v="41"/>
    <s v="SAMUEL PARADA MARTÍNEZ"/>
    <n v="1034779997"/>
    <x v="2"/>
    <x v="7"/>
    <n v="10"/>
    <x v="0"/>
    <n v="4.8"/>
    <n v="3.9"/>
    <n v="4.3499999999999996"/>
    <n v="5"/>
    <n v="86.999999999999986"/>
    <s v="ADMITIDO GRUPO 1"/>
    <s v="enviado"/>
    <s v="samuelpm504@gmail.com"/>
    <s v="Servisalud"/>
    <s v="juliethamc@gmail.com"/>
    <m/>
  </r>
  <r>
    <n v="42"/>
    <s v="DIEGO ALEJANDRO CASTRO NAVARRETE"/>
    <n v="1027401950"/>
    <x v="3"/>
    <x v="7"/>
    <n v="10"/>
    <x v="0"/>
    <n v="4.5999999999999996"/>
    <n v="3.8"/>
    <n v="4.1999999999999993"/>
    <n v="5"/>
    <n v="83.999999999999986"/>
    <s v="ADMITIDO GRUPO 1"/>
    <s v="enviado"/>
    <s v="diego.castro950@educacionbogota.edu.co"/>
    <s v="Alianzalud"/>
    <s v="janneth.navnov@hotmail.com"/>
    <s v="SE DEBE CONFIRMAR NOMBRE DEL ESTUDIANTE, PORQUE EN EL 2O CORREO LO CAMBIARON "/>
  </r>
  <r>
    <n v="43"/>
    <s v="MARÍA FERNANDA VALERIANO PULIDO"/>
    <n v="1028481760"/>
    <x v="8"/>
    <x v="7"/>
    <n v="11"/>
    <x v="1"/>
    <n v="3.1"/>
    <n v="3.5"/>
    <n v="3.3"/>
    <n v="5"/>
    <n v="66"/>
    <s v="ADMITIDO GRUPO 1"/>
    <s v="enviado"/>
    <s v="maria.pulidomgvp@gmail.com"/>
    <s v="Famisanar"/>
    <s v="rujapuba1@hotmail.com"/>
    <m/>
  </r>
  <r>
    <n v="44"/>
    <s v="ALIX SAMANTHA FRAILE"/>
    <n v="1025323090"/>
    <x v="9"/>
    <x v="7"/>
    <n v="10"/>
    <x v="1"/>
    <n v="4.3"/>
    <n v="3.7"/>
    <n v="4"/>
    <n v="5"/>
    <n v="80"/>
    <s v="ADMITIDO GRUPO 1"/>
    <s v="enviado"/>
    <s v="alixamantha@gmail.com"/>
    <s v="Sanitas"/>
    <s v="smilenaromerog@gmail.com"/>
    <m/>
  </r>
  <r>
    <n v="45"/>
    <s v="NELSON FELIPE CELIS DIAZ "/>
    <n v="1023082929"/>
    <x v="4"/>
    <x v="8"/>
    <n v="10"/>
    <x v="0"/>
    <n v="5"/>
    <n v="6"/>
    <n v="5.5"/>
    <n v="7"/>
    <n v="78.571428571428569"/>
    <s v="ADMITIDO GRUPO 1"/>
    <s v="enviado"/>
    <s v="nelsoncelis@englishschool.edu.co"/>
    <s v="Sanitas"/>
    <s v="deyaniradiaz@englishschool.edu.co"/>
    <m/>
  </r>
  <r>
    <n v="46"/>
    <s v="ALEJANDRO CASTRO VELASCO"/>
    <n v="1021633970"/>
    <x v="5"/>
    <x v="8"/>
    <n v="9"/>
    <x v="0"/>
    <n v="4"/>
    <n v="5"/>
    <n v="4.5"/>
    <n v="7"/>
    <n v="64.285714285714292"/>
    <s v="ADMITIDO GRUPO 1"/>
    <s v="enviado"/>
    <s v="alejandrocastro@englishschool.edu.co"/>
    <s v="Compensar"/>
    <s v="carlosmelo@englishschool.edu.co"/>
    <m/>
  </r>
  <r>
    <n v="47"/>
    <s v="MARÍA CAMILA NIETO BLANKINSHIP"/>
    <n v="1023085538"/>
    <x v="0"/>
    <x v="8"/>
    <n v="10"/>
    <x v="1"/>
    <n v="5"/>
    <s v="na"/>
    <n v="5"/>
    <n v="7"/>
    <n v="71.428571428571431"/>
    <s v="ADMITIDO GRUPO 1"/>
    <s v="enviado"/>
    <s v="marianieto@englishschool.edu.co"/>
    <s v="SURA"/>
    <s v="leidyblankinship@englishschool.edu.co"/>
    <m/>
  </r>
  <r>
    <n v="48"/>
    <s v="JUAN ESTEBAN GEIRINGER"/>
    <n v="1034517162"/>
    <x v="6"/>
    <x v="9"/>
    <n v="11"/>
    <x v="0"/>
    <n v="4.5"/>
    <n v="4.5"/>
    <n v="4.5"/>
    <n v="5"/>
    <n v="90"/>
    <s v="ADMITIDO GRUPO 1"/>
    <s v="enviado"/>
    <m/>
    <s v="Aliansalud"/>
    <s v="engineersusana@gmail.com"/>
    <m/>
  </r>
  <r>
    <n v="49"/>
    <s v="ALAN FRANCISCO VIVAS MUÑOZ"/>
    <n v="1027151996"/>
    <x v="7"/>
    <x v="9"/>
    <n v="9"/>
    <x v="0"/>
    <n v="4.5"/>
    <n v="3.7"/>
    <n v="4.0999999999999996"/>
    <n v="5"/>
    <n v="81.999999999999986"/>
    <s v="ADMITIDO GRUPO 1"/>
    <s v="enviado"/>
    <m/>
    <s v="Compensar"/>
    <s v="dianamilena.vivas@gmail.com"/>
    <m/>
  </r>
  <r>
    <n v="50"/>
    <s v="LUISA MARÍA MOSQUERA MARTÍNEZ"/>
    <n v="1010963620"/>
    <x v="1"/>
    <x v="9"/>
    <n v="9"/>
    <x v="1"/>
    <n v="5"/>
    <n v="4.4000000000000004"/>
    <n v="4.7"/>
    <n v="5"/>
    <n v="94"/>
    <s v="ADMITIDO GRUPO 1"/>
    <s v="enviado"/>
    <m/>
    <s v="Sanitas"/>
    <s v="mariangel27@gmail.com"/>
    <m/>
  </r>
  <r>
    <n v="51"/>
    <s v="MARÍA CAMILA RODRÍGUEZ JIMÉNEZ"/>
    <n v="1034577741"/>
    <x v="2"/>
    <x v="9"/>
    <n v="9"/>
    <x v="1"/>
    <n v="4.5999999999999996"/>
    <n v="4.8"/>
    <n v="4.6999999999999993"/>
    <n v="5"/>
    <n v="93.999999999999986"/>
    <s v="ADMITIDO GRUPO 1"/>
    <s v="enviado"/>
    <m/>
    <s v="SALUD TOTAL"/>
    <s v="paulac80@hotmail.com"/>
    <m/>
  </r>
  <r>
    <n v="52"/>
    <s v="MARÍA ANDREA CORTÉS MOSQUERA"/>
    <n v="1010961769"/>
    <x v="3"/>
    <x v="9"/>
    <n v="10"/>
    <x v="1"/>
    <n v="4.0999999999999996"/>
    <n v="3.6"/>
    <n v="3.8499999999999996"/>
    <n v="5"/>
    <n v="76.999999999999986"/>
    <s v="ADMITIDO GRUPO 1"/>
    <s v="enviado"/>
    <m/>
    <s v="Sanitas"/>
    <s v="azucenamm69@gmail.com"/>
    <m/>
  </r>
  <r>
    <n v="53"/>
    <s v="SARA DANIELA RIAÑO HINESTROZA"/>
    <n v="1028480296"/>
    <x v="4"/>
    <x v="10"/>
    <n v="11"/>
    <x v="1"/>
    <m/>
    <m/>
    <m/>
    <m/>
    <m/>
    <s v="ADMITIDO GRUPO 1"/>
    <s v="enviado"/>
    <s v="saritad.riano@gmail.com"/>
    <s v="Servisalud"/>
    <s v="lytana16@gmail.com"/>
    <m/>
  </r>
  <r>
    <n v="54"/>
    <s v="VALENTINA GELVEZ TORRES"/>
    <n v="1024478736"/>
    <x v="5"/>
    <x v="10"/>
    <n v="11"/>
    <x v="1"/>
    <m/>
    <m/>
    <m/>
    <m/>
    <m/>
    <s v="ADMITIDO GRUPO 1"/>
    <s v="enviado"/>
    <s v="valentgel@gmail.com"/>
    <s v="Sanitas"/>
    <s v="johis731@gmail.com"/>
    <m/>
  </r>
  <r>
    <n v="55"/>
    <s v="DANIEL FERNANDO CASTRO CHACON"/>
    <n v="1014977577"/>
    <x v="8"/>
    <x v="10"/>
    <n v="11"/>
    <x v="0"/>
    <m/>
    <m/>
    <m/>
    <m/>
    <m/>
    <s v="ADMITIDO GRUPO 1"/>
    <s v="enviado"/>
    <s v="danielfcchacon@gmail.com"/>
    <s v="Sanitas"/>
    <s v="juanfercas2022@gmail.com"/>
    <m/>
  </r>
  <r>
    <n v="56"/>
    <s v="KEVIN MATEO PEÑA RODRIGUEZ"/>
    <n v="1034516951"/>
    <x v="9"/>
    <x v="10"/>
    <n v="11"/>
    <x v="0"/>
    <m/>
    <m/>
    <m/>
    <m/>
    <m/>
    <s v="ADMITIDO GRUPO 1"/>
    <s v="enviado"/>
    <s v="kevmapero@gmail.com"/>
    <s v="Compensar"/>
    <s v="luisalvaro3@gmail.com"/>
    <m/>
  </r>
  <r>
    <n v="57"/>
    <s v="ANNIE SOFIA GONZALEZ MONTES"/>
    <n v="1141314308"/>
    <x v="6"/>
    <x v="10"/>
    <n v="11"/>
    <x v="1"/>
    <m/>
    <m/>
    <m/>
    <m/>
    <m/>
    <s v="ADMITIDO GRUPO 1"/>
    <s v="enviado"/>
    <s v="anniesofia2573@gmail.com"/>
    <s v="Famisanar"/>
    <s v="plendymontes@gmail.com"/>
    <m/>
  </r>
  <r>
    <n v="58"/>
    <s v="MIGUEL ANGEL CASTELLANOS FONTECHA"/>
    <n v="1145924881"/>
    <x v="0"/>
    <x v="10"/>
    <n v="9"/>
    <x v="0"/>
    <n v="95"/>
    <n v="100"/>
    <n v="97.5"/>
    <n v="100"/>
    <n v="97.5"/>
    <s v="ADMITIDO GRUPO 1"/>
    <s v="enviado"/>
    <s v="miguelangel.castellanos0307@gmail.com"/>
    <s v="SURA"/>
    <s v="nubiastellaf@yahoo.com"/>
    <m/>
  </r>
  <r>
    <n v="59"/>
    <s v="ISAAC KIM"/>
    <n v="665101"/>
    <x v="1"/>
    <x v="10"/>
    <n v="10"/>
    <x v="0"/>
    <n v="87"/>
    <n v="94"/>
    <n v="90.5"/>
    <n v="100"/>
    <n v="90.5"/>
    <s v="ADMITIDO GRUPO 1"/>
    <s v="enviado"/>
    <s v="isaac7042400@gmail.com"/>
    <s v="SURA"/>
    <s v="alecris70@hotmail.com"/>
    <m/>
  </r>
  <r>
    <n v="60"/>
    <s v="GABRIELA LOPEZ SANCHEZ"/>
    <n v="1016595972"/>
    <x v="7"/>
    <x v="10"/>
    <n v="10"/>
    <x v="1"/>
    <n v="94"/>
    <n v="87"/>
    <n v="90.5"/>
    <n v="100"/>
    <n v="90.5"/>
    <s v="ADMITIDO GRUPO 1"/>
    <s v="enviado"/>
    <s v="gabyls1372@gmail.com"/>
    <s v="Famisanar"/>
    <s v="daloni84@gmail.com"/>
    <m/>
  </r>
  <r>
    <n v="61"/>
    <s v="SOFIA ALEJANDRA ROLON PELAEZ"/>
    <n v="1011322757"/>
    <x v="8"/>
    <x v="10"/>
    <n v="10"/>
    <x v="1"/>
    <n v="93"/>
    <n v="85"/>
    <n v="89"/>
    <n v="100"/>
    <n v="89"/>
    <s v="ADMITIDO GRUPO 1"/>
    <s v="enviado"/>
    <s v="sofia.rolon.0609@gmail.com"/>
    <s v="Compensar"/>
    <s v="rrolond@gmail.com"/>
    <m/>
  </r>
  <r>
    <n v="62"/>
    <s v="JOHAN SEBASTIAN GONZALEZ VARGAS"/>
    <n v="1000594810"/>
    <x v="2"/>
    <x v="11"/>
    <n v="11"/>
    <x v="0"/>
    <m/>
    <m/>
    <m/>
    <m/>
    <m/>
    <s v="ADMITIDO GRUPO 1"/>
    <s v="enviado"/>
    <m/>
    <m/>
    <s v="johan.gonzalez@heladiamejia.edu.co"/>
    <m/>
  </r>
  <r>
    <n v="63"/>
    <s v="JUAN NICOLAS ACEVEDO BERNAL"/>
    <n v="1016942562"/>
    <x v="3"/>
    <x v="11"/>
    <n v="11"/>
    <x v="0"/>
    <m/>
    <m/>
    <m/>
    <m/>
    <m/>
    <s v="ADMITIDO GRUPO 1"/>
    <s v="enviado"/>
    <m/>
    <m/>
    <s v="yinethb026@yahoo.es"/>
    <m/>
  </r>
  <r>
    <n v="64"/>
    <s v="SANTIAGO ACUÑA MONGUA"/>
    <n v="1028480283"/>
    <x v="4"/>
    <x v="11"/>
    <n v="11"/>
    <x v="0"/>
    <m/>
    <m/>
    <m/>
    <m/>
    <m/>
    <s v="ADMITIDO GRUPO 1"/>
    <s v="enviado"/>
    <m/>
    <m/>
    <s v="luzangelamongua@gmail.com"/>
    <m/>
  </r>
  <r>
    <n v="65"/>
    <s v="JHON ALEJANDRO VELANDIA JUNGUITO"/>
    <n v="104396278"/>
    <x v="5"/>
    <x v="11"/>
    <n v="11"/>
    <x v="0"/>
    <m/>
    <m/>
    <m/>
    <m/>
    <m/>
    <s v="ADMITIDO GRUPO 1"/>
    <s v="enviado"/>
    <m/>
    <m/>
    <s v="marthajunguito.mj@gmail.com"/>
    <m/>
  </r>
  <r>
    <n v="66"/>
    <s v="CARLOS SANTIAGO LOPEZ CRISTANCHO"/>
    <n v="1026252173"/>
    <x v="6"/>
    <x v="11"/>
    <n v="11"/>
    <x v="0"/>
    <m/>
    <m/>
    <m/>
    <m/>
    <m/>
    <s v="ADMITIDO GRUPO 1"/>
    <s v="enviado"/>
    <m/>
    <m/>
    <s v="carlozco2004@gmail.com"/>
    <m/>
  </r>
  <r>
    <n v="67"/>
    <s v="DENNIS JUANITA RINCON CORONADO"/>
    <n v="1014737322"/>
    <x v="9"/>
    <x v="11"/>
    <n v="11"/>
    <x v="1"/>
    <m/>
    <m/>
    <m/>
    <m/>
    <m/>
    <s v="ADMITIDO GRUPO 1"/>
    <s v="enviado"/>
    <m/>
    <m/>
    <s v="ddenisjuanita@hotmail.com"/>
    <m/>
  </r>
  <r>
    <n v="68"/>
    <s v="SARA DANIELA LETRADO CORREDOR"/>
    <n v="1032677941"/>
    <x v="0"/>
    <x v="11"/>
    <n v="11"/>
    <x v="1"/>
    <m/>
    <m/>
    <m/>
    <m/>
    <m/>
    <s v="ADMITIDO GRUPO 1"/>
    <s v="enviado"/>
    <m/>
    <m/>
    <s v="paomaranhata@hotmail.es"/>
    <m/>
  </r>
  <r>
    <n v="69"/>
    <s v="DAVID GUILLERMO CADENA MORENO"/>
    <n v="1105928516"/>
    <x v="7"/>
    <x v="11"/>
    <n v="11"/>
    <x v="0"/>
    <m/>
    <m/>
    <m/>
    <m/>
    <m/>
    <s v="ADMITIDO GRUPO 1"/>
    <s v="enviado"/>
    <m/>
    <m/>
    <s v="jcadena6@yahoo.com"/>
    <m/>
  </r>
  <r>
    <n v="70"/>
    <s v="JUAN JOSE CADENA MORENO"/>
    <n v="1105928515"/>
    <x v="8"/>
    <x v="11"/>
    <n v="11"/>
    <x v="0"/>
    <m/>
    <m/>
    <m/>
    <m/>
    <m/>
    <s v="ADMITIDO GRUPO 1"/>
    <s v="enviado"/>
    <m/>
    <m/>
    <s v="jcadena6@yahoo.com"/>
    <m/>
  </r>
  <r>
    <n v="71"/>
    <s v="VALENTINA CABALLERO BUJATO"/>
    <n v="1139427218"/>
    <x v="1"/>
    <x v="11"/>
    <n v="10"/>
    <x v="1"/>
    <n v="3.8"/>
    <n v="4.5"/>
    <n v="4.1500000000000004"/>
    <n v="5"/>
    <n v="83.000000000000014"/>
    <s v="ADMITIDO GRUPO 2"/>
    <s v="enviado"/>
    <m/>
    <m/>
    <s v="bujati31@hotmail.com"/>
    <m/>
  </r>
  <r>
    <n v="74"/>
    <s v="YENIFER VERA ARAGON"/>
    <n v="1073672607"/>
    <x v="2"/>
    <x v="11"/>
    <n v="10"/>
    <x v="1"/>
    <n v="4"/>
    <n v="4"/>
    <n v="4"/>
    <n v="5"/>
    <n v="80"/>
    <s v="ADMITIDO GRUPO 2"/>
    <s v="enviado"/>
    <m/>
    <m/>
    <s v="veraaragonyenife0416@gmail.com"/>
    <m/>
  </r>
  <r>
    <n v="77"/>
    <s v="NICOLLE ALEJANDRA BARBOSA VIANA"/>
    <n v="1016727491"/>
    <x v="3"/>
    <x v="11"/>
    <n v="10"/>
    <x v="1"/>
    <n v="3.8"/>
    <n v="4.5"/>
    <n v="4.1500000000000004"/>
    <n v="5"/>
    <n v="83.000000000000014"/>
    <s v="ADMITIDO GRUPO 2"/>
    <s v="enviado"/>
    <m/>
    <m/>
    <s v="villamilmaikol81@gmail.com"/>
    <m/>
  </r>
  <r>
    <n v="78"/>
    <s v="MARIA FERNANDA NIETO GONZALEZ"/>
    <n v="1031808938"/>
    <x v="4"/>
    <x v="11"/>
    <n v="10"/>
    <x v="1"/>
    <n v="4.5"/>
    <n v="3.4"/>
    <n v="3.95"/>
    <n v="5"/>
    <n v="79"/>
    <s v="ADMITIDO GRUPO 2"/>
    <s v="enviado"/>
    <m/>
    <m/>
    <s v="gloria60783@gmail.com"/>
    <m/>
  </r>
  <r>
    <n v="79"/>
    <s v="DECSI BANESA SOCHA"/>
    <n v="1029142614"/>
    <x v="5"/>
    <x v="11"/>
    <n v="10"/>
    <x v="1"/>
    <n v="3.1"/>
    <n v="3.8"/>
    <n v="3.45"/>
    <n v="5"/>
    <n v="69"/>
    <s v="ADMITIDO GRUPO 2"/>
    <s v="enviado"/>
    <m/>
    <m/>
    <s v="banesita234@gmail.com"/>
    <m/>
  </r>
  <r>
    <n v="80"/>
    <s v="NICOLLE JULIANA GARAVITO VILLAMIL"/>
    <n v="1023163494"/>
    <x v="6"/>
    <x v="12"/>
    <n v="11"/>
    <x v="1"/>
    <n v="9.5"/>
    <n v="9.6999999999999993"/>
    <n v="9.6"/>
    <n v="10"/>
    <n v="96"/>
    <s v="ADMITIDO GRUPO 2"/>
    <s v="enviado"/>
    <m/>
    <m/>
    <s v="yolanda.villamil@liceosejercito.edu.co"/>
    <m/>
  </r>
  <r>
    <n v="82"/>
    <s v="ASHLEY MARÍA SISA JIMÉNEZ "/>
    <n v="1034779520"/>
    <x v="7"/>
    <x v="12"/>
    <n v="11"/>
    <x v="1"/>
    <n v="7.2"/>
    <n v="8.1"/>
    <n v="7.65"/>
    <n v="10"/>
    <n v="76.5"/>
    <s v="ADMITIDO GRUPO 2"/>
    <s v="enviado"/>
    <m/>
    <m/>
    <s v="ashley1305@gmail.com"/>
    <m/>
  </r>
  <r>
    <n v="83"/>
    <s v="JACOBO RIM CARVAJAL "/>
    <n v="1023083204"/>
    <x v="9"/>
    <x v="12"/>
    <n v="11"/>
    <x v="0"/>
    <n v="8.6"/>
    <n v="9.5"/>
    <n v="9.0500000000000007"/>
    <n v="10"/>
    <n v="90.500000000000014"/>
    <s v="ADMITIDO GRUPO 2"/>
    <s v="enviado"/>
    <m/>
    <m/>
    <s v="luzmila_gamba@hotmail.com"/>
    <m/>
  </r>
  <r>
    <n v="84"/>
    <s v="PAULA VANESSA VERA CARO"/>
    <n v="1031643024"/>
    <x v="8"/>
    <x v="12"/>
    <n v="11"/>
    <x v="1"/>
    <n v="8.1"/>
    <n v="9.5"/>
    <n v="8.8000000000000007"/>
    <n v="10"/>
    <n v="88.000000000000014"/>
    <s v="ADMITIDO GRUPO 2"/>
    <s v="enviado"/>
    <m/>
    <m/>
    <s v="pvverac2022cbp@liceosejercito.edu.co"/>
    <m/>
  </r>
  <r>
    <n v="86"/>
    <s v="MAIRA ALEJANDRA MORALES VILLARRAGA "/>
    <n v="1016713779"/>
    <x v="9"/>
    <x v="12"/>
    <n v="11"/>
    <x v="1"/>
    <n v="7.6"/>
    <n v="7.8"/>
    <n v="7.6999999999999993"/>
    <n v="10"/>
    <n v="76.999999999999986"/>
    <s v="ADMITIDO GRUPO 2"/>
    <s v="enviado"/>
    <m/>
    <m/>
    <s v="ana.200507@gmail.com"/>
    <m/>
  </r>
  <r>
    <n v="88"/>
    <s v="CRISTIAN CAMILO CORDOBA MORENO "/>
    <n v="1034282458"/>
    <x v="0"/>
    <x v="12"/>
    <n v="11"/>
    <x v="0"/>
    <n v="7.7"/>
    <n v="8.9"/>
    <n v="8.3000000000000007"/>
    <n v="10"/>
    <n v="83.000000000000014"/>
    <s v="ADMITIDO GRUPO 2"/>
    <s v="enviado"/>
    <m/>
    <m/>
    <s v="pilarvictoriam@gmail.com"/>
    <m/>
  </r>
  <r>
    <n v="93"/>
    <s v="JUAN DAVID BERMÚDEZ"/>
    <n v="1141715139"/>
    <x v="1"/>
    <x v="13"/>
    <n v="9"/>
    <x v="0"/>
    <n v="3.8"/>
    <n v="4.5999999999999996"/>
    <n v="4.1999999999999993"/>
    <n v="5"/>
    <n v="83.999999999999986"/>
    <s v="ADMITIDO GRUPO 2"/>
    <s v="enviado"/>
    <m/>
    <s v="Compensar"/>
    <s v="daber82@gmail.com"/>
    <m/>
  </r>
  <r>
    <n v="94"/>
    <s v="CRISTIAN DAVID VELOSA MUÑOZ"/>
    <n v="1013037133"/>
    <x v="2"/>
    <x v="13"/>
    <n v="11"/>
    <x v="0"/>
    <n v="4.5"/>
    <n v="3.9"/>
    <n v="4.2"/>
    <n v="5"/>
    <n v="84"/>
    <s v="ADMITIDO GRUPO 2"/>
    <s v="enviado"/>
    <m/>
    <m/>
    <s v="jorgem.velosa@yahoo.es"/>
    <m/>
  </r>
  <r>
    <n v="96"/>
    <s v="LAURA RINCÓN SUÁREZ"/>
    <n v="1031648468"/>
    <x v="0"/>
    <x v="13"/>
    <n v="10"/>
    <x v="1"/>
    <s v="ok"/>
    <s v="ok"/>
    <s v="ok"/>
    <s v="ok"/>
    <s v="ok"/>
    <s v="ADMITIDO GRUPO 2"/>
    <s v="enviado"/>
    <m/>
    <m/>
    <s v="clamigs2006@hotmail.com"/>
    <m/>
  </r>
  <r>
    <n v="97"/>
    <s v="JUAN JOSÉ CUJAR ARÉVALO"/>
    <n v="1013263101"/>
    <x v="3"/>
    <x v="13"/>
    <n v="9"/>
    <x v="0"/>
    <n v="3.9"/>
    <n v="4.0999999999999996"/>
    <n v="4"/>
    <n v="5"/>
    <n v="80"/>
    <s v="ADMITIDO GRUPO 2"/>
    <s v="enviado"/>
    <s v="pachicujar@gmail.com"/>
    <s v="Compensar"/>
    <s v="ccujar77@hotmail.com"/>
    <m/>
  </r>
  <r>
    <n v="98"/>
    <s v="ISABELLA ORTIZ CELIS"/>
    <n v="1011090212"/>
    <x v="1"/>
    <x v="13"/>
    <n v="10"/>
    <x v="1"/>
    <s v="ok"/>
    <s v="ok"/>
    <s v="ok"/>
    <s v="ok"/>
    <s v="ok"/>
    <s v="ADMITIDO GRUPO 2"/>
    <s v="enviado"/>
    <m/>
    <m/>
    <s v="mcelis98@hotmail.com"/>
    <m/>
  </r>
  <r>
    <n v="99"/>
    <s v="JOSÉ ALEXANDER PUCHE"/>
    <n v="1062430749"/>
    <x v="4"/>
    <x v="14"/>
    <n v="11"/>
    <x v="0"/>
    <n v="4.2"/>
    <n v="3.98"/>
    <n v="4.09"/>
    <n v="5"/>
    <n v="81.8"/>
    <s v="ADMITIDO GRUPO 2"/>
    <s v="enviado"/>
    <m/>
    <m/>
    <s v="luzceliz.pp2617@gmail.com"/>
    <m/>
  </r>
  <r>
    <n v="100"/>
    <s v="SEBASTIAN PAMPLONA VARGAS"/>
    <n v="1013111387"/>
    <x v="5"/>
    <x v="14"/>
    <n v="10"/>
    <x v="0"/>
    <n v="4.54"/>
    <n v="4.38"/>
    <n v="4.46"/>
    <n v="5"/>
    <n v="89.2"/>
    <s v="ADMITIDO GRUPO 2"/>
    <s v="enviado"/>
    <m/>
    <m/>
    <s v="willintong9@gmail.com"/>
    <m/>
  </r>
  <r>
    <n v="101"/>
    <s v="JUNIOR ALBERTO NEGRETE MACHADO "/>
    <n v="1067163384"/>
    <x v="6"/>
    <x v="14"/>
    <n v="10"/>
    <x v="0"/>
    <n v="4.55"/>
    <n v="4.9400000000000004"/>
    <n v="4.7450000000000001"/>
    <n v="5"/>
    <n v="94.9"/>
    <s v="ADMITIDO GRUPO 2"/>
    <s v="enviado"/>
    <m/>
    <m/>
    <s v="nadysmachado00@gmail.com"/>
    <m/>
  </r>
  <r>
    <n v="103"/>
    <s v="ALLISON YERALDINE BARRERA  LAVERDE"/>
    <n v="1013115630"/>
    <x v="2"/>
    <x v="14"/>
    <n v="10"/>
    <x v="1"/>
    <s v="ok"/>
    <s v="ok"/>
    <s v="ok"/>
    <s v="ok"/>
    <s v="ok"/>
    <s v="ADMITIDO GRUPO 2"/>
    <s v="enviado"/>
    <m/>
    <m/>
    <s v="marilav82@gmail.com"/>
    <m/>
  </r>
  <r>
    <n v="104"/>
    <s v=" MICHAEL DAVID URREGO PIRAQUIVE"/>
    <n v="1034400592"/>
    <x v="7"/>
    <x v="14"/>
    <n v="10"/>
    <x v="0"/>
    <n v="4.46"/>
    <n v="4.7699999999999996"/>
    <n v="4.6150000000000002"/>
    <n v="5"/>
    <n v="92.3"/>
    <s v="ADMITIDO GRUPO 2"/>
    <s v="enviado"/>
    <m/>
    <m/>
    <s v="misach11@hotmail.com"/>
    <m/>
  </r>
  <r>
    <n v="105"/>
    <s v="SANTIAGO ALAPE ALFONSO "/>
    <n v="1028480305"/>
    <x v="8"/>
    <x v="14"/>
    <n v="11"/>
    <x v="0"/>
    <n v="4.3600000000000003"/>
    <n v="4.67"/>
    <n v="4.5150000000000006"/>
    <n v="5"/>
    <n v="90.300000000000011"/>
    <s v="ADMITIDO GRUPO 2"/>
    <s v="enviado"/>
    <m/>
    <m/>
    <s v="norasan-30@hotmail.com"/>
    <m/>
  </r>
  <r>
    <n v="107"/>
    <s v="KEVIN SANTIAGO AVILA MOSQUERA"/>
    <n v="1011324268"/>
    <x v="9"/>
    <x v="14"/>
    <n v="9"/>
    <x v="0"/>
    <n v="4.3899999999999997"/>
    <n v="4.46"/>
    <n v="4.4249999999999998"/>
    <n v="5"/>
    <n v="88.5"/>
    <s v="ADMITIDO GRUPO 2"/>
    <s v="enviado"/>
    <m/>
    <m/>
    <s v="isabelmb611@hotmail.com"/>
    <m/>
  </r>
  <r>
    <n v="108"/>
    <s v="DANNA VALENTINA VERA MENDOZA"/>
    <n v="1092535212"/>
    <x v="3"/>
    <x v="14"/>
    <n v="9"/>
    <x v="1"/>
    <n v="4.45"/>
    <n v="4.7"/>
    <n v="4.5750000000000002"/>
    <n v="5"/>
    <n v="91.5"/>
    <s v="ADMITIDO GRUPO 2"/>
    <s v="enviado"/>
    <m/>
    <m/>
    <s v="km.mendoza82@hotmail.com"/>
    <m/>
  </r>
  <r>
    <n v="111"/>
    <s v="CINDY KATHERINE BARON RAMIREZ"/>
    <n v="1034280245"/>
    <x v="4"/>
    <x v="15"/>
    <n v="11"/>
    <x v="1"/>
    <s v="nd"/>
    <s v="nd"/>
    <m/>
    <m/>
    <m/>
    <s v="ADMITIDO GRUPO 2"/>
    <s v="enviado"/>
    <m/>
    <m/>
    <s v="BARONKATHERINE769@GMAIL.COM"/>
    <m/>
  </r>
  <r>
    <n v="114"/>
    <s v="LEKIAM VIRGINIA CABELLO SOLORZANO"/>
    <n v="774042"/>
    <x v="5"/>
    <x v="15"/>
    <n v="11"/>
    <x v="1"/>
    <s v="nd"/>
    <s v="nd"/>
    <m/>
    <m/>
    <m/>
    <s v="ADMITIDO GRUPO 2"/>
    <s v="enviado"/>
    <m/>
    <m/>
    <s v="vsolorzano@gmail.com"/>
    <m/>
  </r>
  <r>
    <n v="118"/>
    <s v="LUISA FERNANDA MARTINEZ MONTIEL"/>
    <n v="101051396"/>
    <x v="6"/>
    <x v="15"/>
    <n v="11"/>
    <x v="1"/>
    <s v="nd"/>
    <s v="nd"/>
    <m/>
    <m/>
    <m/>
    <s v="ADMITIDO GRUPO 2"/>
    <s v="enviado"/>
    <m/>
    <m/>
    <s v="fer95824@gmail.cm"/>
    <m/>
  </r>
  <r>
    <n v="119"/>
    <s v="CRISTAL MARIANA MAYORGA SANCHEZ"/>
    <n v="1141314542"/>
    <x v="7"/>
    <x v="15"/>
    <n v="11"/>
    <x v="1"/>
    <s v="nd"/>
    <s v="nd"/>
    <m/>
    <m/>
    <m/>
    <s v="ADMITIDO GRUPO 2"/>
    <s v="enviado"/>
    <m/>
    <m/>
    <s v="krixtal2016@outlook.com"/>
    <m/>
  </r>
  <r>
    <n v="120"/>
    <s v="MARIANA BÁRCENAS SALGADO"/>
    <n v="1025060674"/>
    <x v="8"/>
    <x v="8"/>
    <n v="11"/>
    <x v="1"/>
    <s v="nd"/>
    <s v="nd"/>
    <m/>
    <m/>
    <m/>
    <s v="ADMITIDO GRUPO 2"/>
    <s v="enviado"/>
    <s v="marianabarcenas@englishschool.edu.co"/>
    <s v="Sanitas"/>
    <s v="edmarsalgado@englishschool.edu.co"/>
    <m/>
  </r>
  <r>
    <n v="121"/>
    <s v="ISABELLA CARDONA HERRERA"/>
    <n v="1127228256"/>
    <x v="9"/>
    <x v="8"/>
    <n v="11"/>
    <x v="1"/>
    <s v="nd"/>
    <s v="nd"/>
    <m/>
    <m/>
    <m/>
    <s v="ADMITIDO GRUPO 2"/>
    <s v="enviado"/>
    <s v="isabellacardona@englishschool.edu.co"/>
    <s v="Sanitas"/>
    <s v="ednaherrera@englishschool.edu.co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3B0DD4-2AF7-41A8-B5BF-ACE4D23B908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X22" firstHeaderRow="1" firstDataRow="3" firstDataCol="1"/>
  <pivotFields count="18">
    <pivotField dataField="1" showAll="0"/>
    <pivotField showAll="0"/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8">
        <item x="0"/>
        <item x="12"/>
        <item x="13"/>
        <item m="1" x="16"/>
        <item x="1"/>
        <item x="11"/>
        <item x="14"/>
        <item x="2"/>
        <item x="3"/>
        <item x="4"/>
        <item x="9"/>
        <item x="5"/>
        <item x="6"/>
        <item x="7"/>
        <item x="10"/>
        <item x="15"/>
        <item x="8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7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2">
    <field x="6"/>
    <field x="3"/>
  </colFields>
  <colItems count="2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colItems>
  <dataFields count="1">
    <dataField name="Count of NUMERO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2750C-EB55-4367-B7FA-F1D47BFF1EE1}" name="Table1" displayName="Table1" ref="A1:T102" totalsRowShown="0" headerRowDxfId="376" dataDxfId="375">
  <autoFilter ref="A1:T102" xr:uid="{9EF2750C-EB55-4367-B7FA-F1D47BFF1EE1}">
    <filterColumn colId="2">
      <colorFilter dxfId="0"/>
    </filterColumn>
  </autoFilter>
  <sortState xmlns:xlrd2="http://schemas.microsoft.com/office/spreadsheetml/2017/richdata2" ref="A53:T53">
    <sortCondition ref="C1:C102"/>
  </sortState>
  <tableColumns count="20">
    <tableColumn id="1" xr3:uid="{6B3B28D2-E756-4920-A57C-AA74B17F0DE8}" name="NUMERO" dataDxfId="374"/>
    <tableColumn id="18" xr3:uid="{72B6E1C5-CE44-4BF1-806A-D9FB4960DD8A}" name="CSBRIDGE SEC" dataDxfId="373"/>
    <tableColumn id="23" xr3:uid="{5780B7AD-876D-4723-A18A-5BC34CA7D902}" name="ESTUDIANTE" dataDxfId="372"/>
    <tableColumn id="4" xr3:uid="{42AA9D7A-073C-4FF7-8A20-DC3B04A803C0}" name="Asistió" dataDxfId="371"/>
    <tableColumn id="3" xr3:uid="{CE842CE9-3DAF-42B9-A886-CA0F0B9AB1A6}" name="Falta por consentimiento" dataDxfId="370"/>
    <tableColumn id="21" xr3:uid="{D600A0C9-2A1C-41A1-A5B7-0198260C257E}" name="DOCUMENTO " dataDxfId="369"/>
    <tableColumn id="5" xr3:uid="{20648508-4A70-4AC2-B75C-691E1561D957}" name="GENERO" dataDxfId="368"/>
    <tableColumn id="20" xr3:uid="{93D8B9F8-49B3-4B64-8DA6-318BE519EB1D}" name="COLEGIO" dataDxfId="367"/>
    <tableColumn id="19" xr3:uid="{5FD57622-8C18-4CC5-8382-49D6D06E5BDE}" name="GRADO" dataDxfId="366"/>
    <tableColumn id="7" xr3:uid="{3455F07A-F5EC-4DA4-BB64-30E7731F90B8}" name="EMAIL ESTUDIANTE" dataDxfId="365"/>
    <tableColumn id="8" xr3:uid="{362FE3C9-1AB6-4DEA-B95D-97C8CEF396FC}" name="CORREO ACUDIENTE" dataDxfId="364"/>
    <tableColumn id="9" xr3:uid="{BC45AD54-32A9-45DB-A575-4E36954C52C8}" name="ESPAÑOL" dataDxfId="363"/>
    <tableColumn id="10" xr3:uid="{743B3F3E-4EA8-4491-A93E-279EDC567A5B}" name="MATEMATICAS" dataDxfId="362"/>
    <tableColumn id="11" xr3:uid="{E5873148-41FF-43E1-8E73-3411ACE54A20}" name="PROMEDIO NOTAS" dataDxfId="361"/>
    <tableColumn id="12" xr3:uid="{0DA87F5E-13C4-49F3-A69B-05B234F68134}" name="ESCALA" dataDxfId="360"/>
    <tableColumn id="13" xr3:uid="{E03310D0-1908-4780-BE08-2516AF9FBA12}" name="PUNTAJE" dataDxfId="359"/>
    <tableColumn id="15" xr3:uid="{039C4CBE-1B07-48ED-9017-8388E6E6F51F}" name="RESULTADO" dataDxfId="358"/>
    <tableColumn id="17" xr3:uid="{AFDC0E2B-ABD9-4EA1-B9F6-D4D652283577}" name="EMAIL CONFIRMACION " dataDxfId="357"/>
    <tableColumn id="2" xr3:uid="{8B96CD70-62CD-7F46-84D2-0690E0B10A87}" name="EPS" dataDxfId="356"/>
    <tableColumn id="6" xr3:uid="{569277A6-0F31-5546-B127-1B8235355D15}" name="Comentarios" dataDxfId="35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AE1683-D21F-49A3-80E3-C5BD41EBD291}" name="Table3" displayName="Table3" ref="A1:D11" totalsRowShown="0" headerRowDxfId="354">
  <autoFilter ref="A1:D11" xr:uid="{E0AE1683-D21F-49A3-80E3-C5BD41EBD291}"/>
  <tableColumns count="4">
    <tableColumn id="1" xr3:uid="{4613492E-E4B9-4EB9-9F2B-5D33E508CD50}" name="NUMBER" dataDxfId="353"/>
    <tableColumn id="2" xr3:uid="{572669D9-119D-4FA1-9331-F3688FDC3148}" name="NAME" dataDxfId="352"/>
    <tableColumn id="3" xr3:uid="{C9E38964-11E4-4394-B9E1-10BFCAE61E4D}" name="EMAIL" dataDxfId="351"/>
    <tableColumn id="4" xr3:uid="{E05460B2-A867-46E9-9E96-C00A3E7AB75B}" name="SECTION" dataDxfId="3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5F2D4B8-8C2A-4A06-8755-94C34B2C2E27}" name="Table28" displayName="Table28" ref="A1:F101" totalsRowShown="0" headerRowDxfId="349" dataDxfId="348">
  <tableColumns count="6">
    <tableColumn id="1" xr3:uid="{FEE95254-F93B-422B-84C3-127F5DC5C45C}" name="NUMBER" dataDxfId="347"/>
    <tableColumn id="6" xr3:uid="{17B970CA-5E9B-463A-B217-688B1C1903B1}" name="MV" dataDxfId="346"/>
    <tableColumn id="2" xr3:uid="{0C74C063-ECA3-41F0-BC5A-018A06431DF0}" name="User" dataDxfId="345"/>
    <tableColumn id="3" xr3:uid="{061AB043-1350-4E9F-8D18-C494577A4B72}" name="Password" dataDxfId="344"/>
    <tableColumn id="4" xr3:uid="{4A536D35-5B0D-44E1-9DD8-A392E01B7072}" name="IP Address" dataDxfId="343"/>
    <tableColumn id="5" xr3:uid="{EC694D9D-0E58-4EBF-B95B-E58680206DD2}" name="CSBRIDGE SEC" dataDxfId="3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2D52311-DA54-45E9-8C25-4C905FF405C8}" name="Table23" displayName="Table23" ref="A1:H81" totalsRowShown="0" headerRowDxfId="341" dataDxfId="340" headerRowCellStyle="Normal 2">
  <autoFilter ref="A1:H81" xr:uid="{82D52311-DA54-45E9-8C25-4C905FF405C8}"/>
  <tableColumns count="8">
    <tableColumn id="1" xr3:uid="{FB7D788E-BDDF-435F-AC63-A8A7ECB18FFC}" name="FECHA " dataDxfId="339"/>
    <tableColumn id="2" xr3:uid="{A198F3E0-0B04-4137-9E8C-EBA6F230B3F4}" name="HORA INICIO 1" dataDxfId="338"/>
    <tableColumn id="3" xr3:uid="{330AFC6D-636F-43C2-B151-01E8894949AE}" name="HORA FINAL 1" dataDxfId="337"/>
    <tableColumn id="4" xr3:uid="{C69B61AA-FC8F-45B1-895E-CCD148A1EE0B}" name="BLOQUE" dataDxfId="336"/>
    <tableColumn id="5" xr3:uid="{3A9AE86F-1A6C-429B-BC8A-FFC440907F30}" name="SALON 1" dataDxfId="335"/>
    <tableColumn id="6" xr3:uid="{E10BE764-CFC7-48F0-837D-21AE4D1A3FFB}" name="HORA INICIO 2" dataDxfId="334"/>
    <tableColumn id="7" xr3:uid="{923F4672-30D6-4873-A868-206B69830B60}" name="HORA FINAL 2" dataDxfId="333"/>
    <tableColumn id="9" xr3:uid="{A822EB82-33F6-4F0E-A4DF-B1414CAFDE45}" name="SALON 2" dataDxfId="3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14E992D-2BA1-4817-873C-77BBB4C240EF}" name="Table24" displayName="Table24" ref="J1:J11" totalsRowShown="0" headerRowDxfId="331">
  <autoFilter ref="J1:J11" xr:uid="{214E992D-2BA1-4817-873C-77BBB4C240EF}"/>
  <tableColumns count="1">
    <tableColumn id="1" xr3:uid="{8F13CE40-35E7-460F-A442-3B28D52478F7}" name="SE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9C6AA8-C6C6-43FE-9150-4DD186C20A98}" name="Table4" displayName="Table4" ref="A1:B4" totalsRowShown="0" headerRowDxfId="330" dataDxfId="329">
  <autoFilter ref="A1:B4" xr:uid="{D49C6AA8-C6C6-43FE-9150-4DD186C20A98}"/>
  <tableColumns count="2">
    <tableColumn id="1" xr3:uid="{5688EA3C-ACDD-46EF-9E74-E99C57BF83DF}" name="SEC" dataDxfId="328"/>
    <tableColumn id="2" xr3:uid="{AF708D6C-150A-4B30-B36C-5B8D72BD40DE}" name="VALUE" dataDxfId="3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1D3BCA-3448-47FF-89A4-58C4DC47091A}" name="Table5" displayName="Table5" ref="A6:L16" totalsRowShown="0" headerRowDxfId="326" dataDxfId="325">
  <tableColumns count="12">
    <tableColumn id="1" xr3:uid="{185BA646-FFB4-4EC9-B849-0A8D78BE8E6F}" name="NUMBER" dataDxfId="324"/>
    <tableColumn id="3" xr3:uid="{D06EE973-21D0-45AA-B34E-0F5AAA312844}" name="STUDENT" dataDxfId="323"/>
    <tableColumn id="4" xr3:uid="{81B91FBF-DB81-4DE3-8E96-10628AF2BE70}" name="ID" dataDxfId="322"/>
    <tableColumn id="9" xr3:uid="{EC1B3257-C4DB-4D43-8494-3D65D3272D90}" name="GENDER" dataDxfId="321"/>
    <tableColumn id="8" xr3:uid="{AD0B6CB8-3EEB-4FD4-82A7-7E728D24D5CC}" name="SCHOOL" dataDxfId="320"/>
    <tableColumn id="5" xr3:uid="{75646938-F371-4AAF-A1D5-4C87C853AB87}" name="SCHOOL YEAR" dataDxfId="319"/>
    <tableColumn id="6" xr3:uid="{11FAEE02-BFF7-40AB-AE3D-E1A762CB172B}" name="EMAIL" dataDxfId="318"/>
    <tableColumn id="7" xr3:uid="{878AF5C5-7B61-481D-8BDF-D8BC132F6469}" name="PARENT EMAIL" dataDxfId="317"/>
    <tableColumn id="2" xr3:uid="{123777A4-01C2-4053-A2D7-8639F26B6E56}" name="MV" dataDxfId="316"/>
    <tableColumn id="10" xr3:uid="{0CC80C9E-2618-4B45-886D-B693193DDA7B}" name="User" dataDxfId="315"/>
    <tableColumn id="11" xr3:uid="{BD8B39A8-2FAD-4476-AEB2-D36804E639BE}" name="Password" dataDxfId="314"/>
    <tableColumn id="12" xr3:uid="{B5115068-42E7-4D1D-8FA5-8791264F4176}" name="IP Address" dataDxfId="3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11B300-99FE-469A-ABD8-682F8181FC6E}" name="Table43" displayName="Table43" ref="A20:B23" totalsRowShown="0" headerRowDxfId="312" dataDxfId="311">
  <autoFilter ref="A20:B23" xr:uid="{2311B300-99FE-469A-ABD8-682F8181FC6E}"/>
  <tableColumns count="2">
    <tableColumn id="1" xr3:uid="{608AEDC5-18F7-4FCF-8A01-2E37F4FF9712}" name="SEC" dataDxfId="310"/>
    <tableColumn id="2" xr3:uid="{1677312C-CD26-41D4-8C8D-47275FF323EB}" name="VALUE" dataDxfId="30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3EA5A7-78AB-4732-AAEA-67D53D6002DB}" name="Table57" displayName="Table57" ref="A25:L35" totalsRowShown="0" headerRowDxfId="308" dataDxfId="307">
  <tableColumns count="12">
    <tableColumn id="1" xr3:uid="{0E2993E6-3137-4E4C-9FE4-6D144111CC13}" name="NUMBER" dataDxfId="306"/>
    <tableColumn id="3" xr3:uid="{617634AF-1738-4F01-94BF-EB77A4FC2520}" name="STUDENT" dataDxfId="305"/>
    <tableColumn id="4" xr3:uid="{7ADC6A3E-9A30-4AE4-9631-27E9AD6C2AD3}" name="ID" dataDxfId="304"/>
    <tableColumn id="9" xr3:uid="{937FDE5D-9809-47E6-9745-28678DBF9F21}" name="GENDER" dataDxfId="303"/>
    <tableColumn id="8" xr3:uid="{EF428938-2819-41A5-AB1C-3F0B3FF5685D}" name="SCHOOL" dataDxfId="302"/>
    <tableColumn id="5" xr3:uid="{2ADD2734-917B-4092-90D6-F74041BDB1CA}" name="SCHOOL YEAR" dataDxfId="301"/>
    <tableColumn id="6" xr3:uid="{BD9A1578-3D6E-4098-A14D-F0262AE0BE40}" name="EMAIL" dataDxfId="300"/>
    <tableColumn id="7" xr3:uid="{85026784-44B5-4027-B51E-21B5C3E44557}" name="PARENT EMAIL" dataDxfId="299"/>
    <tableColumn id="2" xr3:uid="{CC45CC3E-B1C1-44A7-88D9-14C3808708D6}" name="MV" dataDxfId="298"/>
    <tableColumn id="10" xr3:uid="{EE3E19ED-B51E-4827-B1D1-6777949ED55F}" name="User" dataDxfId="297"/>
    <tableColumn id="11" xr3:uid="{C5A06846-083D-433A-902C-D6F49DDB376F}" name="Password" dataDxfId="296"/>
    <tableColumn id="12" xr3:uid="{DB0DE110-DA66-42B6-A077-7CFE5A8A60BB}" name="IP Address" dataDxfId="29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FCF374-68C2-4BC6-B4CA-49CF7438CD6D}" name="Table438" displayName="Table438" ref="A39:B42" totalsRowShown="0" headerRowDxfId="294" dataDxfId="293">
  <autoFilter ref="A39:B42" xr:uid="{ACFCF374-68C2-4BC6-B4CA-49CF7438CD6D}"/>
  <tableColumns count="2">
    <tableColumn id="1" xr3:uid="{54F09C80-8153-45B5-9C6A-ACDC40F870B1}" name="SEC" dataDxfId="292"/>
    <tableColumn id="2" xr3:uid="{BC17E6A0-E013-40FB-AEA0-9080253BEAEE}" name="VALUE" dataDxfId="29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FB3813-11CC-4F8F-9827-4F7C451749EB}" name="Table579" displayName="Table579" ref="A44:L54" totalsRowShown="0" headerRowDxfId="290" dataDxfId="289">
  <tableColumns count="12">
    <tableColumn id="1" xr3:uid="{9CE64FF9-B86D-4553-A5F0-09188260D8C8}" name="NUMBER" dataDxfId="288"/>
    <tableColumn id="3" xr3:uid="{E5E5C221-8CBC-47F0-AE09-1ABAE16F9D0A}" name="STUDENT" dataDxfId="287"/>
    <tableColumn id="4" xr3:uid="{EBA58269-DC3C-49F4-AED6-A1D220B71109}" name="ID" dataDxfId="286"/>
    <tableColumn id="9" xr3:uid="{1DA7989F-3C56-4AE7-A2AD-52807B8F2331}" name="GENDER" dataDxfId="285"/>
    <tableColumn id="8" xr3:uid="{0F4AC48F-9728-494F-AC4B-597B24B97CE9}" name="SCHOOL" dataDxfId="284"/>
    <tableColumn id="5" xr3:uid="{71732DCA-2B32-4CA3-BF41-DC8A0E0BADCA}" name="SCHOOL YEAR" dataDxfId="283"/>
    <tableColumn id="6" xr3:uid="{9F561790-9051-454A-ACF4-6674CCF4557B}" name="EMAIL" dataDxfId="282"/>
    <tableColumn id="7" xr3:uid="{04AD49C1-AB38-4157-858E-D0F361C6FBE1}" name="PARENT EMAIL" dataDxfId="281"/>
    <tableColumn id="2" xr3:uid="{0D139264-3CE2-43EB-A116-AE77486A9144}" name="MV" dataDxfId="280"/>
    <tableColumn id="10" xr3:uid="{803CF93B-2A2E-4FD3-BD4D-6BE056F90486}" name="User" dataDxfId="279"/>
    <tableColumn id="11" xr3:uid="{5968E6BA-9565-440F-BB46-EFEB88AE3BC7}" name="Password" dataDxfId="278"/>
    <tableColumn id="12" xr3:uid="{0E8D98CB-4163-4570-875F-74313906EC26}" name="IP Address" dataDxfId="27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B210ED-D263-4167-89DC-848F0D6182D9}" name="Table4310" displayName="Table4310" ref="A58:B61" totalsRowShown="0" headerRowDxfId="276" dataDxfId="275">
  <autoFilter ref="A58:B61" xr:uid="{2DB210ED-D263-4167-89DC-848F0D6182D9}"/>
  <tableColumns count="2">
    <tableColumn id="1" xr3:uid="{9C31C1A1-D63B-4900-BDFC-9E810A352871}" name="SEC" dataDxfId="274"/>
    <tableColumn id="2" xr3:uid="{0D5BCFB1-9DD8-4A2E-9CD1-8CF0C58E05FC}" name="VALUE" dataDxfId="27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54FA4C-2530-4F1F-A5F7-C005FB9BB93B}" name="Table5711" displayName="Table5711" ref="A63:L73" totalsRowShown="0" headerRowDxfId="272" dataDxfId="271">
  <tableColumns count="12">
    <tableColumn id="1" xr3:uid="{C3C489B7-BC01-4EA5-B068-5EB252AC377B}" name="NUMBER" dataDxfId="270"/>
    <tableColumn id="3" xr3:uid="{64510EE0-ABF3-42EE-BF2F-92FE5363C93B}" name="STUDENT" dataDxfId="269"/>
    <tableColumn id="4" xr3:uid="{8BEA699B-EF24-4DFF-BF18-1B1B42675E0F}" name="ID" dataDxfId="268"/>
    <tableColumn id="9" xr3:uid="{7C568BE1-E283-45B2-AC1F-2CF02CFC9D95}" name="GENDER" dataDxfId="267"/>
    <tableColumn id="8" xr3:uid="{B9707535-D11F-4D0D-9275-F64D1B739016}" name="SCHOOL" dataDxfId="266"/>
    <tableColumn id="5" xr3:uid="{5F61135D-B67F-429F-985C-8408FE0D3EA5}" name="SCHOOL YEAR" dataDxfId="265"/>
    <tableColumn id="6" xr3:uid="{0C644A21-5F58-4980-8D76-B937E4C808DB}" name="EMAIL" dataDxfId="264"/>
    <tableColumn id="7" xr3:uid="{1088386B-6E23-485C-B998-5033D26EA558}" name="PARENT EMAIL" dataDxfId="263"/>
    <tableColumn id="2" xr3:uid="{E6829E79-2A81-4164-8380-53D031F6F030}" name="MV" dataDxfId="262"/>
    <tableColumn id="10" xr3:uid="{25B23BF5-A400-46E3-B386-21A3AF9C0899}" name="User" dataDxfId="261"/>
    <tableColumn id="11" xr3:uid="{A0845A10-50E2-407A-8B3E-8BE7FC97C96E}" name="Password" dataDxfId="260"/>
    <tableColumn id="12" xr3:uid="{B13D44D6-61C2-4D4B-96D0-726FF8B6F9CF}" name="IP Address" dataDxfId="25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CE75DB-ACCC-4D7A-9026-2C1847D1AB9A}" name="Table4312" displayName="Table4312" ref="A77:B80" totalsRowShown="0" headerRowDxfId="258" dataDxfId="257">
  <autoFilter ref="A77:B80" xr:uid="{8ECE75DB-ACCC-4D7A-9026-2C1847D1AB9A}"/>
  <tableColumns count="2">
    <tableColumn id="1" xr3:uid="{9A513927-0B6B-43A0-A278-69F301F628EE}" name="SEC" dataDxfId="256"/>
    <tableColumn id="2" xr3:uid="{3B8293D4-9584-4F85-88C5-9D798DF9BC99}" name="VALUE" dataDxfId="25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9B5C19-D5E3-4FEB-85FE-4418F80B7821}" name="Table5713" displayName="Table5713" ref="A82:L92" totalsRowShown="0" headerRowDxfId="254" dataDxfId="253">
  <tableColumns count="12">
    <tableColumn id="1" xr3:uid="{C95B8EC5-0686-4CEB-90C1-AF125EFFB41D}" name="NUMBER" dataDxfId="252"/>
    <tableColumn id="3" xr3:uid="{621273DD-4AD7-49F8-A0B4-E3D09D817944}" name="STUDENT" dataDxfId="251"/>
    <tableColumn id="4" xr3:uid="{C50BB83D-669F-4A46-8F89-1E918DCE583C}" name="ID" dataDxfId="250"/>
    <tableColumn id="9" xr3:uid="{093C7998-CD9F-4060-9A48-54F9A9354C50}" name="GENDER" dataDxfId="249"/>
    <tableColumn id="8" xr3:uid="{6D2443CF-C465-4C05-A7F0-55545A0B701B}" name="SCHOOL" dataDxfId="248"/>
    <tableColumn id="5" xr3:uid="{8BE5052D-1E60-4E6F-9D61-1C65306AEDA7}" name="SCHOOL YEAR" dataDxfId="247"/>
    <tableColumn id="6" xr3:uid="{674C02C4-6554-4179-BA58-8B37D5C93947}" name="EMAIL" dataDxfId="246"/>
    <tableColumn id="7" xr3:uid="{E08826FE-7C84-4D17-82D2-01FD0D9DB259}" name="PARENT EMAIL" dataDxfId="245"/>
    <tableColumn id="2" xr3:uid="{3DF1AFE6-375A-47C4-8593-0E99D6B14878}" name="MV" dataDxfId="244"/>
    <tableColumn id="10" xr3:uid="{ABA431B8-9E5F-4772-9D0F-A7315B98AD73}" name="User" dataDxfId="243"/>
    <tableColumn id="11" xr3:uid="{1DB28994-DFE1-4417-A4A1-B32BB28CBDF7}" name="Password" dataDxfId="242"/>
    <tableColumn id="12" xr3:uid="{374F334C-CDA1-4717-B320-A09958511AEC}" name="IP Address" dataDxfId="24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09AE24-6CA6-49A9-92B8-B8F94B34F0C9}" name="Table4314" displayName="Table4314" ref="A96:B99" totalsRowShown="0" headerRowDxfId="240" dataDxfId="239">
  <autoFilter ref="A96:B99" xr:uid="{FD09AE24-6CA6-49A9-92B8-B8F94B34F0C9}"/>
  <tableColumns count="2">
    <tableColumn id="1" xr3:uid="{CC0F1675-A330-481F-8525-C31D4C18152A}" name="SEC" dataDxfId="238"/>
    <tableColumn id="2" xr3:uid="{C85C9FC2-016F-40AA-A393-9DBBB100058C}" name="VALUE" dataDxfId="2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8F7C19-1414-4538-8AF3-E5E7A0AA2486}" name="Table5715" displayName="Table5715" ref="A101:L111" totalsRowShown="0" headerRowDxfId="236" dataDxfId="235">
  <tableColumns count="12">
    <tableColumn id="1" xr3:uid="{33D2D168-E9E0-4D51-A230-8E45BF1CC6BF}" name="NUMBER" dataDxfId="234"/>
    <tableColumn id="3" xr3:uid="{F9DC482F-1B4D-461C-9D52-DA08BD0CCC97}" name="STUDENT" dataDxfId="233"/>
    <tableColumn id="4" xr3:uid="{9A5F7CAD-53F6-43F8-A0BB-6A149F9E832D}" name="ID" dataDxfId="232"/>
    <tableColumn id="9" xr3:uid="{E63E88AC-DF1E-4944-A2B3-AA8901E1168D}" name="GENDER" dataDxfId="231"/>
    <tableColumn id="8" xr3:uid="{92B5EEF4-97EA-4C3C-B853-8E2D499A7857}" name="SCHOOL" dataDxfId="230"/>
    <tableColumn id="5" xr3:uid="{14B6B39D-97AA-409C-A615-0C49559733BD}" name="SCHOOL YEAR" dataDxfId="229"/>
    <tableColumn id="6" xr3:uid="{BFBE3250-6ED5-4C97-BB7C-929A18469684}" name="EMAIL" dataDxfId="228"/>
    <tableColumn id="7" xr3:uid="{95038C6B-A229-471D-A2F2-24C9B17FC686}" name="PARENT EMAIL" dataDxfId="227"/>
    <tableColumn id="2" xr3:uid="{08933097-0CBF-4D89-A847-2BEF3511F453}" name="MV" dataDxfId="226"/>
    <tableColumn id="10" xr3:uid="{551DD5B5-187E-4640-8897-09A6AF5BD0B9}" name="User" dataDxfId="225"/>
    <tableColumn id="11" xr3:uid="{EDBF8953-1AC9-4E3E-B175-4926034668EB}" name="Password" dataDxfId="224"/>
    <tableColumn id="12" xr3:uid="{9B0C251D-4EC8-4C4B-8157-82F781F1DF74}" name="IP Address" dataDxfId="2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6E6E64E-3AC2-445A-BB50-E6A85F6F8D6E}" name="Table4316" displayName="Table4316" ref="A115:B118" totalsRowShown="0" headerRowDxfId="222" dataDxfId="221">
  <autoFilter ref="A115:B118" xr:uid="{C6E6E64E-3AC2-445A-BB50-E6A85F6F8D6E}"/>
  <tableColumns count="2">
    <tableColumn id="1" xr3:uid="{4E8002CC-B540-4B76-9AC4-AA1420AC4F82}" name="SEC" dataDxfId="220"/>
    <tableColumn id="2" xr3:uid="{2C08B9DE-982B-4E80-BE24-C33FA1ACCBCA}" name="VALUE" dataDxfId="21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CCC35BD-6B69-4372-B985-81EFE1456D11}" name="Table5717" displayName="Table5717" ref="A120:L130" totalsRowShown="0" headerRowDxfId="218" dataDxfId="217">
  <tableColumns count="12">
    <tableColumn id="1" xr3:uid="{61E91127-DED8-4257-9DED-E47B62454AC6}" name="NUMBER" dataDxfId="216"/>
    <tableColumn id="3" xr3:uid="{85579C7D-444C-408F-9DD8-F9CCBD40C9AA}" name="STUDENT" dataDxfId="215"/>
    <tableColumn id="4" xr3:uid="{28FF3582-940F-4C99-B57C-36F1472FC350}" name="ID" dataDxfId="214"/>
    <tableColumn id="9" xr3:uid="{84D934C4-5940-42B2-B894-7F5A9C82FC34}" name="GENDER" dataDxfId="213"/>
    <tableColumn id="8" xr3:uid="{B0CC5B29-D420-4162-AC92-544044D9CFA3}" name="SCHOOL" dataDxfId="212"/>
    <tableColumn id="5" xr3:uid="{02E3FEFB-BD3B-4689-A33A-04FD054B11FC}" name="SCHOOL YEAR" dataDxfId="211"/>
    <tableColumn id="6" xr3:uid="{11927B52-91C6-485C-BA53-4D73D806A525}" name="EMAIL" dataDxfId="210"/>
    <tableColumn id="7" xr3:uid="{D70F0F9B-C5A7-4987-A46E-C4D21B1A4F2A}" name="PARENT EMAIL" dataDxfId="209"/>
    <tableColumn id="2" xr3:uid="{6EF2D5C1-EB8C-4823-8A09-67179BAC45D1}" name="MV" dataDxfId="208"/>
    <tableColumn id="10" xr3:uid="{0B3A2DE4-F8DB-44A2-A88D-287688FA01CE}" name="User" dataDxfId="207"/>
    <tableColumn id="11" xr3:uid="{B1E45000-699A-43D2-9A94-D2B82650B8A0}" name="Password" dataDxfId="206"/>
    <tableColumn id="12" xr3:uid="{D3685AA0-E409-47BE-9D29-87129AFA0F68}" name="IP Address" dataDxfId="20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7745311-C4AE-430C-A2FD-14E081B48C25}" name="Table4318" displayName="Table4318" ref="A134:B137" totalsRowShown="0" headerRowDxfId="204" dataDxfId="203">
  <autoFilter ref="A134:B137" xr:uid="{57745311-C4AE-430C-A2FD-14E081B48C25}"/>
  <tableColumns count="2">
    <tableColumn id="1" xr3:uid="{42E3D13E-F308-4684-BDF7-B86CFBBACAC8}" name="SEC" dataDxfId="202"/>
    <tableColumn id="2" xr3:uid="{498C1695-0DE2-4D64-957D-97EBF6AFC5CF}" name="VALUE" dataDxfId="20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4483474-DCB1-4771-A042-462F37FE35D0}" name="Table5719" displayName="Table5719" ref="A139:L149" totalsRowShown="0" headerRowDxfId="200" dataDxfId="199">
  <tableColumns count="12">
    <tableColumn id="1" xr3:uid="{86C45CA9-5F24-4763-9A10-C0AA23715995}" name="NUMBER" dataDxfId="198"/>
    <tableColumn id="3" xr3:uid="{DED0F9A2-AABA-400C-B375-55278B1D2031}" name="STUDENT" dataDxfId="197"/>
    <tableColumn id="4" xr3:uid="{5317C1F9-5D45-48E9-BBF4-EA7812C97C10}" name="ID" dataDxfId="196"/>
    <tableColumn id="9" xr3:uid="{412C65FE-2EE5-499A-AD57-0B4137E26D6D}" name="GENDER" dataDxfId="195"/>
    <tableColumn id="8" xr3:uid="{9B2B137E-A920-4FBF-964F-0F10C221969C}" name="SCHOOL" dataDxfId="194"/>
    <tableColumn id="5" xr3:uid="{AB2B20F7-7D58-4C9C-AACF-735727E5F55B}" name="SCHOOL YEAR" dataDxfId="193"/>
    <tableColumn id="6" xr3:uid="{30B3CFD1-B82B-4299-A80F-149F44E26174}" name="EMAIL" dataDxfId="192"/>
    <tableColumn id="7" xr3:uid="{9B8C4156-5EB0-4EB4-9766-CCD1E9DA0763}" name="PARENT EMAIL" dataDxfId="191"/>
    <tableColumn id="2" xr3:uid="{85AE68FC-C727-4654-A34E-8D35B59AB18A}" name="MV" dataDxfId="190"/>
    <tableColumn id="10" xr3:uid="{BEE2152F-446B-4C1A-89A3-FE7ECEE383D0}" name="User" dataDxfId="189"/>
    <tableColumn id="11" xr3:uid="{99C940B0-087F-43DD-B141-E062A938BDF6}" name="Password" dataDxfId="188"/>
    <tableColumn id="12" xr3:uid="{0CF7F926-7686-44CE-80A0-CB64A08C7396}" name="IP Address" dataDxfId="1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E81221D-C6B8-41E6-9A7E-279EEC98D3ED}" name="Table4320" displayName="Table4320" ref="A153:B156" totalsRowShown="0" headerRowDxfId="186" dataDxfId="185">
  <autoFilter ref="A153:B156" xr:uid="{EE81221D-C6B8-41E6-9A7E-279EEC98D3ED}"/>
  <tableColumns count="2">
    <tableColumn id="1" xr3:uid="{873074CB-AFBA-4668-928F-33E4F975F460}" name="SEC" dataDxfId="184"/>
    <tableColumn id="2" xr3:uid="{9DAD6C2C-D741-4891-ABEC-3D94E5B9E5C9}" name="VALUE" dataDxfId="18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3721D4F-B3DD-4ED8-9C22-F30C3DD3EB0C}" name="Table5721" displayName="Table5721" ref="A158:L168" totalsRowShown="0" headerRowDxfId="182" dataDxfId="181">
  <tableColumns count="12">
    <tableColumn id="1" xr3:uid="{9BD65639-7CF2-4C32-986E-85F8E2C1AD45}" name="NUMBER" dataDxfId="180"/>
    <tableColumn id="3" xr3:uid="{6577D795-6633-41DB-BD95-1BD20320A869}" name="STUDENT" dataDxfId="179"/>
    <tableColumn id="4" xr3:uid="{AD7648A4-FB16-42C5-A2ED-EB2E750D93F4}" name="ID" dataDxfId="178"/>
    <tableColumn id="9" xr3:uid="{877B53FB-F7C4-4732-A33E-AEF7467E459E}" name="GENDER" dataDxfId="177"/>
    <tableColumn id="8" xr3:uid="{04EC3BFC-5927-4061-9567-81B1C6E121AA}" name="SCHOOL" dataDxfId="176"/>
    <tableColumn id="5" xr3:uid="{723A36C9-5470-4661-8638-89CF5A9EE03E}" name="SCHOOL YEAR" dataDxfId="175"/>
    <tableColumn id="6" xr3:uid="{A76A00A6-A504-447A-98DF-FBFF411078F9}" name="EMAIL" dataDxfId="174"/>
    <tableColumn id="7" xr3:uid="{DFCB3BA8-D8EC-4E1F-88FC-C3BBA3CB61F5}" name="PARENT EMAIL" dataDxfId="173"/>
    <tableColumn id="2" xr3:uid="{F9416D62-7433-4F01-9B57-7B1AB05FA085}" name="MV" dataDxfId="172"/>
    <tableColumn id="10" xr3:uid="{4BAC0A6C-9FA7-48F7-AE21-C3B54E4166C0}" name="User" dataDxfId="171"/>
    <tableColumn id="11" xr3:uid="{DFCA08FB-9A1A-464A-A9B9-B670645ABC6B}" name="Password" dataDxfId="170"/>
    <tableColumn id="12" xr3:uid="{B77F3B70-C5AB-4E96-BD6A-06B3D785AE8E}" name="IP Address" dataDxfId="16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4BF4D2A-271B-4D72-BE66-2E1C21009BC9}" name="Table4322" displayName="Table4322" ref="A172:B175" totalsRowShown="0" headerRowDxfId="168" dataDxfId="167">
  <autoFilter ref="A172:B175" xr:uid="{B4BF4D2A-271B-4D72-BE66-2E1C21009BC9}"/>
  <tableColumns count="2">
    <tableColumn id="1" xr3:uid="{7A36CBE7-723C-4A84-A3CF-F36219727675}" name="SEC" dataDxfId="166"/>
    <tableColumn id="2" xr3:uid="{D62FA38C-ADA4-4386-A992-C5917FDC681C}" name="VALUE" dataDxfId="16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B84F653-00C2-404B-97BB-59154716521D}" name="Table5723" displayName="Table5723" ref="A177:L187" totalsRowShown="0" headerRowDxfId="164" dataDxfId="163">
  <tableColumns count="12">
    <tableColumn id="1" xr3:uid="{A33D3607-502E-42E1-93EB-38D6E1F7A63D}" name="NUMBER" dataDxfId="162"/>
    <tableColumn id="3" xr3:uid="{245F2EDC-1A8B-4578-B3B9-8936DB30F069}" name="STUDENT" dataDxfId="161"/>
    <tableColumn id="4" xr3:uid="{D9738BC0-2299-4770-8F41-30094D33A624}" name="ID" dataDxfId="160"/>
    <tableColumn id="9" xr3:uid="{103D9240-4AE5-4842-9151-40E9E0B41656}" name="GENDER" dataDxfId="159"/>
    <tableColumn id="8" xr3:uid="{58755237-574D-4265-BBF1-02C2FF4F0C2A}" name="SCHOOL" dataDxfId="158"/>
    <tableColumn id="5" xr3:uid="{144AF990-3321-4B24-8EA3-D712DA02706A}" name="SCHOOL YEAR" dataDxfId="157"/>
    <tableColumn id="6" xr3:uid="{ECEDBB18-9E84-456E-B42F-F4E4DE03F311}" name="EMAIL" dataDxfId="156"/>
    <tableColumn id="7" xr3:uid="{35F25E67-24A0-49F3-A52C-0BBF50A34BD1}" name="PARENT EMAIL" dataDxfId="155"/>
    <tableColumn id="2" xr3:uid="{C9D55473-62EC-4594-B9E0-FE06AD1FE844}" name="MV" dataDxfId="154"/>
    <tableColumn id="10" xr3:uid="{A939DAB8-851F-420C-938B-666F790550FC}" name="User" dataDxfId="153"/>
    <tableColumn id="11" xr3:uid="{D9EBDB66-1C42-401D-9CCE-07F3BDBF46EE}" name="Password" dataDxfId="152"/>
    <tableColumn id="12" xr3:uid="{0362CB74-E45C-496C-8E1B-943E5C95E602}" name="IP Address" dataDxfId="15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F08DC53-772E-45EB-B9AB-F5F977AC7C2F}" name="Table426" displayName="Table426" ref="A1:B4" totalsRowShown="0" headerRowDxfId="150" dataDxfId="149">
  <autoFilter ref="A1:B4" xr:uid="{7F08DC53-772E-45EB-B9AB-F5F977AC7C2F}"/>
  <tableColumns count="2">
    <tableColumn id="1" xr3:uid="{3CD59942-D1DB-4259-9E6C-B9785AABD0E6}" name="SEC" dataDxfId="148"/>
    <tableColumn id="2" xr3:uid="{1C579126-A2C1-4ED8-BE15-D0F5E6412FB7}" name="VALUE" dataDxfId="14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0E8A380-EE1E-4A5C-AF87-E958679B214A}" name="Table4327" displayName="Table4327" ref="A20:B23" totalsRowShown="0" headerRowDxfId="146" dataDxfId="145">
  <autoFilter ref="A20:B23" xr:uid="{D0E8A380-EE1E-4A5C-AF87-E958679B214A}"/>
  <tableColumns count="2">
    <tableColumn id="1" xr3:uid="{EDFA0B26-AB1D-4F85-89BF-5521D92454FA}" name="SEC" dataDxfId="144"/>
    <tableColumn id="2" xr3:uid="{5871D87B-5225-40C3-A435-EC3F27BFECC7}" name="VALUE" dataDxfId="143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DF7A50C-F1FD-469A-8817-FDFEAF8BAF8E}" name="Table43828" displayName="Table43828" ref="A39:B42" totalsRowShown="0" headerRowDxfId="142" dataDxfId="141">
  <autoFilter ref="A39:B42" xr:uid="{6DF7A50C-F1FD-469A-8817-FDFEAF8BAF8E}"/>
  <tableColumns count="2">
    <tableColumn id="1" xr3:uid="{F41ED9E0-0849-4AE8-8F36-90B609B22BC9}" name="SEC" dataDxfId="140"/>
    <tableColumn id="2" xr3:uid="{A65BD7C1-DA6E-4F7E-B4D5-7DE10DDDFF73}" name="VALUE" dataDxfId="13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BDB0277-B48D-4E65-A566-033D5BD5CBCA}" name="Table431030" displayName="Table431030" ref="A58:B61" totalsRowShown="0" headerRowDxfId="138" dataDxfId="137">
  <autoFilter ref="A58:B61" xr:uid="{6BDB0277-B48D-4E65-A566-033D5BD5CBCA}"/>
  <tableColumns count="2">
    <tableColumn id="1" xr3:uid="{71609BED-C59A-4677-9D06-5406DD7343EA}" name="SEC" dataDxfId="136"/>
    <tableColumn id="2" xr3:uid="{87925BD1-E0D1-43B7-9054-2B9CD5145B8F}" name="VALUE" dataDxfId="13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F4CD085-7819-459E-81F6-2AF1CE48789A}" name="Table431231" displayName="Table431231" ref="A77:B80" totalsRowShown="0" headerRowDxfId="134" dataDxfId="133">
  <autoFilter ref="A77:B80" xr:uid="{7F4CD085-7819-459E-81F6-2AF1CE48789A}"/>
  <tableColumns count="2">
    <tableColumn id="1" xr3:uid="{3CAB8A14-E811-40A1-96B4-59F11514A7E3}" name="SEC" dataDxfId="132"/>
    <tableColumn id="2" xr3:uid="{ADD7CED7-8577-41A3-B907-64EE9348DCF6}" name="VALUE" dataDxfId="13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F0D37401-1713-4137-905F-A565D4F8F0D6}" name="Table431432" displayName="Table431432" ref="A96:B99" totalsRowShown="0" headerRowDxfId="130" dataDxfId="129">
  <autoFilter ref="A96:B99" xr:uid="{F0D37401-1713-4137-905F-A565D4F8F0D6}"/>
  <tableColumns count="2">
    <tableColumn id="1" xr3:uid="{4C175591-916F-4041-AD83-A696C8734C15}" name="SEC" dataDxfId="128"/>
    <tableColumn id="2" xr3:uid="{3D059B28-53EE-48B3-91B6-CCF2D6A60806}" name="VALUE" dataDxfId="127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99DF4D0-E989-48BD-8C5F-B30B97AD7826}" name="Table431633" displayName="Table431633" ref="A115:B118" totalsRowShown="0" headerRowDxfId="126" dataDxfId="125">
  <autoFilter ref="A115:B118" xr:uid="{399DF4D0-E989-48BD-8C5F-B30B97AD7826}"/>
  <tableColumns count="2">
    <tableColumn id="1" xr3:uid="{74DB252A-5C0A-4CA1-B123-78A85A387D2C}" name="SEC" dataDxfId="124"/>
    <tableColumn id="2" xr3:uid="{57D299AE-284C-4F22-9466-BAE59B6A178C}" name="VALUE" dataDxfId="123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81F7388-6197-4686-9D73-A16DBC8F6283}" name="Table431834" displayName="Table431834" ref="A134:B137" totalsRowShown="0" headerRowDxfId="122" dataDxfId="121">
  <autoFilter ref="A134:B137" xr:uid="{981F7388-6197-4686-9D73-A16DBC8F6283}"/>
  <tableColumns count="2">
    <tableColumn id="1" xr3:uid="{D73DE5C2-2C01-4213-BAF8-631ED92BA766}" name="SEC" dataDxfId="120"/>
    <tableColumn id="2" xr3:uid="{FCD13AA7-50DE-4098-A961-E7BDA95F1523}" name="VALUE" dataDxfId="119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43312D9-A8B4-4C4E-89A0-E9CE5869BB69}" name="Table432035" displayName="Table432035" ref="A153:B156" totalsRowShown="0" headerRowDxfId="118" dataDxfId="117">
  <autoFilter ref="A153:B156" xr:uid="{243312D9-A8B4-4C4E-89A0-E9CE5869BB69}"/>
  <tableColumns count="2">
    <tableColumn id="1" xr3:uid="{8BB1885C-807A-47A7-8CC2-FE0CFE757CAF}" name="SEC" dataDxfId="116"/>
    <tableColumn id="2" xr3:uid="{E99C90A6-A322-41D1-9DF3-55BD980744CF}" name="VALUE" dataDxfId="115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8DFEAD9-6F96-4D9F-B289-F051CA2F4008}" name="Table432236" displayName="Table432236" ref="A172:B175" totalsRowShown="0" headerRowDxfId="114" dataDxfId="113">
  <autoFilter ref="A172:B175" xr:uid="{48DFEAD9-6F96-4D9F-B289-F051CA2F4008}"/>
  <tableColumns count="2">
    <tableColumn id="1" xr3:uid="{A9B96F48-9EBF-49D7-98D7-E55F96D93D4D}" name="SEC" dataDxfId="112"/>
    <tableColumn id="2" xr3:uid="{0D370C51-BB80-49AE-843C-CD27EE08651B}" name="VALUE" dataDxfId="111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57EFDE6-395B-485B-A857-F32D6FB9AF56}" name="Table36" displayName="Table36" ref="A7:G15" totalsRowShown="0" headerRowDxfId="110" headerRowBorderDxfId="109" tableBorderDxfId="108" totalsRowBorderDxfId="107">
  <autoFilter ref="A7:G15" xr:uid="{A57EFDE6-395B-485B-A857-F32D6FB9AF56}"/>
  <tableColumns count="7">
    <tableColumn id="1" xr3:uid="{AB5E502D-1175-45F4-82F9-4ABFBF2AAE8F}" name="HORA INICIO 1" dataDxfId="106"/>
    <tableColumn id="2" xr3:uid="{136C95B7-6E48-4AF0-BFD0-9ABBF49B170E}" name="HORA FINAL 1" dataDxfId="105"/>
    <tableColumn id="3" xr3:uid="{503C1E06-68EE-4983-924C-A538E7718FC5}" name="BLOQUE" dataDxfId="104"/>
    <tableColumn id="4" xr3:uid="{670DA31E-0993-48B1-8DAF-4DC68017B2A7}" name="SALON 1" dataDxfId="103" dataCellStyle="Normal 2"/>
    <tableColumn id="5" xr3:uid="{E750256E-C7EB-41E7-B5AF-7257F6A40339}" name="HORA INICIO 2" dataDxfId="102"/>
    <tableColumn id="6" xr3:uid="{545A01D0-9FD1-4F8D-BA25-18D4DCD5E50B}" name="HORA FINAL 2" dataDxfId="101"/>
    <tableColumn id="7" xr3:uid="{50839181-6C21-47F2-861B-4833879B14E2}" name="SALON 2" dataDxfId="100" dataCellStyle="Normal 2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7C022C7-F5BC-40A0-A77C-9CBBB7FAFF3D}" name="Table37" displayName="Table37" ref="A26:G34" totalsRowShown="0" headerRowDxfId="99" headerRowBorderDxfId="98" tableBorderDxfId="97" totalsRowBorderDxfId="96">
  <autoFilter ref="A26:G34" xr:uid="{17C022C7-F5BC-40A0-A77C-9CBBB7FAFF3D}"/>
  <tableColumns count="7">
    <tableColumn id="1" xr3:uid="{44AB5A20-A3D8-484B-A78A-0FFDF1C676F7}" name="HORA INICIO 1" dataDxfId="95"/>
    <tableColumn id="2" xr3:uid="{ADFCEB11-BCCB-4A92-B497-F91AAF82346A}" name="HORA FINAL 1" dataDxfId="94"/>
    <tableColumn id="3" xr3:uid="{D0D077AB-ADC1-46BC-9CF5-F277405412E3}" name="BLOQUE" dataDxfId="93"/>
    <tableColumn id="4" xr3:uid="{D7E3D8E2-E350-4E5E-8AEA-9AE02156CF00}" name="SALON 1" dataDxfId="92" dataCellStyle="Normal 2"/>
    <tableColumn id="5" xr3:uid="{CA7475EE-B7EC-4EB6-B93E-A12AD5A78841}" name="HORA INICIO 2" dataDxfId="91"/>
    <tableColumn id="6" xr3:uid="{C6CF16D2-320C-4F80-B3A1-5391FD93040C}" name="HORA FINAL 2" dataDxfId="90"/>
    <tableColumn id="7" xr3:uid="{0A76EDC9-2AA8-48B0-AA7C-E05185B268DD}" name="SALON 2" dataDxfId="89" dataCellStyle="Normal 2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28CC8A9B-A1A2-43D3-847C-A698D8CCAD94}" name="Table38" displayName="Table38" ref="A45:G53" totalsRowShown="0" headerRowDxfId="88" headerRowBorderDxfId="87" tableBorderDxfId="86" totalsRowBorderDxfId="85">
  <autoFilter ref="A45:G53" xr:uid="{28CC8A9B-A1A2-43D3-847C-A698D8CCAD94}"/>
  <tableColumns count="7">
    <tableColumn id="1" xr3:uid="{84530E9E-80EC-448F-9CA5-10C5725A8DFB}" name="HORA INICIO 1" dataDxfId="84"/>
    <tableColumn id="2" xr3:uid="{94A38700-85BE-4B59-92EE-4E522B6AA499}" name="HORA FINAL 1" dataDxfId="83"/>
    <tableColumn id="3" xr3:uid="{DEBF8792-D8D2-4771-A668-B495E9E5FA64}" name="BLOQUE" dataDxfId="82"/>
    <tableColumn id="4" xr3:uid="{EB780EBF-6F33-436E-8A25-4218F54D5B4D}" name="SALON 1" dataDxfId="81" dataCellStyle="Normal 2"/>
    <tableColumn id="5" xr3:uid="{41FCA81D-D2BD-4078-AF57-83524C5A174F}" name="HORA INICIO 2" dataDxfId="80"/>
    <tableColumn id="6" xr3:uid="{8DC39F6B-E3C2-48B7-B6ED-AFC38CB44F92}" name="HORA FINAL 2" dataDxfId="79"/>
    <tableColumn id="7" xr3:uid="{F23DA5DA-6656-4765-AC7E-421BA782E340}" name="SALON 2" dataDxfId="78" dataCellStyle="Normal 2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2824F0F-C028-45F7-A96A-5C1652EF070F}" name="Table39" displayName="Table39" ref="A64:G72" totalsRowShown="0" headerRowDxfId="77" headerRowBorderDxfId="76" tableBorderDxfId="75" totalsRowBorderDxfId="74">
  <autoFilter ref="A64:G72" xr:uid="{32824F0F-C028-45F7-A96A-5C1652EF070F}"/>
  <tableColumns count="7">
    <tableColumn id="1" xr3:uid="{7CCDDF2B-F1D9-4A59-B6BE-D824BDE21B42}" name="HORA INICIO 1" dataDxfId="73"/>
    <tableColumn id="2" xr3:uid="{D8C8CC97-3BDE-473F-B5BD-55669DDAAC67}" name="HORA FINAL 1" dataDxfId="72"/>
    <tableColumn id="3" xr3:uid="{2FACE51E-E79F-4393-9B92-4B1FC61166FD}" name="BLOQUE" dataDxfId="71"/>
    <tableColumn id="4" xr3:uid="{19CD7BFE-E326-4ED6-8A85-FB36CF6D1F6D}" name="SALON 1" dataDxfId="70" dataCellStyle="Normal 2"/>
    <tableColumn id="5" xr3:uid="{0DACECCB-42F3-4D6E-95DF-C02DC6022E43}" name="HORA INICIO 2" dataDxfId="69"/>
    <tableColumn id="6" xr3:uid="{61552657-4AC5-4CD4-9F7B-198DE9F2E07D}" name="HORA FINAL 2" dataDxfId="68"/>
    <tableColumn id="7" xr3:uid="{15EEB660-7635-404F-ADB7-7D17965747D9}" name="SALON 2" dataDxfId="67" dataCellStyle="Normal 2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7D9339-C19D-4A2C-B4F1-2F7043AFF509}" name="Table40" displayName="Table40" ref="A83:G91" totalsRowShown="0" headerRowDxfId="66" headerRowBorderDxfId="65" tableBorderDxfId="64" totalsRowBorderDxfId="63">
  <autoFilter ref="A83:G91" xr:uid="{007D9339-C19D-4A2C-B4F1-2F7043AFF509}"/>
  <tableColumns count="7">
    <tableColumn id="1" xr3:uid="{437BCE1F-4CBF-4F04-AE8E-40A58AED0A55}" name="HORA INICIO 1" dataDxfId="62"/>
    <tableColumn id="2" xr3:uid="{0A09DCD5-FDC1-4511-AC69-6F69C29BE4A6}" name="HORA FINAL 1" dataDxfId="61"/>
    <tableColumn id="3" xr3:uid="{AAF7732A-DC13-4C8A-9048-B142C198E749}" name="BLOQUE" dataDxfId="60"/>
    <tableColumn id="4" xr3:uid="{42BE8448-BD4D-4866-89F8-56CB4037C96B}" name="SALON 1" dataDxfId="59" dataCellStyle="Normal 2"/>
    <tableColumn id="5" xr3:uid="{E432372A-EE78-4B4E-9182-DAF7B1FEBC68}" name="HORA INICIO 2" dataDxfId="58"/>
    <tableColumn id="6" xr3:uid="{52110052-8637-47F3-9469-B234632A793F}" name="HORA FINAL 2" dataDxfId="57"/>
    <tableColumn id="7" xr3:uid="{00AE02D3-BDE5-41AF-A71E-0FE3F3D89C0C}" name="SALON 2" dataDxfId="56" dataCellStyle="Normal 2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8C64882A-51D4-443A-A755-63316B93DEB6}" name="Table41" displayName="Table41" ref="A102:G110" totalsRowShown="0" headerRowDxfId="55" headerRowBorderDxfId="54" tableBorderDxfId="53" totalsRowBorderDxfId="52">
  <autoFilter ref="A102:G110" xr:uid="{8C64882A-51D4-443A-A755-63316B93DEB6}"/>
  <tableColumns count="7">
    <tableColumn id="1" xr3:uid="{EAECA70E-115D-4C6F-A058-B05E0272EE15}" name="HORA INICIO 1" dataDxfId="51"/>
    <tableColumn id="2" xr3:uid="{8000D565-69FB-4B06-89B5-EB6557CF9FEF}" name="HORA FINAL 1" dataDxfId="50"/>
    <tableColumn id="3" xr3:uid="{A7648FD9-259E-4F5B-AE99-70AEB870E73C}" name="BLOQUE" dataDxfId="49"/>
    <tableColumn id="4" xr3:uid="{66327831-B5F5-4E4D-B63C-D3D0FF1EF9AD}" name="SALON 1" dataDxfId="48" dataCellStyle="Normal 2"/>
    <tableColumn id="5" xr3:uid="{485C8017-AE8E-406E-AB42-8EF9E999C321}" name="HORA INICIO 2" dataDxfId="47"/>
    <tableColumn id="6" xr3:uid="{0C21C5B2-619E-4487-B873-D9D06A21B719}" name="HORA FINAL 2" dataDxfId="46"/>
    <tableColumn id="7" xr3:uid="{A619B810-4C6D-4274-8115-BA0FB6FFC7D6}" name="SALON 2" dataDxfId="45" dataCellStyle="Normal 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42E2BA3-3755-44EA-BEE2-0AD91AD79F04}" name="Table42" displayName="Table42" ref="A121:G129" totalsRowShown="0" headerRowDxfId="44" headerRowBorderDxfId="43" tableBorderDxfId="42" totalsRowBorderDxfId="41">
  <autoFilter ref="A121:G129" xr:uid="{B42E2BA3-3755-44EA-BEE2-0AD91AD79F04}"/>
  <tableColumns count="7">
    <tableColumn id="1" xr3:uid="{E1393632-9C4F-4CAE-ACBD-2BA62F40C1A0}" name="HORA INICIO 1" dataDxfId="40"/>
    <tableColumn id="2" xr3:uid="{47D2EC02-DF6A-42EF-88F1-35C341819498}" name="HORA FINAL 1" dataDxfId="39"/>
    <tableColumn id="3" xr3:uid="{FBC0B2DB-6AF1-441F-B69C-D20BC4DE4BFD}" name="BLOQUE" dataDxfId="38"/>
    <tableColumn id="4" xr3:uid="{65D2CB1F-9374-4791-ADA8-BB46946BB7DF}" name="SALON 1" dataDxfId="37" dataCellStyle="Normal 2"/>
    <tableColumn id="5" xr3:uid="{9BD14926-275A-4C1B-B4B1-9A13FBA86656}" name="HORA INICIO 2" dataDxfId="36"/>
    <tableColumn id="6" xr3:uid="{31EF480C-F2EA-409F-9BF2-7D3400027DEC}" name="HORA FINAL 2" dataDxfId="35"/>
    <tableColumn id="7" xr3:uid="{A9F2A5BB-D5F6-4676-B680-7DDB915FC9CF}" name="SALON 2" dataDxfId="34" dataCellStyle="Normal 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C2CCEC4-B646-4104-8217-F472758423C4}" name="Table44" displayName="Table44" ref="A140:G148" totalsRowShown="0" headerRowDxfId="33" headerRowBorderDxfId="32" tableBorderDxfId="31" totalsRowBorderDxfId="30">
  <autoFilter ref="A140:G148" xr:uid="{EC2CCEC4-B646-4104-8217-F472758423C4}"/>
  <tableColumns count="7">
    <tableColumn id="1" xr3:uid="{12ABA617-AB0B-48D2-AB4F-8469EA646C50}" name="HORA INICIO 1" dataDxfId="29"/>
    <tableColumn id="2" xr3:uid="{6023FF51-58DC-4E56-BF02-E7E82561410E}" name="HORA FINAL 1" dataDxfId="28"/>
    <tableColumn id="3" xr3:uid="{F2A1D809-2459-4A3C-88DD-40969D1E8FF4}" name="BLOQUE" dataDxfId="27"/>
    <tableColumn id="4" xr3:uid="{10B252F7-5029-4499-A119-AFB388646359}" name="SALON 1" dataDxfId="26" dataCellStyle="Normal 2"/>
    <tableColumn id="5" xr3:uid="{52E56CD3-1C10-4CA4-A277-167357D1AD60}" name="HORA INICIO 2" dataDxfId="25"/>
    <tableColumn id="6" xr3:uid="{4F691564-139B-4153-9972-82027E8370BC}" name="HORA FINAL 2" dataDxfId="24"/>
    <tableColumn id="7" xr3:uid="{48C2D911-DB7F-4082-A8D9-B10FDD9FC4FA}" name="SALON 2" dataDxfId="23" dataCellStyle="Normal 2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1B81DCE-60C6-42CB-BCD2-900B967A7D52}" name="Table45" displayName="Table45" ref="A159:G167" totalsRowShown="0" headerRowDxfId="22" headerRowBorderDxfId="21" tableBorderDxfId="20" totalsRowBorderDxfId="19">
  <autoFilter ref="A159:G167" xr:uid="{31B81DCE-60C6-42CB-BCD2-900B967A7D52}"/>
  <tableColumns count="7">
    <tableColumn id="1" xr3:uid="{0C964868-1293-486F-8427-480A92729168}" name="HORA INICIO 1" dataDxfId="18"/>
    <tableColumn id="2" xr3:uid="{CAE485C0-C29C-4CF7-9331-E10C2A74513B}" name="HORA FINAL 1" dataDxfId="17"/>
    <tableColumn id="3" xr3:uid="{C1B52842-CCC8-4B0F-8A08-A227BFA49B6F}" name="BLOQUE" dataDxfId="16"/>
    <tableColumn id="4" xr3:uid="{A24FC050-1602-41F5-B894-B851E38F8537}" name="SALON 1" dataDxfId="15" dataCellStyle="Normal 2"/>
    <tableColumn id="5" xr3:uid="{8E248A15-4256-4336-9C07-C16FC2066B1A}" name="HORA INICIO 2" dataDxfId="14"/>
    <tableColumn id="6" xr3:uid="{C64FFECB-7566-40BB-BFBD-785407E72BEB}" name="HORA FINAL 2" dataDxfId="13"/>
    <tableColumn id="7" xr3:uid="{653A905F-FD10-4B9E-A168-2FA8D3BF5F16}" name="SALON 2" dataDxfId="12" dataCellStyle="Normal 2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54478766-BAFA-4972-9D25-B384977036AC}" name="Table46" displayName="Table46" ref="A178:G186" totalsRowShown="0" headerRowDxfId="11" headerRowBorderDxfId="10" tableBorderDxfId="9" totalsRowBorderDxfId="8">
  <autoFilter ref="A178:G186" xr:uid="{54478766-BAFA-4972-9D25-B384977036AC}"/>
  <tableColumns count="7">
    <tableColumn id="1" xr3:uid="{AFED3F4D-CFE7-47BF-BC92-0455531A9228}" name="HORA INICIO 1" dataDxfId="7"/>
    <tableColumn id="2" xr3:uid="{C7F2F1E7-EE00-43CC-A312-18CCB729C96F}" name="HORA FINAL 1" dataDxfId="6"/>
    <tableColumn id="3" xr3:uid="{C0D199C9-670C-46BE-8865-32D173D79C3C}" name="BLOQUE" dataDxfId="5"/>
    <tableColumn id="4" xr3:uid="{ABB5B98B-3A04-44B0-835A-004F5F82E422}" name="SALON 1" dataDxfId="4" dataCellStyle="Normal 2"/>
    <tableColumn id="5" xr3:uid="{14F936E3-9D63-430F-958C-83E92EEC96F4}" name="HORA INICIO 2" dataDxfId="3"/>
    <tableColumn id="6" xr3:uid="{A02EEC41-066A-4208-B3C9-0DAAD84B7359}" name="HORA FINAL 2" dataDxfId="2"/>
    <tableColumn id="7" xr3:uid="{06FD9DCC-3A2D-4257-BC93-A5CFBE7BA978}" name="SALON 2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a8ortiz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vsolorzano136@gmail.com" TargetMode="External"/><Relationship Id="rId7" Type="http://schemas.openxmlformats.org/officeDocument/2006/relationships/hyperlink" Target="mailto:valerytrujillo112006@gmail.com" TargetMode="External"/><Relationship Id="rId12" Type="http://schemas.openxmlformats.org/officeDocument/2006/relationships/hyperlink" Target="mailto:sebastian.gonzalezprr043@gmail.com" TargetMode="External"/><Relationship Id="rId2" Type="http://schemas.openxmlformats.org/officeDocument/2006/relationships/hyperlink" Target="mailto:baronkatherine@gmail.com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fer95824@gmail.com" TargetMode="External"/><Relationship Id="rId6" Type="http://schemas.openxmlformats.org/officeDocument/2006/relationships/hyperlink" Target="mailto:medinasegurajuandaniel@gmail.com" TargetMode="External"/><Relationship Id="rId11" Type="http://schemas.openxmlformats.org/officeDocument/2006/relationships/hyperlink" Target="mailto:davidfjuncar@gmail.com" TargetMode="External"/><Relationship Id="rId5" Type="http://schemas.openxmlformats.org/officeDocument/2006/relationships/hyperlink" Target="mailto:anniesofia2513@gmail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acirra.acuna@gmail.com" TargetMode="External"/><Relationship Id="rId4" Type="http://schemas.openxmlformats.org/officeDocument/2006/relationships/hyperlink" Target="mailto:lala.rincon77suarez@gmail.com" TargetMode="External"/><Relationship Id="rId9" Type="http://schemas.openxmlformats.org/officeDocument/2006/relationships/hyperlink" Target="mailto:carloz2004@gmail.com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pau@stanford.edu" TargetMode="External"/><Relationship Id="rId3" Type="http://schemas.openxmlformats.org/officeDocument/2006/relationships/hyperlink" Target="mailto:zv.marin@uniandes.edu.co" TargetMode="External"/><Relationship Id="rId7" Type="http://schemas.openxmlformats.org/officeDocument/2006/relationships/hyperlink" Target="mailto:j.torres16@uniandes.edu.co" TargetMode="External"/><Relationship Id="rId12" Type="http://schemas.openxmlformats.org/officeDocument/2006/relationships/table" Target="../tables/table2.xml"/><Relationship Id="rId2" Type="http://schemas.openxmlformats.org/officeDocument/2006/relationships/hyperlink" Target="mailto:n.carvajalc@uniandes.edu.co" TargetMode="External"/><Relationship Id="rId1" Type="http://schemas.openxmlformats.org/officeDocument/2006/relationships/hyperlink" Target="mailto:j.prieto@uniandes.edu.co" TargetMode="External"/><Relationship Id="rId6" Type="http://schemas.openxmlformats.org/officeDocument/2006/relationships/hyperlink" Target="mailto:d.arangoc2@uniandes.edu.co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jd.lugo@uniandes.edu.co" TargetMode="External"/><Relationship Id="rId10" Type="http://schemas.openxmlformats.org/officeDocument/2006/relationships/hyperlink" Target="mailto:nf.gonzalez@uniandes.edu.co" TargetMode="External"/><Relationship Id="rId4" Type="http://schemas.openxmlformats.org/officeDocument/2006/relationships/hyperlink" Target="mailto:c.ramirezm@uniandes.edu.co" TargetMode="External"/><Relationship Id="rId9" Type="http://schemas.openxmlformats.org/officeDocument/2006/relationships/hyperlink" Target="mailto:i.ortiz@uniandes.edu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13" Type="http://schemas.openxmlformats.org/officeDocument/2006/relationships/table" Target="../tables/table18.xml"/><Relationship Id="rId18" Type="http://schemas.openxmlformats.org/officeDocument/2006/relationships/table" Target="../tables/table2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12" Type="http://schemas.openxmlformats.org/officeDocument/2006/relationships/table" Target="../tables/table17.xml"/><Relationship Id="rId17" Type="http://schemas.openxmlformats.org/officeDocument/2006/relationships/table" Target="../tables/table22.xml"/><Relationship Id="rId2" Type="http://schemas.openxmlformats.org/officeDocument/2006/relationships/table" Target="../tables/table7.xml"/><Relationship Id="rId16" Type="http://schemas.openxmlformats.org/officeDocument/2006/relationships/table" Target="../tables/table21.xml"/><Relationship Id="rId20" Type="http://schemas.openxmlformats.org/officeDocument/2006/relationships/table" Target="../tables/table25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11" Type="http://schemas.openxmlformats.org/officeDocument/2006/relationships/table" Target="../tables/table16.xml"/><Relationship Id="rId5" Type="http://schemas.openxmlformats.org/officeDocument/2006/relationships/table" Target="../tables/table10.xml"/><Relationship Id="rId15" Type="http://schemas.openxmlformats.org/officeDocument/2006/relationships/table" Target="../tables/table20.xml"/><Relationship Id="rId10" Type="http://schemas.openxmlformats.org/officeDocument/2006/relationships/table" Target="../tables/table15.xml"/><Relationship Id="rId19" Type="http://schemas.openxmlformats.org/officeDocument/2006/relationships/table" Target="../tables/table24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Relationship Id="rId14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3.xml"/><Relationship Id="rId13" Type="http://schemas.openxmlformats.org/officeDocument/2006/relationships/table" Target="../tables/table38.xml"/><Relationship Id="rId18" Type="http://schemas.openxmlformats.org/officeDocument/2006/relationships/table" Target="../tables/table43.xml"/><Relationship Id="rId3" Type="http://schemas.openxmlformats.org/officeDocument/2006/relationships/table" Target="../tables/table28.xml"/><Relationship Id="rId7" Type="http://schemas.openxmlformats.org/officeDocument/2006/relationships/table" Target="../tables/table32.xml"/><Relationship Id="rId12" Type="http://schemas.openxmlformats.org/officeDocument/2006/relationships/table" Target="../tables/table37.xml"/><Relationship Id="rId17" Type="http://schemas.openxmlformats.org/officeDocument/2006/relationships/table" Target="../tables/table42.xml"/><Relationship Id="rId2" Type="http://schemas.openxmlformats.org/officeDocument/2006/relationships/table" Target="../tables/table27.xml"/><Relationship Id="rId16" Type="http://schemas.openxmlformats.org/officeDocument/2006/relationships/table" Target="../tables/table41.xml"/><Relationship Id="rId20" Type="http://schemas.openxmlformats.org/officeDocument/2006/relationships/table" Target="../tables/table45.xml"/><Relationship Id="rId1" Type="http://schemas.openxmlformats.org/officeDocument/2006/relationships/table" Target="../tables/table26.xml"/><Relationship Id="rId6" Type="http://schemas.openxmlformats.org/officeDocument/2006/relationships/table" Target="../tables/table31.xml"/><Relationship Id="rId11" Type="http://schemas.openxmlformats.org/officeDocument/2006/relationships/table" Target="../tables/table36.xml"/><Relationship Id="rId5" Type="http://schemas.openxmlformats.org/officeDocument/2006/relationships/table" Target="../tables/table30.xml"/><Relationship Id="rId15" Type="http://schemas.openxmlformats.org/officeDocument/2006/relationships/table" Target="../tables/table40.xml"/><Relationship Id="rId10" Type="http://schemas.openxmlformats.org/officeDocument/2006/relationships/table" Target="../tables/table35.xml"/><Relationship Id="rId19" Type="http://schemas.openxmlformats.org/officeDocument/2006/relationships/table" Target="../tables/table44.xml"/><Relationship Id="rId4" Type="http://schemas.openxmlformats.org/officeDocument/2006/relationships/table" Target="../tables/table29.xml"/><Relationship Id="rId9" Type="http://schemas.openxmlformats.org/officeDocument/2006/relationships/table" Target="../tables/table34.xml"/><Relationship Id="rId14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3FCD-F432-4CD0-96FC-C01085E43F18}">
  <dimension ref="A1:AF109"/>
  <sheetViews>
    <sheetView tabSelected="1" zoomScaleNormal="100" workbookViewId="0">
      <selection activeCell="A101" sqref="A101"/>
    </sheetView>
  </sheetViews>
  <sheetFormatPr baseColWidth="10" defaultColWidth="8.85546875" defaultRowHeight="15" x14ac:dyDescent="0.25"/>
  <cols>
    <col min="1" max="1" width="12.85546875" style="1" bestFit="1" customWidth="1"/>
    <col min="2" max="2" width="16.42578125" style="1" bestFit="1" customWidth="1"/>
    <col min="3" max="3" width="35.140625" style="1" customWidth="1"/>
    <col min="4" max="4" width="12.140625" style="1" bestFit="1" customWidth="1"/>
    <col min="5" max="5" width="33.7109375" style="1" bestFit="1" customWidth="1"/>
    <col min="6" max="6" width="16.28515625" style="1" bestFit="1" customWidth="1"/>
    <col min="7" max="7" width="8.42578125" style="1" customWidth="1"/>
    <col min="8" max="8" width="36.140625" style="1" bestFit="1" customWidth="1"/>
    <col min="9" max="9" width="10.140625" style="1" bestFit="1" customWidth="1"/>
    <col min="10" max="10" width="40.28515625" style="2" bestFit="1" customWidth="1"/>
    <col min="11" max="11" width="37.42578125" style="2" bestFit="1" customWidth="1"/>
    <col min="12" max="12" width="8.42578125" style="2" customWidth="1"/>
    <col min="13" max="13" width="7.140625" style="2" customWidth="1"/>
    <col min="14" max="14" width="7" style="2" customWidth="1"/>
    <col min="15" max="15" width="8.140625" style="1" customWidth="1"/>
    <col min="16" max="16" width="7.7109375" style="1" customWidth="1"/>
    <col min="17" max="17" width="19.140625" style="1" bestFit="1" customWidth="1"/>
    <col min="18" max="18" width="25" style="1" bestFit="1" customWidth="1"/>
    <col min="19" max="19" width="17" style="1" bestFit="1" customWidth="1"/>
    <col min="20" max="20" width="85.5703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5" t="s">
        <v>11</v>
      </c>
      <c r="M1" s="65" t="s">
        <v>12</v>
      </c>
      <c r="N1" s="65" t="s">
        <v>13</v>
      </c>
      <c r="O1" s="65" t="s">
        <v>14</v>
      </c>
      <c r="P1" s="65" t="s">
        <v>15</v>
      </c>
      <c r="Q1" s="64" t="s">
        <v>16</v>
      </c>
      <c r="R1" s="64" t="s">
        <v>17</v>
      </c>
      <c r="S1" s="64" t="s">
        <v>18</v>
      </c>
      <c r="T1" s="64" t="s">
        <v>19</v>
      </c>
    </row>
    <row r="2" spans="1:32" x14ac:dyDescent="0.25">
      <c r="A2" s="1">
        <v>1</v>
      </c>
      <c r="B2" s="7">
        <v>1</v>
      </c>
      <c r="C2" s="34" t="s">
        <v>20</v>
      </c>
      <c r="D2" s="1" t="s">
        <v>29</v>
      </c>
      <c r="F2" s="66">
        <v>1127227968</v>
      </c>
      <c r="G2" s="66" t="s">
        <v>21</v>
      </c>
      <c r="H2" s="66" t="s">
        <v>22</v>
      </c>
      <c r="I2" s="66">
        <v>10</v>
      </c>
      <c r="J2" s="66" t="s">
        <v>23</v>
      </c>
      <c r="K2" s="66" t="s">
        <v>24</v>
      </c>
      <c r="L2" s="67">
        <v>7</v>
      </c>
      <c r="M2" s="67">
        <v>7</v>
      </c>
      <c r="N2" s="67">
        <v>7</v>
      </c>
      <c r="O2" s="67">
        <v>7</v>
      </c>
      <c r="P2" s="67">
        <v>100</v>
      </c>
      <c r="Q2" s="66" t="s">
        <v>25</v>
      </c>
      <c r="R2" s="66" t="s">
        <v>26</v>
      </c>
      <c r="S2" s="66" t="s">
        <v>27</v>
      </c>
      <c r="T2" s="66"/>
    </row>
    <row r="3" spans="1:32" x14ac:dyDescent="0.25">
      <c r="A3" s="1">
        <v>2</v>
      </c>
      <c r="B3" s="7">
        <v>2</v>
      </c>
      <c r="C3" s="34" t="s">
        <v>28</v>
      </c>
      <c r="D3" s="1" t="s">
        <v>29</v>
      </c>
      <c r="F3" s="68">
        <v>1021634157</v>
      </c>
      <c r="G3" s="68" t="s">
        <v>21</v>
      </c>
      <c r="H3" s="68" t="s">
        <v>22</v>
      </c>
      <c r="I3" s="68">
        <v>9</v>
      </c>
      <c r="J3" s="68" t="s">
        <v>30</v>
      </c>
      <c r="K3" s="68" t="s">
        <v>31</v>
      </c>
      <c r="L3" s="69">
        <v>6</v>
      </c>
      <c r="M3" s="69">
        <v>7</v>
      </c>
      <c r="N3" s="69">
        <v>6.5</v>
      </c>
      <c r="O3" s="69">
        <v>7</v>
      </c>
      <c r="P3" s="69">
        <v>92.857142857142861</v>
      </c>
      <c r="Q3" s="68" t="s">
        <v>25</v>
      </c>
      <c r="R3" s="68" t="s">
        <v>26</v>
      </c>
      <c r="S3" s="68" t="s">
        <v>32</v>
      </c>
      <c r="T3" s="68"/>
    </row>
    <row r="4" spans="1:32" x14ac:dyDescent="0.25">
      <c r="A4" s="1">
        <v>3</v>
      </c>
      <c r="B4" s="7">
        <v>3</v>
      </c>
      <c r="C4" s="34" t="s">
        <v>33</v>
      </c>
      <c r="D4" s="1" t="s">
        <v>29</v>
      </c>
      <c r="F4" s="66">
        <v>1013036372</v>
      </c>
      <c r="G4" s="66" t="s">
        <v>21</v>
      </c>
      <c r="H4" s="66" t="s">
        <v>22</v>
      </c>
      <c r="I4" s="66">
        <v>10</v>
      </c>
      <c r="J4" s="66" t="s">
        <v>34</v>
      </c>
      <c r="K4" s="66" t="s">
        <v>35</v>
      </c>
      <c r="L4" s="67">
        <v>4</v>
      </c>
      <c r="M4" s="67">
        <v>3</v>
      </c>
      <c r="N4" s="67">
        <v>3.5</v>
      </c>
      <c r="O4" s="67">
        <v>7</v>
      </c>
      <c r="P4" s="67">
        <v>50</v>
      </c>
      <c r="Q4" s="66" t="s">
        <v>25</v>
      </c>
      <c r="R4" s="66" t="s">
        <v>26</v>
      </c>
      <c r="S4" s="66" t="s">
        <v>32</v>
      </c>
      <c r="T4" s="66"/>
    </row>
    <row r="5" spans="1:32" x14ac:dyDescent="0.25">
      <c r="A5" s="1">
        <v>4</v>
      </c>
      <c r="B5" s="7">
        <v>4</v>
      </c>
      <c r="C5" s="34" t="s">
        <v>36</v>
      </c>
      <c r="D5" s="1" t="s">
        <v>29</v>
      </c>
      <c r="F5" s="68">
        <v>1013036739</v>
      </c>
      <c r="G5" s="68" t="s">
        <v>21</v>
      </c>
      <c r="H5" s="68" t="s">
        <v>22</v>
      </c>
      <c r="I5" s="68">
        <v>10</v>
      </c>
      <c r="J5" s="68" t="s">
        <v>37</v>
      </c>
      <c r="K5" s="68" t="s">
        <v>38</v>
      </c>
      <c r="L5" s="69">
        <v>6</v>
      </c>
      <c r="M5" s="69">
        <v>4</v>
      </c>
      <c r="N5" s="69">
        <v>5</v>
      </c>
      <c r="O5" s="69">
        <v>7</v>
      </c>
      <c r="P5" s="69">
        <v>71.428571428571431</v>
      </c>
      <c r="Q5" s="68" t="s">
        <v>25</v>
      </c>
      <c r="R5" s="68" t="s">
        <v>26</v>
      </c>
      <c r="S5" s="68" t="s">
        <v>39</v>
      </c>
      <c r="T5" s="68"/>
    </row>
    <row r="6" spans="1:32" x14ac:dyDescent="0.25">
      <c r="A6" s="1">
        <v>5</v>
      </c>
      <c r="B6" s="7">
        <v>5</v>
      </c>
      <c r="C6" s="34" t="s">
        <v>40</v>
      </c>
      <c r="D6" s="1" t="s">
        <v>29</v>
      </c>
      <c r="F6" s="66">
        <v>1021633354</v>
      </c>
      <c r="G6" s="66" t="s">
        <v>21</v>
      </c>
      <c r="H6" s="66" t="s">
        <v>22</v>
      </c>
      <c r="I6" s="66">
        <v>10</v>
      </c>
      <c r="J6" s="66" t="s">
        <v>41</v>
      </c>
      <c r="K6" s="66" t="s">
        <v>42</v>
      </c>
      <c r="L6" s="67">
        <v>6</v>
      </c>
      <c r="M6" s="67">
        <v>7</v>
      </c>
      <c r="N6" s="67">
        <v>6.5</v>
      </c>
      <c r="O6" s="67">
        <v>7</v>
      </c>
      <c r="P6" s="67">
        <v>92.857142857142861</v>
      </c>
      <c r="Q6" s="66" t="s">
        <v>25</v>
      </c>
      <c r="R6" s="66" t="s">
        <v>26</v>
      </c>
      <c r="S6" s="66" t="s">
        <v>43</v>
      </c>
      <c r="T6" s="66"/>
    </row>
    <row r="7" spans="1:32" x14ac:dyDescent="0.25">
      <c r="A7" s="1">
        <v>6</v>
      </c>
      <c r="B7" s="7">
        <v>6</v>
      </c>
      <c r="C7" s="34" t="s">
        <v>44</v>
      </c>
      <c r="D7" s="1" t="s">
        <v>29</v>
      </c>
      <c r="F7" s="68">
        <v>1016912230</v>
      </c>
      <c r="G7" s="68" t="s">
        <v>21</v>
      </c>
      <c r="H7" s="68" t="s">
        <v>22</v>
      </c>
      <c r="I7" s="68">
        <v>10</v>
      </c>
      <c r="J7" s="68" t="s">
        <v>45</v>
      </c>
      <c r="K7" s="68" t="s">
        <v>46</v>
      </c>
      <c r="L7" s="69">
        <v>5</v>
      </c>
      <c r="M7" s="69">
        <v>5</v>
      </c>
      <c r="N7" s="69">
        <v>5</v>
      </c>
      <c r="O7" s="69">
        <v>7</v>
      </c>
      <c r="P7" s="69">
        <v>71.428571428571431</v>
      </c>
      <c r="Q7" s="68" t="s">
        <v>25</v>
      </c>
      <c r="R7" s="68" t="s">
        <v>26</v>
      </c>
      <c r="S7" s="68" t="s">
        <v>47</v>
      </c>
      <c r="T7" s="68"/>
    </row>
    <row r="8" spans="1:32" hidden="1" x14ac:dyDescent="0.25">
      <c r="A8" s="1">
        <v>7</v>
      </c>
      <c r="B8" s="7">
        <v>1</v>
      </c>
      <c r="C8" s="28" t="s">
        <v>48</v>
      </c>
      <c r="D8" s="1" t="s">
        <v>29</v>
      </c>
      <c r="F8" s="66">
        <v>1125638558</v>
      </c>
      <c r="G8" s="66" t="s">
        <v>49</v>
      </c>
      <c r="H8" s="66" t="s">
        <v>22</v>
      </c>
      <c r="I8" s="66">
        <v>10</v>
      </c>
      <c r="J8" s="66" t="s">
        <v>50</v>
      </c>
      <c r="K8" s="66" t="s">
        <v>51</v>
      </c>
      <c r="L8" s="67">
        <v>6</v>
      </c>
      <c r="M8" s="67">
        <v>5</v>
      </c>
      <c r="N8" s="67">
        <v>5.5</v>
      </c>
      <c r="O8" s="67">
        <v>7</v>
      </c>
      <c r="P8" s="67">
        <v>78.571428571428569</v>
      </c>
      <c r="Q8" s="66" t="s">
        <v>25</v>
      </c>
      <c r="R8" s="66" t="s">
        <v>26</v>
      </c>
      <c r="S8" s="66" t="s">
        <v>52</v>
      </c>
      <c r="T8" s="66"/>
    </row>
    <row r="9" spans="1:32" hidden="1" x14ac:dyDescent="0.25">
      <c r="A9" s="1">
        <v>8</v>
      </c>
      <c r="B9" s="7">
        <v>2</v>
      </c>
      <c r="C9" s="28" t="s">
        <v>53</v>
      </c>
      <c r="D9" s="1" t="s">
        <v>29</v>
      </c>
      <c r="E9" s="1" t="s">
        <v>29</v>
      </c>
      <c r="F9" s="68">
        <v>1025062069</v>
      </c>
      <c r="G9" s="68" t="s">
        <v>49</v>
      </c>
      <c r="H9" s="68" t="s">
        <v>22</v>
      </c>
      <c r="I9" s="68">
        <v>9</v>
      </c>
      <c r="J9" s="68" t="s">
        <v>54</v>
      </c>
      <c r="K9" s="68" t="s">
        <v>55</v>
      </c>
      <c r="L9" s="69">
        <v>6</v>
      </c>
      <c r="M9" s="69">
        <v>5</v>
      </c>
      <c r="N9" s="69">
        <v>5.5</v>
      </c>
      <c r="O9" s="69">
        <v>7</v>
      </c>
      <c r="P9" s="69">
        <v>78.571428571428569</v>
      </c>
      <c r="Q9" s="68" t="s">
        <v>25</v>
      </c>
      <c r="R9" s="68" t="s">
        <v>26</v>
      </c>
      <c r="S9" s="68" t="s">
        <v>32</v>
      </c>
      <c r="T9" s="68"/>
    </row>
    <row r="10" spans="1:32" x14ac:dyDescent="0.25">
      <c r="A10" s="1">
        <v>9</v>
      </c>
      <c r="B10" s="7">
        <v>3</v>
      </c>
      <c r="C10" s="34" t="s">
        <v>56</v>
      </c>
      <c r="D10" s="1" t="s">
        <v>29</v>
      </c>
      <c r="F10" s="66">
        <v>1025061526</v>
      </c>
      <c r="G10" s="66" t="s">
        <v>49</v>
      </c>
      <c r="H10" s="66" t="s">
        <v>22</v>
      </c>
      <c r="I10" s="66">
        <v>9</v>
      </c>
      <c r="J10" s="66" t="s">
        <v>57</v>
      </c>
      <c r="K10" s="66" t="s">
        <v>58</v>
      </c>
      <c r="L10" s="67">
        <v>7</v>
      </c>
      <c r="M10" s="67">
        <v>6</v>
      </c>
      <c r="N10" s="67">
        <v>6.5</v>
      </c>
      <c r="O10" s="67">
        <v>7</v>
      </c>
      <c r="P10" s="67">
        <v>92.857142857142861</v>
      </c>
      <c r="Q10" s="66" t="s">
        <v>25</v>
      </c>
      <c r="R10" s="66" t="s">
        <v>26</v>
      </c>
      <c r="S10" s="66" t="s">
        <v>47</v>
      </c>
      <c r="T10" s="66"/>
    </row>
    <row r="11" spans="1:32" x14ac:dyDescent="0.25">
      <c r="A11" s="1">
        <v>10</v>
      </c>
      <c r="B11" s="7">
        <v>4</v>
      </c>
      <c r="C11" s="34" t="s">
        <v>59</v>
      </c>
      <c r="D11" s="1" t="s">
        <v>29</v>
      </c>
      <c r="F11" s="68">
        <v>1125978170</v>
      </c>
      <c r="G11" s="68" t="s">
        <v>49</v>
      </c>
      <c r="H11" s="68" t="s">
        <v>22</v>
      </c>
      <c r="I11" s="68">
        <v>10</v>
      </c>
      <c r="J11" s="68" t="s">
        <v>60</v>
      </c>
      <c r="K11" s="68" t="s">
        <v>61</v>
      </c>
      <c r="L11" s="69">
        <v>6</v>
      </c>
      <c r="M11" s="69">
        <v>6</v>
      </c>
      <c r="N11" s="69">
        <v>6</v>
      </c>
      <c r="O11" s="69">
        <v>7</v>
      </c>
      <c r="P11" s="69">
        <v>85.714285714285708</v>
      </c>
      <c r="Q11" s="68" t="s">
        <v>25</v>
      </c>
      <c r="R11" s="68" t="s">
        <v>26</v>
      </c>
      <c r="S11" s="68" t="s">
        <v>32</v>
      </c>
      <c r="T11" s="68"/>
    </row>
    <row r="12" spans="1:32" hidden="1" x14ac:dyDescent="0.25">
      <c r="A12" s="1">
        <v>11</v>
      </c>
      <c r="B12" s="7">
        <v>7</v>
      </c>
      <c r="C12" s="1" t="s">
        <v>62</v>
      </c>
      <c r="F12" s="66">
        <v>1034398511</v>
      </c>
      <c r="G12" s="66" t="s">
        <v>21</v>
      </c>
      <c r="H12" s="66" t="s">
        <v>679</v>
      </c>
      <c r="I12" s="66">
        <v>11</v>
      </c>
      <c r="J12" s="66"/>
      <c r="K12" s="66" t="s">
        <v>64</v>
      </c>
      <c r="L12" s="67">
        <v>94</v>
      </c>
      <c r="M12" s="67">
        <v>84.75</v>
      </c>
      <c r="N12" s="67">
        <v>89.375</v>
      </c>
      <c r="O12" s="67">
        <v>100</v>
      </c>
      <c r="P12" s="67">
        <v>89.375</v>
      </c>
      <c r="Q12" s="66" t="s">
        <v>25</v>
      </c>
      <c r="R12" s="66" t="s">
        <v>26</v>
      </c>
      <c r="S12" s="66"/>
      <c r="T12" s="66"/>
    </row>
    <row r="13" spans="1:32" x14ac:dyDescent="0.25">
      <c r="A13" s="1">
        <v>12</v>
      </c>
      <c r="B13" s="7">
        <v>8</v>
      </c>
      <c r="C13" s="34" t="s">
        <v>65</v>
      </c>
      <c r="D13" s="1" t="s">
        <v>29</v>
      </c>
      <c r="F13" s="68">
        <v>1034398960</v>
      </c>
      <c r="G13" s="68" t="s">
        <v>21</v>
      </c>
      <c r="H13" s="68" t="s">
        <v>63</v>
      </c>
      <c r="I13" s="68">
        <v>11</v>
      </c>
      <c r="J13" s="71" t="s">
        <v>672</v>
      </c>
      <c r="K13" s="68" t="s">
        <v>66</v>
      </c>
      <c r="L13" s="69">
        <v>79</v>
      </c>
      <c r="M13" s="69">
        <v>77.25</v>
      </c>
      <c r="N13" s="69">
        <v>78.125</v>
      </c>
      <c r="O13" s="69">
        <v>100</v>
      </c>
      <c r="P13" s="69">
        <v>78.125</v>
      </c>
      <c r="Q13" s="68" t="s">
        <v>25</v>
      </c>
      <c r="R13" s="68" t="s">
        <v>26</v>
      </c>
      <c r="S13" s="68"/>
      <c r="T13" s="68"/>
    </row>
    <row r="14" spans="1:32" x14ac:dyDescent="0.25">
      <c r="A14" s="1">
        <v>13</v>
      </c>
      <c r="B14" s="7">
        <v>9</v>
      </c>
      <c r="C14" s="34" t="s">
        <v>67</v>
      </c>
      <c r="D14" s="1" t="s">
        <v>29</v>
      </c>
      <c r="E14" s="1" t="s">
        <v>29</v>
      </c>
      <c r="F14" s="66">
        <v>1014596352</v>
      </c>
      <c r="G14" s="66" t="s">
        <v>21</v>
      </c>
      <c r="H14" s="66" t="s">
        <v>63</v>
      </c>
      <c r="I14" s="66">
        <v>11</v>
      </c>
      <c r="J14" s="66" t="s">
        <v>68</v>
      </c>
      <c r="K14" s="66" t="s">
        <v>69</v>
      </c>
      <c r="L14" s="67">
        <v>94</v>
      </c>
      <c r="M14" s="67">
        <v>80.25</v>
      </c>
      <c r="N14" s="67">
        <v>87.125</v>
      </c>
      <c r="O14" s="67">
        <v>100</v>
      </c>
      <c r="P14" s="67">
        <v>87.125</v>
      </c>
      <c r="Q14" s="66" t="s">
        <v>25</v>
      </c>
      <c r="R14" s="66" t="s">
        <v>26</v>
      </c>
      <c r="S14" s="66" t="s">
        <v>70</v>
      </c>
      <c r="T14" s="66"/>
    </row>
    <row r="15" spans="1:32" x14ac:dyDescent="0.25">
      <c r="A15" s="1">
        <v>14</v>
      </c>
      <c r="B15" s="7">
        <v>10</v>
      </c>
      <c r="C15" s="34" t="s">
        <v>71</v>
      </c>
      <c r="D15" s="1" t="s">
        <v>29</v>
      </c>
      <c r="F15" s="68">
        <v>1028882177</v>
      </c>
      <c r="G15" s="68" t="s">
        <v>21</v>
      </c>
      <c r="H15" s="68" t="s">
        <v>63</v>
      </c>
      <c r="I15" s="68">
        <v>11</v>
      </c>
      <c r="J15" s="68" t="s">
        <v>72</v>
      </c>
      <c r="K15" s="68" t="s">
        <v>73</v>
      </c>
      <c r="L15" s="69">
        <v>93</v>
      </c>
      <c r="M15" s="69">
        <v>91.5</v>
      </c>
      <c r="N15" s="69">
        <v>92.25</v>
      </c>
      <c r="O15" s="69">
        <v>100</v>
      </c>
      <c r="P15" s="69">
        <v>92.25</v>
      </c>
      <c r="Q15" s="68" t="s">
        <v>25</v>
      </c>
      <c r="R15" s="68" t="s">
        <v>26</v>
      </c>
      <c r="S15" s="68" t="s">
        <v>32</v>
      </c>
      <c r="T15" s="68"/>
    </row>
    <row r="16" spans="1:32" x14ac:dyDescent="0.25">
      <c r="A16" s="1">
        <v>15</v>
      </c>
      <c r="B16" s="7">
        <v>5</v>
      </c>
      <c r="C16" s="34" t="s">
        <v>74</v>
      </c>
      <c r="D16" s="1" t="s">
        <v>29</v>
      </c>
      <c r="F16" s="66">
        <v>1025530828</v>
      </c>
      <c r="G16" s="66" t="s">
        <v>49</v>
      </c>
      <c r="H16" s="66" t="s">
        <v>63</v>
      </c>
      <c r="I16" s="66">
        <v>11</v>
      </c>
      <c r="J16" s="66" t="s">
        <v>75</v>
      </c>
      <c r="K16" s="66" t="s">
        <v>76</v>
      </c>
      <c r="L16" s="67"/>
      <c r="M16" s="67"/>
      <c r="N16" s="67"/>
      <c r="O16" s="67"/>
      <c r="P16" s="67"/>
      <c r="Q16" s="66" t="s">
        <v>25</v>
      </c>
      <c r="R16" s="66" t="s">
        <v>26</v>
      </c>
      <c r="S16" s="66" t="s">
        <v>77</v>
      </c>
      <c r="T16" s="66"/>
    </row>
    <row r="17" spans="1:20" x14ac:dyDescent="0.25">
      <c r="A17" s="1">
        <v>16</v>
      </c>
      <c r="B17" s="7">
        <v>6</v>
      </c>
      <c r="C17" s="34" t="s">
        <v>78</v>
      </c>
      <c r="D17" s="1" t="s">
        <v>29</v>
      </c>
      <c r="F17" s="68">
        <v>1026556326</v>
      </c>
      <c r="G17" s="68" t="s">
        <v>49</v>
      </c>
      <c r="H17" s="68" t="s">
        <v>63</v>
      </c>
      <c r="I17" s="68">
        <v>11</v>
      </c>
      <c r="J17" s="71" t="s">
        <v>79</v>
      </c>
      <c r="K17" s="68" t="s">
        <v>79</v>
      </c>
      <c r="L17" s="69"/>
      <c r="M17" s="69"/>
      <c r="N17" s="69"/>
      <c r="O17" s="69"/>
      <c r="P17" s="69"/>
      <c r="Q17" s="68" t="s">
        <v>25</v>
      </c>
      <c r="R17" s="68" t="s">
        <v>26</v>
      </c>
      <c r="S17" s="68"/>
      <c r="T17" s="68"/>
    </row>
    <row r="18" spans="1:20" hidden="1" x14ac:dyDescent="0.25">
      <c r="A18" s="1">
        <v>17</v>
      </c>
      <c r="B18" s="7">
        <v>1</v>
      </c>
      <c r="C18" s="8" t="s">
        <v>80</v>
      </c>
      <c r="F18" s="66">
        <v>1013106339</v>
      </c>
      <c r="G18" s="66" t="s">
        <v>21</v>
      </c>
      <c r="H18" s="66" t="s">
        <v>63</v>
      </c>
      <c r="I18" s="66">
        <v>11</v>
      </c>
      <c r="J18" s="66" t="s">
        <v>81</v>
      </c>
      <c r="K18" s="66" t="s">
        <v>81</v>
      </c>
      <c r="L18" s="67"/>
      <c r="M18" s="67"/>
      <c r="N18" s="67"/>
      <c r="O18" s="67"/>
      <c r="P18" s="67"/>
      <c r="Q18" s="66" t="s">
        <v>25</v>
      </c>
      <c r="R18" s="66" t="s">
        <v>26</v>
      </c>
      <c r="S18" s="66" t="s">
        <v>82</v>
      </c>
      <c r="T18" s="66"/>
    </row>
    <row r="19" spans="1:20" x14ac:dyDescent="0.25">
      <c r="A19" s="1">
        <v>18</v>
      </c>
      <c r="B19" s="7">
        <v>2</v>
      </c>
      <c r="C19" s="34" t="s">
        <v>83</v>
      </c>
      <c r="D19" s="1" t="s">
        <v>29</v>
      </c>
      <c r="F19" s="68">
        <v>1021670731</v>
      </c>
      <c r="G19" s="68" t="s">
        <v>21</v>
      </c>
      <c r="H19" s="68" t="s">
        <v>63</v>
      </c>
      <c r="I19" s="68">
        <v>11</v>
      </c>
      <c r="J19" s="68"/>
      <c r="K19" s="68" t="s">
        <v>84</v>
      </c>
      <c r="L19" s="69"/>
      <c r="M19" s="69"/>
      <c r="N19" s="69"/>
      <c r="O19" s="69"/>
      <c r="P19" s="69"/>
      <c r="Q19" s="68" t="s">
        <v>25</v>
      </c>
      <c r="R19" s="68" t="s">
        <v>26</v>
      </c>
      <c r="S19" s="68"/>
      <c r="T19" s="68"/>
    </row>
    <row r="20" spans="1:20" x14ac:dyDescent="0.25">
      <c r="A20" s="1">
        <v>19</v>
      </c>
      <c r="B20" s="7">
        <v>7</v>
      </c>
      <c r="C20" s="34" t="s">
        <v>85</v>
      </c>
      <c r="D20" s="1" t="s">
        <v>29</v>
      </c>
      <c r="F20" s="66">
        <v>1011092029</v>
      </c>
      <c r="G20" s="66" t="s">
        <v>49</v>
      </c>
      <c r="H20" s="66" t="s">
        <v>63</v>
      </c>
      <c r="I20" s="66">
        <v>11</v>
      </c>
      <c r="J20" s="66" t="s">
        <v>86</v>
      </c>
      <c r="K20" s="66" t="s">
        <v>87</v>
      </c>
      <c r="L20" s="67"/>
      <c r="M20" s="67"/>
      <c r="N20" s="67"/>
      <c r="O20" s="67"/>
      <c r="P20" s="67"/>
      <c r="Q20" s="66" t="s">
        <v>25</v>
      </c>
      <c r="R20" s="66" t="s">
        <v>26</v>
      </c>
      <c r="S20" s="66" t="s">
        <v>39</v>
      </c>
      <c r="T20" s="66"/>
    </row>
    <row r="21" spans="1:20" x14ac:dyDescent="0.25">
      <c r="A21" s="1">
        <v>20</v>
      </c>
      <c r="B21" s="7">
        <v>3</v>
      </c>
      <c r="C21" s="34" t="s">
        <v>88</v>
      </c>
      <c r="D21" s="1" t="s">
        <v>29</v>
      </c>
      <c r="F21" s="68">
        <v>1021395006</v>
      </c>
      <c r="G21" s="68" t="s">
        <v>21</v>
      </c>
      <c r="H21" s="68" t="s">
        <v>63</v>
      </c>
      <c r="I21" s="68">
        <v>11</v>
      </c>
      <c r="J21" s="71" t="s">
        <v>677</v>
      </c>
      <c r="K21" s="68" t="s">
        <v>89</v>
      </c>
      <c r="L21" s="69">
        <v>88</v>
      </c>
      <c r="M21" s="69">
        <v>82</v>
      </c>
      <c r="N21" s="69">
        <v>85</v>
      </c>
      <c r="O21" s="69">
        <v>100</v>
      </c>
      <c r="P21" s="69">
        <v>85</v>
      </c>
      <c r="Q21" s="68" t="s">
        <v>25</v>
      </c>
      <c r="R21" s="68" t="s">
        <v>26</v>
      </c>
      <c r="S21" s="68"/>
      <c r="T21" s="68"/>
    </row>
    <row r="22" spans="1:20" x14ac:dyDescent="0.25">
      <c r="A22" s="1">
        <v>21</v>
      </c>
      <c r="B22" s="7">
        <v>8</v>
      </c>
      <c r="C22" s="34" t="s">
        <v>90</v>
      </c>
      <c r="D22" s="1" t="s">
        <v>29</v>
      </c>
      <c r="F22" s="66">
        <v>1011322390</v>
      </c>
      <c r="G22" s="66" t="s">
        <v>49</v>
      </c>
      <c r="H22" s="66" t="s">
        <v>63</v>
      </c>
      <c r="I22" s="66">
        <v>11</v>
      </c>
      <c r="J22" s="66" t="s">
        <v>91</v>
      </c>
      <c r="K22" s="66" t="s">
        <v>92</v>
      </c>
      <c r="L22" s="67">
        <v>87</v>
      </c>
      <c r="M22" s="67">
        <v>79</v>
      </c>
      <c r="N22" s="67">
        <v>83</v>
      </c>
      <c r="O22" s="67">
        <v>100</v>
      </c>
      <c r="P22" s="67">
        <v>83</v>
      </c>
      <c r="Q22" s="66" t="s">
        <v>25</v>
      </c>
      <c r="R22" s="66" t="s">
        <v>26</v>
      </c>
      <c r="S22" s="66" t="s">
        <v>70</v>
      </c>
      <c r="T22" s="66"/>
    </row>
    <row r="23" spans="1:20" x14ac:dyDescent="0.25">
      <c r="A23" s="1">
        <v>22</v>
      </c>
      <c r="B23" s="7">
        <v>9</v>
      </c>
      <c r="C23" s="34" t="s">
        <v>93</v>
      </c>
      <c r="D23" s="1" t="s">
        <v>29</v>
      </c>
      <c r="F23" s="68">
        <v>1014860941</v>
      </c>
      <c r="G23" s="68" t="s">
        <v>49</v>
      </c>
      <c r="H23" s="68" t="s">
        <v>94</v>
      </c>
      <c r="I23" s="68">
        <v>9</v>
      </c>
      <c r="J23" s="68" t="s">
        <v>95</v>
      </c>
      <c r="K23" s="68" t="s">
        <v>96</v>
      </c>
      <c r="L23" s="69">
        <v>73</v>
      </c>
      <c r="M23" s="69">
        <v>82</v>
      </c>
      <c r="N23" s="69">
        <v>77.5</v>
      </c>
      <c r="O23" s="69">
        <v>100</v>
      </c>
      <c r="P23" s="69">
        <v>77.5</v>
      </c>
      <c r="Q23" s="68" t="s">
        <v>25</v>
      </c>
      <c r="R23" s="68" t="s">
        <v>26</v>
      </c>
      <c r="S23" s="68" t="s">
        <v>32</v>
      </c>
      <c r="T23" s="68"/>
    </row>
    <row r="24" spans="1:20" x14ac:dyDescent="0.25">
      <c r="A24" s="1">
        <v>23</v>
      </c>
      <c r="B24" s="7">
        <v>10</v>
      </c>
      <c r="C24" s="34" t="s">
        <v>97</v>
      </c>
      <c r="D24" s="1" t="s">
        <v>29</v>
      </c>
      <c r="F24" s="66">
        <v>1031540531</v>
      </c>
      <c r="G24" s="66" t="s">
        <v>49</v>
      </c>
      <c r="H24" s="66" t="s">
        <v>94</v>
      </c>
      <c r="I24" s="66">
        <v>10</v>
      </c>
      <c r="J24" s="66" t="s">
        <v>98</v>
      </c>
      <c r="K24" s="66" t="s">
        <v>99</v>
      </c>
      <c r="L24" s="67">
        <v>80</v>
      </c>
      <c r="M24" s="67">
        <v>82</v>
      </c>
      <c r="N24" s="67">
        <v>81</v>
      </c>
      <c r="O24" s="67">
        <v>100</v>
      </c>
      <c r="P24" s="67">
        <v>81</v>
      </c>
      <c r="Q24" s="66" t="s">
        <v>25</v>
      </c>
      <c r="R24" s="66" t="s">
        <v>26</v>
      </c>
      <c r="S24" s="66" t="s">
        <v>100</v>
      </c>
      <c r="T24" s="66"/>
    </row>
    <row r="25" spans="1:20" x14ac:dyDescent="0.25">
      <c r="A25" s="1">
        <v>24</v>
      </c>
      <c r="B25" s="7">
        <v>1</v>
      </c>
      <c r="C25" s="34" t="s">
        <v>101</v>
      </c>
      <c r="D25" s="1" t="s">
        <v>29</v>
      </c>
      <c r="F25" s="68">
        <v>1010840777</v>
      </c>
      <c r="G25" s="68" t="s">
        <v>49</v>
      </c>
      <c r="H25" s="68" t="s">
        <v>94</v>
      </c>
      <c r="I25" s="68">
        <v>10</v>
      </c>
      <c r="J25" s="68" t="s">
        <v>102</v>
      </c>
      <c r="K25" s="68" t="s">
        <v>103</v>
      </c>
      <c r="L25" s="69">
        <v>81</v>
      </c>
      <c r="M25" s="69">
        <v>80</v>
      </c>
      <c r="N25" s="69">
        <v>80.5</v>
      </c>
      <c r="O25" s="69">
        <v>100</v>
      </c>
      <c r="P25" s="69">
        <v>80.5</v>
      </c>
      <c r="Q25" s="68" t="s">
        <v>25</v>
      </c>
      <c r="R25" s="68" t="s">
        <v>26</v>
      </c>
      <c r="S25" s="68" t="s">
        <v>104</v>
      </c>
      <c r="T25" s="68"/>
    </row>
    <row r="26" spans="1:20" hidden="1" x14ac:dyDescent="0.25">
      <c r="A26" s="1">
        <v>25</v>
      </c>
      <c r="B26" s="7">
        <v>2</v>
      </c>
      <c r="C26" s="28" t="s">
        <v>105</v>
      </c>
      <c r="D26" s="1" t="s">
        <v>29</v>
      </c>
      <c r="F26" s="66">
        <v>1034516708</v>
      </c>
      <c r="G26" s="66" t="s">
        <v>49</v>
      </c>
      <c r="H26" s="66" t="s">
        <v>94</v>
      </c>
      <c r="I26" s="66">
        <v>10</v>
      </c>
      <c r="J26" s="66" t="s">
        <v>106</v>
      </c>
      <c r="K26" s="66" t="s">
        <v>107</v>
      </c>
      <c r="L26" s="67">
        <v>79</v>
      </c>
      <c r="M26" s="67">
        <v>79</v>
      </c>
      <c r="N26" s="67">
        <v>79</v>
      </c>
      <c r="O26" s="67">
        <v>100</v>
      </c>
      <c r="P26" s="67">
        <v>79</v>
      </c>
      <c r="Q26" s="66" t="s">
        <v>25</v>
      </c>
      <c r="R26" s="66" t="s">
        <v>26</v>
      </c>
      <c r="S26" s="66" t="s">
        <v>108</v>
      </c>
      <c r="T26" s="66"/>
    </row>
    <row r="27" spans="1:20" x14ac:dyDescent="0.25">
      <c r="A27" s="1">
        <v>26</v>
      </c>
      <c r="B27" s="7">
        <v>3</v>
      </c>
      <c r="C27" s="34" t="s">
        <v>109</v>
      </c>
      <c r="D27" s="1" t="s">
        <v>29</v>
      </c>
      <c r="F27" s="68">
        <v>1034516776</v>
      </c>
      <c r="G27" s="68" t="s">
        <v>49</v>
      </c>
      <c r="H27" s="68" t="s">
        <v>94</v>
      </c>
      <c r="I27" s="68">
        <v>10</v>
      </c>
      <c r="J27" s="68" t="s">
        <v>110</v>
      </c>
      <c r="K27" s="68" t="s">
        <v>111</v>
      </c>
      <c r="L27" s="69">
        <v>85</v>
      </c>
      <c r="M27" s="69">
        <v>97</v>
      </c>
      <c r="N27" s="69">
        <v>91</v>
      </c>
      <c r="O27" s="69">
        <v>100</v>
      </c>
      <c r="P27" s="69">
        <v>91</v>
      </c>
      <c r="Q27" s="68" t="s">
        <v>25</v>
      </c>
      <c r="R27" s="68" t="s">
        <v>26</v>
      </c>
      <c r="S27" s="68" t="s">
        <v>100</v>
      </c>
      <c r="T27" s="68"/>
    </row>
    <row r="28" spans="1:20" x14ac:dyDescent="0.25">
      <c r="A28" s="1">
        <v>27</v>
      </c>
      <c r="B28" s="7">
        <v>4</v>
      </c>
      <c r="C28" s="34" t="s">
        <v>112</v>
      </c>
      <c r="D28" s="1" t="s">
        <v>29</v>
      </c>
      <c r="F28" s="66">
        <v>1034517155</v>
      </c>
      <c r="G28" s="66" t="s">
        <v>21</v>
      </c>
      <c r="H28" s="66" t="s">
        <v>113</v>
      </c>
      <c r="I28" s="66">
        <v>9</v>
      </c>
      <c r="J28" s="66" t="s">
        <v>114</v>
      </c>
      <c r="K28" s="66" t="s">
        <v>115</v>
      </c>
      <c r="L28" s="67">
        <v>7</v>
      </c>
      <c r="M28" s="67">
        <v>7</v>
      </c>
      <c r="N28" s="67">
        <v>7</v>
      </c>
      <c r="O28" s="67">
        <v>10</v>
      </c>
      <c r="P28" s="67">
        <v>70</v>
      </c>
      <c r="Q28" s="66" t="s">
        <v>25</v>
      </c>
      <c r="R28" s="66" t="s">
        <v>26</v>
      </c>
      <c r="S28" s="66" t="s">
        <v>116</v>
      </c>
      <c r="T28" s="66"/>
    </row>
    <row r="29" spans="1:20" x14ac:dyDescent="0.25">
      <c r="A29" s="1">
        <v>28</v>
      </c>
      <c r="B29" s="7">
        <v>5</v>
      </c>
      <c r="C29" s="34" t="s">
        <v>117</v>
      </c>
      <c r="D29" s="1" t="s">
        <v>29</v>
      </c>
      <c r="F29" s="68">
        <v>1010962618</v>
      </c>
      <c r="G29" s="68" t="s">
        <v>21</v>
      </c>
      <c r="H29" s="68" t="s">
        <v>118</v>
      </c>
      <c r="I29" s="68">
        <v>10</v>
      </c>
      <c r="J29" s="68" t="s">
        <v>119</v>
      </c>
      <c r="K29" s="68" t="s">
        <v>120</v>
      </c>
      <c r="L29" s="69">
        <v>95</v>
      </c>
      <c r="M29" s="69">
        <v>94</v>
      </c>
      <c r="N29" s="69">
        <v>94.5</v>
      </c>
      <c r="O29" s="69">
        <v>100</v>
      </c>
      <c r="P29" s="69">
        <v>94.5</v>
      </c>
      <c r="Q29" s="68" t="s">
        <v>25</v>
      </c>
      <c r="R29" s="68" t="s">
        <v>26</v>
      </c>
      <c r="S29" s="68" t="s">
        <v>32</v>
      </c>
      <c r="T29" s="68"/>
    </row>
    <row r="30" spans="1:20" x14ac:dyDescent="0.25">
      <c r="A30" s="1">
        <v>29</v>
      </c>
      <c r="B30" s="7">
        <v>6</v>
      </c>
      <c r="C30" s="34" t="s">
        <v>121</v>
      </c>
      <c r="D30" s="1" t="s">
        <v>29</v>
      </c>
      <c r="F30" s="66">
        <v>1021397966</v>
      </c>
      <c r="G30" s="66" t="s">
        <v>21</v>
      </c>
      <c r="H30" s="66" t="s">
        <v>118</v>
      </c>
      <c r="I30" s="66">
        <v>10</v>
      </c>
      <c r="J30" s="66" t="s">
        <v>122</v>
      </c>
      <c r="K30" s="66" t="s">
        <v>123</v>
      </c>
      <c r="L30" s="67">
        <v>89</v>
      </c>
      <c r="M30" s="67">
        <v>90</v>
      </c>
      <c r="N30" s="67">
        <v>89.5</v>
      </c>
      <c r="O30" s="67">
        <v>100</v>
      </c>
      <c r="P30" s="67">
        <v>89.5</v>
      </c>
      <c r="Q30" s="66" t="s">
        <v>25</v>
      </c>
      <c r="R30" s="66" t="s">
        <v>26</v>
      </c>
      <c r="S30" s="66" t="s">
        <v>32</v>
      </c>
      <c r="T30" s="66"/>
    </row>
    <row r="31" spans="1:20" x14ac:dyDescent="0.25">
      <c r="A31" s="1">
        <v>30</v>
      </c>
      <c r="B31" s="7">
        <v>7</v>
      </c>
      <c r="C31" s="34" t="s">
        <v>124</v>
      </c>
      <c r="D31" s="1" t="s">
        <v>29</v>
      </c>
      <c r="F31" s="68">
        <v>1033097945</v>
      </c>
      <c r="G31" s="68" t="s">
        <v>21</v>
      </c>
      <c r="H31" s="68" t="s">
        <v>118</v>
      </c>
      <c r="I31" s="68">
        <v>10</v>
      </c>
      <c r="J31" s="68" t="s">
        <v>125</v>
      </c>
      <c r="K31" s="68" t="s">
        <v>126</v>
      </c>
      <c r="L31" s="69">
        <v>94</v>
      </c>
      <c r="M31" s="69">
        <v>94</v>
      </c>
      <c r="N31" s="69">
        <v>94</v>
      </c>
      <c r="O31" s="69">
        <v>100</v>
      </c>
      <c r="P31" s="69">
        <v>94</v>
      </c>
      <c r="Q31" s="68" t="s">
        <v>25</v>
      </c>
      <c r="R31" s="68" t="s">
        <v>26</v>
      </c>
      <c r="S31" s="68" t="s">
        <v>39</v>
      </c>
      <c r="T31" s="68"/>
    </row>
    <row r="32" spans="1:20" hidden="1" x14ac:dyDescent="0.25">
      <c r="A32" s="1">
        <v>31</v>
      </c>
      <c r="B32" s="7">
        <v>8</v>
      </c>
      <c r="C32" s="1" t="s">
        <v>127</v>
      </c>
      <c r="F32" s="66">
        <v>1034516372</v>
      </c>
      <c r="G32" s="66" t="s">
        <v>21</v>
      </c>
      <c r="H32" s="66" t="s">
        <v>118</v>
      </c>
      <c r="I32" s="66">
        <v>11</v>
      </c>
      <c r="J32" s="66" t="s">
        <v>128</v>
      </c>
      <c r="K32" s="66" t="s">
        <v>128</v>
      </c>
      <c r="L32" s="67">
        <v>85</v>
      </c>
      <c r="M32" s="67">
        <v>94</v>
      </c>
      <c r="N32" s="67">
        <v>89.5</v>
      </c>
      <c r="O32" s="67">
        <v>100</v>
      </c>
      <c r="P32" s="67">
        <v>89.5</v>
      </c>
      <c r="Q32" s="66" t="s">
        <v>25</v>
      </c>
      <c r="R32" s="66" t="s">
        <v>26</v>
      </c>
      <c r="S32" s="66" t="s">
        <v>39</v>
      </c>
      <c r="T32" s="66"/>
    </row>
    <row r="33" spans="1:20" hidden="1" x14ac:dyDescent="0.25">
      <c r="A33" s="1">
        <v>32</v>
      </c>
      <c r="B33" s="7">
        <v>4</v>
      </c>
      <c r="C33" s="28" t="s">
        <v>129</v>
      </c>
      <c r="D33" s="1" t="s">
        <v>29</v>
      </c>
      <c r="F33" s="68">
        <v>1013261327</v>
      </c>
      <c r="G33" s="68" t="s">
        <v>49</v>
      </c>
      <c r="H33" s="68" t="s">
        <v>130</v>
      </c>
      <c r="I33" s="68">
        <v>9</v>
      </c>
      <c r="J33" s="68" t="s">
        <v>131</v>
      </c>
      <c r="K33" s="68" t="s">
        <v>132</v>
      </c>
      <c r="L33" s="69">
        <v>7</v>
      </c>
      <c r="M33" s="69">
        <v>7</v>
      </c>
      <c r="N33" s="69">
        <v>7</v>
      </c>
      <c r="O33" s="69">
        <v>7</v>
      </c>
      <c r="P33" s="69">
        <v>100</v>
      </c>
      <c r="Q33" s="68" t="s">
        <v>25</v>
      </c>
      <c r="R33" s="68" t="s">
        <v>26</v>
      </c>
      <c r="S33" s="68" t="s">
        <v>70</v>
      </c>
      <c r="T33" s="68"/>
    </row>
    <row r="34" spans="1:20" x14ac:dyDescent="0.25">
      <c r="A34" s="1">
        <v>33</v>
      </c>
      <c r="B34" s="7">
        <v>5</v>
      </c>
      <c r="C34" s="34" t="s">
        <v>133</v>
      </c>
      <c r="D34" s="1" t="s">
        <v>29</v>
      </c>
      <c r="F34" s="66">
        <v>1014859783</v>
      </c>
      <c r="G34" s="66" t="s">
        <v>49</v>
      </c>
      <c r="H34" s="66" t="s">
        <v>130</v>
      </c>
      <c r="I34" s="66">
        <v>9</v>
      </c>
      <c r="J34" s="66" t="s">
        <v>134</v>
      </c>
      <c r="K34" s="66" t="s">
        <v>135</v>
      </c>
      <c r="L34" s="67">
        <v>7</v>
      </c>
      <c r="M34" s="67">
        <v>7</v>
      </c>
      <c r="N34" s="67">
        <v>7</v>
      </c>
      <c r="O34" s="67">
        <v>7</v>
      </c>
      <c r="P34" s="67">
        <v>100</v>
      </c>
      <c r="Q34" s="66" t="s">
        <v>25</v>
      </c>
      <c r="R34" s="66" t="s">
        <v>26</v>
      </c>
      <c r="S34" s="66" t="s">
        <v>136</v>
      </c>
      <c r="T34" s="66"/>
    </row>
    <row r="35" spans="1:20" x14ac:dyDescent="0.25">
      <c r="A35" s="1">
        <v>34</v>
      </c>
      <c r="B35" s="7">
        <v>6</v>
      </c>
      <c r="C35" s="34" t="s">
        <v>137</v>
      </c>
      <c r="D35" s="1" t="s">
        <v>29</v>
      </c>
      <c r="F35" s="68">
        <v>1016912400</v>
      </c>
      <c r="G35" s="68" t="s">
        <v>49</v>
      </c>
      <c r="H35" s="68" t="s">
        <v>130</v>
      </c>
      <c r="I35" s="68">
        <v>10</v>
      </c>
      <c r="J35" s="68" t="s">
        <v>138</v>
      </c>
      <c r="K35" s="68" t="s">
        <v>139</v>
      </c>
      <c r="L35" s="69">
        <v>4.7</v>
      </c>
      <c r="M35" s="69">
        <v>4.0999999999999996</v>
      </c>
      <c r="N35" s="69">
        <v>4.4000000000000004</v>
      </c>
      <c r="O35" s="69">
        <v>5</v>
      </c>
      <c r="P35" s="69">
        <v>88.000000000000014</v>
      </c>
      <c r="Q35" s="68" t="s">
        <v>25</v>
      </c>
      <c r="R35" s="68" t="s">
        <v>26</v>
      </c>
      <c r="S35" s="68" t="s">
        <v>47</v>
      </c>
      <c r="T35" s="68"/>
    </row>
    <row r="36" spans="1:20" x14ac:dyDescent="0.25">
      <c r="A36" s="1">
        <v>35</v>
      </c>
      <c r="B36" s="7">
        <v>7</v>
      </c>
      <c r="C36" s="34" t="s">
        <v>140</v>
      </c>
      <c r="D36" s="1" t="s">
        <v>29</v>
      </c>
      <c r="F36" s="66">
        <v>1023082860</v>
      </c>
      <c r="G36" s="66" t="s">
        <v>49</v>
      </c>
      <c r="H36" s="66" t="s">
        <v>130</v>
      </c>
      <c r="I36" s="66">
        <v>10</v>
      </c>
      <c r="J36" s="66" t="s">
        <v>141</v>
      </c>
      <c r="K36" s="66" t="s">
        <v>142</v>
      </c>
      <c r="L36" s="67">
        <v>4.5999999999999996</v>
      </c>
      <c r="M36" s="67">
        <v>4.4000000000000004</v>
      </c>
      <c r="N36" s="67">
        <v>4.5</v>
      </c>
      <c r="O36" s="67">
        <v>5</v>
      </c>
      <c r="P36" s="67">
        <v>90</v>
      </c>
      <c r="Q36" s="66" t="s">
        <v>25</v>
      </c>
      <c r="R36" s="66" t="s">
        <v>26</v>
      </c>
      <c r="S36" s="66" t="s">
        <v>136</v>
      </c>
      <c r="T36" s="66"/>
    </row>
    <row r="37" spans="1:20" x14ac:dyDescent="0.25">
      <c r="A37" s="1">
        <v>36</v>
      </c>
      <c r="B37" s="7">
        <v>8</v>
      </c>
      <c r="C37" s="34" t="s">
        <v>143</v>
      </c>
      <c r="D37" s="1" t="s">
        <v>29</v>
      </c>
      <c r="F37" s="68">
        <v>1014859784</v>
      </c>
      <c r="G37" s="68" t="s">
        <v>49</v>
      </c>
      <c r="H37" s="68" t="s">
        <v>130</v>
      </c>
      <c r="I37" s="68">
        <v>9</v>
      </c>
      <c r="J37" s="68" t="s">
        <v>144</v>
      </c>
      <c r="K37" s="68" t="s">
        <v>145</v>
      </c>
      <c r="L37" s="69">
        <v>7</v>
      </c>
      <c r="M37" s="69">
        <v>7</v>
      </c>
      <c r="N37" s="69">
        <v>7</v>
      </c>
      <c r="O37" s="69">
        <v>7</v>
      </c>
      <c r="P37" s="69">
        <v>100</v>
      </c>
      <c r="Q37" s="68" t="s">
        <v>25</v>
      </c>
      <c r="R37" s="68" t="s">
        <v>26</v>
      </c>
      <c r="S37" s="68" t="s">
        <v>136</v>
      </c>
      <c r="T37" s="68"/>
    </row>
    <row r="38" spans="1:20" x14ac:dyDescent="0.25">
      <c r="A38" s="1" t="s">
        <v>146</v>
      </c>
      <c r="B38" s="7">
        <v>9</v>
      </c>
      <c r="C38" s="34" t="s">
        <v>147</v>
      </c>
      <c r="D38" s="1" t="s">
        <v>29</v>
      </c>
      <c r="F38" s="66">
        <v>1032797919</v>
      </c>
      <c r="G38" s="66" t="s">
        <v>21</v>
      </c>
      <c r="H38" s="66" t="s">
        <v>148</v>
      </c>
      <c r="I38" s="66">
        <v>11</v>
      </c>
      <c r="J38" s="66" t="s">
        <v>149</v>
      </c>
      <c r="K38" s="66" t="s">
        <v>150</v>
      </c>
      <c r="L38" s="67">
        <v>8</v>
      </c>
      <c r="M38" s="67">
        <v>8.8000000000000007</v>
      </c>
      <c r="N38" s="67">
        <v>8.4</v>
      </c>
      <c r="O38" s="67">
        <v>10</v>
      </c>
      <c r="P38" s="67">
        <v>84</v>
      </c>
      <c r="Q38" s="66" t="s">
        <v>25</v>
      </c>
      <c r="R38" s="66" t="s">
        <v>26</v>
      </c>
      <c r="S38" s="66" t="s">
        <v>39</v>
      </c>
      <c r="T38" s="66"/>
    </row>
    <row r="39" spans="1:20" x14ac:dyDescent="0.25">
      <c r="A39" s="1">
        <v>38</v>
      </c>
      <c r="B39" s="7">
        <v>10</v>
      </c>
      <c r="C39" s="34" t="s">
        <v>151</v>
      </c>
      <c r="D39" s="1" t="s">
        <v>29</v>
      </c>
      <c r="F39" s="68">
        <v>1031610223</v>
      </c>
      <c r="G39" s="68" t="s">
        <v>21</v>
      </c>
      <c r="H39" s="68" t="s">
        <v>148</v>
      </c>
      <c r="I39" s="68">
        <v>11</v>
      </c>
      <c r="J39" s="68" t="s">
        <v>152</v>
      </c>
      <c r="K39" s="68" t="s">
        <v>153</v>
      </c>
      <c r="L39" s="69">
        <v>9.6</v>
      </c>
      <c r="M39" s="69">
        <v>8.6999999999999993</v>
      </c>
      <c r="N39" s="69">
        <v>9.1499999999999986</v>
      </c>
      <c r="O39" s="69">
        <v>10</v>
      </c>
      <c r="P39" s="69">
        <v>91.499999999999986</v>
      </c>
      <c r="Q39" s="68" t="s">
        <v>25</v>
      </c>
      <c r="R39" s="68" t="s">
        <v>26</v>
      </c>
      <c r="S39" s="68" t="s">
        <v>154</v>
      </c>
      <c r="T39" s="68"/>
    </row>
    <row r="40" spans="1:20" x14ac:dyDescent="0.25">
      <c r="A40" s="1">
        <v>39</v>
      </c>
      <c r="B40" s="7">
        <v>1</v>
      </c>
      <c r="C40" s="34" t="s">
        <v>155</v>
      </c>
      <c r="D40" s="1" t="s">
        <v>29</v>
      </c>
      <c r="F40" s="66">
        <v>1048065253</v>
      </c>
      <c r="G40" s="66" t="s">
        <v>21</v>
      </c>
      <c r="H40" s="66" t="s">
        <v>148</v>
      </c>
      <c r="I40" s="66">
        <v>11</v>
      </c>
      <c r="J40" s="66" t="s">
        <v>156</v>
      </c>
      <c r="K40" s="66" t="s">
        <v>157</v>
      </c>
      <c r="L40" s="67">
        <v>8.8000000000000007</v>
      </c>
      <c r="M40" s="67">
        <v>9.8000000000000007</v>
      </c>
      <c r="N40" s="67">
        <v>9.3000000000000007</v>
      </c>
      <c r="O40" s="67">
        <v>10</v>
      </c>
      <c r="P40" s="67">
        <v>93.000000000000014</v>
      </c>
      <c r="Q40" s="66" t="s">
        <v>25</v>
      </c>
      <c r="R40" s="66" t="s">
        <v>26</v>
      </c>
      <c r="S40" s="66" t="s">
        <v>158</v>
      </c>
      <c r="T40" s="66"/>
    </row>
    <row r="41" spans="1:20" x14ac:dyDescent="0.25">
      <c r="A41" s="1">
        <v>40</v>
      </c>
      <c r="B41" s="7">
        <v>2</v>
      </c>
      <c r="C41" s="34" t="s">
        <v>159</v>
      </c>
      <c r="D41" s="1" t="s">
        <v>29</v>
      </c>
      <c r="F41" s="68">
        <v>1011085911</v>
      </c>
      <c r="G41" s="68" t="s">
        <v>21</v>
      </c>
      <c r="H41" s="68" t="s">
        <v>148</v>
      </c>
      <c r="I41" s="68">
        <v>10</v>
      </c>
      <c r="J41" s="68" t="s">
        <v>160</v>
      </c>
      <c r="K41" s="68" t="s">
        <v>161</v>
      </c>
      <c r="L41" s="69">
        <v>8.1</v>
      </c>
      <c r="M41" s="69">
        <v>9.8000000000000007</v>
      </c>
      <c r="N41" s="69">
        <v>8.9499999999999993</v>
      </c>
      <c r="O41" s="69">
        <v>10</v>
      </c>
      <c r="P41" s="69">
        <v>89.499999999999986</v>
      </c>
      <c r="Q41" s="68" t="s">
        <v>25</v>
      </c>
      <c r="R41" s="68" t="s">
        <v>26</v>
      </c>
      <c r="S41" s="68" t="s">
        <v>47</v>
      </c>
      <c r="T41" s="68"/>
    </row>
    <row r="42" spans="1:20" hidden="1" x14ac:dyDescent="0.25">
      <c r="A42" s="1">
        <v>41</v>
      </c>
      <c r="B42" s="7">
        <v>3</v>
      </c>
      <c r="C42" s="28" t="s">
        <v>162</v>
      </c>
      <c r="F42" s="66">
        <v>1034779997</v>
      </c>
      <c r="G42" s="66" t="s">
        <v>21</v>
      </c>
      <c r="H42" s="66" t="s">
        <v>163</v>
      </c>
      <c r="I42" s="66">
        <v>10</v>
      </c>
      <c r="J42" s="66" t="s">
        <v>164</v>
      </c>
      <c r="K42" s="66" t="s">
        <v>165</v>
      </c>
      <c r="L42" s="67">
        <v>4.8</v>
      </c>
      <c r="M42" s="67">
        <v>3.9</v>
      </c>
      <c r="N42" s="67">
        <v>4.3499999999999996</v>
      </c>
      <c r="O42" s="67">
        <v>5</v>
      </c>
      <c r="P42" s="67">
        <v>86.999999999999986</v>
      </c>
      <c r="Q42" s="66" t="s">
        <v>25</v>
      </c>
      <c r="R42" s="66" t="s">
        <v>26</v>
      </c>
      <c r="S42" s="66" t="s">
        <v>166</v>
      </c>
      <c r="T42" s="66"/>
    </row>
    <row r="43" spans="1:20" x14ac:dyDescent="0.25">
      <c r="A43" s="1">
        <v>42</v>
      </c>
      <c r="B43" s="7">
        <v>4</v>
      </c>
      <c r="C43" s="34" t="s">
        <v>167</v>
      </c>
      <c r="D43" s="1" t="s">
        <v>29</v>
      </c>
      <c r="F43" s="68">
        <v>1027401950</v>
      </c>
      <c r="G43" s="68" t="s">
        <v>21</v>
      </c>
      <c r="H43" s="68" t="s">
        <v>163</v>
      </c>
      <c r="I43" s="68">
        <v>10</v>
      </c>
      <c r="J43" s="68" t="s">
        <v>168</v>
      </c>
      <c r="K43" s="68" t="s">
        <v>169</v>
      </c>
      <c r="L43" s="69">
        <v>4.5999999999999996</v>
      </c>
      <c r="M43" s="69">
        <v>3.8</v>
      </c>
      <c r="N43" s="69">
        <v>4.1999999999999993</v>
      </c>
      <c r="O43" s="69">
        <v>5</v>
      </c>
      <c r="P43" s="69">
        <v>83.999999999999986</v>
      </c>
      <c r="Q43" s="68" t="s">
        <v>25</v>
      </c>
      <c r="R43" s="68" t="s">
        <v>26</v>
      </c>
      <c r="S43" s="68" t="s">
        <v>170</v>
      </c>
      <c r="T43" s="68" t="s">
        <v>171</v>
      </c>
    </row>
    <row r="44" spans="1:20" x14ac:dyDescent="0.25">
      <c r="A44" s="1">
        <v>43</v>
      </c>
      <c r="B44" s="7">
        <v>9</v>
      </c>
      <c r="C44" s="34" t="s">
        <v>172</v>
      </c>
      <c r="D44" s="1" t="s">
        <v>29</v>
      </c>
      <c r="F44" s="66">
        <v>1028481760</v>
      </c>
      <c r="G44" s="66" t="s">
        <v>49</v>
      </c>
      <c r="H44" s="66" t="s">
        <v>163</v>
      </c>
      <c r="I44" s="66">
        <v>11</v>
      </c>
      <c r="J44" s="66" t="s">
        <v>173</v>
      </c>
      <c r="K44" s="66" t="s">
        <v>174</v>
      </c>
      <c r="L44" s="67">
        <v>3.1</v>
      </c>
      <c r="M44" s="67">
        <v>3.5</v>
      </c>
      <c r="N44" s="67">
        <v>3.3</v>
      </c>
      <c r="O44" s="67">
        <v>5</v>
      </c>
      <c r="P44" s="67">
        <v>66</v>
      </c>
      <c r="Q44" s="66" t="s">
        <v>25</v>
      </c>
      <c r="R44" s="66" t="s">
        <v>26</v>
      </c>
      <c r="S44" s="66" t="s">
        <v>175</v>
      </c>
      <c r="T44" s="66"/>
    </row>
    <row r="45" spans="1:20" x14ac:dyDescent="0.25">
      <c r="A45" s="1">
        <v>44</v>
      </c>
      <c r="B45" s="7">
        <v>10</v>
      </c>
      <c r="C45" s="34" t="s">
        <v>176</v>
      </c>
      <c r="D45" s="1" t="s">
        <v>29</v>
      </c>
      <c r="F45" s="68">
        <v>1025323090</v>
      </c>
      <c r="G45" s="68" t="s">
        <v>49</v>
      </c>
      <c r="H45" s="68" t="s">
        <v>163</v>
      </c>
      <c r="I45" s="68">
        <v>10</v>
      </c>
      <c r="J45" s="68" t="s">
        <v>177</v>
      </c>
      <c r="K45" s="68" t="s">
        <v>178</v>
      </c>
      <c r="L45" s="69">
        <v>4.3</v>
      </c>
      <c r="M45" s="69">
        <v>3.7</v>
      </c>
      <c r="N45" s="69">
        <v>4</v>
      </c>
      <c r="O45" s="69">
        <v>5</v>
      </c>
      <c r="P45" s="69">
        <v>80</v>
      </c>
      <c r="Q45" s="68" t="s">
        <v>25</v>
      </c>
      <c r="R45" s="68" t="s">
        <v>26</v>
      </c>
      <c r="S45" s="68" t="s">
        <v>32</v>
      </c>
      <c r="T45" s="68"/>
    </row>
    <row r="46" spans="1:20" x14ac:dyDescent="0.25">
      <c r="A46" s="1">
        <v>45</v>
      </c>
      <c r="B46" s="7">
        <v>5</v>
      </c>
      <c r="C46" s="34" t="s">
        <v>179</v>
      </c>
      <c r="D46" s="1" t="s">
        <v>29</v>
      </c>
      <c r="F46" s="66">
        <v>1023082929</v>
      </c>
      <c r="G46" s="66" t="s">
        <v>21</v>
      </c>
      <c r="H46" s="66" t="s">
        <v>180</v>
      </c>
      <c r="I46" s="66">
        <v>10</v>
      </c>
      <c r="J46" s="66" t="s">
        <v>181</v>
      </c>
      <c r="K46" s="66" t="s">
        <v>182</v>
      </c>
      <c r="L46" s="67">
        <v>5</v>
      </c>
      <c r="M46" s="67">
        <v>6</v>
      </c>
      <c r="N46" s="67">
        <v>5.5</v>
      </c>
      <c r="O46" s="67">
        <v>7</v>
      </c>
      <c r="P46" s="67">
        <v>78.571428571428569</v>
      </c>
      <c r="Q46" s="66" t="s">
        <v>25</v>
      </c>
      <c r="R46" s="66" t="s">
        <v>26</v>
      </c>
      <c r="S46" s="66" t="s">
        <v>32</v>
      </c>
      <c r="T46" s="66"/>
    </row>
    <row r="47" spans="1:20" hidden="1" x14ac:dyDescent="0.25">
      <c r="A47" s="1">
        <v>46</v>
      </c>
      <c r="B47" s="7">
        <v>6</v>
      </c>
      <c r="C47" s="1" t="s">
        <v>183</v>
      </c>
      <c r="F47" s="68">
        <v>1021633970</v>
      </c>
      <c r="G47" s="68" t="s">
        <v>21</v>
      </c>
      <c r="H47" s="68" t="s">
        <v>180</v>
      </c>
      <c r="I47" s="68">
        <v>9</v>
      </c>
      <c r="J47" s="68" t="s">
        <v>184</v>
      </c>
      <c r="K47" s="68" t="s">
        <v>185</v>
      </c>
      <c r="L47" s="69">
        <v>4</v>
      </c>
      <c r="M47" s="69">
        <v>5</v>
      </c>
      <c r="N47" s="69">
        <v>4.5</v>
      </c>
      <c r="O47" s="69">
        <v>7</v>
      </c>
      <c r="P47" s="69">
        <v>64.285714285714292</v>
      </c>
      <c r="Q47" s="68" t="s">
        <v>25</v>
      </c>
      <c r="R47" s="68" t="s">
        <v>26</v>
      </c>
      <c r="S47" s="68" t="s">
        <v>39</v>
      </c>
      <c r="T47" s="68"/>
    </row>
    <row r="48" spans="1:20" x14ac:dyDescent="0.25">
      <c r="A48" s="1">
        <v>47</v>
      </c>
      <c r="B48" s="7">
        <v>1</v>
      </c>
      <c r="C48" s="34" t="s">
        <v>186</v>
      </c>
      <c r="D48" s="1" t="s">
        <v>29</v>
      </c>
      <c r="F48" s="66">
        <v>1023085538</v>
      </c>
      <c r="G48" s="66" t="s">
        <v>49</v>
      </c>
      <c r="H48" s="66" t="s">
        <v>180</v>
      </c>
      <c r="I48" s="66">
        <v>10</v>
      </c>
      <c r="J48" s="66" t="s">
        <v>187</v>
      </c>
      <c r="K48" s="66" t="s">
        <v>188</v>
      </c>
      <c r="L48" s="67">
        <v>5</v>
      </c>
      <c r="M48" s="67" t="s">
        <v>189</v>
      </c>
      <c r="N48" s="67">
        <v>5</v>
      </c>
      <c r="O48" s="67">
        <v>7</v>
      </c>
      <c r="P48" s="67">
        <v>71.428571428571431</v>
      </c>
      <c r="Q48" s="66" t="s">
        <v>25</v>
      </c>
      <c r="R48" s="66" t="s">
        <v>26</v>
      </c>
      <c r="S48" s="66" t="s">
        <v>190</v>
      </c>
      <c r="T48" s="66"/>
    </row>
    <row r="49" spans="1:20" x14ac:dyDescent="0.25">
      <c r="A49" s="1">
        <v>48</v>
      </c>
      <c r="B49" s="7">
        <v>7</v>
      </c>
      <c r="C49" s="34" t="s">
        <v>191</v>
      </c>
      <c r="D49" s="1" t="s">
        <v>29</v>
      </c>
      <c r="F49" s="68">
        <v>1034517162</v>
      </c>
      <c r="G49" s="68" t="s">
        <v>21</v>
      </c>
      <c r="H49" s="68" t="s">
        <v>192</v>
      </c>
      <c r="I49" s="68">
        <v>11</v>
      </c>
      <c r="J49" s="68" t="s">
        <v>193</v>
      </c>
      <c r="K49" s="68" t="s">
        <v>194</v>
      </c>
      <c r="L49" s="69">
        <v>4.5</v>
      </c>
      <c r="M49" s="69">
        <v>4.5</v>
      </c>
      <c r="N49" s="69">
        <v>4.5</v>
      </c>
      <c r="O49" s="69">
        <v>5</v>
      </c>
      <c r="P49" s="69">
        <v>90</v>
      </c>
      <c r="Q49" s="68" t="s">
        <v>25</v>
      </c>
      <c r="R49" s="68" t="s">
        <v>26</v>
      </c>
      <c r="S49" s="68" t="s">
        <v>47</v>
      </c>
      <c r="T49" s="68"/>
    </row>
    <row r="50" spans="1:20" x14ac:dyDescent="0.25">
      <c r="A50" s="1">
        <v>49</v>
      </c>
      <c r="B50" s="7">
        <v>8</v>
      </c>
      <c r="C50" s="34" t="s">
        <v>195</v>
      </c>
      <c r="D50" s="1" t="s">
        <v>29</v>
      </c>
      <c r="F50" s="66">
        <v>1027151996</v>
      </c>
      <c r="G50" s="66" t="s">
        <v>21</v>
      </c>
      <c r="H50" s="66" t="s">
        <v>192</v>
      </c>
      <c r="I50" s="66">
        <v>9</v>
      </c>
      <c r="J50" s="66" t="s">
        <v>196</v>
      </c>
      <c r="K50" s="66" t="s">
        <v>197</v>
      </c>
      <c r="L50" s="67">
        <v>4.5</v>
      </c>
      <c r="M50" s="67">
        <v>3.7</v>
      </c>
      <c r="N50" s="67">
        <v>4.0999999999999996</v>
      </c>
      <c r="O50" s="67">
        <v>5</v>
      </c>
      <c r="P50" s="67">
        <v>81.999999999999986</v>
      </c>
      <c r="Q50" s="66" t="s">
        <v>25</v>
      </c>
      <c r="R50" s="66" t="s">
        <v>26</v>
      </c>
      <c r="S50" s="66" t="s">
        <v>39</v>
      </c>
      <c r="T50" s="66"/>
    </row>
    <row r="51" spans="1:20" x14ac:dyDescent="0.25">
      <c r="A51" s="1">
        <v>50</v>
      </c>
      <c r="B51" s="7">
        <v>2</v>
      </c>
      <c r="C51" s="34" t="s">
        <v>198</v>
      </c>
      <c r="D51" s="1" t="s">
        <v>29</v>
      </c>
      <c r="F51" s="68">
        <v>1010963620</v>
      </c>
      <c r="G51" s="68" t="s">
        <v>49</v>
      </c>
      <c r="H51" s="68" t="s">
        <v>192</v>
      </c>
      <c r="I51" s="68">
        <v>9</v>
      </c>
      <c r="J51" s="68" t="s">
        <v>199</v>
      </c>
      <c r="K51" s="68" t="s">
        <v>200</v>
      </c>
      <c r="L51" s="69">
        <v>5</v>
      </c>
      <c r="M51" s="69">
        <v>4.4000000000000004</v>
      </c>
      <c r="N51" s="69">
        <v>4.7</v>
      </c>
      <c r="O51" s="69">
        <v>5</v>
      </c>
      <c r="P51" s="69">
        <v>94</v>
      </c>
      <c r="Q51" s="68" t="s">
        <v>25</v>
      </c>
      <c r="R51" s="68" t="s">
        <v>26</v>
      </c>
      <c r="S51" s="68" t="s">
        <v>32</v>
      </c>
      <c r="T51" s="68"/>
    </row>
    <row r="52" spans="1:20" x14ac:dyDescent="0.25">
      <c r="A52" s="1">
        <v>51</v>
      </c>
      <c r="B52" s="7">
        <v>3</v>
      </c>
      <c r="C52" s="34" t="s">
        <v>201</v>
      </c>
      <c r="D52" s="1" t="s">
        <v>29</v>
      </c>
      <c r="F52" s="66">
        <v>1034577741</v>
      </c>
      <c r="G52" s="66" t="s">
        <v>49</v>
      </c>
      <c r="H52" s="66" t="s">
        <v>192</v>
      </c>
      <c r="I52" s="66">
        <v>9</v>
      </c>
      <c r="J52" s="66" t="s">
        <v>202</v>
      </c>
      <c r="K52" s="66" t="s">
        <v>203</v>
      </c>
      <c r="L52" s="67">
        <v>4.5999999999999996</v>
      </c>
      <c r="M52" s="67">
        <v>4.8</v>
      </c>
      <c r="N52" s="67">
        <v>4.6999999999999993</v>
      </c>
      <c r="O52" s="67">
        <v>5</v>
      </c>
      <c r="P52" s="67">
        <v>93.999999999999986</v>
      </c>
      <c r="Q52" s="66" t="s">
        <v>25</v>
      </c>
      <c r="R52" s="66" t="s">
        <v>26</v>
      </c>
      <c r="S52" s="66" t="s">
        <v>204</v>
      </c>
      <c r="T52" s="66"/>
    </row>
    <row r="53" spans="1:20" hidden="1" x14ac:dyDescent="0.25">
      <c r="A53" s="1">
        <v>52</v>
      </c>
      <c r="B53" s="7">
        <v>4</v>
      </c>
      <c r="C53" s="28" t="s">
        <v>205</v>
      </c>
      <c r="D53" s="1" t="s">
        <v>29</v>
      </c>
      <c r="F53" s="68">
        <v>1010961769</v>
      </c>
      <c r="G53" s="68" t="s">
        <v>49</v>
      </c>
      <c r="H53" s="68" t="s">
        <v>192</v>
      </c>
      <c r="I53" s="68">
        <v>10</v>
      </c>
      <c r="J53" s="68" t="s">
        <v>206</v>
      </c>
      <c r="K53" s="68" t="s">
        <v>207</v>
      </c>
      <c r="L53" s="69">
        <v>4.0999999999999996</v>
      </c>
      <c r="M53" s="69">
        <v>3.6</v>
      </c>
      <c r="N53" s="69">
        <v>3.8499999999999996</v>
      </c>
      <c r="O53" s="69">
        <v>5</v>
      </c>
      <c r="P53" s="69">
        <v>76.999999999999986</v>
      </c>
      <c r="Q53" s="68" t="s">
        <v>25</v>
      </c>
      <c r="R53" s="68" t="s">
        <v>26</v>
      </c>
      <c r="S53" s="68" t="s">
        <v>32</v>
      </c>
      <c r="T53" s="68"/>
    </row>
    <row r="54" spans="1:20" x14ac:dyDescent="0.25">
      <c r="A54" s="1">
        <v>53</v>
      </c>
      <c r="B54" s="7">
        <v>5</v>
      </c>
      <c r="C54" s="34" t="s">
        <v>208</v>
      </c>
      <c r="D54" s="1" t="s">
        <v>29</v>
      </c>
      <c r="F54" s="66">
        <v>1028480296</v>
      </c>
      <c r="G54" s="66" t="s">
        <v>49</v>
      </c>
      <c r="H54" s="66" t="s">
        <v>209</v>
      </c>
      <c r="I54" s="66">
        <v>11</v>
      </c>
      <c r="J54" s="66" t="s">
        <v>210</v>
      </c>
      <c r="K54" s="66" t="s">
        <v>211</v>
      </c>
      <c r="L54" s="67"/>
      <c r="M54" s="67"/>
      <c r="N54" s="67"/>
      <c r="O54" s="67"/>
      <c r="P54" s="67"/>
      <c r="Q54" s="66" t="s">
        <v>25</v>
      </c>
      <c r="R54" s="66" t="s">
        <v>26</v>
      </c>
      <c r="S54" s="66" t="s">
        <v>212</v>
      </c>
      <c r="T54" s="66"/>
    </row>
    <row r="55" spans="1:20" hidden="1" x14ac:dyDescent="0.25">
      <c r="A55" s="1">
        <v>54</v>
      </c>
      <c r="B55" s="7">
        <v>6</v>
      </c>
      <c r="C55" s="1" t="s">
        <v>213</v>
      </c>
      <c r="F55" s="68">
        <v>1024478736</v>
      </c>
      <c r="G55" s="68" t="s">
        <v>49</v>
      </c>
      <c r="H55" s="68" t="s">
        <v>209</v>
      </c>
      <c r="I55" s="68">
        <v>11</v>
      </c>
      <c r="J55" s="68" t="s">
        <v>214</v>
      </c>
      <c r="K55" s="68" t="s">
        <v>215</v>
      </c>
      <c r="L55" s="69"/>
      <c r="M55" s="69"/>
      <c r="N55" s="69"/>
      <c r="O55" s="69"/>
      <c r="P55" s="69"/>
      <c r="Q55" s="68" t="s">
        <v>25</v>
      </c>
      <c r="R55" s="68" t="s">
        <v>26</v>
      </c>
      <c r="S55" s="68" t="s">
        <v>136</v>
      </c>
      <c r="T55" s="68"/>
    </row>
    <row r="56" spans="1:20" hidden="1" x14ac:dyDescent="0.25">
      <c r="A56" s="1">
        <v>55</v>
      </c>
      <c r="B56" s="7">
        <v>9</v>
      </c>
      <c r="C56" s="1" t="s">
        <v>216</v>
      </c>
      <c r="F56" s="66">
        <v>1014977577</v>
      </c>
      <c r="G56" s="66" t="s">
        <v>21</v>
      </c>
      <c r="H56" s="66" t="s">
        <v>209</v>
      </c>
      <c r="I56" s="66">
        <v>11</v>
      </c>
      <c r="J56" s="66" t="s">
        <v>217</v>
      </c>
      <c r="K56" s="66" t="s">
        <v>218</v>
      </c>
      <c r="L56" s="67"/>
      <c r="M56" s="67"/>
      <c r="N56" s="67"/>
      <c r="O56" s="67"/>
      <c r="P56" s="67"/>
      <c r="Q56" s="66" t="s">
        <v>25</v>
      </c>
      <c r="R56" s="66" t="s">
        <v>26</v>
      </c>
      <c r="S56" s="66" t="s">
        <v>136</v>
      </c>
      <c r="T56" s="66"/>
    </row>
    <row r="57" spans="1:20" hidden="1" x14ac:dyDescent="0.25">
      <c r="A57" s="1">
        <v>56</v>
      </c>
      <c r="B57" s="7">
        <v>10</v>
      </c>
      <c r="C57" s="28" t="s">
        <v>219</v>
      </c>
      <c r="D57" s="1" t="s">
        <v>29</v>
      </c>
      <c r="F57" s="68">
        <v>1034516951</v>
      </c>
      <c r="G57" s="68" t="s">
        <v>21</v>
      </c>
      <c r="H57" s="68" t="s">
        <v>209</v>
      </c>
      <c r="I57" s="68">
        <v>11</v>
      </c>
      <c r="J57" s="68" t="s">
        <v>220</v>
      </c>
      <c r="K57" s="68" t="s">
        <v>221</v>
      </c>
      <c r="L57" s="69"/>
      <c r="M57" s="69"/>
      <c r="N57" s="69"/>
      <c r="O57" s="69"/>
      <c r="P57" s="69"/>
      <c r="Q57" s="68" t="s">
        <v>25</v>
      </c>
      <c r="R57" s="68" t="s">
        <v>26</v>
      </c>
      <c r="S57" s="68" t="s">
        <v>222</v>
      </c>
      <c r="T57" s="68"/>
    </row>
    <row r="58" spans="1:20" x14ac:dyDescent="0.25">
      <c r="A58" s="1">
        <v>57</v>
      </c>
      <c r="B58" s="7">
        <v>7</v>
      </c>
      <c r="C58" s="34" t="s">
        <v>223</v>
      </c>
      <c r="D58" s="1" t="s">
        <v>29</v>
      </c>
      <c r="F58" s="66">
        <v>1141314308</v>
      </c>
      <c r="G58" s="66" t="s">
        <v>49</v>
      </c>
      <c r="H58" s="66" t="s">
        <v>209</v>
      </c>
      <c r="I58" s="66">
        <v>11</v>
      </c>
      <c r="J58" s="70" t="s">
        <v>671</v>
      </c>
      <c r="K58" s="66" t="s">
        <v>225</v>
      </c>
      <c r="L58" s="67"/>
      <c r="M58" s="67"/>
      <c r="N58" s="67"/>
      <c r="O58" s="67"/>
      <c r="P58" s="67"/>
      <c r="Q58" s="66" t="s">
        <v>25</v>
      </c>
      <c r="R58" s="66" t="s">
        <v>26</v>
      </c>
      <c r="S58" s="66" t="s">
        <v>226</v>
      </c>
      <c r="T58" s="66"/>
    </row>
    <row r="59" spans="1:20" x14ac:dyDescent="0.25">
      <c r="A59" s="1">
        <v>58</v>
      </c>
      <c r="B59" s="7">
        <v>1</v>
      </c>
      <c r="C59" s="34" t="s">
        <v>227</v>
      </c>
      <c r="D59" s="1" t="s">
        <v>29</v>
      </c>
      <c r="F59" s="68">
        <v>1145924881</v>
      </c>
      <c r="G59" s="68" t="s">
        <v>21</v>
      </c>
      <c r="H59" s="68" t="s">
        <v>209</v>
      </c>
      <c r="I59" s="68">
        <v>9</v>
      </c>
      <c r="J59" s="68" t="s">
        <v>228</v>
      </c>
      <c r="K59" s="68" t="s">
        <v>229</v>
      </c>
      <c r="L59" s="69">
        <v>95</v>
      </c>
      <c r="M59" s="69">
        <v>100</v>
      </c>
      <c r="N59" s="69">
        <v>97.5</v>
      </c>
      <c r="O59" s="69">
        <v>100</v>
      </c>
      <c r="P59" s="69">
        <v>97.5</v>
      </c>
      <c r="Q59" s="68" t="s">
        <v>25</v>
      </c>
      <c r="R59" s="68" t="s">
        <v>26</v>
      </c>
      <c r="S59" s="68" t="s">
        <v>52</v>
      </c>
      <c r="T59" s="68"/>
    </row>
    <row r="60" spans="1:20" x14ac:dyDescent="0.25">
      <c r="A60" s="1">
        <v>59</v>
      </c>
      <c r="B60" s="7">
        <v>2</v>
      </c>
      <c r="C60" s="34" t="s">
        <v>230</v>
      </c>
      <c r="D60" s="1" t="s">
        <v>29</v>
      </c>
      <c r="F60" s="66">
        <v>665101</v>
      </c>
      <c r="G60" s="66" t="s">
        <v>21</v>
      </c>
      <c r="H60" s="66" t="s">
        <v>209</v>
      </c>
      <c r="I60" s="66">
        <v>10</v>
      </c>
      <c r="J60" s="66" t="s">
        <v>231</v>
      </c>
      <c r="K60" s="66" t="s">
        <v>232</v>
      </c>
      <c r="L60" s="67">
        <v>87</v>
      </c>
      <c r="M60" s="67">
        <v>94</v>
      </c>
      <c r="N60" s="67">
        <v>90.5</v>
      </c>
      <c r="O60" s="67">
        <v>100</v>
      </c>
      <c r="P60" s="67">
        <v>90.5</v>
      </c>
      <c r="Q60" s="66" t="s">
        <v>25</v>
      </c>
      <c r="R60" s="66" t="s">
        <v>26</v>
      </c>
      <c r="S60" s="66" t="s">
        <v>52</v>
      </c>
      <c r="T60" s="66"/>
    </row>
    <row r="61" spans="1:20" x14ac:dyDescent="0.25">
      <c r="A61" s="1">
        <v>60</v>
      </c>
      <c r="B61" s="7">
        <v>8</v>
      </c>
      <c r="C61" s="34" t="s">
        <v>233</v>
      </c>
      <c r="D61" s="1" t="s">
        <v>29</v>
      </c>
      <c r="F61" s="68">
        <v>1016595972</v>
      </c>
      <c r="G61" s="68" t="s">
        <v>49</v>
      </c>
      <c r="H61" s="68" t="s">
        <v>209</v>
      </c>
      <c r="I61" s="68">
        <v>10</v>
      </c>
      <c r="J61" s="68" t="s">
        <v>234</v>
      </c>
      <c r="K61" s="68" t="s">
        <v>235</v>
      </c>
      <c r="L61" s="69">
        <v>94</v>
      </c>
      <c r="M61" s="69">
        <v>87</v>
      </c>
      <c r="N61" s="69">
        <v>90.5</v>
      </c>
      <c r="O61" s="69">
        <v>100</v>
      </c>
      <c r="P61" s="69">
        <v>90.5</v>
      </c>
      <c r="Q61" s="68" t="s">
        <v>25</v>
      </c>
      <c r="R61" s="68" t="s">
        <v>26</v>
      </c>
      <c r="S61" s="68" t="s">
        <v>226</v>
      </c>
      <c r="T61" s="68"/>
    </row>
    <row r="62" spans="1:20" x14ac:dyDescent="0.25">
      <c r="A62" s="1">
        <v>61</v>
      </c>
      <c r="B62" s="7">
        <v>9</v>
      </c>
      <c r="C62" s="34" t="s">
        <v>236</v>
      </c>
      <c r="D62" s="1" t="s">
        <v>29</v>
      </c>
      <c r="E62" s="1" t="s">
        <v>674</v>
      </c>
      <c r="F62" s="66">
        <v>1011322757</v>
      </c>
      <c r="G62" s="66" t="s">
        <v>49</v>
      </c>
      <c r="H62" s="66" t="s">
        <v>209</v>
      </c>
      <c r="I62" s="66">
        <v>10</v>
      </c>
      <c r="J62" s="66" t="s">
        <v>237</v>
      </c>
      <c r="K62" s="66" t="s">
        <v>238</v>
      </c>
      <c r="L62" s="67">
        <v>93</v>
      </c>
      <c r="M62" s="67">
        <v>85</v>
      </c>
      <c r="N62" s="67">
        <v>89</v>
      </c>
      <c r="O62" s="67">
        <v>100</v>
      </c>
      <c r="P62" s="67">
        <v>89</v>
      </c>
      <c r="Q62" s="66" t="s">
        <v>25</v>
      </c>
      <c r="R62" s="66" t="s">
        <v>26</v>
      </c>
      <c r="S62" s="66" t="s">
        <v>222</v>
      </c>
      <c r="T62" s="66"/>
    </row>
    <row r="63" spans="1:20" x14ac:dyDescent="0.25">
      <c r="A63" s="1">
        <v>62</v>
      </c>
      <c r="B63" s="7">
        <v>3</v>
      </c>
      <c r="C63" s="34" t="s">
        <v>239</v>
      </c>
      <c r="D63" s="1" t="s">
        <v>29</v>
      </c>
      <c r="F63" s="68">
        <v>1000594810</v>
      </c>
      <c r="G63" s="68" t="s">
        <v>21</v>
      </c>
      <c r="H63" s="68" t="s">
        <v>240</v>
      </c>
      <c r="I63" s="68">
        <v>11</v>
      </c>
      <c r="J63" s="71" t="s">
        <v>678</v>
      </c>
      <c r="K63" s="68" t="s">
        <v>241</v>
      </c>
      <c r="L63" s="69"/>
      <c r="M63" s="69"/>
      <c r="N63" s="69"/>
      <c r="O63" s="69"/>
      <c r="P63" s="69"/>
      <c r="Q63" s="68" t="s">
        <v>25</v>
      </c>
      <c r="R63" s="68" t="s">
        <v>26</v>
      </c>
      <c r="S63" s="68" t="s">
        <v>242</v>
      </c>
      <c r="T63" s="68"/>
    </row>
    <row r="64" spans="1:20" x14ac:dyDescent="0.25">
      <c r="A64" s="1">
        <v>63</v>
      </c>
      <c r="B64" s="7">
        <v>4</v>
      </c>
      <c r="C64" s="34" t="s">
        <v>243</v>
      </c>
      <c r="D64" s="1" t="s">
        <v>29</v>
      </c>
      <c r="F64" s="66">
        <v>1016942562</v>
      </c>
      <c r="G64" s="66" t="s">
        <v>21</v>
      </c>
      <c r="H64" s="66" t="s">
        <v>240</v>
      </c>
      <c r="I64" s="66">
        <v>11</v>
      </c>
      <c r="J64" s="66" t="s">
        <v>244</v>
      </c>
      <c r="K64" s="66" t="s">
        <v>245</v>
      </c>
      <c r="L64" s="67"/>
      <c r="M64" s="67"/>
      <c r="N64" s="67"/>
      <c r="O64" s="67"/>
      <c r="P64" s="67"/>
      <c r="Q64" s="66" t="s">
        <v>25</v>
      </c>
      <c r="R64" s="66" t="s">
        <v>26</v>
      </c>
      <c r="S64" s="66" t="s">
        <v>204</v>
      </c>
      <c r="T64" s="66"/>
    </row>
    <row r="65" spans="1:20" x14ac:dyDescent="0.25">
      <c r="A65" s="1">
        <v>64</v>
      </c>
      <c r="B65" s="7">
        <v>5</v>
      </c>
      <c r="C65" s="34" t="s">
        <v>246</v>
      </c>
      <c r="D65" s="1" t="s">
        <v>29</v>
      </c>
      <c r="F65" s="68">
        <v>1028480283</v>
      </c>
      <c r="G65" s="68" t="s">
        <v>21</v>
      </c>
      <c r="H65" s="68" t="s">
        <v>240</v>
      </c>
      <c r="I65" s="68">
        <v>11</v>
      </c>
      <c r="J65" s="71" t="s">
        <v>675</v>
      </c>
      <c r="K65" s="68" t="s">
        <v>247</v>
      </c>
      <c r="L65" s="69"/>
      <c r="M65" s="69"/>
      <c r="N65" s="69"/>
      <c r="O65" s="69"/>
      <c r="P65" s="69"/>
      <c r="Q65" s="68" t="s">
        <v>25</v>
      </c>
      <c r="R65" s="68" t="s">
        <v>26</v>
      </c>
      <c r="S65" s="68" t="s">
        <v>70</v>
      </c>
      <c r="T65" s="68"/>
    </row>
    <row r="66" spans="1:20" x14ac:dyDescent="0.25">
      <c r="A66" s="1">
        <v>65</v>
      </c>
      <c r="B66" s="7">
        <v>6</v>
      </c>
      <c r="C66" s="34" t="s">
        <v>248</v>
      </c>
      <c r="D66" s="1" t="s">
        <v>29</v>
      </c>
      <c r="F66" s="66">
        <v>104396278</v>
      </c>
      <c r="G66" s="66" t="s">
        <v>21</v>
      </c>
      <c r="H66" s="66" t="s">
        <v>240</v>
      </c>
      <c r="I66" s="66">
        <v>11</v>
      </c>
      <c r="J66" s="66" t="s">
        <v>249</v>
      </c>
      <c r="K66" s="66" t="s">
        <v>250</v>
      </c>
      <c r="L66" s="67"/>
      <c r="M66" s="67"/>
      <c r="N66" s="67"/>
      <c r="O66" s="67"/>
      <c r="P66" s="67"/>
      <c r="Q66" s="66" t="s">
        <v>25</v>
      </c>
      <c r="R66" s="66" t="s">
        <v>26</v>
      </c>
      <c r="S66" s="66" t="s">
        <v>70</v>
      </c>
      <c r="T66" s="66"/>
    </row>
    <row r="67" spans="1:20" x14ac:dyDescent="0.25">
      <c r="A67" s="1">
        <v>66</v>
      </c>
      <c r="B67" s="7">
        <v>7</v>
      </c>
      <c r="C67" s="34" t="s">
        <v>251</v>
      </c>
      <c r="D67" s="1" t="s">
        <v>29</v>
      </c>
      <c r="F67" s="68">
        <v>1026252173</v>
      </c>
      <c r="G67" s="68" t="s">
        <v>21</v>
      </c>
      <c r="H67" s="68" t="s">
        <v>240</v>
      </c>
      <c r="I67" s="68">
        <v>11</v>
      </c>
      <c r="J67" s="71" t="s">
        <v>252</v>
      </c>
      <c r="K67" s="68" t="s">
        <v>253</v>
      </c>
      <c r="L67" s="69"/>
      <c r="M67" s="69"/>
      <c r="N67" s="69"/>
      <c r="O67" s="69"/>
      <c r="P67" s="69"/>
      <c r="Q67" s="68" t="s">
        <v>25</v>
      </c>
      <c r="R67" s="68" t="s">
        <v>26</v>
      </c>
      <c r="S67" s="68" t="s">
        <v>254</v>
      </c>
      <c r="T67" s="68"/>
    </row>
    <row r="68" spans="1:20" x14ac:dyDescent="0.25">
      <c r="A68" s="1">
        <v>67</v>
      </c>
      <c r="B68" s="7">
        <v>10</v>
      </c>
      <c r="C68" s="34" t="s">
        <v>255</v>
      </c>
      <c r="D68" s="1" t="s">
        <v>29</v>
      </c>
      <c r="E68" s="1" t="s">
        <v>29</v>
      </c>
      <c r="F68" s="66">
        <v>1014737322</v>
      </c>
      <c r="G68" s="66" t="s">
        <v>49</v>
      </c>
      <c r="H68" s="66" t="s">
        <v>240</v>
      </c>
      <c r="I68" s="66">
        <v>11</v>
      </c>
      <c r="J68" s="66" t="s">
        <v>256</v>
      </c>
      <c r="K68" s="66" t="s">
        <v>256</v>
      </c>
      <c r="L68" s="67"/>
      <c r="M68" s="67"/>
      <c r="N68" s="67"/>
      <c r="O68" s="67"/>
      <c r="P68" s="67"/>
      <c r="Q68" s="66" t="s">
        <v>25</v>
      </c>
      <c r="R68" s="66" t="s">
        <v>26</v>
      </c>
      <c r="S68" s="66" t="s">
        <v>39</v>
      </c>
      <c r="T68" s="66"/>
    </row>
    <row r="69" spans="1:20" x14ac:dyDescent="0.25">
      <c r="A69" s="1">
        <v>68</v>
      </c>
      <c r="B69" s="7">
        <v>1</v>
      </c>
      <c r="C69" s="78" t="s">
        <v>257</v>
      </c>
      <c r="D69" s="1" t="s">
        <v>29</v>
      </c>
      <c r="F69" s="68">
        <v>1032677941</v>
      </c>
      <c r="G69" s="68" t="s">
        <v>49</v>
      </c>
      <c r="H69" s="68" t="s">
        <v>240</v>
      </c>
      <c r="I69" s="68">
        <v>11</v>
      </c>
      <c r="J69" s="68" t="s">
        <v>258</v>
      </c>
      <c r="K69" s="68" t="s">
        <v>259</v>
      </c>
      <c r="L69" s="69"/>
      <c r="M69" s="69"/>
      <c r="N69" s="69"/>
      <c r="O69" s="69"/>
      <c r="P69" s="69"/>
      <c r="Q69" s="68" t="s">
        <v>25</v>
      </c>
      <c r="R69" s="68" t="s">
        <v>26</v>
      </c>
      <c r="S69" s="68" t="s">
        <v>242</v>
      </c>
      <c r="T69" s="68"/>
    </row>
    <row r="70" spans="1:20" x14ac:dyDescent="0.25">
      <c r="A70" s="1">
        <v>69</v>
      </c>
      <c r="B70" s="7">
        <v>8</v>
      </c>
      <c r="C70" s="34" t="s">
        <v>260</v>
      </c>
      <c r="D70" s="1" t="s">
        <v>29</v>
      </c>
      <c r="F70" s="66">
        <v>1105928516</v>
      </c>
      <c r="G70" s="66" t="s">
        <v>21</v>
      </c>
      <c r="H70" s="66" t="s">
        <v>240</v>
      </c>
      <c r="I70" s="66">
        <v>11</v>
      </c>
      <c r="J70" s="66" t="s">
        <v>261</v>
      </c>
      <c r="K70" s="66" t="s">
        <v>262</v>
      </c>
      <c r="L70" s="67"/>
      <c r="M70" s="67"/>
      <c r="N70" s="67"/>
      <c r="O70" s="67"/>
      <c r="P70" s="67"/>
      <c r="Q70" s="66" t="s">
        <v>25</v>
      </c>
      <c r="R70" s="66" t="s">
        <v>26</v>
      </c>
      <c r="S70" s="66" t="s">
        <v>27</v>
      </c>
      <c r="T70" s="66"/>
    </row>
    <row r="71" spans="1:20" x14ac:dyDescent="0.25">
      <c r="A71" s="1">
        <v>70</v>
      </c>
      <c r="B71" s="7">
        <v>9</v>
      </c>
      <c r="C71" s="34" t="s">
        <v>263</v>
      </c>
      <c r="D71" s="1" t="s">
        <v>29</v>
      </c>
      <c r="F71" s="68">
        <v>1105928515</v>
      </c>
      <c r="G71" s="68" t="s">
        <v>21</v>
      </c>
      <c r="H71" s="68" t="s">
        <v>240</v>
      </c>
      <c r="I71" s="68">
        <v>11</v>
      </c>
      <c r="J71" s="68" t="s">
        <v>264</v>
      </c>
      <c r="K71" s="68" t="s">
        <v>262</v>
      </c>
      <c r="L71" s="69"/>
      <c r="M71" s="69"/>
      <c r="N71" s="69"/>
      <c r="O71" s="69"/>
      <c r="P71" s="69"/>
      <c r="Q71" s="68" t="s">
        <v>25</v>
      </c>
      <c r="R71" s="68" t="s">
        <v>26</v>
      </c>
      <c r="S71" s="68" t="s">
        <v>27</v>
      </c>
      <c r="T71" s="68"/>
    </row>
    <row r="72" spans="1:20" x14ac:dyDescent="0.25">
      <c r="A72" s="1">
        <v>71</v>
      </c>
      <c r="B72" s="7">
        <v>2</v>
      </c>
      <c r="C72" s="34" t="s">
        <v>265</v>
      </c>
      <c r="D72" s="1" t="s">
        <v>29</v>
      </c>
      <c r="F72" s="66">
        <v>1139427218</v>
      </c>
      <c r="G72" s="66" t="s">
        <v>49</v>
      </c>
      <c r="H72" s="66" t="s">
        <v>240</v>
      </c>
      <c r="I72" s="66">
        <v>10</v>
      </c>
      <c r="J72" s="66" t="s">
        <v>266</v>
      </c>
      <c r="K72" s="66" t="s">
        <v>267</v>
      </c>
      <c r="L72" s="67">
        <v>3.8</v>
      </c>
      <c r="M72" s="67">
        <v>4.5</v>
      </c>
      <c r="N72" s="67">
        <v>4.1500000000000004</v>
      </c>
      <c r="O72" s="67">
        <v>5</v>
      </c>
      <c r="P72" s="67">
        <v>83.000000000000014</v>
      </c>
      <c r="Q72" s="66" t="s">
        <v>268</v>
      </c>
      <c r="R72" s="66" t="s">
        <v>26</v>
      </c>
      <c r="S72" s="66" t="s">
        <v>204</v>
      </c>
      <c r="T72" s="66"/>
    </row>
    <row r="73" spans="1:20" hidden="1" x14ac:dyDescent="0.25">
      <c r="A73" s="1">
        <v>74</v>
      </c>
      <c r="B73" s="7">
        <v>3</v>
      </c>
      <c r="C73" s="1" t="s">
        <v>269</v>
      </c>
      <c r="F73" s="68">
        <v>1073672607</v>
      </c>
      <c r="G73" s="68" t="s">
        <v>49</v>
      </c>
      <c r="H73" s="68" t="s">
        <v>240</v>
      </c>
      <c r="I73" s="68">
        <v>10</v>
      </c>
      <c r="J73" s="68" t="s">
        <v>270</v>
      </c>
      <c r="K73" s="68" t="s">
        <v>271</v>
      </c>
      <c r="L73" s="69">
        <v>4</v>
      </c>
      <c r="M73" s="69">
        <v>4</v>
      </c>
      <c r="N73" s="69">
        <v>4</v>
      </c>
      <c r="O73" s="69">
        <v>5</v>
      </c>
      <c r="P73" s="69">
        <v>80</v>
      </c>
      <c r="Q73" s="68" t="s">
        <v>268</v>
      </c>
      <c r="R73" s="68" t="s">
        <v>26</v>
      </c>
      <c r="S73" s="68" t="s">
        <v>242</v>
      </c>
      <c r="T73" s="68"/>
    </row>
    <row r="74" spans="1:20" x14ac:dyDescent="0.25">
      <c r="A74" s="1">
        <v>77</v>
      </c>
      <c r="B74" s="7">
        <v>4</v>
      </c>
      <c r="C74" s="34" t="s">
        <v>272</v>
      </c>
      <c r="D74" s="1" t="s">
        <v>29</v>
      </c>
      <c r="F74" s="66">
        <v>1016727491</v>
      </c>
      <c r="G74" s="66" t="s">
        <v>49</v>
      </c>
      <c r="H74" s="66" t="s">
        <v>240</v>
      </c>
      <c r="I74" s="66">
        <v>10</v>
      </c>
      <c r="J74" s="66" t="s">
        <v>273</v>
      </c>
      <c r="K74" s="66" t="s">
        <v>274</v>
      </c>
      <c r="L74" s="67">
        <v>3.8</v>
      </c>
      <c r="M74" s="67">
        <v>4.5</v>
      </c>
      <c r="N74" s="67">
        <v>4.1500000000000004</v>
      </c>
      <c r="O74" s="67">
        <v>5</v>
      </c>
      <c r="P74" s="67">
        <v>83.000000000000014</v>
      </c>
      <c r="Q74" s="66" t="s">
        <v>268</v>
      </c>
      <c r="R74" s="66" t="s">
        <v>26</v>
      </c>
      <c r="S74" s="66" t="s">
        <v>242</v>
      </c>
      <c r="T74" s="66"/>
    </row>
    <row r="75" spans="1:20" x14ac:dyDescent="0.25">
      <c r="A75" s="1">
        <v>78</v>
      </c>
      <c r="B75" s="7">
        <v>5</v>
      </c>
      <c r="C75" s="34" t="s">
        <v>275</v>
      </c>
      <c r="D75" s="1" t="s">
        <v>29</v>
      </c>
      <c r="F75" s="68">
        <v>1031808938</v>
      </c>
      <c r="G75" s="68" t="s">
        <v>49</v>
      </c>
      <c r="H75" s="68" t="s">
        <v>240</v>
      </c>
      <c r="I75" s="68">
        <v>10</v>
      </c>
      <c r="J75" s="68" t="s">
        <v>276</v>
      </c>
      <c r="K75" s="68" t="s">
        <v>277</v>
      </c>
      <c r="L75" s="69">
        <v>4.5</v>
      </c>
      <c r="M75" s="69">
        <v>3.4</v>
      </c>
      <c r="N75" s="69">
        <v>3.95</v>
      </c>
      <c r="O75" s="69">
        <v>5</v>
      </c>
      <c r="P75" s="69">
        <v>79</v>
      </c>
      <c r="Q75" s="68" t="s">
        <v>268</v>
      </c>
      <c r="R75" s="68" t="s">
        <v>26</v>
      </c>
      <c r="S75" s="68" t="s">
        <v>70</v>
      </c>
      <c r="T75" s="68"/>
    </row>
    <row r="76" spans="1:20" x14ac:dyDescent="0.25">
      <c r="A76" s="1">
        <v>79</v>
      </c>
      <c r="B76" s="7">
        <v>6</v>
      </c>
      <c r="C76" s="34" t="s">
        <v>278</v>
      </c>
      <c r="D76" s="1" t="s">
        <v>29</v>
      </c>
      <c r="F76" s="66">
        <v>1029142614</v>
      </c>
      <c r="G76" s="66" t="s">
        <v>49</v>
      </c>
      <c r="H76" s="66" t="s">
        <v>240</v>
      </c>
      <c r="I76" s="66">
        <v>10</v>
      </c>
      <c r="J76" s="66" t="s">
        <v>279</v>
      </c>
      <c r="K76" s="66" t="s">
        <v>279</v>
      </c>
      <c r="L76" s="67">
        <v>3.1</v>
      </c>
      <c r="M76" s="67">
        <v>3.8</v>
      </c>
      <c r="N76" s="67">
        <v>3.45</v>
      </c>
      <c r="O76" s="67">
        <v>5</v>
      </c>
      <c r="P76" s="67">
        <v>69</v>
      </c>
      <c r="Q76" s="66" t="s">
        <v>268</v>
      </c>
      <c r="R76" s="66" t="s">
        <v>26</v>
      </c>
      <c r="S76" s="66" t="s">
        <v>136</v>
      </c>
      <c r="T76" s="66"/>
    </row>
    <row r="77" spans="1:20" hidden="1" x14ac:dyDescent="0.25">
      <c r="A77" s="1">
        <v>80</v>
      </c>
      <c r="B77" s="7">
        <v>7</v>
      </c>
      <c r="C77" s="8" t="s">
        <v>280</v>
      </c>
      <c r="D77" s="1" t="s">
        <v>29</v>
      </c>
      <c r="F77" s="68">
        <v>1023163494</v>
      </c>
      <c r="G77" s="68" t="s">
        <v>49</v>
      </c>
      <c r="H77" s="68" t="s">
        <v>281</v>
      </c>
      <c r="I77" s="68">
        <v>11</v>
      </c>
      <c r="J77" s="68" t="s">
        <v>282</v>
      </c>
      <c r="K77" s="68" t="s">
        <v>283</v>
      </c>
      <c r="L77" s="69">
        <v>9.5</v>
      </c>
      <c r="M77" s="69">
        <v>9.6999999999999993</v>
      </c>
      <c r="N77" s="69">
        <v>9.6</v>
      </c>
      <c r="O77" s="69">
        <v>10</v>
      </c>
      <c r="P77" s="69">
        <v>96</v>
      </c>
      <c r="Q77" s="68" t="s">
        <v>268</v>
      </c>
      <c r="R77" s="68" t="s">
        <v>26</v>
      </c>
      <c r="S77" s="68" t="s">
        <v>284</v>
      </c>
      <c r="T77" s="68"/>
    </row>
    <row r="78" spans="1:20" x14ac:dyDescent="0.25">
      <c r="A78" s="1">
        <v>82</v>
      </c>
      <c r="B78" s="7">
        <v>8</v>
      </c>
      <c r="C78" s="34" t="s">
        <v>285</v>
      </c>
      <c r="D78" s="1" t="s">
        <v>29</v>
      </c>
      <c r="F78" s="66">
        <v>1034779520</v>
      </c>
      <c r="G78" s="66" t="s">
        <v>49</v>
      </c>
      <c r="H78" s="66" t="s">
        <v>281</v>
      </c>
      <c r="I78" s="66">
        <v>11</v>
      </c>
      <c r="J78" s="66" t="s">
        <v>286</v>
      </c>
      <c r="K78" s="66" t="s">
        <v>287</v>
      </c>
      <c r="L78" s="67">
        <v>7.2</v>
      </c>
      <c r="M78" s="67">
        <v>8.1</v>
      </c>
      <c r="N78" s="67">
        <v>7.65</v>
      </c>
      <c r="O78" s="67">
        <v>10</v>
      </c>
      <c r="P78" s="67">
        <v>76.5</v>
      </c>
      <c r="Q78" s="66" t="s">
        <v>268</v>
      </c>
      <c r="R78" s="66" t="s">
        <v>26</v>
      </c>
      <c r="S78" s="66" t="s">
        <v>284</v>
      </c>
      <c r="T78" s="66"/>
    </row>
    <row r="79" spans="1:20" x14ac:dyDescent="0.25">
      <c r="A79" s="1">
        <v>83</v>
      </c>
      <c r="B79" s="7">
        <v>10</v>
      </c>
      <c r="C79" s="34" t="s">
        <v>288</v>
      </c>
      <c r="D79" s="1" t="s">
        <v>29</v>
      </c>
      <c r="F79" s="68">
        <v>1023083204</v>
      </c>
      <c r="G79" s="68" t="s">
        <v>21</v>
      </c>
      <c r="H79" s="68" t="s">
        <v>281</v>
      </c>
      <c r="I79" s="68">
        <v>11</v>
      </c>
      <c r="J79" s="68" t="s">
        <v>289</v>
      </c>
      <c r="K79" s="68" t="s">
        <v>290</v>
      </c>
      <c r="L79" s="69">
        <v>8.6</v>
      </c>
      <c r="M79" s="69">
        <v>9.5</v>
      </c>
      <c r="N79" s="69">
        <v>9.0500000000000007</v>
      </c>
      <c r="O79" s="69">
        <v>10</v>
      </c>
      <c r="P79" s="69">
        <v>90.500000000000014</v>
      </c>
      <c r="Q79" s="68" t="s">
        <v>268</v>
      </c>
      <c r="R79" s="68" t="s">
        <v>26</v>
      </c>
      <c r="S79" s="68" t="s">
        <v>39</v>
      </c>
      <c r="T79" s="68"/>
    </row>
    <row r="80" spans="1:20" x14ac:dyDescent="0.25">
      <c r="A80" s="1">
        <v>84</v>
      </c>
      <c r="B80" s="7">
        <v>9</v>
      </c>
      <c r="C80" s="34" t="s">
        <v>291</v>
      </c>
      <c r="D80" s="1" t="s">
        <v>29</v>
      </c>
      <c r="F80" s="66">
        <v>1031643024</v>
      </c>
      <c r="G80" s="66" t="s">
        <v>49</v>
      </c>
      <c r="H80" s="66" t="s">
        <v>281</v>
      </c>
      <c r="I80" s="66">
        <v>11</v>
      </c>
      <c r="J80" s="66" t="s">
        <v>292</v>
      </c>
      <c r="K80" s="66" t="s">
        <v>292</v>
      </c>
      <c r="L80" s="67">
        <v>8.1</v>
      </c>
      <c r="M80" s="67">
        <v>9.5</v>
      </c>
      <c r="N80" s="67">
        <v>8.8000000000000007</v>
      </c>
      <c r="O80" s="67">
        <v>10</v>
      </c>
      <c r="P80" s="67">
        <v>88.000000000000014</v>
      </c>
      <c r="Q80" s="66" t="s">
        <v>268</v>
      </c>
      <c r="R80" s="66" t="s">
        <v>26</v>
      </c>
      <c r="S80" s="66" t="s">
        <v>284</v>
      </c>
      <c r="T80" s="66"/>
    </row>
    <row r="81" spans="1:20" x14ac:dyDescent="0.25">
      <c r="A81" s="1">
        <v>86</v>
      </c>
      <c r="B81" s="7">
        <v>10</v>
      </c>
      <c r="C81" s="34" t="s">
        <v>293</v>
      </c>
      <c r="D81" s="1" t="s">
        <v>29</v>
      </c>
      <c r="F81" s="68">
        <v>1016713779</v>
      </c>
      <c r="G81" s="68" t="s">
        <v>49</v>
      </c>
      <c r="H81" s="68" t="s">
        <v>281</v>
      </c>
      <c r="I81" s="68">
        <v>11</v>
      </c>
      <c r="J81" s="68" t="s">
        <v>294</v>
      </c>
      <c r="K81" s="68" t="s">
        <v>295</v>
      </c>
      <c r="L81" s="69">
        <v>7.6</v>
      </c>
      <c r="M81" s="69">
        <v>7.8</v>
      </c>
      <c r="N81" s="69">
        <v>7.6999999999999993</v>
      </c>
      <c r="O81" s="69">
        <v>10</v>
      </c>
      <c r="P81" s="69">
        <v>76.999999999999986</v>
      </c>
      <c r="Q81" s="68" t="s">
        <v>268</v>
      </c>
      <c r="R81" s="68" t="s">
        <v>26</v>
      </c>
      <c r="S81" s="68" t="s">
        <v>296</v>
      </c>
      <c r="T81" s="68"/>
    </row>
    <row r="82" spans="1:20" hidden="1" x14ac:dyDescent="0.25">
      <c r="A82" s="1">
        <v>88</v>
      </c>
      <c r="B82" s="7">
        <v>1</v>
      </c>
      <c r="C82" s="1" t="s">
        <v>297</v>
      </c>
      <c r="F82" s="66">
        <v>1034282458</v>
      </c>
      <c r="G82" s="66" t="s">
        <v>21</v>
      </c>
      <c r="H82" s="66" t="s">
        <v>281</v>
      </c>
      <c r="I82" s="66">
        <v>11</v>
      </c>
      <c r="J82" s="66" t="s">
        <v>298</v>
      </c>
      <c r="K82" s="66" t="s">
        <v>299</v>
      </c>
      <c r="L82" s="67">
        <v>7.7</v>
      </c>
      <c r="M82" s="67">
        <v>8.9</v>
      </c>
      <c r="N82" s="67">
        <v>8.3000000000000007</v>
      </c>
      <c r="O82" s="67">
        <v>10</v>
      </c>
      <c r="P82" s="67">
        <v>83.000000000000014</v>
      </c>
      <c r="Q82" s="66" t="s">
        <v>268</v>
      </c>
      <c r="R82" s="66" t="s">
        <v>26</v>
      </c>
      <c r="S82" s="66" t="s">
        <v>32</v>
      </c>
      <c r="T82" s="66"/>
    </row>
    <row r="83" spans="1:20" x14ac:dyDescent="0.25">
      <c r="A83" s="1">
        <v>93</v>
      </c>
      <c r="B83" s="7">
        <v>2</v>
      </c>
      <c r="C83" s="34" t="s">
        <v>300</v>
      </c>
      <c r="D83" s="1" t="s">
        <v>29</v>
      </c>
      <c r="F83" s="68">
        <v>1141715139</v>
      </c>
      <c r="G83" s="68" t="s">
        <v>21</v>
      </c>
      <c r="H83" s="68" t="s">
        <v>301</v>
      </c>
      <c r="I83" s="68">
        <v>9</v>
      </c>
      <c r="J83" s="68" t="s">
        <v>302</v>
      </c>
      <c r="K83" s="68" t="s">
        <v>303</v>
      </c>
      <c r="L83" s="69">
        <v>3.8</v>
      </c>
      <c r="M83" s="69">
        <v>4.5999999999999996</v>
      </c>
      <c r="N83" s="69">
        <v>4.1999999999999993</v>
      </c>
      <c r="O83" s="69">
        <v>5</v>
      </c>
      <c r="P83" s="69">
        <v>83.999999999999986</v>
      </c>
      <c r="Q83" s="68" t="s">
        <v>268</v>
      </c>
      <c r="R83" s="68" t="s">
        <v>26</v>
      </c>
      <c r="S83" s="68" t="s">
        <v>39</v>
      </c>
      <c r="T83" s="68"/>
    </row>
    <row r="84" spans="1:20" x14ac:dyDescent="0.25">
      <c r="A84" s="1">
        <v>94</v>
      </c>
      <c r="B84" s="7">
        <v>3</v>
      </c>
      <c r="C84" s="34" t="s">
        <v>304</v>
      </c>
      <c r="D84" s="1" t="s">
        <v>29</v>
      </c>
      <c r="F84" s="66">
        <v>1013037133</v>
      </c>
      <c r="G84" s="66" t="s">
        <v>21</v>
      </c>
      <c r="H84" s="66" t="s">
        <v>301</v>
      </c>
      <c r="I84" s="66">
        <v>11</v>
      </c>
      <c r="J84" s="66" t="s">
        <v>305</v>
      </c>
      <c r="K84" s="66" t="s">
        <v>306</v>
      </c>
      <c r="L84" s="67">
        <v>4.5</v>
      </c>
      <c r="M84" s="67">
        <v>3.9</v>
      </c>
      <c r="N84" s="67">
        <v>4.2</v>
      </c>
      <c r="O84" s="67">
        <v>5</v>
      </c>
      <c r="P84" s="67">
        <v>84</v>
      </c>
      <c r="Q84" s="66" t="s">
        <v>268</v>
      </c>
      <c r="R84" s="66" t="s">
        <v>26</v>
      </c>
      <c r="S84" s="66" t="s">
        <v>166</v>
      </c>
      <c r="T84" s="66"/>
    </row>
    <row r="85" spans="1:20" x14ac:dyDescent="0.25">
      <c r="A85" s="1">
        <v>96</v>
      </c>
      <c r="B85" s="7">
        <v>1</v>
      </c>
      <c r="C85" s="34" t="s">
        <v>307</v>
      </c>
      <c r="D85" s="1" t="s">
        <v>29</v>
      </c>
      <c r="F85" s="68">
        <v>1031648468</v>
      </c>
      <c r="G85" s="68" t="s">
        <v>49</v>
      </c>
      <c r="H85" s="68" t="s">
        <v>301</v>
      </c>
      <c r="I85" s="68">
        <v>10</v>
      </c>
      <c r="J85" s="71" t="s">
        <v>670</v>
      </c>
      <c r="K85" s="68" t="s">
        <v>308</v>
      </c>
      <c r="L85" s="69" t="s">
        <v>309</v>
      </c>
      <c r="M85" s="69" t="s">
        <v>309</v>
      </c>
      <c r="N85" s="69" t="s">
        <v>309</v>
      </c>
      <c r="O85" s="69" t="s">
        <v>309</v>
      </c>
      <c r="P85" s="69" t="s">
        <v>309</v>
      </c>
      <c r="Q85" s="68" t="s">
        <v>268</v>
      </c>
      <c r="R85" s="68" t="s">
        <v>26</v>
      </c>
      <c r="S85" s="68"/>
      <c r="T85" s="68"/>
    </row>
    <row r="86" spans="1:20" x14ac:dyDescent="0.25">
      <c r="A86" s="1">
        <v>97</v>
      </c>
      <c r="B86" s="7">
        <v>4</v>
      </c>
      <c r="C86" s="34" t="s">
        <v>310</v>
      </c>
      <c r="D86" s="1" t="s">
        <v>29</v>
      </c>
      <c r="F86" s="66">
        <v>1013263101</v>
      </c>
      <c r="G86" s="66" t="s">
        <v>21</v>
      </c>
      <c r="H86" s="66" t="s">
        <v>301</v>
      </c>
      <c r="I86" s="66">
        <v>9</v>
      </c>
      <c r="J86" s="66" t="s">
        <v>311</v>
      </c>
      <c r="K86" s="66" t="s">
        <v>312</v>
      </c>
      <c r="L86" s="67">
        <v>3.9</v>
      </c>
      <c r="M86" s="67">
        <v>4.0999999999999996</v>
      </c>
      <c r="N86" s="67">
        <v>4</v>
      </c>
      <c r="O86" s="67">
        <v>5</v>
      </c>
      <c r="P86" s="67">
        <v>80</v>
      </c>
      <c r="Q86" s="66" t="s">
        <v>268</v>
      </c>
      <c r="R86" s="66" t="s">
        <v>26</v>
      </c>
      <c r="S86" s="66" t="s">
        <v>39</v>
      </c>
      <c r="T86" s="66"/>
    </row>
    <row r="87" spans="1:20" x14ac:dyDescent="0.25">
      <c r="A87" s="1">
        <v>98</v>
      </c>
      <c r="B87" s="7">
        <v>2</v>
      </c>
      <c r="C87" s="34" t="s">
        <v>313</v>
      </c>
      <c r="D87" s="1" t="s">
        <v>29</v>
      </c>
      <c r="F87" s="68">
        <v>1011090212</v>
      </c>
      <c r="G87" s="68" t="s">
        <v>49</v>
      </c>
      <c r="H87" s="68" t="s">
        <v>301</v>
      </c>
      <c r="I87" s="68">
        <v>10</v>
      </c>
      <c r="J87" s="71" t="s">
        <v>673</v>
      </c>
      <c r="K87" s="68" t="s">
        <v>314</v>
      </c>
      <c r="L87" s="69" t="s">
        <v>309</v>
      </c>
      <c r="M87" s="69" t="s">
        <v>309</v>
      </c>
      <c r="N87" s="69" t="s">
        <v>309</v>
      </c>
      <c r="O87" s="69" t="s">
        <v>309</v>
      </c>
      <c r="P87" s="69" t="s">
        <v>309</v>
      </c>
      <c r="Q87" s="68" t="s">
        <v>268</v>
      </c>
      <c r="R87" s="68" t="s">
        <v>26</v>
      </c>
      <c r="S87" s="68"/>
      <c r="T87" s="68"/>
    </row>
    <row r="88" spans="1:20" hidden="1" x14ac:dyDescent="0.25">
      <c r="A88" s="1">
        <v>99</v>
      </c>
      <c r="B88" s="7">
        <v>5</v>
      </c>
      <c r="C88" s="1" t="s">
        <v>315</v>
      </c>
      <c r="F88" s="66">
        <v>1062430749</v>
      </c>
      <c r="G88" s="66" t="s">
        <v>21</v>
      </c>
      <c r="H88" s="66" t="s">
        <v>316</v>
      </c>
      <c r="I88" s="66">
        <v>11</v>
      </c>
      <c r="J88" s="66" t="s">
        <v>317</v>
      </c>
      <c r="K88" s="66" t="s">
        <v>318</v>
      </c>
      <c r="L88" s="67">
        <v>4.2</v>
      </c>
      <c r="M88" s="67">
        <v>3.98</v>
      </c>
      <c r="N88" s="67">
        <v>4.09</v>
      </c>
      <c r="O88" s="67">
        <v>5</v>
      </c>
      <c r="P88" s="67">
        <v>81.8</v>
      </c>
      <c r="Q88" s="66" t="s">
        <v>268</v>
      </c>
      <c r="R88" s="66" t="s">
        <v>26</v>
      </c>
      <c r="S88" s="66" t="s">
        <v>319</v>
      </c>
      <c r="T88" s="66"/>
    </row>
    <row r="89" spans="1:20" x14ac:dyDescent="0.25">
      <c r="A89" s="1">
        <v>100</v>
      </c>
      <c r="B89" s="7">
        <v>6</v>
      </c>
      <c r="C89" s="34" t="s">
        <v>320</v>
      </c>
      <c r="D89" s="1" t="s">
        <v>29</v>
      </c>
      <c r="F89" s="68">
        <v>1013111387</v>
      </c>
      <c r="G89" s="68" t="s">
        <v>21</v>
      </c>
      <c r="H89" s="68" t="s">
        <v>316</v>
      </c>
      <c r="I89" s="68">
        <v>10</v>
      </c>
      <c r="J89" s="68" t="s">
        <v>321</v>
      </c>
      <c r="K89" s="68" t="s">
        <v>322</v>
      </c>
      <c r="L89" s="69">
        <v>4.54</v>
      </c>
      <c r="M89" s="69">
        <v>4.38</v>
      </c>
      <c r="N89" s="69">
        <v>4.46</v>
      </c>
      <c r="O89" s="69">
        <v>5</v>
      </c>
      <c r="P89" s="69">
        <v>89.2</v>
      </c>
      <c r="Q89" s="68" t="s">
        <v>268</v>
      </c>
      <c r="R89" s="68" t="s">
        <v>26</v>
      </c>
      <c r="S89" s="68" t="s">
        <v>70</v>
      </c>
      <c r="T89" s="68"/>
    </row>
    <row r="90" spans="1:20" hidden="1" x14ac:dyDescent="0.25">
      <c r="A90" s="1">
        <v>101</v>
      </c>
      <c r="B90" s="7">
        <v>7</v>
      </c>
      <c r="C90" s="1" t="s">
        <v>323</v>
      </c>
      <c r="F90" s="66">
        <v>1067163384</v>
      </c>
      <c r="G90" s="66" t="s">
        <v>21</v>
      </c>
      <c r="H90" s="66" t="s">
        <v>316</v>
      </c>
      <c r="I90" s="66">
        <v>10</v>
      </c>
      <c r="J90" s="66" t="s">
        <v>324</v>
      </c>
      <c r="K90" s="66" t="s">
        <v>325</v>
      </c>
      <c r="L90" s="67">
        <v>4.55</v>
      </c>
      <c r="M90" s="67">
        <v>4.9400000000000004</v>
      </c>
      <c r="N90" s="67">
        <v>4.7450000000000001</v>
      </c>
      <c r="O90" s="67">
        <v>5</v>
      </c>
      <c r="P90" s="67">
        <v>94.9</v>
      </c>
      <c r="Q90" s="66" t="s">
        <v>268</v>
      </c>
      <c r="R90" s="66" t="s">
        <v>26</v>
      </c>
      <c r="S90" s="66" t="s">
        <v>319</v>
      </c>
      <c r="T90" s="66"/>
    </row>
    <row r="91" spans="1:20" x14ac:dyDescent="0.25">
      <c r="A91" s="1">
        <v>103</v>
      </c>
      <c r="B91" s="7">
        <v>3</v>
      </c>
      <c r="C91" s="34" t="s">
        <v>326</v>
      </c>
      <c r="D91" s="1" t="s">
        <v>29</v>
      </c>
      <c r="F91" s="68">
        <v>1013115630</v>
      </c>
      <c r="G91" s="68" t="s">
        <v>49</v>
      </c>
      <c r="H91" s="68" t="s">
        <v>316</v>
      </c>
      <c r="I91" s="68">
        <v>10</v>
      </c>
      <c r="J91" s="68" t="s">
        <v>327</v>
      </c>
      <c r="K91" s="68" t="s">
        <v>328</v>
      </c>
      <c r="L91" s="69" t="s">
        <v>309</v>
      </c>
      <c r="M91" s="69" t="s">
        <v>309</v>
      </c>
      <c r="N91" s="69" t="s">
        <v>309</v>
      </c>
      <c r="O91" s="69" t="s">
        <v>309</v>
      </c>
      <c r="P91" s="69" t="s">
        <v>309</v>
      </c>
      <c r="Q91" s="68" t="s">
        <v>268</v>
      </c>
      <c r="R91" s="68" t="s">
        <v>26</v>
      </c>
      <c r="S91" s="68" t="s">
        <v>70</v>
      </c>
      <c r="T91" s="68"/>
    </row>
    <row r="92" spans="1:20" x14ac:dyDescent="0.25">
      <c r="A92" s="1">
        <v>104</v>
      </c>
      <c r="B92" s="7">
        <v>8</v>
      </c>
      <c r="C92" s="34" t="s">
        <v>329</v>
      </c>
      <c r="D92" s="1" t="s">
        <v>29</v>
      </c>
      <c r="F92" s="66">
        <v>1034400592</v>
      </c>
      <c r="G92" s="66" t="s">
        <v>21</v>
      </c>
      <c r="H92" s="66" t="s">
        <v>316</v>
      </c>
      <c r="I92" s="66">
        <v>10</v>
      </c>
      <c r="J92" s="66" t="s">
        <v>330</v>
      </c>
      <c r="K92" s="66" t="s">
        <v>331</v>
      </c>
      <c r="L92" s="67">
        <v>4.46</v>
      </c>
      <c r="M92" s="67">
        <v>4.7699999999999996</v>
      </c>
      <c r="N92" s="67">
        <v>4.6150000000000002</v>
      </c>
      <c r="O92" s="67">
        <v>5</v>
      </c>
      <c r="P92" s="67">
        <v>92.3</v>
      </c>
      <c r="Q92" s="66" t="s">
        <v>268</v>
      </c>
      <c r="R92" s="66" t="s">
        <v>26</v>
      </c>
      <c r="S92" s="66" t="s">
        <v>39</v>
      </c>
      <c r="T92" s="66"/>
    </row>
    <row r="93" spans="1:20" x14ac:dyDescent="0.25">
      <c r="A93" s="1">
        <v>105</v>
      </c>
      <c r="B93" s="7">
        <v>9</v>
      </c>
      <c r="C93" s="34" t="s">
        <v>332</v>
      </c>
      <c r="D93" s="1" t="s">
        <v>29</v>
      </c>
      <c r="F93" s="68">
        <v>1028480305</v>
      </c>
      <c r="G93" s="68" t="s">
        <v>21</v>
      </c>
      <c r="H93" s="68" t="s">
        <v>316</v>
      </c>
      <c r="I93" s="68">
        <v>11</v>
      </c>
      <c r="J93" s="68" t="s">
        <v>333</v>
      </c>
      <c r="K93" s="68" t="s">
        <v>334</v>
      </c>
      <c r="L93" s="69">
        <v>4.3600000000000003</v>
      </c>
      <c r="M93" s="69">
        <v>4.67</v>
      </c>
      <c r="N93" s="69">
        <v>4.5150000000000006</v>
      </c>
      <c r="O93" s="69">
        <v>5</v>
      </c>
      <c r="P93" s="69">
        <v>90.300000000000011</v>
      </c>
      <c r="Q93" s="68" t="s">
        <v>268</v>
      </c>
      <c r="R93" s="68" t="s">
        <v>26</v>
      </c>
      <c r="S93" s="68" t="s">
        <v>70</v>
      </c>
      <c r="T93" s="68"/>
    </row>
    <row r="94" spans="1:20" x14ac:dyDescent="0.25">
      <c r="A94" s="1">
        <v>107</v>
      </c>
      <c r="B94" s="7">
        <v>10</v>
      </c>
      <c r="C94" s="34" t="s">
        <v>335</v>
      </c>
      <c r="D94" s="1" t="s">
        <v>29</v>
      </c>
      <c r="F94" s="66">
        <v>1011324268</v>
      </c>
      <c r="G94" s="66" t="s">
        <v>21</v>
      </c>
      <c r="H94" s="66" t="s">
        <v>316</v>
      </c>
      <c r="I94" s="66">
        <v>9</v>
      </c>
      <c r="J94" s="66" t="s">
        <v>336</v>
      </c>
      <c r="K94" s="66" t="s">
        <v>337</v>
      </c>
      <c r="L94" s="67">
        <v>4.3899999999999997</v>
      </c>
      <c r="M94" s="67">
        <v>4.46</v>
      </c>
      <c r="N94" s="67">
        <v>4.4249999999999998</v>
      </c>
      <c r="O94" s="67">
        <v>5</v>
      </c>
      <c r="P94" s="67">
        <v>88.5</v>
      </c>
      <c r="Q94" s="66" t="s">
        <v>268</v>
      </c>
      <c r="R94" s="66" t="s">
        <v>26</v>
      </c>
      <c r="S94" s="66" t="s">
        <v>39</v>
      </c>
      <c r="T94" s="66"/>
    </row>
    <row r="95" spans="1:20" x14ac:dyDescent="0.25">
      <c r="A95" s="1">
        <v>108</v>
      </c>
      <c r="B95" s="7">
        <v>4</v>
      </c>
      <c r="C95" s="34" t="s">
        <v>338</v>
      </c>
      <c r="D95" s="1" t="s">
        <v>29</v>
      </c>
      <c r="F95" s="68">
        <v>1092535212</v>
      </c>
      <c r="G95" s="68" t="s">
        <v>49</v>
      </c>
      <c r="H95" s="68" t="s">
        <v>316</v>
      </c>
      <c r="I95" s="68">
        <v>9</v>
      </c>
      <c r="J95" s="68" t="s">
        <v>339</v>
      </c>
      <c r="K95" s="68" t="s">
        <v>340</v>
      </c>
      <c r="L95" s="69">
        <v>4.45</v>
      </c>
      <c r="M95" s="69">
        <v>4.7</v>
      </c>
      <c r="N95" s="69">
        <v>4.5750000000000002</v>
      </c>
      <c r="O95" s="69">
        <v>5</v>
      </c>
      <c r="P95" s="69">
        <v>91.5</v>
      </c>
      <c r="Q95" s="68" t="s">
        <v>268</v>
      </c>
      <c r="R95" s="68" t="s">
        <v>26</v>
      </c>
      <c r="S95" s="68" t="s">
        <v>319</v>
      </c>
      <c r="T95" s="68"/>
    </row>
    <row r="96" spans="1:20" x14ac:dyDescent="0.25">
      <c r="A96" s="1">
        <v>111</v>
      </c>
      <c r="B96" s="7">
        <v>5</v>
      </c>
      <c r="C96" s="34" t="s">
        <v>341</v>
      </c>
      <c r="D96" s="1" t="s">
        <v>29</v>
      </c>
      <c r="F96" s="66">
        <v>1034280245</v>
      </c>
      <c r="G96" s="66" t="s">
        <v>49</v>
      </c>
      <c r="H96" s="66" t="s">
        <v>342</v>
      </c>
      <c r="I96" s="66">
        <v>11</v>
      </c>
      <c r="J96" s="70" t="s">
        <v>343</v>
      </c>
      <c r="K96" s="66" t="s">
        <v>344</v>
      </c>
      <c r="L96" s="67" t="s">
        <v>345</v>
      </c>
      <c r="M96" s="67" t="s">
        <v>345</v>
      </c>
      <c r="N96" s="67"/>
      <c r="O96" s="67"/>
      <c r="P96" s="67"/>
      <c r="Q96" s="66" t="s">
        <v>268</v>
      </c>
      <c r="R96" s="66" t="s">
        <v>26</v>
      </c>
      <c r="S96" s="66"/>
      <c r="T96" s="66"/>
    </row>
    <row r="97" spans="1:20" hidden="1" x14ac:dyDescent="0.25">
      <c r="A97" s="1">
        <v>114</v>
      </c>
      <c r="B97" s="7">
        <v>6</v>
      </c>
      <c r="C97" s="8" t="s">
        <v>346</v>
      </c>
      <c r="D97" s="1" t="s">
        <v>29</v>
      </c>
      <c r="F97" s="68">
        <v>774042</v>
      </c>
      <c r="G97" s="68" t="s">
        <v>49</v>
      </c>
      <c r="H97" s="68" t="s">
        <v>342</v>
      </c>
      <c r="I97" s="68">
        <v>11</v>
      </c>
      <c r="J97" s="71" t="s">
        <v>347</v>
      </c>
      <c r="K97" s="68" t="s">
        <v>348</v>
      </c>
      <c r="L97" s="69" t="s">
        <v>345</v>
      </c>
      <c r="M97" s="69" t="s">
        <v>345</v>
      </c>
      <c r="N97" s="69"/>
      <c r="O97" s="69"/>
      <c r="P97" s="69"/>
      <c r="Q97" s="68" t="s">
        <v>268</v>
      </c>
      <c r="R97" s="68" t="s">
        <v>26</v>
      </c>
      <c r="S97" s="68"/>
      <c r="T97" s="68"/>
    </row>
    <row r="98" spans="1:20" x14ac:dyDescent="0.25">
      <c r="A98" s="1">
        <v>118</v>
      </c>
      <c r="B98" s="7">
        <v>7</v>
      </c>
      <c r="C98" s="34" t="s">
        <v>349</v>
      </c>
      <c r="D98" s="1" t="s">
        <v>29</v>
      </c>
      <c r="F98" s="66">
        <v>101051396</v>
      </c>
      <c r="G98" s="66" t="s">
        <v>49</v>
      </c>
      <c r="H98" s="66" t="s">
        <v>342</v>
      </c>
      <c r="I98" s="66">
        <v>11</v>
      </c>
      <c r="J98" s="66"/>
      <c r="K98" s="70" t="s">
        <v>350</v>
      </c>
      <c r="L98" s="67" t="s">
        <v>345</v>
      </c>
      <c r="M98" s="67" t="s">
        <v>345</v>
      </c>
      <c r="N98" s="67"/>
      <c r="O98" s="67"/>
      <c r="P98" s="67"/>
      <c r="Q98" s="66" t="s">
        <v>268</v>
      </c>
      <c r="R98" s="66" t="s">
        <v>26</v>
      </c>
      <c r="S98" s="66"/>
      <c r="T98" s="66"/>
    </row>
    <row r="99" spans="1:20" x14ac:dyDescent="0.25">
      <c r="A99" s="1">
        <v>119</v>
      </c>
      <c r="B99" s="7">
        <v>8</v>
      </c>
      <c r="C99" s="34" t="s">
        <v>351</v>
      </c>
      <c r="D99" s="1" t="s">
        <v>29</v>
      </c>
      <c r="F99" s="68">
        <v>1141314542</v>
      </c>
      <c r="G99" s="68" t="s">
        <v>49</v>
      </c>
      <c r="H99" s="68" t="s">
        <v>342</v>
      </c>
      <c r="I99" s="68">
        <v>11</v>
      </c>
      <c r="J99" s="68"/>
      <c r="K99" s="68" t="s">
        <v>352</v>
      </c>
      <c r="L99" s="69" t="s">
        <v>345</v>
      </c>
      <c r="M99" s="69" t="s">
        <v>345</v>
      </c>
      <c r="N99" s="69"/>
      <c r="O99" s="69"/>
      <c r="P99" s="69"/>
      <c r="Q99" s="68" t="s">
        <v>268</v>
      </c>
      <c r="R99" s="68" t="s">
        <v>26</v>
      </c>
      <c r="S99" s="68"/>
      <c r="T99" s="68"/>
    </row>
    <row r="100" spans="1:20" x14ac:dyDescent="0.25">
      <c r="A100" s="1">
        <v>120</v>
      </c>
      <c r="B100" s="7">
        <v>9</v>
      </c>
      <c r="C100" s="34" t="s">
        <v>353</v>
      </c>
      <c r="D100" s="1" t="s">
        <v>29</v>
      </c>
      <c r="F100" s="66">
        <v>1025060674</v>
      </c>
      <c r="G100" s="66" t="s">
        <v>49</v>
      </c>
      <c r="H100" s="66" t="s">
        <v>180</v>
      </c>
      <c r="I100" s="66">
        <v>11</v>
      </c>
      <c r="J100" s="66" t="s">
        <v>354</v>
      </c>
      <c r="K100" s="66" t="s">
        <v>355</v>
      </c>
      <c r="L100" s="67" t="s">
        <v>345</v>
      </c>
      <c r="M100" s="67" t="s">
        <v>345</v>
      </c>
      <c r="N100" s="67"/>
      <c r="O100" s="67"/>
      <c r="P100" s="67"/>
      <c r="Q100" s="66" t="s">
        <v>268</v>
      </c>
      <c r="R100" s="66" t="s">
        <v>26</v>
      </c>
      <c r="S100" s="66" t="s">
        <v>32</v>
      </c>
      <c r="T100" s="66"/>
    </row>
    <row r="101" spans="1:20" x14ac:dyDescent="0.25">
      <c r="A101" s="1">
        <v>121</v>
      </c>
      <c r="B101" s="7">
        <v>10</v>
      </c>
      <c r="C101" s="34" t="s">
        <v>356</v>
      </c>
      <c r="D101" s="1" t="s">
        <v>29</v>
      </c>
      <c r="F101" s="68">
        <v>1127228256</v>
      </c>
      <c r="G101" s="68" t="s">
        <v>49</v>
      </c>
      <c r="H101" s="68" t="s">
        <v>180</v>
      </c>
      <c r="I101" s="68">
        <v>11</v>
      </c>
      <c r="J101" s="68" t="s">
        <v>357</v>
      </c>
      <c r="K101" s="68" t="s">
        <v>358</v>
      </c>
      <c r="L101" s="69" t="s">
        <v>345</v>
      </c>
      <c r="M101" s="69" t="s">
        <v>345</v>
      </c>
      <c r="N101" s="69"/>
      <c r="O101" s="69"/>
      <c r="P101" s="69"/>
      <c r="Q101" s="68" t="s">
        <v>268</v>
      </c>
      <c r="R101" s="68" t="s">
        <v>26</v>
      </c>
      <c r="S101" s="68" t="s">
        <v>32</v>
      </c>
      <c r="T101" s="68"/>
    </row>
    <row r="102" spans="1:20" hidden="1" x14ac:dyDescent="0.25">
      <c r="A102" s="72"/>
      <c r="B102" s="73"/>
      <c r="C102" s="72"/>
      <c r="D102" s="74"/>
      <c r="E102" s="73"/>
      <c r="F102" s="75"/>
      <c r="G102" s="76"/>
      <c r="H102" s="76"/>
      <c r="I102" s="76"/>
      <c r="J102" s="77"/>
      <c r="K102" s="77"/>
      <c r="L102" s="77"/>
      <c r="M102" s="77"/>
      <c r="N102" s="77"/>
      <c r="O102" s="77"/>
      <c r="P102" s="77"/>
      <c r="Q102" s="76"/>
      <c r="R102" s="76"/>
      <c r="S102" s="76"/>
      <c r="T102" s="76"/>
    </row>
    <row r="105" spans="1:20" x14ac:dyDescent="0.25">
      <c r="B105" s="1" t="s">
        <v>359</v>
      </c>
    </row>
    <row r="109" spans="1:20" x14ac:dyDescent="0.25">
      <c r="G109" s="1" t="s">
        <v>676</v>
      </c>
    </row>
  </sheetData>
  <phoneticPr fontId="7" type="noConversion"/>
  <hyperlinks>
    <hyperlink ref="K98" r:id="rId1" xr:uid="{90E06C03-E05B-4508-926E-DE3984ADD099}"/>
    <hyperlink ref="J96" r:id="rId2" xr:uid="{6035B340-C644-5448-A89A-14B31EFB9483}"/>
    <hyperlink ref="J97" r:id="rId3" xr:uid="{01915FFE-4B0B-DC4B-807A-F2676A2DF854}"/>
    <hyperlink ref="J85" r:id="rId4" xr:uid="{32A09E78-487D-4EE6-8051-4BF5639A2A22}"/>
    <hyperlink ref="J58" r:id="rId5" xr:uid="{A76497EE-FDF0-8B48-BA38-FF393D4A31A9}"/>
    <hyperlink ref="J13" r:id="rId6" xr:uid="{D3D888CD-29A6-4E68-BBA6-D56A1F7DE40B}"/>
    <hyperlink ref="J17" r:id="rId7" xr:uid="{95CB1F82-98CB-4868-A454-D90CD81D90C0}"/>
    <hyperlink ref="J87" r:id="rId8" xr:uid="{396C9A6B-584A-4B61-844B-78E91DEC4A6E}"/>
    <hyperlink ref="J67" r:id="rId9" xr:uid="{6A0ABC6B-0162-6A4D-B74C-AA42E9380822}"/>
    <hyperlink ref="J65" r:id="rId10" xr:uid="{A2D1A6B2-059E-5041-A2A0-FC21CC0B3E91}"/>
    <hyperlink ref="J21" r:id="rId11" xr:uid="{CA3C451A-470E-AE49-BD16-F199E23B2515}"/>
    <hyperlink ref="J63" r:id="rId12" xr:uid="{569B761C-20D8-6C40-B6C9-B16801ADD51D}"/>
  </hyperlinks>
  <pageMargins left="0.7" right="0.7" top="0.75" bottom="0.75" header="0.3" footer="0.3"/>
  <pageSetup orientation="portrait" r:id="rId13"/>
  <legacyDrawing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AF41-DED2-483D-8A67-A046AAAB8ED8}">
  <dimension ref="A3:X22"/>
  <sheetViews>
    <sheetView topLeftCell="A8" workbookViewId="0">
      <selection activeCell="AL39" sqref="AL39"/>
    </sheetView>
  </sheetViews>
  <sheetFormatPr baseColWidth="10" defaultColWidth="8.85546875" defaultRowHeight="15" x14ac:dyDescent="0.25"/>
  <cols>
    <col min="1" max="1" width="31.85546875" bestFit="1" customWidth="1"/>
    <col min="2" max="2" width="14.7109375" bestFit="1" customWidth="1"/>
    <col min="3" max="10" width="1.85546875" bestFit="1" customWidth="1"/>
    <col min="11" max="11" width="2.85546875" bestFit="1" customWidth="1"/>
    <col min="12" max="12" width="6.42578125" bestFit="1" customWidth="1"/>
    <col min="13" max="13" width="4.28515625" bestFit="1" customWidth="1"/>
    <col min="14" max="21" width="1.85546875" bestFit="1" customWidth="1"/>
    <col min="22" max="22" width="2.85546875" bestFit="1" customWidth="1"/>
    <col min="23" max="23" width="7" bestFit="1" customWidth="1"/>
    <col min="24" max="24" width="10.140625" bestFit="1" customWidth="1"/>
    <col min="25" max="88" width="2.85546875" bestFit="1" customWidth="1"/>
    <col min="89" max="101" width="3.85546875" bestFit="1" customWidth="1"/>
    <col min="102" max="102" width="10.140625" bestFit="1" customWidth="1"/>
  </cols>
  <sheetData>
    <row r="3" spans="1:24" x14ac:dyDescent="0.25">
      <c r="A3" s="5" t="s">
        <v>360</v>
      </c>
      <c r="B3" s="5" t="s">
        <v>361</v>
      </c>
    </row>
    <row r="4" spans="1:24" x14ac:dyDescent="0.25">
      <c r="B4" t="s">
        <v>21</v>
      </c>
      <c r="L4" t="s">
        <v>362</v>
      </c>
      <c r="M4" t="s">
        <v>49</v>
      </c>
      <c r="W4" t="s">
        <v>363</v>
      </c>
      <c r="X4" t="s">
        <v>364</v>
      </c>
    </row>
    <row r="5" spans="1:24" x14ac:dyDescent="0.25">
      <c r="A5" s="5" t="s">
        <v>365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M5">
        <v>1</v>
      </c>
      <c r="N5">
        <v>2</v>
      </c>
      <c r="O5">
        <v>3</v>
      </c>
      <c r="P5">
        <v>4</v>
      </c>
      <c r="Q5">
        <v>5</v>
      </c>
      <c r="R5">
        <v>6</v>
      </c>
      <c r="S5">
        <v>7</v>
      </c>
      <c r="T5">
        <v>8</v>
      </c>
      <c r="U5">
        <v>9</v>
      </c>
      <c r="V5">
        <v>10</v>
      </c>
    </row>
    <row r="6" spans="1:24" x14ac:dyDescent="0.25">
      <c r="A6" s="6" t="s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L6">
        <v>6</v>
      </c>
      <c r="M6">
        <v>1</v>
      </c>
      <c r="N6">
        <v>1</v>
      </c>
      <c r="O6">
        <v>1</v>
      </c>
      <c r="P6">
        <v>1</v>
      </c>
      <c r="W6">
        <v>4</v>
      </c>
      <c r="X6">
        <v>10</v>
      </c>
    </row>
    <row r="7" spans="1:24" x14ac:dyDescent="0.25">
      <c r="A7" s="6" t="s">
        <v>281</v>
      </c>
      <c r="B7">
        <v>1</v>
      </c>
      <c r="K7">
        <v>1</v>
      </c>
      <c r="L7">
        <v>2</v>
      </c>
      <c r="S7">
        <v>1</v>
      </c>
      <c r="T7">
        <v>1</v>
      </c>
      <c r="U7">
        <v>1</v>
      </c>
      <c r="V7">
        <v>1</v>
      </c>
      <c r="W7">
        <v>4</v>
      </c>
      <c r="X7">
        <v>6</v>
      </c>
    </row>
    <row r="8" spans="1:24" x14ac:dyDescent="0.25">
      <c r="A8" s="6" t="s">
        <v>301</v>
      </c>
      <c r="C8">
        <v>1</v>
      </c>
      <c r="D8">
        <v>1</v>
      </c>
      <c r="E8">
        <v>1</v>
      </c>
      <c r="L8">
        <v>3</v>
      </c>
      <c r="M8">
        <v>1</v>
      </c>
      <c r="N8">
        <v>1</v>
      </c>
      <c r="W8">
        <v>2</v>
      </c>
      <c r="X8">
        <v>5</v>
      </c>
    </row>
    <row r="9" spans="1:24" x14ac:dyDescent="0.25">
      <c r="A9" s="6" t="s">
        <v>63</v>
      </c>
      <c r="B9">
        <v>1</v>
      </c>
      <c r="C9">
        <v>1</v>
      </c>
      <c r="D9">
        <v>1</v>
      </c>
      <c r="H9">
        <v>1</v>
      </c>
      <c r="I9">
        <v>1</v>
      </c>
      <c r="J9">
        <v>1</v>
      </c>
      <c r="K9">
        <v>1</v>
      </c>
      <c r="L9">
        <v>7</v>
      </c>
      <c r="Q9">
        <v>1</v>
      </c>
      <c r="R9">
        <v>1</v>
      </c>
      <c r="S9">
        <v>1</v>
      </c>
      <c r="T9">
        <v>1</v>
      </c>
      <c r="W9">
        <v>4</v>
      </c>
      <c r="X9">
        <v>11</v>
      </c>
    </row>
    <row r="10" spans="1:24" x14ac:dyDescent="0.25">
      <c r="A10" s="6" t="s">
        <v>240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7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V10">
        <v>1</v>
      </c>
      <c r="W10">
        <v>7</v>
      </c>
      <c r="X10">
        <v>14</v>
      </c>
    </row>
    <row r="11" spans="1:24" x14ac:dyDescent="0.25">
      <c r="A11" s="6" t="s">
        <v>316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6</v>
      </c>
      <c r="O11">
        <v>1</v>
      </c>
      <c r="P11">
        <v>1</v>
      </c>
      <c r="W11">
        <v>2</v>
      </c>
      <c r="X11">
        <v>8</v>
      </c>
    </row>
    <row r="12" spans="1:24" x14ac:dyDescent="0.25">
      <c r="A12" s="6" t="s">
        <v>94</v>
      </c>
      <c r="M12">
        <v>1</v>
      </c>
      <c r="N12">
        <v>1</v>
      </c>
      <c r="O12">
        <v>1</v>
      </c>
      <c r="U12">
        <v>1</v>
      </c>
      <c r="V12">
        <v>1</v>
      </c>
      <c r="W12">
        <v>5</v>
      </c>
      <c r="X12">
        <v>5</v>
      </c>
    </row>
    <row r="13" spans="1:24" x14ac:dyDescent="0.25">
      <c r="A13" s="6" t="s">
        <v>113</v>
      </c>
      <c r="E13">
        <v>1</v>
      </c>
      <c r="L13">
        <v>1</v>
      </c>
      <c r="X13">
        <v>1</v>
      </c>
    </row>
    <row r="14" spans="1:24" x14ac:dyDescent="0.25">
      <c r="A14" s="6" t="s">
        <v>118</v>
      </c>
      <c r="F14">
        <v>1</v>
      </c>
      <c r="G14">
        <v>1</v>
      </c>
      <c r="H14">
        <v>1</v>
      </c>
      <c r="I14">
        <v>1</v>
      </c>
      <c r="L14">
        <v>4</v>
      </c>
      <c r="X14">
        <v>4</v>
      </c>
    </row>
    <row r="15" spans="1:24" x14ac:dyDescent="0.25">
      <c r="A15" s="6" t="s">
        <v>192</v>
      </c>
      <c r="H15">
        <v>1</v>
      </c>
      <c r="I15">
        <v>1</v>
      </c>
      <c r="L15">
        <v>2</v>
      </c>
      <c r="N15">
        <v>1</v>
      </c>
      <c r="O15">
        <v>1</v>
      </c>
      <c r="P15">
        <v>1</v>
      </c>
      <c r="W15">
        <v>3</v>
      </c>
      <c r="X15">
        <v>5</v>
      </c>
    </row>
    <row r="16" spans="1:24" x14ac:dyDescent="0.25">
      <c r="A16" s="6" t="s">
        <v>130</v>
      </c>
      <c r="P16">
        <v>1</v>
      </c>
      <c r="Q16">
        <v>1</v>
      </c>
      <c r="R16">
        <v>1</v>
      </c>
      <c r="S16">
        <v>1</v>
      </c>
      <c r="T16">
        <v>1</v>
      </c>
      <c r="W16">
        <v>5</v>
      </c>
      <c r="X16">
        <v>5</v>
      </c>
    </row>
    <row r="17" spans="1:24" x14ac:dyDescent="0.25">
      <c r="A17" s="6" t="s">
        <v>148</v>
      </c>
      <c r="B17">
        <v>1</v>
      </c>
      <c r="C17">
        <v>1</v>
      </c>
      <c r="J17">
        <v>1</v>
      </c>
      <c r="K17">
        <v>1</v>
      </c>
      <c r="L17">
        <v>4</v>
      </c>
      <c r="X17">
        <v>4</v>
      </c>
    </row>
    <row r="18" spans="1:24" x14ac:dyDescent="0.25">
      <c r="A18" s="6" t="s">
        <v>163</v>
      </c>
      <c r="D18">
        <v>1</v>
      </c>
      <c r="E18">
        <v>1</v>
      </c>
      <c r="L18">
        <v>2</v>
      </c>
      <c r="U18">
        <v>1</v>
      </c>
      <c r="V18">
        <v>1</v>
      </c>
      <c r="W18">
        <v>2</v>
      </c>
      <c r="X18">
        <v>4</v>
      </c>
    </row>
    <row r="19" spans="1:24" x14ac:dyDescent="0.25">
      <c r="A19" s="6" t="s">
        <v>209</v>
      </c>
      <c r="B19">
        <v>1</v>
      </c>
      <c r="C19">
        <v>1</v>
      </c>
      <c r="J19">
        <v>1</v>
      </c>
      <c r="K19">
        <v>1</v>
      </c>
      <c r="L19">
        <v>4</v>
      </c>
      <c r="Q19">
        <v>1</v>
      </c>
      <c r="R19">
        <v>1</v>
      </c>
      <c r="S19">
        <v>1</v>
      </c>
      <c r="T19">
        <v>1</v>
      </c>
      <c r="U19">
        <v>1</v>
      </c>
      <c r="W19">
        <v>5</v>
      </c>
      <c r="X19">
        <v>9</v>
      </c>
    </row>
    <row r="20" spans="1:24" x14ac:dyDescent="0.25">
      <c r="A20" s="6" t="s">
        <v>342</v>
      </c>
      <c r="Q20">
        <v>1</v>
      </c>
      <c r="R20">
        <v>1</v>
      </c>
      <c r="S20">
        <v>1</v>
      </c>
      <c r="T20">
        <v>1</v>
      </c>
      <c r="W20">
        <v>4</v>
      </c>
      <c r="X20">
        <v>4</v>
      </c>
    </row>
    <row r="21" spans="1:24" x14ac:dyDescent="0.25">
      <c r="A21" s="6" t="s">
        <v>180</v>
      </c>
      <c r="F21">
        <v>1</v>
      </c>
      <c r="G21">
        <v>1</v>
      </c>
      <c r="L21">
        <v>2</v>
      </c>
      <c r="M21">
        <v>1</v>
      </c>
      <c r="U21">
        <v>1</v>
      </c>
      <c r="V21">
        <v>1</v>
      </c>
      <c r="W21">
        <v>3</v>
      </c>
      <c r="X21">
        <v>5</v>
      </c>
    </row>
    <row r="22" spans="1:24" x14ac:dyDescent="0.25">
      <c r="A22" s="6" t="s">
        <v>364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50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50</v>
      </c>
      <c r="X2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7E1C-4A4A-413E-B332-3663744B50D7}">
  <dimension ref="A1:D11"/>
  <sheetViews>
    <sheetView workbookViewId="0">
      <selection activeCell="C18" sqref="C18"/>
    </sheetView>
  </sheetViews>
  <sheetFormatPr baseColWidth="10" defaultColWidth="8.85546875" defaultRowHeight="15" x14ac:dyDescent="0.25"/>
  <cols>
    <col min="1" max="1" width="12.7109375" style="1" bestFit="1" customWidth="1"/>
    <col min="2" max="2" width="26" style="1" bestFit="1" customWidth="1"/>
    <col min="3" max="3" width="28.140625" style="1" bestFit="1" customWidth="1"/>
    <col min="4" max="4" width="12" style="1" bestFit="1" customWidth="1"/>
    <col min="7" max="7" width="22.28515625" bestFit="1" customWidth="1"/>
    <col min="8" max="8" width="18.140625" bestFit="1" customWidth="1"/>
  </cols>
  <sheetData>
    <row r="1" spans="1:4" x14ac:dyDescent="0.25">
      <c r="A1" s="1" t="s">
        <v>366</v>
      </c>
      <c r="B1" s="1" t="s">
        <v>367</v>
      </c>
      <c r="C1" s="1" t="s">
        <v>368</v>
      </c>
      <c r="D1" s="1" t="s">
        <v>369</v>
      </c>
    </row>
    <row r="2" spans="1:4" x14ac:dyDescent="0.25">
      <c r="A2" s="1">
        <v>1</v>
      </c>
      <c r="B2" s="3" t="s">
        <v>370</v>
      </c>
      <c r="C2" s="4" t="s">
        <v>371</v>
      </c>
      <c r="D2" s="1">
        <v>1</v>
      </c>
    </row>
    <row r="3" spans="1:4" x14ac:dyDescent="0.25">
      <c r="A3" s="1">
        <v>2</v>
      </c>
      <c r="B3" s="3" t="s">
        <v>372</v>
      </c>
      <c r="C3" s="4" t="s">
        <v>373</v>
      </c>
      <c r="D3" s="1">
        <v>2</v>
      </c>
    </row>
    <row r="4" spans="1:4" x14ac:dyDescent="0.25">
      <c r="A4" s="1">
        <v>3</v>
      </c>
      <c r="B4" s="3" t="s">
        <v>374</v>
      </c>
      <c r="C4" s="4" t="s">
        <v>375</v>
      </c>
      <c r="D4" s="1">
        <v>3</v>
      </c>
    </row>
    <row r="5" spans="1:4" x14ac:dyDescent="0.25">
      <c r="A5" s="1">
        <v>4</v>
      </c>
      <c r="B5" s="25" t="s">
        <v>376</v>
      </c>
      <c r="C5" s="26" t="s">
        <v>377</v>
      </c>
      <c r="D5" s="1">
        <v>4</v>
      </c>
    </row>
    <row r="6" spans="1:4" x14ac:dyDescent="0.25">
      <c r="A6" s="1">
        <v>5</v>
      </c>
      <c r="B6" s="3" t="s">
        <v>378</v>
      </c>
      <c r="C6" s="4" t="s">
        <v>379</v>
      </c>
      <c r="D6" s="1">
        <v>5</v>
      </c>
    </row>
    <row r="7" spans="1:4" x14ac:dyDescent="0.25">
      <c r="A7" s="1">
        <v>6</v>
      </c>
      <c r="B7" s="3" t="s">
        <v>380</v>
      </c>
      <c r="C7" s="4" t="s">
        <v>381</v>
      </c>
      <c r="D7" s="1">
        <v>6</v>
      </c>
    </row>
    <row r="8" spans="1:4" x14ac:dyDescent="0.25">
      <c r="A8" s="1">
        <v>7</v>
      </c>
      <c r="B8" s="3" t="s">
        <v>382</v>
      </c>
      <c r="C8" s="4" t="s">
        <v>383</v>
      </c>
      <c r="D8" s="1">
        <v>7</v>
      </c>
    </row>
    <row r="9" spans="1:4" x14ac:dyDescent="0.25">
      <c r="A9" s="1">
        <v>8</v>
      </c>
      <c r="B9" s="3" t="s">
        <v>384</v>
      </c>
      <c r="C9" s="4" t="s">
        <v>385</v>
      </c>
      <c r="D9" s="1">
        <v>8</v>
      </c>
    </row>
    <row r="10" spans="1:4" x14ac:dyDescent="0.25">
      <c r="A10" s="1">
        <v>9</v>
      </c>
      <c r="B10" s="3" t="s">
        <v>386</v>
      </c>
      <c r="C10" s="4" t="s">
        <v>387</v>
      </c>
      <c r="D10" s="1">
        <v>9</v>
      </c>
    </row>
    <row r="11" spans="1:4" x14ac:dyDescent="0.25">
      <c r="A11" s="1">
        <v>10</v>
      </c>
      <c r="B11" s="3" t="s">
        <v>388</v>
      </c>
      <c r="C11" s="4" t="s">
        <v>389</v>
      </c>
      <c r="D11" s="1">
        <v>10</v>
      </c>
    </row>
  </sheetData>
  <hyperlinks>
    <hyperlink ref="C2" r:id="rId1" display="mailto:j.prieto@uniandes.edu.co" xr:uid="{A257B7EA-E6A2-4DA3-BD19-AA1EBAB56D25}"/>
    <hyperlink ref="C3" r:id="rId2" display="mailto:n.carvajalc@uniandes.edu.co" xr:uid="{DD79E6F2-19FB-4DEC-B40B-E83F5190C918}"/>
    <hyperlink ref="C4" r:id="rId3" display="mailto:zv.marin@uniandes.edu.co" xr:uid="{8CF5BC0C-C944-4A7C-8E7D-23F13A2D6D1C}"/>
    <hyperlink ref="C6" r:id="rId4" display="mailto:c.ramirezm@uniandes.edu.co" xr:uid="{832CE2D9-B04A-423F-B22F-A9721A0F4800}"/>
    <hyperlink ref="C7" r:id="rId5" display="mailto:jd.lugo@uniandes.edu.co" xr:uid="{01D36438-7685-490F-BC59-5A45C74453A3}"/>
    <hyperlink ref="C8" r:id="rId6" display="mailto:d.arangoc2@uniandes.edu.co" xr:uid="{9A911248-A56A-4F75-87EC-AEA11790AFA5}"/>
    <hyperlink ref="C9" r:id="rId7" display="mailto:j.torres16@uniandes.edu.co" xr:uid="{90FBE1DE-0EAB-4EBB-90F5-FA4D74C1DF7D}"/>
    <hyperlink ref="C5" r:id="rId8" xr:uid="{FCC8E1C1-F483-4039-B5EA-334302312AF0}"/>
    <hyperlink ref="C10" r:id="rId9" xr:uid="{78878CF6-60A7-4B9D-B664-862616B7F35F}"/>
    <hyperlink ref="C11" r:id="rId10" xr:uid="{E0D64B79-9CC6-4CE1-AFF4-9E009F4F1AB4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14E6-C815-43A2-8F11-B234A7382FBA}">
  <dimension ref="A1:F101"/>
  <sheetViews>
    <sheetView topLeftCell="A63" workbookViewId="0">
      <selection activeCell="A2" sqref="A2"/>
    </sheetView>
  </sheetViews>
  <sheetFormatPr baseColWidth="10" defaultColWidth="8.85546875" defaultRowHeight="15" x14ac:dyDescent="0.25"/>
  <cols>
    <col min="1" max="1" width="12.7109375" bestFit="1" customWidth="1"/>
    <col min="2" max="2" width="8.85546875" customWidth="1"/>
    <col min="3" max="3" width="25.85546875" customWidth="1"/>
    <col min="4" max="4" width="45.140625" customWidth="1"/>
    <col min="5" max="5" width="13.7109375" bestFit="1" customWidth="1"/>
    <col min="6" max="6" width="16.42578125" bestFit="1" customWidth="1"/>
  </cols>
  <sheetData>
    <row r="1" spans="1:6" x14ac:dyDescent="0.25">
      <c r="A1" s="1" t="s">
        <v>366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1</v>
      </c>
    </row>
    <row r="2" spans="1:6" x14ac:dyDescent="0.25">
      <c r="A2" s="1">
        <v>1</v>
      </c>
      <c r="B2" s="1" t="s">
        <v>394</v>
      </c>
      <c r="C2" s="1" t="s">
        <v>395</v>
      </c>
      <c r="D2" s="1" t="s">
        <v>396</v>
      </c>
      <c r="E2" s="1" t="s">
        <v>397</v>
      </c>
      <c r="F2" s="1">
        <v>1</v>
      </c>
    </row>
    <row r="3" spans="1:6" x14ac:dyDescent="0.25">
      <c r="A3" s="1">
        <v>2</v>
      </c>
      <c r="B3" s="1" t="s">
        <v>398</v>
      </c>
      <c r="C3" s="1" t="s">
        <v>395</v>
      </c>
      <c r="D3" s="1" t="s">
        <v>399</v>
      </c>
      <c r="E3" s="1" t="s">
        <v>400</v>
      </c>
      <c r="F3" s="1">
        <v>1</v>
      </c>
    </row>
    <row r="4" spans="1:6" x14ac:dyDescent="0.25">
      <c r="A4" s="1">
        <v>3</v>
      </c>
      <c r="B4" s="1" t="s">
        <v>401</v>
      </c>
      <c r="C4" s="1" t="s">
        <v>395</v>
      </c>
      <c r="D4" s="1" t="s">
        <v>402</v>
      </c>
      <c r="E4" s="1" t="s">
        <v>403</v>
      </c>
      <c r="F4" s="1">
        <v>1</v>
      </c>
    </row>
    <row r="5" spans="1:6" x14ac:dyDescent="0.25">
      <c r="A5" s="1">
        <v>4</v>
      </c>
      <c r="B5" s="1" t="s">
        <v>404</v>
      </c>
      <c r="C5" s="1" t="s">
        <v>395</v>
      </c>
      <c r="D5" s="1" t="s">
        <v>405</v>
      </c>
      <c r="E5" s="1" t="s">
        <v>406</v>
      </c>
      <c r="F5" s="1">
        <v>1</v>
      </c>
    </row>
    <row r="6" spans="1:6" x14ac:dyDescent="0.25">
      <c r="A6" s="1">
        <v>5</v>
      </c>
      <c r="B6" s="1" t="s">
        <v>407</v>
      </c>
      <c r="C6" s="1" t="s">
        <v>395</v>
      </c>
      <c r="D6" s="1" t="s">
        <v>408</v>
      </c>
      <c r="E6" s="1" t="s">
        <v>409</v>
      </c>
      <c r="F6" s="1">
        <v>1</v>
      </c>
    </row>
    <row r="7" spans="1:6" x14ac:dyDescent="0.25">
      <c r="A7" s="1">
        <v>6</v>
      </c>
      <c r="B7" s="1" t="s">
        <v>410</v>
      </c>
      <c r="C7" s="1" t="s">
        <v>395</v>
      </c>
      <c r="D7" s="1" t="s">
        <v>411</v>
      </c>
      <c r="E7" s="1" t="s">
        <v>412</v>
      </c>
      <c r="F7" s="1">
        <v>1</v>
      </c>
    </row>
    <row r="8" spans="1:6" x14ac:dyDescent="0.25">
      <c r="A8" s="1">
        <v>7</v>
      </c>
      <c r="B8" s="1" t="s">
        <v>413</v>
      </c>
      <c r="C8" s="1" t="s">
        <v>395</v>
      </c>
      <c r="D8" s="1" t="s">
        <v>414</v>
      </c>
      <c r="E8" s="1" t="s">
        <v>415</v>
      </c>
      <c r="F8" s="1">
        <v>1</v>
      </c>
    </row>
    <row r="9" spans="1:6" x14ac:dyDescent="0.25">
      <c r="A9" s="1">
        <v>8</v>
      </c>
      <c r="B9" s="1" t="s">
        <v>416</v>
      </c>
      <c r="C9" s="1" t="s">
        <v>395</v>
      </c>
      <c r="D9" s="1" t="s">
        <v>417</v>
      </c>
      <c r="E9" s="1" t="s">
        <v>418</v>
      </c>
      <c r="F9" s="1">
        <v>1</v>
      </c>
    </row>
    <row r="10" spans="1:6" x14ac:dyDescent="0.25">
      <c r="A10" s="1">
        <v>9</v>
      </c>
      <c r="B10" s="1" t="s">
        <v>419</v>
      </c>
      <c r="C10" s="1" t="s">
        <v>395</v>
      </c>
      <c r="D10" s="1" t="s">
        <v>420</v>
      </c>
      <c r="E10" s="1" t="s">
        <v>421</v>
      </c>
      <c r="F10" s="1">
        <v>1</v>
      </c>
    </row>
    <row r="11" spans="1:6" x14ac:dyDescent="0.25">
      <c r="A11" s="1">
        <v>10</v>
      </c>
      <c r="B11" s="1" t="s">
        <v>422</v>
      </c>
      <c r="C11" s="1" t="s">
        <v>395</v>
      </c>
      <c r="D11" s="1" t="s">
        <v>423</v>
      </c>
      <c r="E11" s="1" t="s">
        <v>424</v>
      </c>
      <c r="F11" s="1">
        <v>1</v>
      </c>
    </row>
    <row r="12" spans="1:6" x14ac:dyDescent="0.25">
      <c r="A12" s="1">
        <v>11</v>
      </c>
      <c r="B12" s="1" t="s">
        <v>425</v>
      </c>
      <c r="C12" s="1" t="s">
        <v>395</v>
      </c>
      <c r="D12" s="1" t="s">
        <v>426</v>
      </c>
      <c r="E12" s="1" t="s">
        <v>427</v>
      </c>
      <c r="F12" s="1">
        <f>F2+1</f>
        <v>2</v>
      </c>
    </row>
    <row r="13" spans="1:6" x14ac:dyDescent="0.25">
      <c r="A13" s="1">
        <v>12</v>
      </c>
      <c r="B13" s="1" t="s">
        <v>428</v>
      </c>
      <c r="C13" s="1" t="s">
        <v>395</v>
      </c>
      <c r="D13" s="1" t="s">
        <v>429</v>
      </c>
      <c r="E13" s="1" t="s">
        <v>430</v>
      </c>
      <c r="F13" s="1">
        <f t="shared" ref="F13:F76" si="0">F3+1</f>
        <v>2</v>
      </c>
    </row>
    <row r="14" spans="1:6" x14ac:dyDescent="0.25">
      <c r="A14" s="1">
        <v>13</v>
      </c>
      <c r="B14" s="1" t="s">
        <v>431</v>
      </c>
      <c r="C14" s="1" t="s">
        <v>395</v>
      </c>
      <c r="D14" s="1" t="s">
        <v>432</v>
      </c>
      <c r="E14" s="1" t="s">
        <v>433</v>
      </c>
      <c r="F14" s="1">
        <f t="shared" si="0"/>
        <v>2</v>
      </c>
    </row>
    <row r="15" spans="1:6" x14ac:dyDescent="0.25">
      <c r="A15" s="1">
        <v>14</v>
      </c>
      <c r="B15" s="1" t="s">
        <v>434</v>
      </c>
      <c r="C15" s="1" t="s">
        <v>395</v>
      </c>
      <c r="D15" s="1" t="s">
        <v>435</v>
      </c>
      <c r="E15" s="1" t="s">
        <v>436</v>
      </c>
      <c r="F15" s="1">
        <f t="shared" si="0"/>
        <v>2</v>
      </c>
    </row>
    <row r="16" spans="1:6" x14ac:dyDescent="0.25">
      <c r="A16" s="1">
        <v>15</v>
      </c>
      <c r="B16" s="1" t="s">
        <v>437</v>
      </c>
      <c r="C16" s="1" t="s">
        <v>395</v>
      </c>
      <c r="D16" s="1" t="s">
        <v>438</v>
      </c>
      <c r="E16" s="1" t="s">
        <v>439</v>
      </c>
      <c r="F16" s="1">
        <f t="shared" si="0"/>
        <v>2</v>
      </c>
    </row>
    <row r="17" spans="1:6" x14ac:dyDescent="0.25">
      <c r="A17" s="1">
        <v>16</v>
      </c>
      <c r="B17" s="1" t="s">
        <v>440</v>
      </c>
      <c r="C17" s="1" t="s">
        <v>395</v>
      </c>
      <c r="D17" s="1" t="s">
        <v>441</v>
      </c>
      <c r="E17" s="1" t="s">
        <v>442</v>
      </c>
      <c r="F17" s="1">
        <f t="shared" si="0"/>
        <v>2</v>
      </c>
    </row>
    <row r="18" spans="1:6" x14ac:dyDescent="0.25">
      <c r="A18" s="1">
        <v>17</v>
      </c>
      <c r="B18" s="1" t="s">
        <v>443</v>
      </c>
      <c r="C18" s="1" t="s">
        <v>395</v>
      </c>
      <c r="D18" s="1" t="s">
        <v>444</v>
      </c>
      <c r="E18" s="1" t="s">
        <v>445</v>
      </c>
      <c r="F18" s="1">
        <f t="shared" si="0"/>
        <v>2</v>
      </c>
    </row>
    <row r="19" spans="1:6" x14ac:dyDescent="0.25">
      <c r="A19" s="1">
        <v>18</v>
      </c>
      <c r="B19" s="1" t="s">
        <v>446</v>
      </c>
      <c r="C19" s="1" t="s">
        <v>395</v>
      </c>
      <c r="D19" s="1" t="s">
        <v>447</v>
      </c>
      <c r="E19" s="1" t="s">
        <v>448</v>
      </c>
      <c r="F19" s="1">
        <f t="shared" si="0"/>
        <v>2</v>
      </c>
    </row>
    <row r="20" spans="1:6" x14ac:dyDescent="0.25">
      <c r="A20" s="1">
        <v>19</v>
      </c>
      <c r="B20" s="1" t="s">
        <v>449</v>
      </c>
      <c r="C20" s="1" t="s">
        <v>395</v>
      </c>
      <c r="D20" s="1" t="s">
        <v>450</v>
      </c>
      <c r="E20" s="1" t="s">
        <v>451</v>
      </c>
      <c r="F20" s="1">
        <f t="shared" si="0"/>
        <v>2</v>
      </c>
    </row>
    <row r="21" spans="1:6" x14ac:dyDescent="0.25">
      <c r="A21" s="1">
        <v>20</v>
      </c>
      <c r="B21" s="1" t="s">
        <v>452</v>
      </c>
      <c r="C21" s="1" t="s">
        <v>395</v>
      </c>
      <c r="D21" s="1" t="s">
        <v>453</v>
      </c>
      <c r="E21" s="1" t="s">
        <v>454</v>
      </c>
      <c r="F21" s="1">
        <f t="shared" si="0"/>
        <v>2</v>
      </c>
    </row>
    <row r="22" spans="1:6" x14ac:dyDescent="0.25">
      <c r="A22" s="1">
        <v>21</v>
      </c>
      <c r="B22" s="1" t="s">
        <v>455</v>
      </c>
      <c r="C22" s="1" t="s">
        <v>395</v>
      </c>
      <c r="D22" s="1" t="s">
        <v>396</v>
      </c>
      <c r="E22" s="1" t="s">
        <v>456</v>
      </c>
      <c r="F22" s="1">
        <f t="shared" si="0"/>
        <v>3</v>
      </c>
    </row>
    <row r="23" spans="1:6" x14ac:dyDescent="0.25">
      <c r="A23" s="1">
        <v>22</v>
      </c>
      <c r="B23" s="1" t="s">
        <v>457</v>
      </c>
      <c r="C23" s="1" t="s">
        <v>395</v>
      </c>
      <c r="D23" s="1" t="s">
        <v>399</v>
      </c>
      <c r="E23" s="1" t="s">
        <v>458</v>
      </c>
      <c r="F23" s="1">
        <f t="shared" si="0"/>
        <v>3</v>
      </c>
    </row>
    <row r="24" spans="1:6" x14ac:dyDescent="0.25">
      <c r="A24" s="1">
        <v>23</v>
      </c>
      <c r="B24" s="1" t="s">
        <v>459</v>
      </c>
      <c r="C24" s="1" t="s">
        <v>395</v>
      </c>
      <c r="D24" s="1" t="s">
        <v>402</v>
      </c>
      <c r="E24" s="1" t="s">
        <v>460</v>
      </c>
      <c r="F24" s="1">
        <f t="shared" si="0"/>
        <v>3</v>
      </c>
    </row>
    <row r="25" spans="1:6" x14ac:dyDescent="0.25">
      <c r="A25" s="1">
        <v>24</v>
      </c>
      <c r="B25" s="1" t="s">
        <v>461</v>
      </c>
      <c r="C25" s="1" t="s">
        <v>395</v>
      </c>
      <c r="D25" s="1" t="s">
        <v>405</v>
      </c>
      <c r="E25" s="1" t="s">
        <v>462</v>
      </c>
      <c r="F25" s="1">
        <f t="shared" si="0"/>
        <v>3</v>
      </c>
    </row>
    <row r="26" spans="1:6" x14ac:dyDescent="0.25">
      <c r="A26" s="1">
        <v>25</v>
      </c>
      <c r="B26" s="1" t="s">
        <v>463</v>
      </c>
      <c r="C26" s="1" t="s">
        <v>395</v>
      </c>
      <c r="D26" s="1" t="s">
        <v>408</v>
      </c>
      <c r="E26" s="1" t="s">
        <v>464</v>
      </c>
      <c r="F26" s="1">
        <f t="shared" si="0"/>
        <v>3</v>
      </c>
    </row>
    <row r="27" spans="1:6" x14ac:dyDescent="0.25">
      <c r="A27" s="1">
        <v>26</v>
      </c>
      <c r="B27" s="1" t="s">
        <v>465</v>
      </c>
      <c r="C27" s="1" t="s">
        <v>395</v>
      </c>
      <c r="D27" s="1" t="s">
        <v>411</v>
      </c>
      <c r="E27" s="1" t="s">
        <v>466</v>
      </c>
      <c r="F27" s="1">
        <f t="shared" si="0"/>
        <v>3</v>
      </c>
    </row>
    <row r="28" spans="1:6" x14ac:dyDescent="0.25">
      <c r="A28" s="1">
        <v>27</v>
      </c>
      <c r="B28" s="1" t="s">
        <v>467</v>
      </c>
      <c r="C28" s="1" t="s">
        <v>395</v>
      </c>
      <c r="D28" s="1" t="s">
        <v>414</v>
      </c>
      <c r="E28" s="1" t="s">
        <v>468</v>
      </c>
      <c r="F28" s="1">
        <f t="shared" si="0"/>
        <v>3</v>
      </c>
    </row>
    <row r="29" spans="1:6" x14ac:dyDescent="0.25">
      <c r="A29" s="1">
        <v>28</v>
      </c>
      <c r="B29" s="1" t="s">
        <v>469</v>
      </c>
      <c r="C29" s="1" t="s">
        <v>395</v>
      </c>
      <c r="D29" s="1" t="s">
        <v>417</v>
      </c>
      <c r="E29" s="1" t="s">
        <v>470</v>
      </c>
      <c r="F29" s="1">
        <f t="shared" si="0"/>
        <v>3</v>
      </c>
    </row>
    <row r="30" spans="1:6" x14ac:dyDescent="0.25">
      <c r="A30" s="1">
        <v>29</v>
      </c>
      <c r="B30" s="1" t="s">
        <v>471</v>
      </c>
      <c r="C30" s="1" t="s">
        <v>395</v>
      </c>
      <c r="D30" s="1" t="s">
        <v>420</v>
      </c>
      <c r="E30" s="1" t="s">
        <v>472</v>
      </c>
      <c r="F30" s="1">
        <f t="shared" si="0"/>
        <v>3</v>
      </c>
    </row>
    <row r="31" spans="1:6" x14ac:dyDescent="0.25">
      <c r="A31" s="1">
        <v>30</v>
      </c>
      <c r="B31" s="1" t="s">
        <v>473</v>
      </c>
      <c r="C31" s="1" t="s">
        <v>395</v>
      </c>
      <c r="D31" s="1" t="s">
        <v>423</v>
      </c>
      <c r="E31" s="1" t="s">
        <v>474</v>
      </c>
      <c r="F31" s="1">
        <f t="shared" si="0"/>
        <v>3</v>
      </c>
    </row>
    <row r="32" spans="1:6" x14ac:dyDescent="0.25">
      <c r="A32" s="1">
        <v>31</v>
      </c>
      <c r="B32" s="1" t="s">
        <v>475</v>
      </c>
      <c r="C32" s="1" t="s">
        <v>395</v>
      </c>
      <c r="D32" s="1" t="s">
        <v>426</v>
      </c>
      <c r="E32" s="1" t="s">
        <v>476</v>
      </c>
      <c r="F32" s="1">
        <f t="shared" si="0"/>
        <v>4</v>
      </c>
    </row>
    <row r="33" spans="1:6" x14ac:dyDescent="0.25">
      <c r="A33" s="1">
        <v>32</v>
      </c>
      <c r="B33" s="1" t="s">
        <v>477</v>
      </c>
      <c r="C33" s="1" t="s">
        <v>395</v>
      </c>
      <c r="D33" s="1" t="s">
        <v>429</v>
      </c>
      <c r="E33" s="1" t="s">
        <v>478</v>
      </c>
      <c r="F33" s="1">
        <f t="shared" si="0"/>
        <v>4</v>
      </c>
    </row>
    <row r="34" spans="1:6" x14ac:dyDescent="0.25">
      <c r="A34" s="1">
        <v>33</v>
      </c>
      <c r="B34" s="1" t="s">
        <v>479</v>
      </c>
      <c r="C34" s="1" t="s">
        <v>395</v>
      </c>
      <c r="D34" s="1" t="s">
        <v>432</v>
      </c>
      <c r="E34" s="1" t="s">
        <v>480</v>
      </c>
      <c r="F34" s="1">
        <f t="shared" si="0"/>
        <v>4</v>
      </c>
    </row>
    <row r="35" spans="1:6" x14ac:dyDescent="0.25">
      <c r="A35" s="1">
        <v>34</v>
      </c>
      <c r="B35" s="1" t="s">
        <v>481</v>
      </c>
      <c r="C35" s="1" t="s">
        <v>395</v>
      </c>
      <c r="D35" s="1" t="s">
        <v>435</v>
      </c>
      <c r="E35" s="1" t="s">
        <v>482</v>
      </c>
      <c r="F35" s="1">
        <f t="shared" si="0"/>
        <v>4</v>
      </c>
    </row>
    <row r="36" spans="1:6" x14ac:dyDescent="0.25">
      <c r="A36" s="1">
        <v>35</v>
      </c>
      <c r="B36" s="1" t="s">
        <v>483</v>
      </c>
      <c r="C36" s="1" t="s">
        <v>395</v>
      </c>
      <c r="D36" s="1" t="s">
        <v>438</v>
      </c>
      <c r="E36" s="1" t="s">
        <v>484</v>
      </c>
      <c r="F36" s="1">
        <f t="shared" si="0"/>
        <v>4</v>
      </c>
    </row>
    <row r="37" spans="1:6" x14ac:dyDescent="0.25">
      <c r="A37" s="1">
        <v>36</v>
      </c>
      <c r="B37" s="1" t="s">
        <v>485</v>
      </c>
      <c r="C37" s="1" t="s">
        <v>395</v>
      </c>
      <c r="D37" s="1" t="s">
        <v>441</v>
      </c>
      <c r="E37" s="1" t="s">
        <v>486</v>
      </c>
      <c r="F37" s="1">
        <f t="shared" si="0"/>
        <v>4</v>
      </c>
    </row>
    <row r="38" spans="1:6" x14ac:dyDescent="0.25">
      <c r="A38" s="1">
        <v>37</v>
      </c>
      <c r="B38" s="1" t="s">
        <v>487</v>
      </c>
      <c r="C38" s="1" t="s">
        <v>395</v>
      </c>
      <c r="D38" s="1" t="s">
        <v>444</v>
      </c>
      <c r="E38" s="1" t="s">
        <v>488</v>
      </c>
      <c r="F38" s="1">
        <f t="shared" si="0"/>
        <v>4</v>
      </c>
    </row>
    <row r="39" spans="1:6" x14ac:dyDescent="0.25">
      <c r="A39" s="1">
        <v>38</v>
      </c>
      <c r="B39" s="1" t="s">
        <v>489</v>
      </c>
      <c r="C39" s="1" t="s">
        <v>395</v>
      </c>
      <c r="D39" s="1" t="s">
        <v>447</v>
      </c>
      <c r="E39" s="1" t="s">
        <v>490</v>
      </c>
      <c r="F39" s="1">
        <f t="shared" si="0"/>
        <v>4</v>
      </c>
    </row>
    <row r="40" spans="1:6" x14ac:dyDescent="0.25">
      <c r="A40" s="1">
        <v>39</v>
      </c>
      <c r="B40" s="1" t="s">
        <v>491</v>
      </c>
      <c r="C40" s="1" t="s">
        <v>395</v>
      </c>
      <c r="D40" s="1" t="s">
        <v>450</v>
      </c>
      <c r="E40" s="1" t="s">
        <v>492</v>
      </c>
      <c r="F40" s="1">
        <f t="shared" si="0"/>
        <v>4</v>
      </c>
    </row>
    <row r="41" spans="1:6" x14ac:dyDescent="0.25">
      <c r="A41" s="1">
        <v>40</v>
      </c>
      <c r="B41" s="1" t="s">
        <v>493</v>
      </c>
      <c r="C41" s="1" t="s">
        <v>395</v>
      </c>
      <c r="D41" s="1" t="s">
        <v>453</v>
      </c>
      <c r="E41" s="1" t="s">
        <v>494</v>
      </c>
      <c r="F41" s="1">
        <f t="shared" si="0"/>
        <v>4</v>
      </c>
    </row>
    <row r="42" spans="1:6" x14ac:dyDescent="0.25">
      <c r="A42" s="1">
        <v>41</v>
      </c>
      <c r="B42" s="1" t="s">
        <v>495</v>
      </c>
      <c r="C42" s="1" t="s">
        <v>395</v>
      </c>
      <c r="D42" s="1" t="s">
        <v>396</v>
      </c>
      <c r="E42" s="1" t="s">
        <v>496</v>
      </c>
      <c r="F42" s="1">
        <f t="shared" si="0"/>
        <v>5</v>
      </c>
    </row>
    <row r="43" spans="1:6" x14ac:dyDescent="0.25">
      <c r="A43" s="1">
        <v>42</v>
      </c>
      <c r="B43" s="1" t="s">
        <v>497</v>
      </c>
      <c r="C43" s="1" t="s">
        <v>395</v>
      </c>
      <c r="D43" s="1" t="s">
        <v>399</v>
      </c>
      <c r="E43" s="1" t="s">
        <v>498</v>
      </c>
      <c r="F43" s="1">
        <f t="shared" si="0"/>
        <v>5</v>
      </c>
    </row>
    <row r="44" spans="1:6" x14ac:dyDescent="0.25">
      <c r="A44" s="1">
        <v>43</v>
      </c>
      <c r="B44" s="1" t="s">
        <v>499</v>
      </c>
      <c r="C44" s="1" t="s">
        <v>395</v>
      </c>
      <c r="D44" s="1" t="s">
        <v>402</v>
      </c>
      <c r="E44" s="1" t="s">
        <v>500</v>
      </c>
      <c r="F44" s="1">
        <f t="shared" si="0"/>
        <v>5</v>
      </c>
    </row>
    <row r="45" spans="1:6" x14ac:dyDescent="0.25">
      <c r="A45" s="1">
        <v>44</v>
      </c>
      <c r="B45" s="1" t="s">
        <v>501</v>
      </c>
      <c r="C45" s="1" t="s">
        <v>395</v>
      </c>
      <c r="D45" s="1" t="s">
        <v>405</v>
      </c>
      <c r="E45" s="1" t="s">
        <v>502</v>
      </c>
      <c r="F45" s="1">
        <f t="shared" si="0"/>
        <v>5</v>
      </c>
    </row>
    <row r="46" spans="1:6" x14ac:dyDescent="0.25">
      <c r="A46" s="1">
        <v>45</v>
      </c>
      <c r="B46" s="1" t="s">
        <v>503</v>
      </c>
      <c r="C46" s="1" t="s">
        <v>395</v>
      </c>
      <c r="D46" s="1" t="s">
        <v>408</v>
      </c>
      <c r="E46" s="1" t="s">
        <v>504</v>
      </c>
      <c r="F46" s="1">
        <f t="shared" si="0"/>
        <v>5</v>
      </c>
    </row>
    <row r="47" spans="1:6" x14ac:dyDescent="0.25">
      <c r="A47" s="1">
        <v>46</v>
      </c>
      <c r="B47" s="1" t="s">
        <v>505</v>
      </c>
      <c r="C47" s="1" t="s">
        <v>395</v>
      </c>
      <c r="D47" s="1" t="s">
        <v>411</v>
      </c>
      <c r="E47" s="1" t="s">
        <v>506</v>
      </c>
      <c r="F47" s="1">
        <f t="shared" si="0"/>
        <v>5</v>
      </c>
    </row>
    <row r="48" spans="1:6" x14ac:dyDescent="0.25">
      <c r="A48" s="1">
        <v>47</v>
      </c>
      <c r="B48" s="1" t="s">
        <v>507</v>
      </c>
      <c r="C48" s="1" t="s">
        <v>395</v>
      </c>
      <c r="D48" s="1" t="s">
        <v>414</v>
      </c>
      <c r="E48" s="1" t="s">
        <v>508</v>
      </c>
      <c r="F48" s="1">
        <f t="shared" si="0"/>
        <v>5</v>
      </c>
    </row>
    <row r="49" spans="1:6" x14ac:dyDescent="0.25">
      <c r="A49" s="1">
        <v>48</v>
      </c>
      <c r="B49" s="1" t="s">
        <v>509</v>
      </c>
      <c r="C49" s="1" t="s">
        <v>395</v>
      </c>
      <c r="D49" s="1" t="s">
        <v>417</v>
      </c>
      <c r="E49" s="1" t="s">
        <v>510</v>
      </c>
      <c r="F49" s="1">
        <f t="shared" si="0"/>
        <v>5</v>
      </c>
    </row>
    <row r="50" spans="1:6" x14ac:dyDescent="0.25">
      <c r="A50" s="1">
        <v>49</v>
      </c>
      <c r="B50" s="1" t="s">
        <v>511</v>
      </c>
      <c r="C50" s="1" t="s">
        <v>395</v>
      </c>
      <c r="D50" s="1" t="s">
        <v>420</v>
      </c>
      <c r="E50" s="1" t="s">
        <v>512</v>
      </c>
      <c r="F50" s="1">
        <f t="shared" si="0"/>
        <v>5</v>
      </c>
    </row>
    <row r="51" spans="1:6" x14ac:dyDescent="0.25">
      <c r="A51" s="1">
        <v>50</v>
      </c>
      <c r="B51" s="1" t="s">
        <v>513</v>
      </c>
      <c r="C51" s="1" t="s">
        <v>395</v>
      </c>
      <c r="D51" s="1" t="s">
        <v>423</v>
      </c>
      <c r="E51" s="1" t="s">
        <v>514</v>
      </c>
      <c r="F51" s="1">
        <f t="shared" si="0"/>
        <v>5</v>
      </c>
    </row>
    <row r="52" spans="1:6" x14ac:dyDescent="0.25">
      <c r="A52" s="1">
        <v>51</v>
      </c>
      <c r="B52" s="1" t="s">
        <v>515</v>
      </c>
      <c r="C52" s="1" t="s">
        <v>395</v>
      </c>
      <c r="D52" s="1" t="s">
        <v>426</v>
      </c>
      <c r="E52" s="1" t="s">
        <v>516</v>
      </c>
      <c r="F52" s="1">
        <f t="shared" si="0"/>
        <v>6</v>
      </c>
    </row>
    <row r="53" spans="1:6" x14ac:dyDescent="0.25">
      <c r="A53" s="1">
        <v>52</v>
      </c>
      <c r="B53" s="1" t="s">
        <v>517</v>
      </c>
      <c r="C53" s="1" t="s">
        <v>395</v>
      </c>
      <c r="D53" s="1" t="s">
        <v>429</v>
      </c>
      <c r="E53" s="1" t="s">
        <v>518</v>
      </c>
      <c r="F53" s="1">
        <f t="shared" si="0"/>
        <v>6</v>
      </c>
    </row>
    <row r="54" spans="1:6" x14ac:dyDescent="0.25">
      <c r="A54" s="1">
        <v>53</v>
      </c>
      <c r="B54" s="1" t="s">
        <v>519</v>
      </c>
      <c r="C54" s="1" t="s">
        <v>395</v>
      </c>
      <c r="D54" s="1" t="s">
        <v>432</v>
      </c>
      <c r="E54" s="1" t="s">
        <v>520</v>
      </c>
      <c r="F54" s="1">
        <f t="shared" si="0"/>
        <v>6</v>
      </c>
    </row>
    <row r="55" spans="1:6" x14ac:dyDescent="0.25">
      <c r="A55" s="1">
        <v>54</v>
      </c>
      <c r="B55" s="1" t="s">
        <v>521</v>
      </c>
      <c r="C55" s="1" t="s">
        <v>395</v>
      </c>
      <c r="D55" s="1" t="s">
        <v>435</v>
      </c>
      <c r="E55" s="1" t="s">
        <v>522</v>
      </c>
      <c r="F55" s="1">
        <f t="shared" si="0"/>
        <v>6</v>
      </c>
    </row>
    <row r="56" spans="1:6" x14ac:dyDescent="0.25">
      <c r="A56" s="1">
        <v>55</v>
      </c>
      <c r="B56" s="1" t="s">
        <v>523</v>
      </c>
      <c r="C56" s="1" t="s">
        <v>395</v>
      </c>
      <c r="D56" s="1" t="s">
        <v>438</v>
      </c>
      <c r="E56" s="1" t="s">
        <v>524</v>
      </c>
      <c r="F56" s="1">
        <f t="shared" si="0"/>
        <v>6</v>
      </c>
    </row>
    <row r="57" spans="1:6" x14ac:dyDescent="0.25">
      <c r="A57" s="1">
        <v>56</v>
      </c>
      <c r="B57" s="1" t="s">
        <v>525</v>
      </c>
      <c r="C57" s="1" t="s">
        <v>395</v>
      </c>
      <c r="D57" s="1" t="s">
        <v>441</v>
      </c>
      <c r="E57" s="1" t="s">
        <v>526</v>
      </c>
      <c r="F57" s="1">
        <f t="shared" si="0"/>
        <v>6</v>
      </c>
    </row>
    <row r="58" spans="1:6" x14ac:dyDescent="0.25">
      <c r="A58" s="1">
        <v>57</v>
      </c>
      <c r="B58" s="1" t="s">
        <v>527</v>
      </c>
      <c r="C58" s="1" t="s">
        <v>395</v>
      </c>
      <c r="D58" s="1" t="s">
        <v>444</v>
      </c>
      <c r="E58" s="1" t="s">
        <v>528</v>
      </c>
      <c r="F58" s="1">
        <f t="shared" si="0"/>
        <v>6</v>
      </c>
    </row>
    <row r="59" spans="1:6" x14ac:dyDescent="0.25">
      <c r="A59" s="1">
        <v>58</v>
      </c>
      <c r="B59" s="1" t="s">
        <v>529</v>
      </c>
      <c r="C59" s="1" t="s">
        <v>395</v>
      </c>
      <c r="D59" s="1" t="s">
        <v>447</v>
      </c>
      <c r="E59" s="1" t="s">
        <v>530</v>
      </c>
      <c r="F59" s="1">
        <f t="shared" si="0"/>
        <v>6</v>
      </c>
    </row>
    <row r="60" spans="1:6" x14ac:dyDescent="0.25">
      <c r="A60" s="1">
        <v>59</v>
      </c>
      <c r="B60" s="1" t="s">
        <v>531</v>
      </c>
      <c r="C60" s="1" t="s">
        <v>395</v>
      </c>
      <c r="D60" s="1" t="s">
        <v>450</v>
      </c>
      <c r="E60" s="1" t="s">
        <v>532</v>
      </c>
      <c r="F60" s="1">
        <f t="shared" si="0"/>
        <v>6</v>
      </c>
    </row>
    <row r="61" spans="1:6" x14ac:dyDescent="0.25">
      <c r="A61" s="1">
        <v>60</v>
      </c>
      <c r="B61" s="1" t="s">
        <v>533</v>
      </c>
      <c r="C61" s="1" t="s">
        <v>395</v>
      </c>
      <c r="D61" s="1" t="s">
        <v>453</v>
      </c>
      <c r="E61" s="1" t="s">
        <v>534</v>
      </c>
      <c r="F61" s="1">
        <f t="shared" si="0"/>
        <v>6</v>
      </c>
    </row>
    <row r="62" spans="1:6" x14ac:dyDescent="0.25">
      <c r="A62" s="1">
        <v>61</v>
      </c>
      <c r="B62" s="1" t="s">
        <v>535</v>
      </c>
      <c r="C62" s="1" t="s">
        <v>395</v>
      </c>
      <c r="D62" s="1" t="s">
        <v>396</v>
      </c>
      <c r="E62" s="1" t="s">
        <v>536</v>
      </c>
      <c r="F62" s="1">
        <f t="shared" si="0"/>
        <v>7</v>
      </c>
    </row>
    <row r="63" spans="1:6" x14ac:dyDescent="0.25">
      <c r="A63" s="1">
        <v>62</v>
      </c>
      <c r="B63" s="1" t="s">
        <v>537</v>
      </c>
      <c r="C63" s="1" t="s">
        <v>395</v>
      </c>
      <c r="D63" s="1" t="s">
        <v>399</v>
      </c>
      <c r="E63" s="1" t="s">
        <v>538</v>
      </c>
      <c r="F63" s="1">
        <f t="shared" si="0"/>
        <v>7</v>
      </c>
    </row>
    <row r="64" spans="1:6" x14ac:dyDescent="0.25">
      <c r="A64" s="1">
        <v>63</v>
      </c>
      <c r="B64" s="1" t="s">
        <v>539</v>
      </c>
      <c r="C64" s="1" t="s">
        <v>395</v>
      </c>
      <c r="D64" s="1" t="s">
        <v>402</v>
      </c>
      <c r="E64" s="1" t="s">
        <v>540</v>
      </c>
      <c r="F64" s="1">
        <f t="shared" si="0"/>
        <v>7</v>
      </c>
    </row>
    <row r="65" spans="1:6" x14ac:dyDescent="0.25">
      <c r="A65" s="1">
        <v>64</v>
      </c>
      <c r="B65" s="1" t="s">
        <v>541</v>
      </c>
      <c r="C65" s="1" t="s">
        <v>395</v>
      </c>
      <c r="D65" s="1" t="s">
        <v>405</v>
      </c>
      <c r="E65" s="1" t="s">
        <v>542</v>
      </c>
      <c r="F65" s="1">
        <f t="shared" si="0"/>
        <v>7</v>
      </c>
    </row>
    <row r="66" spans="1:6" x14ac:dyDescent="0.25">
      <c r="A66" s="1">
        <v>65</v>
      </c>
      <c r="B66" s="1" t="s">
        <v>543</v>
      </c>
      <c r="C66" s="1" t="s">
        <v>395</v>
      </c>
      <c r="D66" s="1" t="s">
        <v>408</v>
      </c>
      <c r="E66" s="1" t="s">
        <v>544</v>
      </c>
      <c r="F66" s="1">
        <f t="shared" si="0"/>
        <v>7</v>
      </c>
    </row>
    <row r="67" spans="1:6" x14ac:dyDescent="0.25">
      <c r="A67" s="1">
        <v>66</v>
      </c>
      <c r="B67" s="1" t="s">
        <v>545</v>
      </c>
      <c r="C67" s="1" t="s">
        <v>395</v>
      </c>
      <c r="D67" s="1" t="s">
        <v>411</v>
      </c>
      <c r="E67" s="1" t="s">
        <v>546</v>
      </c>
      <c r="F67" s="1">
        <f t="shared" si="0"/>
        <v>7</v>
      </c>
    </row>
    <row r="68" spans="1:6" x14ac:dyDescent="0.25">
      <c r="A68" s="1">
        <v>67</v>
      </c>
      <c r="B68" s="1" t="s">
        <v>547</v>
      </c>
      <c r="C68" s="1" t="s">
        <v>395</v>
      </c>
      <c r="D68" s="1" t="s">
        <v>414</v>
      </c>
      <c r="E68" s="1" t="s">
        <v>548</v>
      </c>
      <c r="F68" s="1">
        <f t="shared" si="0"/>
        <v>7</v>
      </c>
    </row>
    <row r="69" spans="1:6" x14ac:dyDescent="0.25">
      <c r="A69" s="1">
        <v>68</v>
      </c>
      <c r="B69" s="1" t="s">
        <v>549</v>
      </c>
      <c r="C69" s="1" t="s">
        <v>395</v>
      </c>
      <c r="D69" s="1" t="s">
        <v>417</v>
      </c>
      <c r="E69" s="1" t="s">
        <v>550</v>
      </c>
      <c r="F69" s="1">
        <f t="shared" si="0"/>
        <v>7</v>
      </c>
    </row>
    <row r="70" spans="1:6" x14ac:dyDescent="0.25">
      <c r="A70" s="1">
        <v>69</v>
      </c>
      <c r="B70" s="1" t="s">
        <v>551</v>
      </c>
      <c r="C70" s="1" t="s">
        <v>395</v>
      </c>
      <c r="D70" s="1" t="s">
        <v>420</v>
      </c>
      <c r="E70" s="1" t="s">
        <v>552</v>
      </c>
      <c r="F70" s="1">
        <f t="shared" si="0"/>
        <v>7</v>
      </c>
    </row>
    <row r="71" spans="1:6" x14ac:dyDescent="0.25">
      <c r="A71" s="1">
        <v>70</v>
      </c>
      <c r="B71" s="1" t="s">
        <v>553</v>
      </c>
      <c r="C71" s="1" t="s">
        <v>395</v>
      </c>
      <c r="D71" s="1" t="s">
        <v>423</v>
      </c>
      <c r="E71" s="1" t="s">
        <v>554</v>
      </c>
      <c r="F71" s="1">
        <f t="shared" si="0"/>
        <v>7</v>
      </c>
    </row>
    <row r="72" spans="1:6" x14ac:dyDescent="0.25">
      <c r="A72" s="1">
        <v>71</v>
      </c>
      <c r="B72" s="1" t="s">
        <v>555</v>
      </c>
      <c r="C72" s="1" t="s">
        <v>395</v>
      </c>
      <c r="D72" s="1" t="s">
        <v>426</v>
      </c>
      <c r="E72" s="1" t="s">
        <v>556</v>
      </c>
      <c r="F72" s="1">
        <f t="shared" si="0"/>
        <v>8</v>
      </c>
    </row>
    <row r="73" spans="1:6" x14ac:dyDescent="0.25">
      <c r="A73" s="1">
        <v>72</v>
      </c>
      <c r="B73" s="1" t="s">
        <v>557</v>
      </c>
      <c r="C73" s="1" t="s">
        <v>395</v>
      </c>
      <c r="D73" s="1" t="s">
        <v>429</v>
      </c>
      <c r="E73" s="1" t="s">
        <v>558</v>
      </c>
      <c r="F73" s="1">
        <f t="shared" si="0"/>
        <v>8</v>
      </c>
    </row>
    <row r="74" spans="1:6" x14ac:dyDescent="0.25">
      <c r="A74" s="1">
        <v>73</v>
      </c>
      <c r="B74" s="1" t="s">
        <v>559</v>
      </c>
      <c r="C74" s="1" t="s">
        <v>395</v>
      </c>
      <c r="D74" s="1" t="s">
        <v>432</v>
      </c>
      <c r="E74" s="1" t="s">
        <v>560</v>
      </c>
      <c r="F74" s="1">
        <f t="shared" si="0"/>
        <v>8</v>
      </c>
    </row>
    <row r="75" spans="1:6" x14ac:dyDescent="0.25">
      <c r="A75" s="1">
        <v>74</v>
      </c>
      <c r="B75" s="1" t="s">
        <v>561</v>
      </c>
      <c r="C75" s="1" t="s">
        <v>395</v>
      </c>
      <c r="D75" s="1" t="s">
        <v>435</v>
      </c>
      <c r="E75" s="1" t="s">
        <v>562</v>
      </c>
      <c r="F75" s="1">
        <f t="shared" si="0"/>
        <v>8</v>
      </c>
    </row>
    <row r="76" spans="1:6" x14ac:dyDescent="0.25">
      <c r="A76" s="1">
        <v>75</v>
      </c>
      <c r="B76" s="1" t="s">
        <v>563</v>
      </c>
      <c r="C76" s="1" t="s">
        <v>395</v>
      </c>
      <c r="D76" s="1" t="s">
        <v>438</v>
      </c>
      <c r="E76" s="1" t="s">
        <v>564</v>
      </c>
      <c r="F76" s="1">
        <f t="shared" si="0"/>
        <v>8</v>
      </c>
    </row>
    <row r="77" spans="1:6" x14ac:dyDescent="0.25">
      <c r="A77" s="1">
        <v>76</v>
      </c>
      <c r="B77" s="1" t="s">
        <v>565</v>
      </c>
      <c r="C77" s="1" t="s">
        <v>395</v>
      </c>
      <c r="D77" s="1" t="s">
        <v>441</v>
      </c>
      <c r="E77" s="1" t="s">
        <v>566</v>
      </c>
      <c r="F77" s="1">
        <f t="shared" ref="F77:F101" si="1">F67+1</f>
        <v>8</v>
      </c>
    </row>
    <row r="78" spans="1:6" x14ac:dyDescent="0.25">
      <c r="A78" s="1">
        <v>77</v>
      </c>
      <c r="B78" s="1" t="s">
        <v>567</v>
      </c>
      <c r="C78" s="1" t="s">
        <v>395</v>
      </c>
      <c r="D78" s="1" t="s">
        <v>444</v>
      </c>
      <c r="E78" s="1" t="s">
        <v>568</v>
      </c>
      <c r="F78" s="1">
        <f t="shared" si="1"/>
        <v>8</v>
      </c>
    </row>
    <row r="79" spans="1:6" x14ac:dyDescent="0.25">
      <c r="A79" s="1">
        <v>78</v>
      </c>
      <c r="B79" s="1" t="s">
        <v>569</v>
      </c>
      <c r="C79" s="1" t="s">
        <v>395</v>
      </c>
      <c r="D79" s="1" t="s">
        <v>447</v>
      </c>
      <c r="E79" s="1" t="s">
        <v>570</v>
      </c>
      <c r="F79" s="1">
        <f t="shared" si="1"/>
        <v>8</v>
      </c>
    </row>
    <row r="80" spans="1:6" x14ac:dyDescent="0.25">
      <c r="A80" s="1">
        <v>79</v>
      </c>
      <c r="B80" s="1" t="s">
        <v>571</v>
      </c>
      <c r="C80" s="1" t="s">
        <v>395</v>
      </c>
      <c r="D80" s="1" t="s">
        <v>450</v>
      </c>
      <c r="E80" s="1" t="s">
        <v>572</v>
      </c>
      <c r="F80" s="1">
        <f t="shared" si="1"/>
        <v>8</v>
      </c>
    </row>
    <row r="81" spans="1:6" x14ac:dyDescent="0.25">
      <c r="A81" s="1">
        <v>80</v>
      </c>
      <c r="B81" s="1" t="s">
        <v>573</v>
      </c>
      <c r="C81" s="1" t="s">
        <v>395</v>
      </c>
      <c r="D81" s="1" t="s">
        <v>453</v>
      </c>
      <c r="E81" s="1" t="s">
        <v>574</v>
      </c>
      <c r="F81" s="1">
        <f t="shared" si="1"/>
        <v>8</v>
      </c>
    </row>
    <row r="82" spans="1:6" x14ac:dyDescent="0.25">
      <c r="A82" s="1">
        <v>81</v>
      </c>
      <c r="B82" s="1" t="s">
        <v>575</v>
      </c>
      <c r="C82" s="1" t="s">
        <v>395</v>
      </c>
      <c r="D82" s="1" t="s">
        <v>396</v>
      </c>
      <c r="E82" s="1" t="s">
        <v>576</v>
      </c>
      <c r="F82" s="1">
        <f t="shared" si="1"/>
        <v>9</v>
      </c>
    </row>
    <row r="83" spans="1:6" x14ac:dyDescent="0.25">
      <c r="A83" s="1">
        <v>82</v>
      </c>
      <c r="B83" s="1" t="s">
        <v>577</v>
      </c>
      <c r="C83" s="1" t="s">
        <v>395</v>
      </c>
      <c r="D83" s="1" t="s">
        <v>399</v>
      </c>
      <c r="E83" s="1" t="s">
        <v>578</v>
      </c>
      <c r="F83" s="1">
        <f t="shared" si="1"/>
        <v>9</v>
      </c>
    </row>
    <row r="84" spans="1:6" x14ac:dyDescent="0.25">
      <c r="A84" s="1">
        <v>83</v>
      </c>
      <c r="B84" s="1" t="s">
        <v>579</v>
      </c>
      <c r="C84" s="1" t="s">
        <v>395</v>
      </c>
      <c r="D84" s="1" t="s">
        <v>402</v>
      </c>
      <c r="E84" s="1" t="s">
        <v>580</v>
      </c>
      <c r="F84" s="1">
        <f t="shared" si="1"/>
        <v>9</v>
      </c>
    </row>
    <row r="85" spans="1:6" x14ac:dyDescent="0.25">
      <c r="A85" s="1">
        <v>84</v>
      </c>
      <c r="B85" s="1" t="s">
        <v>581</v>
      </c>
      <c r="C85" s="1" t="s">
        <v>395</v>
      </c>
      <c r="D85" s="1" t="s">
        <v>405</v>
      </c>
      <c r="E85" s="1" t="s">
        <v>582</v>
      </c>
      <c r="F85" s="1">
        <f t="shared" si="1"/>
        <v>9</v>
      </c>
    </row>
    <row r="86" spans="1:6" x14ac:dyDescent="0.25">
      <c r="A86" s="1">
        <v>85</v>
      </c>
      <c r="B86" s="1" t="s">
        <v>583</v>
      </c>
      <c r="C86" s="1" t="s">
        <v>395</v>
      </c>
      <c r="D86" s="1" t="s">
        <v>408</v>
      </c>
      <c r="E86" s="1" t="s">
        <v>584</v>
      </c>
      <c r="F86" s="1">
        <f t="shared" si="1"/>
        <v>9</v>
      </c>
    </row>
    <row r="87" spans="1:6" x14ac:dyDescent="0.25">
      <c r="A87" s="1">
        <v>86</v>
      </c>
      <c r="B87" s="1" t="s">
        <v>585</v>
      </c>
      <c r="C87" s="1" t="s">
        <v>395</v>
      </c>
      <c r="D87" s="1" t="s">
        <v>411</v>
      </c>
      <c r="E87" s="1" t="s">
        <v>586</v>
      </c>
      <c r="F87" s="1">
        <f t="shared" si="1"/>
        <v>9</v>
      </c>
    </row>
    <row r="88" spans="1:6" x14ac:dyDescent="0.25">
      <c r="A88" s="1">
        <v>87</v>
      </c>
      <c r="B88" s="1" t="s">
        <v>587</v>
      </c>
      <c r="C88" s="1" t="s">
        <v>395</v>
      </c>
      <c r="D88" s="1" t="s">
        <v>414</v>
      </c>
      <c r="E88" s="1" t="s">
        <v>588</v>
      </c>
      <c r="F88" s="1">
        <f t="shared" si="1"/>
        <v>9</v>
      </c>
    </row>
    <row r="89" spans="1:6" x14ac:dyDescent="0.25">
      <c r="A89" s="1">
        <v>88</v>
      </c>
      <c r="B89" s="1" t="s">
        <v>589</v>
      </c>
      <c r="C89" s="1" t="s">
        <v>395</v>
      </c>
      <c r="D89" s="1" t="s">
        <v>417</v>
      </c>
      <c r="E89" s="1" t="s">
        <v>590</v>
      </c>
      <c r="F89" s="1">
        <f t="shared" si="1"/>
        <v>9</v>
      </c>
    </row>
    <row r="90" spans="1:6" x14ac:dyDescent="0.25">
      <c r="A90" s="1">
        <v>89</v>
      </c>
      <c r="B90" s="1" t="s">
        <v>591</v>
      </c>
      <c r="C90" s="1" t="s">
        <v>395</v>
      </c>
      <c r="D90" s="1" t="s">
        <v>420</v>
      </c>
      <c r="E90" s="1" t="s">
        <v>592</v>
      </c>
      <c r="F90" s="1">
        <f t="shared" si="1"/>
        <v>9</v>
      </c>
    </row>
    <row r="91" spans="1:6" x14ac:dyDescent="0.25">
      <c r="A91" s="1">
        <v>90</v>
      </c>
      <c r="B91" s="1" t="s">
        <v>593</v>
      </c>
      <c r="C91" s="1" t="s">
        <v>395</v>
      </c>
      <c r="D91" s="1" t="s">
        <v>423</v>
      </c>
      <c r="E91" s="1" t="s">
        <v>594</v>
      </c>
      <c r="F91" s="1">
        <f t="shared" si="1"/>
        <v>9</v>
      </c>
    </row>
    <row r="92" spans="1:6" x14ac:dyDescent="0.25">
      <c r="A92" s="1">
        <v>91</v>
      </c>
      <c r="B92" s="1" t="s">
        <v>595</v>
      </c>
      <c r="C92" s="1" t="s">
        <v>395</v>
      </c>
      <c r="D92" s="1" t="s">
        <v>426</v>
      </c>
      <c r="E92" s="1" t="s">
        <v>596</v>
      </c>
      <c r="F92" s="1">
        <f t="shared" si="1"/>
        <v>10</v>
      </c>
    </row>
    <row r="93" spans="1:6" x14ac:dyDescent="0.25">
      <c r="A93" s="1">
        <v>92</v>
      </c>
      <c r="B93" s="1" t="s">
        <v>597</v>
      </c>
      <c r="C93" s="1" t="s">
        <v>395</v>
      </c>
      <c r="D93" s="1" t="s">
        <v>429</v>
      </c>
      <c r="E93" s="1" t="s">
        <v>598</v>
      </c>
      <c r="F93" s="1">
        <f t="shared" si="1"/>
        <v>10</v>
      </c>
    </row>
    <row r="94" spans="1:6" x14ac:dyDescent="0.25">
      <c r="A94" s="1">
        <v>93</v>
      </c>
      <c r="B94" s="1" t="s">
        <v>599</v>
      </c>
      <c r="C94" s="1" t="s">
        <v>395</v>
      </c>
      <c r="D94" s="1" t="s">
        <v>432</v>
      </c>
      <c r="E94" s="1" t="s">
        <v>600</v>
      </c>
      <c r="F94" s="1">
        <f t="shared" si="1"/>
        <v>10</v>
      </c>
    </row>
    <row r="95" spans="1:6" x14ac:dyDescent="0.25">
      <c r="A95" s="1">
        <v>94</v>
      </c>
      <c r="B95" s="1" t="s">
        <v>601</v>
      </c>
      <c r="C95" s="1" t="s">
        <v>395</v>
      </c>
      <c r="D95" s="1" t="s">
        <v>435</v>
      </c>
      <c r="E95" s="1" t="s">
        <v>602</v>
      </c>
      <c r="F95" s="1">
        <f t="shared" si="1"/>
        <v>10</v>
      </c>
    </row>
    <row r="96" spans="1:6" x14ac:dyDescent="0.25">
      <c r="A96" s="1">
        <v>95</v>
      </c>
      <c r="B96" s="1" t="s">
        <v>603</v>
      </c>
      <c r="C96" s="1" t="s">
        <v>395</v>
      </c>
      <c r="D96" s="1" t="s">
        <v>438</v>
      </c>
      <c r="E96" s="1" t="s">
        <v>604</v>
      </c>
      <c r="F96" s="1">
        <f t="shared" si="1"/>
        <v>10</v>
      </c>
    </row>
    <row r="97" spans="1:6" x14ac:dyDescent="0.25">
      <c r="A97" s="1">
        <v>96</v>
      </c>
      <c r="B97" s="1" t="s">
        <v>605</v>
      </c>
      <c r="C97" s="1" t="s">
        <v>395</v>
      </c>
      <c r="D97" s="1" t="s">
        <v>441</v>
      </c>
      <c r="E97" s="1" t="s">
        <v>606</v>
      </c>
      <c r="F97" s="1">
        <f t="shared" si="1"/>
        <v>10</v>
      </c>
    </row>
    <row r="98" spans="1:6" x14ac:dyDescent="0.25">
      <c r="A98" s="1">
        <v>97</v>
      </c>
      <c r="B98" s="1" t="s">
        <v>607</v>
      </c>
      <c r="C98" s="1" t="s">
        <v>395</v>
      </c>
      <c r="D98" s="1" t="s">
        <v>444</v>
      </c>
      <c r="E98" s="1" t="s">
        <v>608</v>
      </c>
      <c r="F98" s="1">
        <f t="shared" si="1"/>
        <v>10</v>
      </c>
    </row>
    <row r="99" spans="1:6" x14ac:dyDescent="0.25">
      <c r="A99" s="1">
        <v>98</v>
      </c>
      <c r="B99" s="1" t="s">
        <v>609</v>
      </c>
      <c r="C99" s="1" t="s">
        <v>395</v>
      </c>
      <c r="D99" s="1" t="s">
        <v>447</v>
      </c>
      <c r="E99" s="1" t="s">
        <v>610</v>
      </c>
      <c r="F99" s="1">
        <f t="shared" si="1"/>
        <v>10</v>
      </c>
    </row>
    <row r="100" spans="1:6" x14ac:dyDescent="0.25">
      <c r="A100" s="1">
        <v>99</v>
      </c>
      <c r="B100" s="1" t="s">
        <v>611</v>
      </c>
      <c r="C100" s="1" t="s">
        <v>395</v>
      </c>
      <c r="D100" s="1" t="s">
        <v>450</v>
      </c>
      <c r="E100" s="1" t="s">
        <v>612</v>
      </c>
      <c r="F100" s="1">
        <f t="shared" si="1"/>
        <v>10</v>
      </c>
    </row>
    <row r="101" spans="1:6" x14ac:dyDescent="0.25">
      <c r="A101" s="1">
        <v>100</v>
      </c>
      <c r="B101" s="1" t="s">
        <v>613</v>
      </c>
      <c r="C101" s="1" t="s">
        <v>395</v>
      </c>
      <c r="D101" s="1" t="s">
        <v>453</v>
      </c>
      <c r="E101" s="1" t="s">
        <v>614</v>
      </c>
      <c r="F101" s="1">
        <f t="shared" si="1"/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D8E7-81C0-42E9-94B4-FCE6DC31C0A8}">
  <dimension ref="A1:O81"/>
  <sheetViews>
    <sheetView workbookViewId="0">
      <selection activeCell="E3" sqref="E3"/>
    </sheetView>
  </sheetViews>
  <sheetFormatPr baseColWidth="10" defaultColWidth="8.85546875" defaultRowHeight="15" x14ac:dyDescent="0.25"/>
  <cols>
    <col min="1" max="1" width="10.85546875" style="10" bestFit="1" customWidth="1"/>
    <col min="2" max="2" width="17" style="10" bestFit="1" customWidth="1"/>
    <col min="3" max="3" width="16.42578125" style="10" bestFit="1" customWidth="1"/>
    <col min="4" max="5" width="12" style="10" bestFit="1" customWidth="1"/>
    <col min="6" max="6" width="17" style="10" bestFit="1" customWidth="1"/>
    <col min="7" max="7" width="16.42578125" style="10" bestFit="1" customWidth="1"/>
    <col min="8" max="8" width="12" style="10" bestFit="1" customWidth="1"/>
    <col min="10" max="10" width="14" bestFit="1" customWidth="1"/>
    <col min="12" max="12" width="18" style="1" bestFit="1" customWidth="1"/>
    <col min="13" max="13" width="17.42578125" style="1" bestFit="1" customWidth="1"/>
    <col min="14" max="14" width="15.140625" style="1" bestFit="1" customWidth="1"/>
    <col min="15" max="15" width="14.5703125" bestFit="1" customWidth="1"/>
  </cols>
  <sheetData>
    <row r="1" spans="1:15" x14ac:dyDescent="0.25">
      <c r="A1" s="10" t="s">
        <v>615</v>
      </c>
      <c r="B1" s="10" t="s">
        <v>616</v>
      </c>
      <c r="C1" s="10" t="s">
        <v>617</v>
      </c>
      <c r="D1" s="10" t="s">
        <v>618</v>
      </c>
      <c r="E1" s="10" t="s">
        <v>619</v>
      </c>
      <c r="F1" s="10" t="s">
        <v>620</v>
      </c>
      <c r="G1" s="10" t="s">
        <v>621</v>
      </c>
      <c r="H1" s="10" t="s">
        <v>622</v>
      </c>
      <c r="J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</row>
    <row r="2" spans="1:15" x14ac:dyDescent="0.25">
      <c r="A2" s="11">
        <v>44740</v>
      </c>
      <c r="B2" s="22">
        <v>0.33333333333333331</v>
      </c>
      <c r="C2" s="22">
        <v>0.54166666666666663</v>
      </c>
      <c r="D2" s="10" t="s">
        <v>628</v>
      </c>
      <c r="E2" s="12" t="s">
        <v>629</v>
      </c>
      <c r="F2" s="22">
        <v>0.58333333333333337</v>
      </c>
      <c r="G2" s="22">
        <v>0.70833333333333337</v>
      </c>
      <c r="H2" s="12" t="s">
        <v>629</v>
      </c>
      <c r="J2" s="28" t="s">
        <v>630</v>
      </c>
      <c r="L2" s="23" t="str" cm="1">
        <f t="array" ref="L2:L19">_xlfn.UNIQUE(Table23[SALON 1])</f>
        <v>SD_204</v>
      </c>
      <c r="M2" s="23">
        <f>COUNTIF(Table23[SALON 1],L2)</f>
        <v>8</v>
      </c>
      <c r="N2" s="23" t="str" cm="1">
        <f t="array" ref="N2:N11">_xlfn.UNIQUE(Table23[SALON 2])</f>
        <v>SD_204</v>
      </c>
      <c r="O2" s="24">
        <f>COUNTIF(Table23[SALON 2],N2)</f>
        <v>8</v>
      </c>
    </row>
    <row r="3" spans="1:15" x14ac:dyDescent="0.25">
      <c r="A3" s="11">
        <v>44740</v>
      </c>
      <c r="B3" s="22">
        <v>0.33333333333333331</v>
      </c>
      <c r="C3" s="22">
        <v>0.54166666666666663</v>
      </c>
      <c r="D3" s="10" t="s">
        <v>628</v>
      </c>
      <c r="E3" s="13" t="s">
        <v>631</v>
      </c>
      <c r="F3" s="22">
        <v>0.58333333333333337</v>
      </c>
      <c r="G3" s="22">
        <v>0.70833333333333337</v>
      </c>
      <c r="H3" s="13" t="s">
        <v>631</v>
      </c>
      <c r="J3" s="29" t="s">
        <v>632</v>
      </c>
      <c r="L3" s="1" t="str">
        <v>SD_302</v>
      </c>
      <c r="M3" s="1">
        <f>COUNTIF(Table23[SALON 1],L3)</f>
        <v>6</v>
      </c>
      <c r="N3" s="1" t="str">
        <v>SD_302</v>
      </c>
      <c r="O3">
        <f>COUNTIF(Table23[SALON 2],N3)</f>
        <v>8</v>
      </c>
    </row>
    <row r="4" spans="1:15" x14ac:dyDescent="0.25">
      <c r="A4" s="11">
        <v>44740</v>
      </c>
      <c r="B4" s="22">
        <v>0.33333333333333331</v>
      </c>
      <c r="C4" s="22">
        <v>0.54166666666666663</v>
      </c>
      <c r="D4" s="10" t="s">
        <v>628</v>
      </c>
      <c r="E4" s="14" t="s">
        <v>633</v>
      </c>
      <c r="F4" s="22">
        <v>0.58333333333333337</v>
      </c>
      <c r="G4" s="22">
        <v>0.70833333333333337</v>
      </c>
      <c r="H4" s="14" t="s">
        <v>633</v>
      </c>
      <c r="J4" s="30" t="s">
        <v>634</v>
      </c>
      <c r="L4" s="1" t="str">
        <v>SD_303</v>
      </c>
      <c r="M4" s="1">
        <f>COUNTIF(Table23[SALON 1],L4)</f>
        <v>7</v>
      </c>
      <c r="N4" s="1" t="str">
        <v>SD_303</v>
      </c>
      <c r="O4">
        <f>COUNTIF(Table23[SALON 2],N4)</f>
        <v>8</v>
      </c>
    </row>
    <row r="5" spans="1:15" x14ac:dyDescent="0.25">
      <c r="A5" s="11">
        <v>44740</v>
      </c>
      <c r="B5" s="22">
        <v>0.33333333333333331</v>
      </c>
      <c r="C5" s="22">
        <v>0.54166666666666663</v>
      </c>
      <c r="D5" s="10" t="s">
        <v>628</v>
      </c>
      <c r="E5" s="15" t="s">
        <v>635</v>
      </c>
      <c r="F5" s="22">
        <v>0.58333333333333337</v>
      </c>
      <c r="G5" s="22">
        <v>0.70833333333333337</v>
      </c>
      <c r="H5" s="15" t="s">
        <v>635</v>
      </c>
      <c r="J5" s="31" t="s">
        <v>636</v>
      </c>
      <c r="L5" s="23" t="str">
        <v>SD_304</v>
      </c>
      <c r="M5" s="23">
        <f>COUNTIF(Table23[SALON 1],L5)</f>
        <v>8</v>
      </c>
      <c r="N5" s="23" t="str">
        <v>SD_304</v>
      </c>
      <c r="O5" s="24">
        <f>COUNTIF(Table23[SALON 2],N5)</f>
        <v>8</v>
      </c>
    </row>
    <row r="6" spans="1:15" x14ac:dyDescent="0.25">
      <c r="A6" s="11">
        <v>44740</v>
      </c>
      <c r="B6" s="22">
        <v>0.33333333333333331</v>
      </c>
      <c r="C6" s="22">
        <v>0.54166666666666663</v>
      </c>
      <c r="D6" s="10" t="s">
        <v>628</v>
      </c>
      <c r="E6" s="16" t="s">
        <v>637</v>
      </c>
      <c r="F6" s="22">
        <v>0.58333333333333337</v>
      </c>
      <c r="G6" s="22">
        <v>0.70833333333333337</v>
      </c>
      <c r="H6" s="16" t="s">
        <v>637</v>
      </c>
      <c r="J6" s="32" t="s">
        <v>638</v>
      </c>
      <c r="L6" s="23" t="str">
        <v>SD_305</v>
      </c>
      <c r="M6" s="23">
        <f>COUNTIF(Table23[SALON 1],L6)</f>
        <v>8</v>
      </c>
      <c r="N6" s="23" t="str">
        <v>SD_305</v>
      </c>
      <c r="O6" s="24">
        <f>COUNTIF(Table23[SALON 2],N6)</f>
        <v>8</v>
      </c>
    </row>
    <row r="7" spans="1:15" x14ac:dyDescent="0.25">
      <c r="A7" s="11">
        <v>44740</v>
      </c>
      <c r="B7" s="22">
        <v>0.33333333333333331</v>
      </c>
      <c r="C7" s="22">
        <v>0.54166666666666663</v>
      </c>
      <c r="D7" s="10" t="s">
        <v>628</v>
      </c>
      <c r="E7" s="17" t="s">
        <v>639</v>
      </c>
      <c r="F7" s="22">
        <v>0.58333333333333337</v>
      </c>
      <c r="G7" s="22">
        <v>0.70833333333333337</v>
      </c>
      <c r="H7" s="17" t="s">
        <v>639</v>
      </c>
      <c r="J7" s="8" t="s">
        <v>640</v>
      </c>
      <c r="L7" s="23" t="str">
        <v>SD_306</v>
      </c>
      <c r="M7" s="23">
        <f>COUNTIF(Table23[SALON 1],L7)</f>
        <v>8</v>
      </c>
      <c r="N7" s="23" t="str">
        <v>SD_306</v>
      </c>
      <c r="O7" s="24">
        <f>COUNTIF(Table23[SALON 2],N7)</f>
        <v>8</v>
      </c>
    </row>
    <row r="8" spans="1:15" x14ac:dyDescent="0.25">
      <c r="A8" s="11">
        <v>44740</v>
      </c>
      <c r="B8" s="22">
        <v>0.33333333333333331</v>
      </c>
      <c r="C8" s="22">
        <v>0.54166666666666663</v>
      </c>
      <c r="D8" s="10" t="s">
        <v>628</v>
      </c>
      <c r="E8" s="18" t="s">
        <v>641</v>
      </c>
      <c r="F8" s="22">
        <v>0.58333333333333337</v>
      </c>
      <c r="G8" s="22">
        <v>0.70833333333333337</v>
      </c>
      <c r="H8" s="18" t="s">
        <v>642</v>
      </c>
      <c r="J8" s="33" t="s">
        <v>643</v>
      </c>
      <c r="L8" s="1" t="str">
        <v>SD_405</v>
      </c>
      <c r="M8" s="1">
        <f>COUNTIF(Table23[SALON 1],L8)</f>
        <v>3</v>
      </c>
      <c r="N8" s="1" t="str">
        <v>SD_202</v>
      </c>
      <c r="O8">
        <f>COUNTIF(Table23[SALON 2],N8)</f>
        <v>8</v>
      </c>
    </row>
    <row r="9" spans="1:15" x14ac:dyDescent="0.25">
      <c r="A9" s="11">
        <v>44740</v>
      </c>
      <c r="B9" s="22">
        <v>0.33333333333333331</v>
      </c>
      <c r="C9" s="22">
        <v>0.54166666666666663</v>
      </c>
      <c r="D9" s="10" t="s">
        <v>628</v>
      </c>
      <c r="E9" s="19" t="s">
        <v>644</v>
      </c>
      <c r="F9" s="22">
        <v>0.58333333333333337</v>
      </c>
      <c r="G9" s="22">
        <v>0.70833333333333337</v>
      </c>
      <c r="H9" s="19" t="s">
        <v>645</v>
      </c>
      <c r="J9" s="34" t="s">
        <v>646</v>
      </c>
      <c r="L9" s="1" t="str">
        <v>SD_702</v>
      </c>
      <c r="M9" s="1">
        <f>COUNTIF(Table23[SALON 1],L9)</f>
        <v>6</v>
      </c>
      <c r="N9" s="1" t="str">
        <v>SD_203</v>
      </c>
      <c r="O9">
        <f>COUNTIF(Table23[SALON 2],N9)</f>
        <v>8</v>
      </c>
    </row>
    <row r="10" spans="1:15" x14ac:dyDescent="0.25">
      <c r="A10" s="11">
        <v>44740</v>
      </c>
      <c r="B10" s="22">
        <v>0.33333333333333331</v>
      </c>
      <c r="C10" s="22">
        <v>0.54166666666666663</v>
      </c>
      <c r="D10" s="10" t="s">
        <v>628</v>
      </c>
      <c r="E10" s="20" t="s">
        <v>647</v>
      </c>
      <c r="F10" s="22">
        <v>0.58333333333333337</v>
      </c>
      <c r="G10" s="22">
        <v>0.70833333333333337</v>
      </c>
      <c r="H10" s="20" t="s">
        <v>648</v>
      </c>
      <c r="J10" s="35" t="s">
        <v>649</v>
      </c>
      <c r="L10" s="1" t="str">
        <v>SD_704</v>
      </c>
      <c r="M10" s="1">
        <f>COUNTIF(Table23[SALON 1],L10)</f>
        <v>4</v>
      </c>
      <c r="N10" s="1" t="str">
        <v>SD_201</v>
      </c>
      <c r="O10">
        <f>COUNTIF(Table23[SALON 2],N10)</f>
        <v>8</v>
      </c>
    </row>
    <row r="11" spans="1:15" x14ac:dyDescent="0.25">
      <c r="A11" s="11">
        <v>44740</v>
      </c>
      <c r="B11" s="22">
        <v>0.33333333333333331</v>
      </c>
      <c r="C11" s="22">
        <v>0.54166666666666663</v>
      </c>
      <c r="D11" s="10" t="s">
        <v>628</v>
      </c>
      <c r="E11" s="21" t="s">
        <v>650</v>
      </c>
      <c r="F11" s="22">
        <v>0.58333333333333337</v>
      </c>
      <c r="G11" s="22">
        <v>0.70833333333333337</v>
      </c>
      <c r="H11" s="21" t="s">
        <v>651</v>
      </c>
      <c r="J11" s="36" t="s">
        <v>652</v>
      </c>
      <c r="L11" s="1" t="str">
        <v>SD_715</v>
      </c>
      <c r="M11" s="1">
        <f>COUNTIF(Table23[SALON 1],L11)</f>
        <v>7</v>
      </c>
      <c r="N11" s="1" t="str">
        <v>SD_301</v>
      </c>
      <c r="O11">
        <f>COUNTIF(Table23[SALON 2],N11)</f>
        <v>8</v>
      </c>
    </row>
    <row r="12" spans="1:15" x14ac:dyDescent="0.25">
      <c r="A12" s="11">
        <v>44741</v>
      </c>
      <c r="B12" s="22">
        <v>0.33333333333333298</v>
      </c>
      <c r="C12" s="22">
        <v>0.54166666666666696</v>
      </c>
      <c r="D12" s="10" t="s">
        <v>628</v>
      </c>
      <c r="E12" s="12" t="s">
        <v>629</v>
      </c>
      <c r="F12" s="22">
        <v>0.58333333333333304</v>
      </c>
      <c r="G12" s="22">
        <v>0.70833333333333304</v>
      </c>
      <c r="H12" s="12" t="s">
        <v>629</v>
      </c>
      <c r="L12" s="1" t="str">
        <v>SD_301</v>
      </c>
      <c r="M12" s="1">
        <f>COUNTIF(Table23[SALON 1],L12)</f>
        <v>3</v>
      </c>
    </row>
    <row r="13" spans="1:15" x14ac:dyDescent="0.25">
      <c r="A13" s="11">
        <v>44741</v>
      </c>
      <c r="B13" s="22">
        <v>0.33333333333333298</v>
      </c>
      <c r="C13" s="22">
        <v>0.54166666666666696</v>
      </c>
      <c r="D13" s="10" t="s">
        <v>628</v>
      </c>
      <c r="E13" s="13" t="s">
        <v>631</v>
      </c>
      <c r="F13" s="22">
        <v>0.58333333333333304</v>
      </c>
      <c r="G13" s="22">
        <v>0.70833333333333304</v>
      </c>
      <c r="H13" s="13" t="s">
        <v>631</v>
      </c>
      <c r="L13" s="1" t="str">
        <v>SD_401</v>
      </c>
      <c r="M13" s="1">
        <f>COUNTIF(Table23[SALON 1],L13)</f>
        <v>2</v>
      </c>
    </row>
    <row r="14" spans="1:15" x14ac:dyDescent="0.25">
      <c r="A14" s="11">
        <v>44741</v>
      </c>
      <c r="B14" s="22">
        <v>0.33333333333333298</v>
      </c>
      <c r="C14" s="22">
        <v>0.54166666666666696</v>
      </c>
      <c r="D14" s="10" t="s">
        <v>628</v>
      </c>
      <c r="E14" s="14" t="s">
        <v>633</v>
      </c>
      <c r="F14" s="22">
        <v>0.58333333333333304</v>
      </c>
      <c r="G14" s="22">
        <v>0.70833333333333304</v>
      </c>
      <c r="H14" s="14" t="s">
        <v>633</v>
      </c>
      <c r="L14" s="1" t="str">
        <v>SD_402</v>
      </c>
      <c r="M14" s="1">
        <f>COUNTIF(Table23[SALON 1],L14)</f>
        <v>1</v>
      </c>
    </row>
    <row r="15" spans="1:15" x14ac:dyDescent="0.25">
      <c r="A15" s="11">
        <v>44741</v>
      </c>
      <c r="B15" s="22">
        <v>0.33333333333333298</v>
      </c>
      <c r="C15" s="22">
        <v>0.54166666666666696</v>
      </c>
      <c r="D15" s="10" t="s">
        <v>628</v>
      </c>
      <c r="E15" s="15" t="s">
        <v>635</v>
      </c>
      <c r="F15" s="22">
        <v>0.58333333333333304</v>
      </c>
      <c r="G15" s="22">
        <v>0.70833333333333304</v>
      </c>
      <c r="H15" s="15" t="s">
        <v>635</v>
      </c>
      <c r="L15" s="1" t="str">
        <v>SD_403</v>
      </c>
      <c r="M15" s="1">
        <f>COUNTIF(Table23[SALON 1],L15)</f>
        <v>3</v>
      </c>
    </row>
    <row r="16" spans="1:15" x14ac:dyDescent="0.25">
      <c r="A16" s="11">
        <v>44741</v>
      </c>
      <c r="B16" s="22">
        <v>0.33333333333333298</v>
      </c>
      <c r="C16" s="22">
        <v>0.54166666666666696</v>
      </c>
      <c r="D16" s="10" t="s">
        <v>628</v>
      </c>
      <c r="E16" s="16" t="s">
        <v>637</v>
      </c>
      <c r="F16" s="22">
        <v>0.58333333333333304</v>
      </c>
      <c r="G16" s="22">
        <v>0.70833333333333304</v>
      </c>
      <c r="H16" s="16" t="s">
        <v>637</v>
      </c>
      <c r="L16" s="1" t="str">
        <v>SD_404</v>
      </c>
      <c r="M16" s="1">
        <f>COUNTIF(Table23[SALON 1],L16)</f>
        <v>2</v>
      </c>
    </row>
    <row r="17" spans="1:13" x14ac:dyDescent="0.25">
      <c r="A17" s="11">
        <v>44741</v>
      </c>
      <c r="B17" s="22">
        <v>0.33333333333333298</v>
      </c>
      <c r="C17" s="22">
        <v>0.54166666666666696</v>
      </c>
      <c r="D17" s="10" t="s">
        <v>628</v>
      </c>
      <c r="E17" s="17" t="s">
        <v>639</v>
      </c>
      <c r="F17" s="22">
        <v>0.58333333333333304</v>
      </c>
      <c r="G17" s="22">
        <v>0.70833333333333304</v>
      </c>
      <c r="H17" s="17" t="s">
        <v>639</v>
      </c>
      <c r="L17" s="1" t="str">
        <v>SD_703</v>
      </c>
      <c r="M17" s="1">
        <f>COUNTIF(Table23[SALON 1],L17)</f>
        <v>2</v>
      </c>
    </row>
    <row r="18" spans="1:13" x14ac:dyDescent="0.25">
      <c r="A18" s="11">
        <v>44741</v>
      </c>
      <c r="B18" s="22">
        <v>0.33333333333333298</v>
      </c>
      <c r="C18" s="22">
        <v>0.54166666666666696</v>
      </c>
      <c r="D18" s="10" t="s">
        <v>628</v>
      </c>
      <c r="E18" s="18" t="s">
        <v>651</v>
      </c>
      <c r="F18" s="22">
        <v>0.58333333333333304</v>
      </c>
      <c r="G18" s="22">
        <v>0.70833333333333304</v>
      </c>
      <c r="H18" s="18" t="s">
        <v>648</v>
      </c>
      <c r="L18" s="1" t="str">
        <v>SD_802</v>
      </c>
      <c r="M18" s="1">
        <f>COUNTIF(Table23[SALON 1],L18)</f>
        <v>1</v>
      </c>
    </row>
    <row r="19" spans="1:13" x14ac:dyDescent="0.25">
      <c r="A19" s="11">
        <v>44741</v>
      </c>
      <c r="B19" s="22">
        <v>0.33333333333333298</v>
      </c>
      <c r="C19" s="22">
        <v>0.54166666666666696</v>
      </c>
      <c r="D19" s="10" t="s">
        <v>628</v>
      </c>
      <c r="E19" s="19" t="s">
        <v>644</v>
      </c>
      <c r="F19" s="22">
        <v>0.58333333333333304</v>
      </c>
      <c r="G19" s="22">
        <v>0.70833333333333304</v>
      </c>
      <c r="H19" s="19" t="s">
        <v>642</v>
      </c>
      <c r="L19" s="1" t="str">
        <v>SD_804</v>
      </c>
      <c r="M19" s="1">
        <f>COUNTIF(Table23[SALON 1],L19)</f>
        <v>1</v>
      </c>
    </row>
    <row r="20" spans="1:13" x14ac:dyDescent="0.25">
      <c r="A20" s="11">
        <v>44741</v>
      </c>
      <c r="B20" s="22">
        <v>0.33333333333333298</v>
      </c>
      <c r="C20" s="22">
        <v>0.54166666666666696</v>
      </c>
      <c r="D20" s="10" t="s">
        <v>628</v>
      </c>
      <c r="E20" s="20" t="s">
        <v>647</v>
      </c>
      <c r="F20" s="22">
        <v>0.58333333333333304</v>
      </c>
      <c r="G20" s="22">
        <v>0.70833333333333304</v>
      </c>
      <c r="H20" s="20" t="s">
        <v>645</v>
      </c>
    </row>
    <row r="21" spans="1:13" x14ac:dyDescent="0.25">
      <c r="A21" s="11">
        <v>44741</v>
      </c>
      <c r="B21" s="22">
        <v>0.33333333333333298</v>
      </c>
      <c r="C21" s="22">
        <v>0.54166666666666696</v>
      </c>
      <c r="D21" s="10" t="s">
        <v>628</v>
      </c>
      <c r="E21" s="21" t="s">
        <v>650</v>
      </c>
      <c r="F21" s="22">
        <v>0.58333333333333304</v>
      </c>
      <c r="G21" s="22">
        <v>0.70833333333333304</v>
      </c>
      <c r="H21" s="21" t="s">
        <v>651</v>
      </c>
    </row>
    <row r="22" spans="1:13" x14ac:dyDescent="0.25">
      <c r="A22" s="11">
        <v>44742</v>
      </c>
      <c r="B22" s="22">
        <v>0.33333333333333298</v>
      </c>
      <c r="C22" s="22">
        <v>0.54166666666666696</v>
      </c>
      <c r="D22" s="10" t="s">
        <v>628</v>
      </c>
      <c r="E22" s="12" t="s">
        <v>629</v>
      </c>
      <c r="F22" s="22">
        <v>0.58333333333333304</v>
      </c>
      <c r="G22" s="22">
        <v>0.70833333333333304</v>
      </c>
      <c r="H22" s="12" t="s">
        <v>629</v>
      </c>
    </row>
    <row r="23" spans="1:13" x14ac:dyDescent="0.25">
      <c r="A23" s="11">
        <v>44742</v>
      </c>
      <c r="B23" s="22">
        <v>0.33333333333333298</v>
      </c>
      <c r="C23" s="22">
        <v>0.54166666666666696</v>
      </c>
      <c r="D23" s="10" t="s">
        <v>628</v>
      </c>
      <c r="E23" s="13" t="s">
        <v>653</v>
      </c>
      <c r="F23" s="22">
        <v>0.58333333333333304</v>
      </c>
      <c r="G23" s="22">
        <v>0.70833333333333304</v>
      </c>
      <c r="H23" s="13" t="s">
        <v>631</v>
      </c>
    </row>
    <row r="24" spans="1:13" x14ac:dyDescent="0.25">
      <c r="A24" s="11">
        <v>44742</v>
      </c>
      <c r="B24" s="22">
        <v>0.33333333333333298</v>
      </c>
      <c r="C24" s="22">
        <v>0.54166666666666696</v>
      </c>
      <c r="D24" s="10" t="s">
        <v>628</v>
      </c>
      <c r="E24" s="14" t="s">
        <v>633</v>
      </c>
      <c r="F24" s="22">
        <v>0.58333333333333304</v>
      </c>
      <c r="G24" s="22">
        <v>0.70833333333333304</v>
      </c>
      <c r="H24" s="14" t="s">
        <v>633</v>
      </c>
    </row>
    <row r="25" spans="1:13" x14ac:dyDescent="0.25">
      <c r="A25" s="11">
        <v>44742</v>
      </c>
      <c r="B25" s="22">
        <v>0.33333333333333298</v>
      </c>
      <c r="C25" s="22">
        <v>0.54166666666666696</v>
      </c>
      <c r="D25" s="10" t="s">
        <v>628</v>
      </c>
      <c r="E25" s="15" t="s">
        <v>635</v>
      </c>
      <c r="F25" s="22">
        <v>0.58333333333333304</v>
      </c>
      <c r="G25" s="22">
        <v>0.70833333333333304</v>
      </c>
      <c r="H25" s="15" t="s">
        <v>635</v>
      </c>
    </row>
    <row r="26" spans="1:13" x14ac:dyDescent="0.25">
      <c r="A26" s="11">
        <v>44742</v>
      </c>
      <c r="B26" s="22">
        <v>0.33333333333333298</v>
      </c>
      <c r="C26" s="22">
        <v>0.54166666666666696</v>
      </c>
      <c r="D26" s="10" t="s">
        <v>628</v>
      </c>
      <c r="E26" s="16" t="s">
        <v>637</v>
      </c>
      <c r="F26" s="22">
        <v>0.58333333333333304</v>
      </c>
      <c r="G26" s="22">
        <v>0.70833333333333304</v>
      </c>
      <c r="H26" s="16" t="s">
        <v>637</v>
      </c>
    </row>
    <row r="27" spans="1:13" x14ac:dyDescent="0.25">
      <c r="A27" s="11">
        <v>44742</v>
      </c>
      <c r="B27" s="22">
        <v>0.33333333333333298</v>
      </c>
      <c r="C27" s="22">
        <v>0.54166666666666696</v>
      </c>
      <c r="D27" s="10" t="s">
        <v>628</v>
      </c>
      <c r="E27" s="17" t="s">
        <v>639</v>
      </c>
      <c r="F27" s="22">
        <v>0.58333333333333304</v>
      </c>
      <c r="G27" s="22">
        <v>0.70833333333333304</v>
      </c>
      <c r="H27" s="17" t="s">
        <v>639</v>
      </c>
    </row>
    <row r="28" spans="1:13" x14ac:dyDescent="0.25">
      <c r="A28" s="11">
        <v>44742</v>
      </c>
      <c r="B28" s="22">
        <v>0.33333333333333298</v>
      </c>
      <c r="C28" s="22">
        <v>0.54166666666666696</v>
      </c>
      <c r="D28" s="10" t="s">
        <v>628</v>
      </c>
      <c r="E28" s="18" t="s">
        <v>654</v>
      </c>
      <c r="F28" s="22">
        <v>0.58333333333333304</v>
      </c>
      <c r="G28" s="22">
        <v>0.70833333333333304</v>
      </c>
      <c r="H28" s="18" t="s">
        <v>648</v>
      </c>
    </row>
    <row r="29" spans="1:13" x14ac:dyDescent="0.25">
      <c r="A29" s="11">
        <v>44742</v>
      </c>
      <c r="B29" s="22">
        <v>0.33333333333333298</v>
      </c>
      <c r="C29" s="22">
        <v>0.54166666666666696</v>
      </c>
      <c r="D29" s="10" t="s">
        <v>628</v>
      </c>
      <c r="E29" s="19" t="s">
        <v>655</v>
      </c>
      <c r="F29" s="22">
        <v>0.58333333333333304</v>
      </c>
      <c r="G29" s="22">
        <v>0.70833333333333304</v>
      </c>
      <c r="H29" s="19" t="s">
        <v>642</v>
      </c>
    </row>
    <row r="30" spans="1:13" x14ac:dyDescent="0.25">
      <c r="A30" s="11">
        <v>44742</v>
      </c>
      <c r="B30" s="22">
        <v>0.33333333333333298</v>
      </c>
      <c r="C30" s="22">
        <v>0.54166666666666696</v>
      </c>
      <c r="D30" s="10" t="s">
        <v>628</v>
      </c>
      <c r="E30" s="20" t="s">
        <v>647</v>
      </c>
      <c r="F30" s="22">
        <v>0.58333333333333304</v>
      </c>
      <c r="G30" s="22">
        <v>0.70833333333333304</v>
      </c>
      <c r="H30" s="20" t="s">
        <v>645</v>
      </c>
    </row>
    <row r="31" spans="1:13" x14ac:dyDescent="0.25">
      <c r="A31" s="11">
        <v>44742</v>
      </c>
      <c r="B31" s="22">
        <v>0.33333333333333298</v>
      </c>
      <c r="C31" s="22">
        <v>0.54166666666666696</v>
      </c>
      <c r="D31" s="10" t="s">
        <v>628</v>
      </c>
      <c r="E31" s="21" t="s">
        <v>650</v>
      </c>
      <c r="F31" s="22">
        <v>0.58333333333333304</v>
      </c>
      <c r="G31" s="22">
        <v>0.70833333333333304</v>
      </c>
      <c r="H31" s="21" t="s">
        <v>651</v>
      </c>
    </row>
    <row r="32" spans="1:13" x14ac:dyDescent="0.25">
      <c r="A32" s="11">
        <v>44743</v>
      </c>
      <c r="B32" s="22">
        <v>0.33333333333333298</v>
      </c>
      <c r="C32" s="22">
        <v>0.54166666666666696</v>
      </c>
      <c r="D32" s="10" t="s">
        <v>628</v>
      </c>
      <c r="E32" s="12" t="s">
        <v>629</v>
      </c>
      <c r="F32" s="22">
        <v>0.58333333333333304</v>
      </c>
      <c r="G32" s="22">
        <v>0.70833333333333304</v>
      </c>
      <c r="H32" s="12" t="s">
        <v>629</v>
      </c>
    </row>
    <row r="33" spans="1:8" x14ac:dyDescent="0.25">
      <c r="A33" s="11">
        <v>44743</v>
      </c>
      <c r="B33" s="22">
        <v>0.33333333333333298</v>
      </c>
      <c r="C33" s="22">
        <v>0.54166666666666696</v>
      </c>
      <c r="D33" s="10" t="s">
        <v>628</v>
      </c>
      <c r="E33" s="13" t="s">
        <v>631</v>
      </c>
      <c r="F33" s="22">
        <v>0.58333333333333304</v>
      </c>
      <c r="G33" s="22">
        <v>0.70833333333333304</v>
      </c>
      <c r="H33" s="13" t="s">
        <v>631</v>
      </c>
    </row>
    <row r="34" spans="1:8" x14ac:dyDescent="0.25">
      <c r="A34" s="11">
        <v>44743</v>
      </c>
      <c r="B34" s="22">
        <v>0.33333333333333298</v>
      </c>
      <c r="C34" s="22">
        <v>0.54166666666666696</v>
      </c>
      <c r="D34" s="10" t="s">
        <v>628</v>
      </c>
      <c r="E34" s="14" t="s">
        <v>655</v>
      </c>
      <c r="F34" s="22">
        <v>0.58333333333333304</v>
      </c>
      <c r="G34" s="22">
        <v>0.70833333333333304</v>
      </c>
      <c r="H34" s="14" t="s">
        <v>633</v>
      </c>
    </row>
    <row r="35" spans="1:8" x14ac:dyDescent="0.25">
      <c r="A35" s="11">
        <v>44743</v>
      </c>
      <c r="B35" s="22">
        <v>0.33333333333333298</v>
      </c>
      <c r="C35" s="22">
        <v>0.54166666666666696</v>
      </c>
      <c r="D35" s="10" t="s">
        <v>628</v>
      </c>
      <c r="E35" s="15" t="s">
        <v>635</v>
      </c>
      <c r="F35" s="22">
        <v>0.58333333333333304</v>
      </c>
      <c r="G35" s="22">
        <v>0.70833333333333304</v>
      </c>
      <c r="H35" s="15" t="s">
        <v>635</v>
      </c>
    </row>
    <row r="36" spans="1:8" x14ac:dyDescent="0.25">
      <c r="A36" s="11">
        <v>44743</v>
      </c>
      <c r="B36" s="22">
        <v>0.33333333333333298</v>
      </c>
      <c r="C36" s="22">
        <v>0.54166666666666696</v>
      </c>
      <c r="D36" s="10" t="s">
        <v>628</v>
      </c>
      <c r="E36" s="16" t="s">
        <v>637</v>
      </c>
      <c r="F36" s="22">
        <v>0.58333333333333304</v>
      </c>
      <c r="G36" s="22">
        <v>0.70833333333333304</v>
      </c>
      <c r="H36" s="16" t="s">
        <v>637</v>
      </c>
    </row>
    <row r="37" spans="1:8" x14ac:dyDescent="0.25">
      <c r="A37" s="11">
        <v>44743</v>
      </c>
      <c r="B37" s="22">
        <v>0.33333333333333298</v>
      </c>
      <c r="C37" s="22">
        <v>0.54166666666666696</v>
      </c>
      <c r="D37" s="10" t="s">
        <v>628</v>
      </c>
      <c r="E37" s="17" t="s">
        <v>639</v>
      </c>
      <c r="F37" s="22">
        <v>0.58333333333333304</v>
      </c>
      <c r="G37" s="22">
        <v>0.70833333333333304</v>
      </c>
      <c r="H37" s="17" t="s">
        <v>639</v>
      </c>
    </row>
    <row r="38" spans="1:8" x14ac:dyDescent="0.25">
      <c r="A38" s="11">
        <v>44743</v>
      </c>
      <c r="B38" s="22">
        <v>0.33333333333333298</v>
      </c>
      <c r="C38" s="22">
        <v>0.54166666666666696</v>
      </c>
      <c r="D38" s="10" t="s">
        <v>628</v>
      </c>
      <c r="E38" s="18" t="s">
        <v>656</v>
      </c>
      <c r="F38" s="22">
        <v>0.58333333333333304</v>
      </c>
      <c r="G38" s="22">
        <v>0.70833333333333304</v>
      </c>
      <c r="H38" s="18" t="s">
        <v>648</v>
      </c>
    </row>
    <row r="39" spans="1:8" x14ac:dyDescent="0.25">
      <c r="A39" s="11">
        <v>44743</v>
      </c>
      <c r="B39" s="22">
        <v>0.33333333333333298</v>
      </c>
      <c r="C39" s="22">
        <v>0.54166666666666696</v>
      </c>
      <c r="D39" s="10" t="s">
        <v>628</v>
      </c>
      <c r="E39" s="19" t="s">
        <v>644</v>
      </c>
      <c r="F39" s="22">
        <v>0.58333333333333304</v>
      </c>
      <c r="G39" s="22">
        <v>0.70833333333333304</v>
      </c>
      <c r="H39" s="19" t="s">
        <v>642</v>
      </c>
    </row>
    <row r="40" spans="1:8" x14ac:dyDescent="0.25">
      <c r="A40" s="11">
        <v>44743</v>
      </c>
      <c r="B40" s="22">
        <v>0.33333333333333298</v>
      </c>
      <c r="C40" s="22">
        <v>0.54166666666666696</v>
      </c>
      <c r="D40" s="10" t="s">
        <v>628</v>
      </c>
      <c r="E40" s="20" t="s">
        <v>657</v>
      </c>
      <c r="F40" s="22">
        <v>0.58333333333333304</v>
      </c>
      <c r="G40" s="22">
        <v>0.70833333333333304</v>
      </c>
      <c r="H40" s="20" t="s">
        <v>645</v>
      </c>
    </row>
    <row r="41" spans="1:8" x14ac:dyDescent="0.25">
      <c r="A41" s="11">
        <v>44743</v>
      </c>
      <c r="B41" s="22">
        <v>0.33333333333333298</v>
      </c>
      <c r="C41" s="22">
        <v>0.54166666666666696</v>
      </c>
      <c r="D41" s="10" t="s">
        <v>628</v>
      </c>
      <c r="E41" s="21" t="s">
        <v>650</v>
      </c>
      <c r="F41" s="22">
        <v>0.58333333333333304</v>
      </c>
      <c r="G41" s="22">
        <v>0.70833333333333304</v>
      </c>
      <c r="H41" s="21" t="s">
        <v>651</v>
      </c>
    </row>
    <row r="42" spans="1:8" x14ac:dyDescent="0.25">
      <c r="A42" s="11">
        <v>44746</v>
      </c>
      <c r="B42" s="22">
        <v>0.33333333333333298</v>
      </c>
      <c r="C42" s="22">
        <v>0.54166666666666696</v>
      </c>
      <c r="D42" s="10" t="s">
        <v>628</v>
      </c>
      <c r="E42" s="12" t="s">
        <v>629</v>
      </c>
      <c r="F42" s="22">
        <v>0.58333333333333304</v>
      </c>
      <c r="G42" s="22">
        <v>0.70833333333333304</v>
      </c>
      <c r="H42" s="12" t="s">
        <v>629</v>
      </c>
    </row>
    <row r="43" spans="1:8" x14ac:dyDescent="0.25">
      <c r="A43" s="11">
        <v>44746</v>
      </c>
      <c r="B43" s="22">
        <v>0.33333333333333298</v>
      </c>
      <c r="C43" s="22">
        <v>0.54166666666666696</v>
      </c>
      <c r="D43" s="10" t="s">
        <v>628</v>
      </c>
      <c r="E43" s="13" t="s">
        <v>631</v>
      </c>
      <c r="F43" s="22">
        <v>0.58333333333333304</v>
      </c>
      <c r="G43" s="22">
        <v>0.70833333333333304</v>
      </c>
      <c r="H43" s="13" t="s">
        <v>631</v>
      </c>
    </row>
    <row r="44" spans="1:8" x14ac:dyDescent="0.25">
      <c r="A44" s="11">
        <v>44746</v>
      </c>
      <c r="B44" s="22">
        <v>0.33333333333333298</v>
      </c>
      <c r="C44" s="22">
        <v>0.54166666666666696</v>
      </c>
      <c r="D44" s="10" t="s">
        <v>628</v>
      </c>
      <c r="E44" s="14" t="s">
        <v>633</v>
      </c>
      <c r="F44" s="22">
        <v>0.58333333333333304</v>
      </c>
      <c r="G44" s="22">
        <v>0.70833333333333304</v>
      </c>
      <c r="H44" s="14" t="s">
        <v>633</v>
      </c>
    </row>
    <row r="45" spans="1:8" x14ac:dyDescent="0.25">
      <c r="A45" s="11">
        <v>44746</v>
      </c>
      <c r="B45" s="22">
        <v>0.33333333333333298</v>
      </c>
      <c r="C45" s="22">
        <v>0.54166666666666696</v>
      </c>
      <c r="D45" s="10" t="s">
        <v>628</v>
      </c>
      <c r="E45" s="15" t="s">
        <v>635</v>
      </c>
      <c r="F45" s="22">
        <v>0.58333333333333304</v>
      </c>
      <c r="G45" s="22">
        <v>0.70833333333333304</v>
      </c>
      <c r="H45" s="15" t="s">
        <v>635</v>
      </c>
    </row>
    <row r="46" spans="1:8" x14ac:dyDescent="0.25">
      <c r="A46" s="11">
        <v>44746</v>
      </c>
      <c r="B46" s="22">
        <v>0.33333333333333298</v>
      </c>
      <c r="C46" s="22">
        <v>0.54166666666666696</v>
      </c>
      <c r="D46" s="10" t="s">
        <v>628</v>
      </c>
      <c r="E46" s="16" t="s">
        <v>637</v>
      </c>
      <c r="F46" s="22">
        <v>0.58333333333333304</v>
      </c>
      <c r="G46" s="22">
        <v>0.70833333333333304</v>
      </c>
      <c r="H46" s="16" t="s">
        <v>637</v>
      </c>
    </row>
    <row r="47" spans="1:8" x14ac:dyDescent="0.25">
      <c r="A47" s="11">
        <v>44746</v>
      </c>
      <c r="B47" s="22">
        <v>0.33333333333333298</v>
      </c>
      <c r="C47" s="22">
        <v>0.54166666666666696</v>
      </c>
      <c r="D47" s="10" t="s">
        <v>628</v>
      </c>
      <c r="E47" s="17" t="s">
        <v>639</v>
      </c>
      <c r="F47" s="22">
        <v>0.58333333333333304</v>
      </c>
      <c r="G47" s="22">
        <v>0.70833333333333304</v>
      </c>
      <c r="H47" s="17" t="s">
        <v>639</v>
      </c>
    </row>
    <row r="48" spans="1:8" x14ac:dyDescent="0.25">
      <c r="A48" s="11">
        <v>44746</v>
      </c>
      <c r="B48" s="22">
        <v>0.33333333333333298</v>
      </c>
      <c r="C48" s="22">
        <v>0.54166666666666696</v>
      </c>
      <c r="D48" s="10" t="s">
        <v>628</v>
      </c>
      <c r="E48" s="18" t="s">
        <v>657</v>
      </c>
      <c r="F48" s="22">
        <v>0.58333333333333304</v>
      </c>
      <c r="G48" s="22">
        <v>0.70833333333333304</v>
      </c>
      <c r="H48" s="18" t="s">
        <v>648</v>
      </c>
    </row>
    <row r="49" spans="1:8" x14ac:dyDescent="0.25">
      <c r="A49" s="11">
        <v>44746</v>
      </c>
      <c r="B49" s="22">
        <v>0.33333333333333298</v>
      </c>
      <c r="C49" s="22">
        <v>0.54166666666666696</v>
      </c>
      <c r="D49" s="10" t="s">
        <v>628</v>
      </c>
      <c r="E49" s="19" t="s">
        <v>644</v>
      </c>
      <c r="F49" s="22">
        <v>0.58333333333333304</v>
      </c>
      <c r="G49" s="22">
        <v>0.70833333333333304</v>
      </c>
      <c r="H49" s="19" t="s">
        <v>642</v>
      </c>
    </row>
    <row r="50" spans="1:8" x14ac:dyDescent="0.25">
      <c r="A50" s="11">
        <v>44746</v>
      </c>
      <c r="B50" s="22">
        <v>0.33333333333333298</v>
      </c>
      <c r="C50" s="22">
        <v>0.54166666666666696</v>
      </c>
      <c r="D50" s="10" t="s">
        <v>628</v>
      </c>
      <c r="E50" s="20" t="s">
        <v>647</v>
      </c>
      <c r="F50" s="22">
        <v>0.58333333333333304</v>
      </c>
      <c r="G50" s="22">
        <v>0.70833333333333304</v>
      </c>
      <c r="H50" s="20" t="s">
        <v>645</v>
      </c>
    </row>
    <row r="51" spans="1:8" x14ac:dyDescent="0.25">
      <c r="A51" s="11">
        <v>44746</v>
      </c>
      <c r="B51" s="22">
        <v>0.33333333333333298</v>
      </c>
      <c r="C51" s="22">
        <v>0.54166666666666696</v>
      </c>
      <c r="D51" s="10" t="s">
        <v>628</v>
      </c>
      <c r="E51" s="21" t="s">
        <v>651</v>
      </c>
      <c r="F51" s="22">
        <v>0.58333333333333304</v>
      </c>
      <c r="G51" s="22">
        <v>0.70833333333333304</v>
      </c>
      <c r="H51" s="21" t="s">
        <v>651</v>
      </c>
    </row>
    <row r="52" spans="1:8" x14ac:dyDescent="0.25">
      <c r="A52" s="11">
        <v>44747</v>
      </c>
      <c r="B52" s="22">
        <v>0.33333333333333298</v>
      </c>
      <c r="C52" s="22">
        <v>0.54166666666666696</v>
      </c>
      <c r="D52" s="10" t="s">
        <v>628</v>
      </c>
      <c r="E52" s="12" t="s">
        <v>629</v>
      </c>
      <c r="F52" s="22">
        <v>0.58333333333333304</v>
      </c>
      <c r="G52" s="22">
        <v>0.70833333333333304</v>
      </c>
      <c r="H52" s="12" t="s">
        <v>629</v>
      </c>
    </row>
    <row r="53" spans="1:8" x14ac:dyDescent="0.25">
      <c r="A53" s="11">
        <v>44747</v>
      </c>
      <c r="B53" s="22">
        <v>0.33333333333333298</v>
      </c>
      <c r="C53" s="22">
        <v>0.54166666666666696</v>
      </c>
      <c r="D53" s="10" t="s">
        <v>628</v>
      </c>
      <c r="E53" s="13" t="s">
        <v>631</v>
      </c>
      <c r="F53" s="22">
        <v>0.58333333333333304</v>
      </c>
      <c r="G53" s="22">
        <v>0.70833333333333304</v>
      </c>
      <c r="H53" s="13" t="s">
        <v>631</v>
      </c>
    </row>
    <row r="54" spans="1:8" x14ac:dyDescent="0.25">
      <c r="A54" s="11">
        <v>44747</v>
      </c>
      <c r="B54" s="22">
        <v>0.33333333333333298</v>
      </c>
      <c r="C54" s="22">
        <v>0.54166666666666696</v>
      </c>
      <c r="D54" s="10" t="s">
        <v>628</v>
      </c>
      <c r="E54" s="14" t="s">
        <v>633</v>
      </c>
      <c r="F54" s="22">
        <v>0.58333333333333304</v>
      </c>
      <c r="G54" s="22">
        <v>0.70833333333333304</v>
      </c>
      <c r="H54" s="14" t="s">
        <v>633</v>
      </c>
    </row>
    <row r="55" spans="1:8" x14ac:dyDescent="0.25">
      <c r="A55" s="11">
        <v>44747</v>
      </c>
      <c r="B55" s="22">
        <v>0.33333333333333298</v>
      </c>
      <c r="C55" s="22">
        <v>0.54166666666666696</v>
      </c>
      <c r="D55" s="10" t="s">
        <v>628</v>
      </c>
      <c r="E55" s="15" t="s">
        <v>635</v>
      </c>
      <c r="F55" s="22">
        <v>0.58333333333333304</v>
      </c>
      <c r="G55" s="22">
        <v>0.70833333333333304</v>
      </c>
      <c r="H55" s="15" t="s">
        <v>635</v>
      </c>
    </row>
    <row r="56" spans="1:8" x14ac:dyDescent="0.25">
      <c r="A56" s="11">
        <v>44747</v>
      </c>
      <c r="B56" s="22">
        <v>0.33333333333333298</v>
      </c>
      <c r="C56" s="22">
        <v>0.54166666666666696</v>
      </c>
      <c r="D56" s="10" t="s">
        <v>628</v>
      </c>
      <c r="E56" s="16" t="s">
        <v>637</v>
      </c>
      <c r="F56" s="22">
        <v>0.58333333333333304</v>
      </c>
      <c r="G56" s="22">
        <v>0.70833333333333304</v>
      </c>
      <c r="H56" s="16" t="s">
        <v>637</v>
      </c>
    </row>
    <row r="57" spans="1:8" x14ac:dyDescent="0.25">
      <c r="A57" s="11">
        <v>44747</v>
      </c>
      <c r="B57" s="22">
        <v>0.33333333333333298</v>
      </c>
      <c r="C57" s="22">
        <v>0.54166666666666696</v>
      </c>
      <c r="D57" s="10" t="s">
        <v>628</v>
      </c>
      <c r="E57" s="17" t="s">
        <v>639</v>
      </c>
      <c r="F57" s="22">
        <v>0.58333333333333304</v>
      </c>
      <c r="G57" s="22">
        <v>0.70833333333333304</v>
      </c>
      <c r="H57" s="17" t="s">
        <v>639</v>
      </c>
    </row>
    <row r="58" spans="1:8" x14ac:dyDescent="0.25">
      <c r="A58" s="11">
        <v>44747</v>
      </c>
      <c r="B58" s="22">
        <v>0.33333333333333298</v>
      </c>
      <c r="C58" s="22">
        <v>0.54166666666666696</v>
      </c>
      <c r="D58" s="10" t="s">
        <v>628</v>
      </c>
      <c r="E58" s="18" t="s">
        <v>658</v>
      </c>
      <c r="F58" s="22">
        <v>0.58333333333333304</v>
      </c>
      <c r="G58" s="22">
        <v>0.70833333333333304</v>
      </c>
      <c r="H58" s="18" t="s">
        <v>648</v>
      </c>
    </row>
    <row r="59" spans="1:8" x14ac:dyDescent="0.25">
      <c r="A59" s="11">
        <v>44747</v>
      </c>
      <c r="B59" s="22">
        <v>0.33333333333333298</v>
      </c>
      <c r="C59" s="22">
        <v>0.54166666666666696</v>
      </c>
      <c r="D59" s="10" t="s">
        <v>628</v>
      </c>
      <c r="E59" s="19" t="s">
        <v>644</v>
      </c>
      <c r="F59" s="22">
        <v>0.58333333333333304</v>
      </c>
      <c r="G59" s="22">
        <v>0.70833333333333304</v>
      </c>
      <c r="H59" s="19" t="s">
        <v>642</v>
      </c>
    </row>
    <row r="60" spans="1:8" x14ac:dyDescent="0.25">
      <c r="A60" s="11">
        <v>44747</v>
      </c>
      <c r="B60" s="22">
        <v>0.33333333333333298</v>
      </c>
      <c r="C60" s="22">
        <v>0.54166666666666696</v>
      </c>
      <c r="D60" s="10" t="s">
        <v>628</v>
      </c>
      <c r="E60" s="20" t="s">
        <v>659</v>
      </c>
      <c r="F60" s="22">
        <v>0.58333333333333304</v>
      </c>
      <c r="G60" s="22">
        <v>0.70833333333333304</v>
      </c>
      <c r="H60" s="20" t="s">
        <v>645</v>
      </c>
    </row>
    <row r="61" spans="1:8" x14ac:dyDescent="0.25">
      <c r="A61" s="11">
        <v>44747</v>
      </c>
      <c r="B61" s="22">
        <v>0.33333333333333298</v>
      </c>
      <c r="C61" s="22">
        <v>0.54166666666666696</v>
      </c>
      <c r="D61" s="10" t="s">
        <v>628</v>
      </c>
      <c r="E61" s="21" t="s">
        <v>650</v>
      </c>
      <c r="F61" s="22">
        <v>0.58333333333333304</v>
      </c>
      <c r="G61" s="22">
        <v>0.70833333333333304</v>
      </c>
      <c r="H61" s="21" t="s">
        <v>651</v>
      </c>
    </row>
    <row r="62" spans="1:8" x14ac:dyDescent="0.25">
      <c r="A62" s="11">
        <v>44748</v>
      </c>
      <c r="B62" s="22">
        <v>0.33333333333333298</v>
      </c>
      <c r="C62" s="22">
        <v>0.54166666666666696</v>
      </c>
      <c r="D62" s="10" t="s">
        <v>628</v>
      </c>
      <c r="E62" s="12" t="s">
        <v>629</v>
      </c>
      <c r="F62" s="22">
        <v>0.58333333333333304</v>
      </c>
      <c r="G62" s="22">
        <v>0.70833333333333304</v>
      </c>
      <c r="H62" s="12" t="s">
        <v>629</v>
      </c>
    </row>
    <row r="63" spans="1:8" x14ac:dyDescent="0.25">
      <c r="A63" s="11">
        <v>44748</v>
      </c>
      <c r="B63" s="22">
        <v>0.33333333333333298</v>
      </c>
      <c r="C63" s="22">
        <v>0.54166666666666696</v>
      </c>
      <c r="D63" s="10" t="s">
        <v>628</v>
      </c>
      <c r="E63" s="13" t="s">
        <v>631</v>
      </c>
      <c r="F63" s="22">
        <v>0.58333333333333304</v>
      </c>
      <c r="G63" s="22">
        <v>0.70833333333333304</v>
      </c>
      <c r="H63" s="13" t="s">
        <v>631</v>
      </c>
    </row>
    <row r="64" spans="1:8" x14ac:dyDescent="0.25">
      <c r="A64" s="11">
        <v>44748</v>
      </c>
      <c r="B64" s="22">
        <v>0.33333333333333298</v>
      </c>
      <c r="C64" s="22">
        <v>0.54166666666666696</v>
      </c>
      <c r="D64" s="10" t="s">
        <v>628</v>
      </c>
      <c r="E64" s="14" t="s">
        <v>633</v>
      </c>
      <c r="F64" s="22">
        <v>0.58333333333333304</v>
      </c>
      <c r="G64" s="22">
        <v>0.70833333333333304</v>
      </c>
      <c r="H64" s="14" t="s">
        <v>633</v>
      </c>
    </row>
    <row r="65" spans="1:8" x14ac:dyDescent="0.25">
      <c r="A65" s="11">
        <v>44748</v>
      </c>
      <c r="B65" s="22">
        <v>0.33333333333333298</v>
      </c>
      <c r="C65" s="22">
        <v>0.54166666666666696</v>
      </c>
      <c r="D65" s="10" t="s">
        <v>628</v>
      </c>
      <c r="E65" s="15" t="s">
        <v>635</v>
      </c>
      <c r="F65" s="22">
        <v>0.58333333333333304</v>
      </c>
      <c r="G65" s="22">
        <v>0.70833333333333304</v>
      </c>
      <c r="H65" s="15" t="s">
        <v>635</v>
      </c>
    </row>
    <row r="66" spans="1:8" x14ac:dyDescent="0.25">
      <c r="A66" s="11">
        <v>44748</v>
      </c>
      <c r="B66" s="22">
        <v>0.33333333333333298</v>
      </c>
      <c r="C66" s="22">
        <v>0.54166666666666696</v>
      </c>
      <c r="D66" s="10" t="s">
        <v>628</v>
      </c>
      <c r="E66" s="16" t="s">
        <v>637</v>
      </c>
      <c r="F66" s="22">
        <v>0.58333333333333304</v>
      </c>
      <c r="G66" s="22">
        <v>0.70833333333333304</v>
      </c>
      <c r="H66" s="16" t="s">
        <v>637</v>
      </c>
    </row>
    <row r="67" spans="1:8" x14ac:dyDescent="0.25">
      <c r="A67" s="11">
        <v>44748</v>
      </c>
      <c r="B67" s="22">
        <v>0.33333333333333298</v>
      </c>
      <c r="C67" s="22">
        <v>0.54166666666666696</v>
      </c>
      <c r="D67" s="10" t="s">
        <v>628</v>
      </c>
      <c r="E67" s="17" t="s">
        <v>639</v>
      </c>
      <c r="F67" s="22">
        <v>0.58333333333333304</v>
      </c>
      <c r="G67" s="22">
        <v>0.70833333333333304</v>
      </c>
      <c r="H67" s="17" t="s">
        <v>639</v>
      </c>
    </row>
    <row r="68" spans="1:8" x14ac:dyDescent="0.25">
      <c r="A68" s="11">
        <v>44748</v>
      </c>
      <c r="B68" s="22">
        <v>0.33333333333333298</v>
      </c>
      <c r="C68" s="22">
        <v>0.54166666666666696</v>
      </c>
      <c r="D68" s="10" t="s">
        <v>628</v>
      </c>
      <c r="E68" s="18" t="s">
        <v>641</v>
      </c>
      <c r="F68" s="22">
        <v>0.58333333333333304</v>
      </c>
      <c r="G68" s="22">
        <v>0.70833333333333304</v>
      </c>
      <c r="H68" s="18" t="s">
        <v>648</v>
      </c>
    </row>
    <row r="69" spans="1:8" x14ac:dyDescent="0.25">
      <c r="A69" s="11">
        <v>44748</v>
      </c>
      <c r="B69" s="22">
        <v>0.33333333333333298</v>
      </c>
      <c r="C69" s="22">
        <v>0.54166666666666696</v>
      </c>
      <c r="D69" s="10" t="s">
        <v>628</v>
      </c>
      <c r="E69" s="19" t="s">
        <v>644</v>
      </c>
      <c r="F69" s="22">
        <v>0.58333333333333304</v>
      </c>
      <c r="G69" s="22">
        <v>0.70833333333333304</v>
      </c>
      <c r="H69" s="19" t="s">
        <v>642</v>
      </c>
    </row>
    <row r="70" spans="1:8" x14ac:dyDescent="0.25">
      <c r="A70" s="11">
        <v>44748</v>
      </c>
      <c r="B70" s="22">
        <v>0.33333333333333298</v>
      </c>
      <c r="C70" s="22">
        <v>0.54166666666666696</v>
      </c>
      <c r="D70" s="10" t="s">
        <v>628</v>
      </c>
      <c r="E70" s="20" t="s">
        <v>651</v>
      </c>
      <c r="F70" s="22">
        <v>0.58333333333333304</v>
      </c>
      <c r="G70" s="22">
        <v>0.70833333333333304</v>
      </c>
      <c r="H70" s="20" t="s">
        <v>645</v>
      </c>
    </row>
    <row r="71" spans="1:8" x14ac:dyDescent="0.25">
      <c r="A71" s="11">
        <v>44748</v>
      </c>
      <c r="B71" s="22">
        <v>0.33333333333333298</v>
      </c>
      <c r="C71" s="22">
        <v>0.54166666666666696</v>
      </c>
      <c r="D71" s="10" t="s">
        <v>628</v>
      </c>
      <c r="E71" s="21" t="s">
        <v>650</v>
      </c>
      <c r="F71" s="22">
        <v>0.58333333333333304</v>
      </c>
      <c r="G71" s="22">
        <v>0.70833333333333304</v>
      </c>
      <c r="H71" s="21" t="s">
        <v>651</v>
      </c>
    </row>
    <row r="72" spans="1:8" x14ac:dyDescent="0.25">
      <c r="A72" s="11">
        <v>44749</v>
      </c>
      <c r="B72" s="22">
        <v>0.33333333333333298</v>
      </c>
      <c r="C72" s="22">
        <v>0.54166666666666696</v>
      </c>
      <c r="D72" s="10" t="s">
        <v>628</v>
      </c>
      <c r="E72" s="12" t="s">
        <v>629</v>
      </c>
      <c r="F72" s="22">
        <v>0.58333333333333304</v>
      </c>
      <c r="G72" s="22">
        <v>0.70833333333333304</v>
      </c>
      <c r="H72" s="12" t="s">
        <v>629</v>
      </c>
    </row>
    <row r="73" spans="1:8" x14ac:dyDescent="0.25">
      <c r="A73" s="11">
        <v>44749</v>
      </c>
      <c r="B73" s="22">
        <v>0.33333333333333298</v>
      </c>
      <c r="C73" s="22">
        <v>0.54166666666666696</v>
      </c>
      <c r="D73" s="10" t="s">
        <v>628</v>
      </c>
      <c r="E73" s="13" t="s">
        <v>653</v>
      </c>
      <c r="F73" s="22">
        <v>0.58333333333333304</v>
      </c>
      <c r="G73" s="22">
        <v>0.70833333333333304</v>
      </c>
      <c r="H73" s="13" t="s">
        <v>631</v>
      </c>
    </row>
    <row r="74" spans="1:8" x14ac:dyDescent="0.25">
      <c r="A74" s="11">
        <v>44749</v>
      </c>
      <c r="B74" s="22">
        <v>0.33333333333333298</v>
      </c>
      <c r="C74" s="22">
        <v>0.54166666666666696</v>
      </c>
      <c r="D74" s="10" t="s">
        <v>628</v>
      </c>
      <c r="E74" s="14" t="s">
        <v>633</v>
      </c>
      <c r="F74" s="22">
        <v>0.58333333333333304</v>
      </c>
      <c r="G74" s="22">
        <v>0.70833333333333304</v>
      </c>
      <c r="H74" s="14" t="s">
        <v>633</v>
      </c>
    </row>
    <row r="75" spans="1:8" x14ac:dyDescent="0.25">
      <c r="A75" s="11">
        <v>44749</v>
      </c>
      <c r="B75" s="22">
        <v>0.33333333333333298</v>
      </c>
      <c r="C75" s="22">
        <v>0.54166666666666696</v>
      </c>
      <c r="D75" s="10" t="s">
        <v>628</v>
      </c>
      <c r="E75" s="15" t="s">
        <v>635</v>
      </c>
      <c r="F75" s="22">
        <v>0.58333333333333304</v>
      </c>
      <c r="G75" s="22">
        <v>0.70833333333333304</v>
      </c>
      <c r="H75" s="15" t="s">
        <v>635</v>
      </c>
    </row>
    <row r="76" spans="1:8" x14ac:dyDescent="0.25">
      <c r="A76" s="11">
        <v>44749</v>
      </c>
      <c r="B76" s="22">
        <v>0.33333333333333298</v>
      </c>
      <c r="C76" s="22">
        <v>0.54166666666666696</v>
      </c>
      <c r="D76" s="10" t="s">
        <v>628</v>
      </c>
      <c r="E76" s="16" t="s">
        <v>637</v>
      </c>
      <c r="F76" s="22">
        <v>0.58333333333333304</v>
      </c>
      <c r="G76" s="22">
        <v>0.70833333333333304</v>
      </c>
      <c r="H76" s="16" t="s">
        <v>637</v>
      </c>
    </row>
    <row r="77" spans="1:8" x14ac:dyDescent="0.25">
      <c r="A77" s="11">
        <v>44749</v>
      </c>
      <c r="B77" s="22">
        <v>0.33333333333333298</v>
      </c>
      <c r="C77" s="22">
        <v>0.54166666666666696</v>
      </c>
      <c r="D77" s="10" t="s">
        <v>628</v>
      </c>
      <c r="E77" s="17" t="s">
        <v>639</v>
      </c>
      <c r="F77" s="22">
        <v>0.58333333333333304</v>
      </c>
      <c r="G77" s="22">
        <v>0.70833333333333304</v>
      </c>
      <c r="H77" s="17" t="s">
        <v>639</v>
      </c>
    </row>
    <row r="78" spans="1:8" x14ac:dyDescent="0.25">
      <c r="A78" s="11">
        <v>44749</v>
      </c>
      <c r="B78" s="22">
        <v>0.33333333333333298</v>
      </c>
      <c r="C78" s="22">
        <v>0.54166666666666696</v>
      </c>
      <c r="D78" s="10" t="s">
        <v>628</v>
      </c>
      <c r="E78" s="18" t="s">
        <v>641</v>
      </c>
      <c r="F78" s="22">
        <v>0.58333333333333304</v>
      </c>
      <c r="G78" s="22">
        <v>0.70833333333333304</v>
      </c>
      <c r="H78" s="18" t="s">
        <v>648</v>
      </c>
    </row>
    <row r="79" spans="1:8" x14ac:dyDescent="0.25">
      <c r="A79" s="11">
        <v>44749</v>
      </c>
      <c r="B79" s="22">
        <v>0.33333333333333298</v>
      </c>
      <c r="C79" s="22">
        <v>0.54166666666666696</v>
      </c>
      <c r="D79" s="10" t="s">
        <v>628</v>
      </c>
      <c r="E79" s="19" t="s">
        <v>655</v>
      </c>
      <c r="F79" s="22">
        <v>0.58333333333333304</v>
      </c>
      <c r="G79" s="22">
        <v>0.70833333333333304</v>
      </c>
      <c r="H79" s="19" t="s">
        <v>642</v>
      </c>
    </row>
    <row r="80" spans="1:8" x14ac:dyDescent="0.25">
      <c r="A80" s="11">
        <v>44749</v>
      </c>
      <c r="B80" s="22">
        <v>0.33333333333333298</v>
      </c>
      <c r="C80" s="22">
        <v>0.54166666666666696</v>
      </c>
      <c r="D80" s="10" t="s">
        <v>628</v>
      </c>
      <c r="E80" s="20" t="s">
        <v>656</v>
      </c>
      <c r="F80" s="22">
        <v>0.58333333333333304</v>
      </c>
      <c r="G80" s="22">
        <v>0.70833333333333304</v>
      </c>
      <c r="H80" s="20" t="s">
        <v>645</v>
      </c>
    </row>
    <row r="81" spans="1:8" x14ac:dyDescent="0.25">
      <c r="A81" s="11">
        <v>44749</v>
      </c>
      <c r="B81" s="22">
        <v>0.33333333333333298</v>
      </c>
      <c r="C81" s="22">
        <v>0.54166666666666696</v>
      </c>
      <c r="D81" s="10" t="s">
        <v>628</v>
      </c>
      <c r="E81" s="21" t="s">
        <v>650</v>
      </c>
      <c r="F81" s="22">
        <v>0.58333333333333304</v>
      </c>
      <c r="G81" s="22">
        <v>0.70833333333333304</v>
      </c>
      <c r="H81" s="21" t="s">
        <v>651</v>
      </c>
    </row>
  </sheetData>
  <phoneticPr fontId="7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1A5D-2569-4FC5-BC5E-39A9AFEDF2AC}">
  <dimension ref="A1:O205"/>
  <sheetViews>
    <sheetView topLeftCell="A167" workbookViewId="0">
      <selection activeCell="M158" sqref="M158"/>
    </sheetView>
  </sheetViews>
  <sheetFormatPr baseColWidth="10" defaultColWidth="8.85546875" defaultRowHeight="15" x14ac:dyDescent="0.25"/>
  <cols>
    <col min="1" max="1" width="8.140625" bestFit="1" customWidth="1"/>
    <col min="2" max="2" width="35.140625" bestFit="1" customWidth="1"/>
    <col min="3" max="3" width="10.85546875" bestFit="1" customWidth="1"/>
    <col min="4" max="4" width="7.42578125" bestFit="1" customWidth="1"/>
    <col min="5" max="5" width="35" bestFit="1" customWidth="1"/>
    <col min="6" max="6" width="12" hidden="1" customWidth="1"/>
    <col min="7" max="7" width="34.85546875" hidden="1" customWidth="1"/>
    <col min="8" max="8" width="34.140625" hidden="1" customWidth="1"/>
    <col min="9" max="9" width="8.85546875" bestFit="1" customWidth="1"/>
    <col min="10" max="10" width="9.140625" bestFit="1" customWidth="1"/>
    <col min="11" max="11" width="15.85546875" bestFit="1" customWidth="1"/>
    <col min="12" max="12" width="12.140625" bestFit="1" customWidth="1"/>
    <col min="14" max="14" width="8" bestFit="1" customWidth="1"/>
    <col min="15" max="15" width="24.28515625" bestFit="1" customWidth="1"/>
  </cols>
  <sheetData>
    <row r="1" spans="1:12" x14ac:dyDescent="0.25">
      <c r="A1" s="1" t="s">
        <v>660</v>
      </c>
      <c r="B1" s="1" t="s">
        <v>661</v>
      </c>
    </row>
    <row r="2" spans="1:12" x14ac:dyDescent="0.25">
      <c r="A2" s="1" t="s">
        <v>366</v>
      </c>
      <c r="B2" s="1">
        <v>1</v>
      </c>
    </row>
    <row r="3" spans="1:12" x14ac:dyDescent="0.25">
      <c r="A3" s="1" t="s">
        <v>662</v>
      </c>
      <c r="B3" s="1" t="str">
        <f>IF('03 - Section Leaders'!D2='06 - Section Assigment'!$B$2, INDEX(Table3[NAME],MATCH('06 - Section Assigment'!$B$2, Table3[SECTION],0)),-1)</f>
        <v>JULIANA PRIETO</v>
      </c>
    </row>
    <row r="4" spans="1:12" x14ac:dyDescent="0.25">
      <c r="A4" s="1" t="s">
        <v>368</v>
      </c>
      <c r="B4" s="1" t="str">
        <f>IF('03 - Section Leaders'!D2='06 - Section Assigment'!$B$2, INDEX(Table3[EMAIL],MATCH('06 - Section Assigment'!$B$2, Table3[SECTION],0)),-1)</f>
        <v>j.prieto@uniandes.edu.co</v>
      </c>
    </row>
    <row r="5" spans="1:12" x14ac:dyDescent="0.25">
      <c r="A5" s="1"/>
      <c r="B5" s="1"/>
    </row>
    <row r="6" spans="1:12" x14ac:dyDescent="0.25">
      <c r="A6" s="1" t="s">
        <v>366</v>
      </c>
      <c r="B6" s="1" t="s">
        <v>663</v>
      </c>
      <c r="C6" s="1" t="s">
        <v>664</v>
      </c>
      <c r="D6" s="1" t="s">
        <v>665</v>
      </c>
      <c r="E6" s="1" t="s">
        <v>666</v>
      </c>
      <c r="F6" s="1" t="s">
        <v>667</v>
      </c>
      <c r="G6" s="1" t="s">
        <v>368</v>
      </c>
      <c r="H6" s="1" t="s">
        <v>668</v>
      </c>
      <c r="I6" s="1" t="s">
        <v>390</v>
      </c>
      <c r="J6" s="1" t="s">
        <v>391</v>
      </c>
      <c r="K6" s="1" t="s">
        <v>392</v>
      </c>
      <c r="L6" s="1" t="s">
        <v>393</v>
      </c>
    </row>
    <row r="7" spans="1:12" x14ac:dyDescent="0.25">
      <c r="A7" s="1">
        <v>1</v>
      </c>
      <c r="B7" s="1" t="s">
        <v>20</v>
      </c>
      <c r="C7" s="1">
        <v>1127227968</v>
      </c>
      <c r="D7" s="1" t="s">
        <v>21</v>
      </c>
      <c r="E7" s="1" t="s">
        <v>22</v>
      </c>
      <c r="F7" s="1">
        <v>10</v>
      </c>
      <c r="G7" s="1" t="s">
        <v>23</v>
      </c>
      <c r="H7" s="1" t="s">
        <v>24</v>
      </c>
      <c r="I7" s="1" t="s">
        <v>394</v>
      </c>
      <c r="J7" s="1" t="s">
        <v>395</v>
      </c>
      <c r="K7" s="1" t="s">
        <v>396</v>
      </c>
      <c r="L7" s="1" t="s">
        <v>397</v>
      </c>
    </row>
    <row r="8" spans="1:12" x14ac:dyDescent="0.25">
      <c r="A8" s="1">
        <v>2</v>
      </c>
      <c r="B8" s="1" t="s">
        <v>48</v>
      </c>
      <c r="C8" s="1">
        <v>1125638558</v>
      </c>
      <c r="D8" s="1" t="s">
        <v>49</v>
      </c>
      <c r="E8" s="1" t="s">
        <v>22</v>
      </c>
      <c r="F8" s="1">
        <v>10</v>
      </c>
      <c r="G8" s="1" t="s">
        <v>50</v>
      </c>
      <c r="H8" s="1" t="s">
        <v>51</v>
      </c>
      <c r="I8" s="1" t="s">
        <v>398</v>
      </c>
      <c r="J8" s="1" t="s">
        <v>395</v>
      </c>
      <c r="K8" s="1" t="s">
        <v>399</v>
      </c>
      <c r="L8" s="1" t="s">
        <v>400</v>
      </c>
    </row>
    <row r="9" spans="1:12" x14ac:dyDescent="0.25">
      <c r="A9" s="1">
        <v>3</v>
      </c>
      <c r="B9" s="1" t="s">
        <v>80</v>
      </c>
      <c r="C9" s="1">
        <v>1013106339</v>
      </c>
      <c r="D9" s="1" t="s">
        <v>21</v>
      </c>
      <c r="E9" s="1" t="s">
        <v>63</v>
      </c>
      <c r="F9" s="1">
        <v>11</v>
      </c>
      <c r="G9" s="1" t="s">
        <v>81</v>
      </c>
      <c r="H9" s="1" t="s">
        <v>81</v>
      </c>
      <c r="I9" s="1" t="s">
        <v>401</v>
      </c>
      <c r="J9" s="1" t="s">
        <v>395</v>
      </c>
      <c r="K9" s="1" t="s">
        <v>402</v>
      </c>
      <c r="L9" s="1" t="s">
        <v>403</v>
      </c>
    </row>
    <row r="10" spans="1:12" x14ac:dyDescent="0.25">
      <c r="A10" s="1">
        <v>4</v>
      </c>
      <c r="B10" s="1" t="s">
        <v>101</v>
      </c>
      <c r="C10" s="1">
        <v>1010840777</v>
      </c>
      <c r="D10" s="1" t="s">
        <v>49</v>
      </c>
      <c r="E10" s="1" t="s">
        <v>94</v>
      </c>
      <c r="F10" s="1">
        <v>10</v>
      </c>
      <c r="G10" s="1" t="s">
        <v>102</v>
      </c>
      <c r="H10" s="1" t="s">
        <v>103</v>
      </c>
      <c r="I10" s="1" t="s">
        <v>404</v>
      </c>
      <c r="J10" s="1" t="s">
        <v>395</v>
      </c>
      <c r="K10" s="1" t="s">
        <v>405</v>
      </c>
      <c r="L10" s="1" t="s">
        <v>406</v>
      </c>
    </row>
    <row r="11" spans="1:12" x14ac:dyDescent="0.25">
      <c r="A11" s="1">
        <v>5</v>
      </c>
      <c r="B11" s="1" t="s">
        <v>155</v>
      </c>
      <c r="C11" s="1">
        <v>1048065253</v>
      </c>
      <c r="D11" s="1" t="s">
        <v>21</v>
      </c>
      <c r="E11" s="1" t="s">
        <v>148</v>
      </c>
      <c r="F11" s="1">
        <v>11</v>
      </c>
      <c r="G11" s="1" t="s">
        <v>156</v>
      </c>
      <c r="H11" s="1" t="s">
        <v>157</v>
      </c>
      <c r="I11" s="1" t="s">
        <v>407</v>
      </c>
      <c r="J11" s="1" t="s">
        <v>395</v>
      </c>
      <c r="K11" s="1" t="s">
        <v>408</v>
      </c>
      <c r="L11" s="1" t="s">
        <v>409</v>
      </c>
    </row>
    <row r="12" spans="1:12" x14ac:dyDescent="0.25">
      <c r="A12" s="1">
        <v>6</v>
      </c>
      <c r="B12" s="1" t="s">
        <v>186</v>
      </c>
      <c r="C12" s="1">
        <v>1023085538</v>
      </c>
      <c r="D12" s="1" t="s">
        <v>49</v>
      </c>
      <c r="E12" s="1" t="s">
        <v>180</v>
      </c>
      <c r="F12" s="1">
        <v>10</v>
      </c>
      <c r="G12" s="1" t="s">
        <v>187</v>
      </c>
      <c r="H12" s="1" t="s">
        <v>188</v>
      </c>
      <c r="I12" s="1" t="s">
        <v>410</v>
      </c>
      <c r="J12" s="1" t="s">
        <v>395</v>
      </c>
      <c r="K12" s="1" t="s">
        <v>411</v>
      </c>
      <c r="L12" s="1" t="s">
        <v>412</v>
      </c>
    </row>
    <row r="13" spans="1:12" x14ac:dyDescent="0.25">
      <c r="A13" s="1">
        <v>7</v>
      </c>
      <c r="B13" s="1" t="s">
        <v>227</v>
      </c>
      <c r="C13" s="1">
        <v>1145924881</v>
      </c>
      <c r="D13" s="1" t="s">
        <v>21</v>
      </c>
      <c r="E13" s="1" t="s">
        <v>209</v>
      </c>
      <c r="F13" s="1">
        <v>9</v>
      </c>
      <c r="G13" s="1" t="s">
        <v>228</v>
      </c>
      <c r="H13" s="1" t="s">
        <v>229</v>
      </c>
      <c r="I13" s="1" t="s">
        <v>413</v>
      </c>
      <c r="J13" s="1" t="s">
        <v>395</v>
      </c>
      <c r="K13" s="1" t="s">
        <v>414</v>
      </c>
      <c r="L13" s="1" t="s">
        <v>415</v>
      </c>
    </row>
    <row r="14" spans="1:12" x14ac:dyDescent="0.25">
      <c r="A14" s="1">
        <v>8</v>
      </c>
      <c r="B14" s="1" t="s">
        <v>257</v>
      </c>
      <c r="C14" s="1">
        <v>1032677941</v>
      </c>
      <c r="D14" s="1" t="s">
        <v>49</v>
      </c>
      <c r="E14" s="1" t="s">
        <v>240</v>
      </c>
      <c r="F14" s="1">
        <v>11</v>
      </c>
      <c r="G14" s="1" t="s">
        <v>258</v>
      </c>
      <c r="H14" s="1" t="s">
        <v>259</v>
      </c>
      <c r="I14" s="1" t="s">
        <v>416</v>
      </c>
      <c r="J14" s="1" t="s">
        <v>395</v>
      </c>
      <c r="K14" s="1" t="s">
        <v>417</v>
      </c>
      <c r="L14" s="1" t="s">
        <v>418</v>
      </c>
    </row>
    <row r="15" spans="1:12" x14ac:dyDescent="0.25">
      <c r="A15" s="1">
        <v>9</v>
      </c>
      <c r="B15" s="1" t="s">
        <v>297</v>
      </c>
      <c r="C15" s="1">
        <v>1034282458</v>
      </c>
      <c r="D15" s="1" t="s">
        <v>21</v>
      </c>
      <c r="E15" s="1" t="s">
        <v>281</v>
      </c>
      <c r="F15" s="1">
        <v>11</v>
      </c>
      <c r="G15" s="1" t="s">
        <v>298</v>
      </c>
      <c r="H15" s="1" t="s">
        <v>299</v>
      </c>
      <c r="I15" s="1" t="s">
        <v>419</v>
      </c>
      <c r="J15" s="1" t="s">
        <v>395</v>
      </c>
      <c r="K15" s="1" t="s">
        <v>420</v>
      </c>
      <c r="L15" s="1" t="s">
        <v>421</v>
      </c>
    </row>
    <row r="16" spans="1:12" x14ac:dyDescent="0.25">
      <c r="A16" s="1">
        <v>10</v>
      </c>
      <c r="B16" s="1" t="s">
        <v>307</v>
      </c>
      <c r="C16" s="1">
        <v>1031648468</v>
      </c>
      <c r="D16" s="1" t="s">
        <v>49</v>
      </c>
      <c r="E16" s="1" t="s">
        <v>301</v>
      </c>
      <c r="F16" s="1">
        <v>10</v>
      </c>
      <c r="G16" s="1"/>
      <c r="H16" s="1" t="s">
        <v>308</v>
      </c>
      <c r="I16" s="1" t="s">
        <v>422</v>
      </c>
      <c r="J16" s="1" t="s">
        <v>395</v>
      </c>
      <c r="K16" s="1" t="s">
        <v>423</v>
      </c>
      <c r="L16" s="1" t="s">
        <v>424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660</v>
      </c>
      <c r="B20" s="1" t="s">
        <v>661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366</v>
      </c>
      <c r="B21" s="1">
        <v>2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662</v>
      </c>
      <c r="B22" s="1" t="str">
        <f>IF('03 - Section Leaders'!D3='06 - Section Assigment'!$B$21, INDEX(Table3[NAME],MATCH('06 - Section Assigment'!$B$21, Table3[SECTION],0)),-1)</f>
        <v>NICOLÁS CARVAJAL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368</v>
      </c>
      <c r="B23" s="1" t="str">
        <f>IF('03 - Section Leaders'!D3='06 - Section Assigment'!$B$21, INDEX(Table3[EMAIL],MATCH('06 - Section Assigment'!$B$21, Table3[SECTION],0)),-1)</f>
        <v>n.carvajalc@uniandes.edu.co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366</v>
      </c>
      <c r="B25" s="1" t="s">
        <v>663</v>
      </c>
      <c r="C25" s="1" t="s">
        <v>664</v>
      </c>
      <c r="D25" s="1" t="s">
        <v>665</v>
      </c>
      <c r="E25" s="1" t="s">
        <v>666</v>
      </c>
      <c r="F25" s="1" t="s">
        <v>667</v>
      </c>
      <c r="G25" s="1" t="s">
        <v>368</v>
      </c>
      <c r="H25" s="1" t="s">
        <v>668</v>
      </c>
      <c r="I25" s="1" t="s">
        <v>390</v>
      </c>
      <c r="J25" s="1" t="s">
        <v>391</v>
      </c>
      <c r="K25" s="1" t="s">
        <v>392</v>
      </c>
      <c r="L25" s="1" t="s">
        <v>393</v>
      </c>
    </row>
    <row r="26" spans="1:12" x14ac:dyDescent="0.25">
      <c r="A26" s="1">
        <v>1</v>
      </c>
      <c r="B26" s="1" t="s">
        <v>28</v>
      </c>
      <c r="C26" s="1">
        <v>1021634157</v>
      </c>
      <c r="D26" s="1" t="s">
        <v>21</v>
      </c>
      <c r="E26" s="1" t="s">
        <v>22</v>
      </c>
      <c r="F26" s="1">
        <v>9</v>
      </c>
      <c r="G26" s="1" t="s">
        <v>30</v>
      </c>
      <c r="H26" s="1" t="s">
        <v>31</v>
      </c>
      <c r="I26" s="1" t="s">
        <v>425</v>
      </c>
      <c r="J26" s="1" t="s">
        <v>395</v>
      </c>
      <c r="K26" s="1" t="s">
        <v>426</v>
      </c>
      <c r="L26" s="1" t="s">
        <v>427</v>
      </c>
    </row>
    <row r="27" spans="1:12" x14ac:dyDescent="0.25">
      <c r="A27" s="1">
        <v>2</v>
      </c>
      <c r="B27" s="1" t="s">
        <v>53</v>
      </c>
      <c r="C27" s="1">
        <v>1025062069</v>
      </c>
      <c r="D27" s="1" t="s">
        <v>49</v>
      </c>
      <c r="E27" s="1" t="s">
        <v>22</v>
      </c>
      <c r="F27" s="1">
        <v>9</v>
      </c>
      <c r="G27" s="1" t="s">
        <v>54</v>
      </c>
      <c r="H27" s="1" t="s">
        <v>55</v>
      </c>
      <c r="I27" s="1" t="s">
        <v>428</v>
      </c>
      <c r="J27" s="1" t="s">
        <v>395</v>
      </c>
      <c r="K27" s="1" t="s">
        <v>429</v>
      </c>
      <c r="L27" s="1" t="s">
        <v>430</v>
      </c>
    </row>
    <row r="28" spans="1:12" x14ac:dyDescent="0.25">
      <c r="A28" s="1">
        <v>3</v>
      </c>
      <c r="B28" s="1" t="s">
        <v>83</v>
      </c>
      <c r="C28" s="1">
        <v>1021670731</v>
      </c>
      <c r="D28" s="1" t="s">
        <v>21</v>
      </c>
      <c r="E28" s="1" t="s">
        <v>63</v>
      </c>
      <c r="F28" s="1">
        <v>11</v>
      </c>
      <c r="G28" s="1"/>
      <c r="H28" s="1" t="s">
        <v>84</v>
      </c>
      <c r="I28" s="1" t="s">
        <v>431</v>
      </c>
      <c r="J28" s="1" t="s">
        <v>395</v>
      </c>
      <c r="K28" s="1" t="s">
        <v>432</v>
      </c>
      <c r="L28" s="1" t="s">
        <v>433</v>
      </c>
    </row>
    <row r="29" spans="1:12" x14ac:dyDescent="0.25">
      <c r="A29" s="1">
        <v>4</v>
      </c>
      <c r="B29" s="1" t="s">
        <v>105</v>
      </c>
      <c r="C29" s="1">
        <v>1034516708</v>
      </c>
      <c r="D29" s="1" t="s">
        <v>49</v>
      </c>
      <c r="E29" s="1" t="s">
        <v>94</v>
      </c>
      <c r="F29" s="1">
        <v>10</v>
      </c>
      <c r="G29" s="1" t="s">
        <v>106</v>
      </c>
      <c r="H29" s="1" t="s">
        <v>107</v>
      </c>
      <c r="I29" s="1" t="s">
        <v>434</v>
      </c>
      <c r="J29" s="1" t="s">
        <v>395</v>
      </c>
      <c r="K29" s="1" t="s">
        <v>435</v>
      </c>
      <c r="L29" s="1" t="s">
        <v>436</v>
      </c>
    </row>
    <row r="30" spans="1:12" x14ac:dyDescent="0.25">
      <c r="A30" s="1">
        <v>5</v>
      </c>
      <c r="B30" s="1" t="s">
        <v>159</v>
      </c>
      <c r="C30" s="1">
        <v>1011085911</v>
      </c>
      <c r="D30" s="1" t="s">
        <v>21</v>
      </c>
      <c r="E30" s="1" t="s">
        <v>148</v>
      </c>
      <c r="F30" s="1">
        <v>10</v>
      </c>
      <c r="G30" s="1" t="s">
        <v>160</v>
      </c>
      <c r="H30" s="1" t="s">
        <v>161</v>
      </c>
      <c r="I30" s="1" t="s">
        <v>437</v>
      </c>
      <c r="J30" s="1" t="s">
        <v>395</v>
      </c>
      <c r="K30" s="1" t="s">
        <v>438</v>
      </c>
      <c r="L30" s="1" t="s">
        <v>439</v>
      </c>
    </row>
    <row r="31" spans="1:12" x14ac:dyDescent="0.25">
      <c r="A31" s="1">
        <v>6</v>
      </c>
      <c r="B31" s="1" t="s">
        <v>198</v>
      </c>
      <c r="C31" s="1">
        <v>1010963620</v>
      </c>
      <c r="D31" s="1" t="s">
        <v>49</v>
      </c>
      <c r="E31" s="1" t="s">
        <v>192</v>
      </c>
      <c r="F31" s="1">
        <v>9</v>
      </c>
      <c r="G31" s="1" t="s">
        <v>199</v>
      </c>
      <c r="H31" s="1" t="s">
        <v>200</v>
      </c>
      <c r="I31" s="1" t="s">
        <v>440</v>
      </c>
      <c r="J31" s="1" t="s">
        <v>395</v>
      </c>
      <c r="K31" s="1" t="s">
        <v>441</v>
      </c>
      <c r="L31" s="1" t="s">
        <v>442</v>
      </c>
    </row>
    <row r="32" spans="1:12" x14ac:dyDescent="0.25">
      <c r="A32" s="1">
        <v>7</v>
      </c>
      <c r="B32" s="1" t="s">
        <v>230</v>
      </c>
      <c r="C32" s="1">
        <v>665101</v>
      </c>
      <c r="D32" s="1" t="s">
        <v>21</v>
      </c>
      <c r="E32" s="1" t="s">
        <v>209</v>
      </c>
      <c r="F32" s="1">
        <v>10</v>
      </c>
      <c r="G32" s="1" t="s">
        <v>231</v>
      </c>
      <c r="H32" s="1" t="s">
        <v>232</v>
      </c>
      <c r="I32" s="1" t="s">
        <v>443</v>
      </c>
      <c r="J32" s="1" t="s">
        <v>395</v>
      </c>
      <c r="K32" s="1" t="s">
        <v>444</v>
      </c>
      <c r="L32" s="1" t="s">
        <v>445</v>
      </c>
    </row>
    <row r="33" spans="1:12" x14ac:dyDescent="0.25">
      <c r="A33" s="1">
        <v>8</v>
      </c>
      <c r="B33" s="1" t="s">
        <v>265</v>
      </c>
      <c r="C33" s="1">
        <v>1139427218</v>
      </c>
      <c r="D33" s="1" t="s">
        <v>49</v>
      </c>
      <c r="E33" s="1" t="s">
        <v>240</v>
      </c>
      <c r="F33" s="1">
        <v>10</v>
      </c>
      <c r="G33" s="1" t="s">
        <v>266</v>
      </c>
      <c r="H33" s="1" t="s">
        <v>267</v>
      </c>
      <c r="I33" s="1" t="s">
        <v>446</v>
      </c>
      <c r="J33" s="1" t="s">
        <v>395</v>
      </c>
      <c r="K33" s="1" t="s">
        <v>447</v>
      </c>
      <c r="L33" s="1" t="s">
        <v>448</v>
      </c>
    </row>
    <row r="34" spans="1:12" x14ac:dyDescent="0.25">
      <c r="A34" s="1">
        <v>9</v>
      </c>
      <c r="B34" s="1" t="s">
        <v>300</v>
      </c>
      <c r="C34" s="1">
        <v>1141715139</v>
      </c>
      <c r="D34" s="1" t="s">
        <v>21</v>
      </c>
      <c r="E34" s="1" t="s">
        <v>301</v>
      </c>
      <c r="F34" s="1">
        <v>9</v>
      </c>
      <c r="G34" s="1" t="s">
        <v>302</v>
      </c>
      <c r="H34" s="1" t="s">
        <v>303</v>
      </c>
      <c r="I34" s="1" t="s">
        <v>449</v>
      </c>
      <c r="J34" s="1" t="s">
        <v>395</v>
      </c>
      <c r="K34" s="1" t="s">
        <v>450</v>
      </c>
      <c r="L34" s="1" t="s">
        <v>451</v>
      </c>
    </row>
    <row r="35" spans="1:12" x14ac:dyDescent="0.25">
      <c r="A35" s="1">
        <v>10</v>
      </c>
      <c r="B35" s="1" t="s">
        <v>313</v>
      </c>
      <c r="C35" s="1">
        <v>1011090212</v>
      </c>
      <c r="D35" s="1" t="s">
        <v>49</v>
      </c>
      <c r="E35" s="1" t="s">
        <v>301</v>
      </c>
      <c r="F35" s="1">
        <v>10</v>
      </c>
      <c r="G35" s="1"/>
      <c r="H35" s="1" t="s">
        <v>314</v>
      </c>
      <c r="I35" s="1" t="s">
        <v>452</v>
      </c>
      <c r="J35" s="1" t="s">
        <v>395</v>
      </c>
      <c r="K35" s="1" t="s">
        <v>453</v>
      </c>
      <c r="L35" s="1" t="s">
        <v>454</v>
      </c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660</v>
      </c>
      <c r="B39" s="1" t="s">
        <v>661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 t="s">
        <v>366</v>
      </c>
      <c r="B40" s="1">
        <v>3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662</v>
      </c>
      <c r="B41" s="1" t="str">
        <f>IF('03 - Section Leaders'!D4='06 - Section Assigment'!$B$40, INDEX(Table3[NAME],MATCH('06 - Section Assigment'!$B$40, Table3[SECTION],0)),-1)</f>
        <v>VALERIA MARÍN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368</v>
      </c>
      <c r="B42" s="1" t="str">
        <f>IF('03 - Section Leaders'!D4='06 - Section Assigment'!$B$40, INDEX(Table3[EMAIL],MATCH('06 - Section Assigment'!$B$40, Table3[SECTION],0)),-1)</f>
        <v>zv.marin@uniandes.edu.co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366</v>
      </c>
      <c r="B44" s="1" t="s">
        <v>663</v>
      </c>
      <c r="C44" s="1" t="s">
        <v>664</v>
      </c>
      <c r="D44" s="1" t="s">
        <v>665</v>
      </c>
      <c r="E44" s="1" t="s">
        <v>666</v>
      </c>
      <c r="F44" s="1" t="s">
        <v>667</v>
      </c>
      <c r="G44" s="1" t="s">
        <v>368</v>
      </c>
      <c r="H44" s="1" t="s">
        <v>668</v>
      </c>
      <c r="I44" s="1" t="s">
        <v>390</v>
      </c>
      <c r="J44" s="1" t="s">
        <v>391</v>
      </c>
      <c r="K44" s="1" t="s">
        <v>392</v>
      </c>
      <c r="L44" s="1" t="s">
        <v>393</v>
      </c>
    </row>
    <row r="45" spans="1:12" x14ac:dyDescent="0.25">
      <c r="A45" s="1">
        <v>1</v>
      </c>
      <c r="B45" s="1" t="s">
        <v>33</v>
      </c>
      <c r="C45" s="1">
        <v>1013036372</v>
      </c>
      <c r="D45" s="1" t="s">
        <v>21</v>
      </c>
      <c r="E45" s="1" t="s">
        <v>22</v>
      </c>
      <c r="F45" s="1">
        <v>10</v>
      </c>
      <c r="G45" s="1" t="s">
        <v>34</v>
      </c>
      <c r="H45" s="1" t="s">
        <v>35</v>
      </c>
      <c r="I45" s="1" t="s">
        <v>455</v>
      </c>
      <c r="J45" s="1" t="s">
        <v>395</v>
      </c>
      <c r="K45" s="1" t="s">
        <v>396</v>
      </c>
      <c r="L45" s="1" t="s">
        <v>456</v>
      </c>
    </row>
    <row r="46" spans="1:12" x14ac:dyDescent="0.25">
      <c r="A46" s="1">
        <v>2</v>
      </c>
      <c r="B46" s="1" t="s">
        <v>56</v>
      </c>
      <c r="C46" s="1">
        <v>1025061526</v>
      </c>
      <c r="D46" s="1" t="s">
        <v>49</v>
      </c>
      <c r="E46" s="1" t="s">
        <v>22</v>
      </c>
      <c r="F46" s="1">
        <v>9</v>
      </c>
      <c r="G46" s="1" t="s">
        <v>57</v>
      </c>
      <c r="H46" s="1" t="s">
        <v>58</v>
      </c>
      <c r="I46" s="1" t="s">
        <v>457</v>
      </c>
      <c r="J46" s="1" t="s">
        <v>395</v>
      </c>
      <c r="K46" s="1" t="s">
        <v>399</v>
      </c>
      <c r="L46" s="1" t="s">
        <v>458</v>
      </c>
    </row>
    <row r="47" spans="1:12" x14ac:dyDescent="0.25">
      <c r="A47" s="1">
        <v>3</v>
      </c>
      <c r="B47" s="1" t="s">
        <v>88</v>
      </c>
      <c r="C47" s="1">
        <v>1021395006</v>
      </c>
      <c r="D47" s="1" t="s">
        <v>21</v>
      </c>
      <c r="E47" s="1" t="s">
        <v>63</v>
      </c>
      <c r="F47" s="1">
        <v>11</v>
      </c>
      <c r="G47" s="1"/>
      <c r="H47" s="1" t="s">
        <v>89</v>
      </c>
      <c r="I47" s="1" t="s">
        <v>459</v>
      </c>
      <c r="J47" s="1" t="s">
        <v>395</v>
      </c>
      <c r="K47" s="1" t="s">
        <v>402</v>
      </c>
      <c r="L47" s="1" t="s">
        <v>460</v>
      </c>
    </row>
    <row r="48" spans="1:12" x14ac:dyDescent="0.25">
      <c r="A48" s="1">
        <v>4</v>
      </c>
      <c r="B48" s="1" t="s">
        <v>109</v>
      </c>
      <c r="C48" s="1">
        <v>1034516776</v>
      </c>
      <c r="D48" s="1" t="s">
        <v>49</v>
      </c>
      <c r="E48" s="1" t="s">
        <v>94</v>
      </c>
      <c r="F48" s="1">
        <v>10</v>
      </c>
      <c r="G48" s="1" t="s">
        <v>110</v>
      </c>
      <c r="H48" s="1" t="s">
        <v>111</v>
      </c>
      <c r="I48" s="1" t="s">
        <v>461</v>
      </c>
      <c r="J48" s="1" t="s">
        <v>395</v>
      </c>
      <c r="K48" s="1" t="s">
        <v>405</v>
      </c>
      <c r="L48" s="1" t="s">
        <v>462</v>
      </c>
    </row>
    <row r="49" spans="1:12" x14ac:dyDescent="0.25">
      <c r="A49" s="1">
        <v>5</v>
      </c>
      <c r="B49" s="1" t="s">
        <v>162</v>
      </c>
      <c r="C49" s="1">
        <v>1034779997</v>
      </c>
      <c r="D49" s="1" t="s">
        <v>21</v>
      </c>
      <c r="E49" s="1" t="s">
        <v>163</v>
      </c>
      <c r="F49" s="1">
        <v>10</v>
      </c>
      <c r="G49" s="1" t="s">
        <v>164</v>
      </c>
      <c r="H49" s="1" t="s">
        <v>165</v>
      </c>
      <c r="I49" s="1" t="s">
        <v>463</v>
      </c>
      <c r="J49" s="1" t="s">
        <v>395</v>
      </c>
      <c r="K49" s="1" t="s">
        <v>408</v>
      </c>
      <c r="L49" s="1" t="s">
        <v>464</v>
      </c>
    </row>
    <row r="50" spans="1:12" x14ac:dyDescent="0.25">
      <c r="A50" s="1">
        <v>6</v>
      </c>
      <c r="B50" s="1" t="s">
        <v>201</v>
      </c>
      <c r="C50" s="1">
        <v>1034577741</v>
      </c>
      <c r="D50" s="1" t="s">
        <v>49</v>
      </c>
      <c r="E50" s="1" t="s">
        <v>192</v>
      </c>
      <c r="F50" s="1">
        <v>9</v>
      </c>
      <c r="G50" s="1" t="s">
        <v>202</v>
      </c>
      <c r="H50" s="1" t="s">
        <v>203</v>
      </c>
      <c r="I50" s="1" t="s">
        <v>465</v>
      </c>
      <c r="J50" s="1" t="s">
        <v>395</v>
      </c>
      <c r="K50" s="1" t="s">
        <v>411</v>
      </c>
      <c r="L50" s="1" t="s">
        <v>466</v>
      </c>
    </row>
    <row r="51" spans="1:12" x14ac:dyDescent="0.25">
      <c r="A51" s="1">
        <v>7</v>
      </c>
      <c r="B51" s="1" t="s">
        <v>239</v>
      </c>
      <c r="C51" s="1">
        <v>1000594810</v>
      </c>
      <c r="D51" s="1" t="s">
        <v>21</v>
      </c>
      <c r="E51" s="1" t="s">
        <v>240</v>
      </c>
      <c r="F51" s="1">
        <v>11</v>
      </c>
      <c r="G51" s="1" t="s">
        <v>241</v>
      </c>
      <c r="H51" s="1" t="s">
        <v>241</v>
      </c>
      <c r="I51" s="1" t="s">
        <v>467</v>
      </c>
      <c r="J51" s="1" t="s">
        <v>395</v>
      </c>
      <c r="K51" s="1" t="s">
        <v>414</v>
      </c>
      <c r="L51" s="1" t="s">
        <v>468</v>
      </c>
    </row>
    <row r="52" spans="1:12" x14ac:dyDescent="0.25">
      <c r="A52" s="1">
        <v>8</v>
      </c>
      <c r="B52" s="1" t="s">
        <v>269</v>
      </c>
      <c r="C52" s="1">
        <v>1073672607</v>
      </c>
      <c r="D52" s="1" t="s">
        <v>49</v>
      </c>
      <c r="E52" s="1" t="s">
        <v>240</v>
      </c>
      <c r="F52" s="1">
        <v>10</v>
      </c>
      <c r="G52" s="1" t="s">
        <v>270</v>
      </c>
      <c r="H52" s="1" t="s">
        <v>271</v>
      </c>
      <c r="I52" s="1" t="s">
        <v>469</v>
      </c>
      <c r="J52" s="1" t="s">
        <v>395</v>
      </c>
      <c r="K52" s="1" t="s">
        <v>417</v>
      </c>
      <c r="L52" s="1" t="s">
        <v>470</v>
      </c>
    </row>
    <row r="53" spans="1:12" x14ac:dyDescent="0.25">
      <c r="A53" s="1">
        <v>9</v>
      </c>
      <c r="B53" s="1" t="s">
        <v>304</v>
      </c>
      <c r="C53" s="1">
        <v>1013037133</v>
      </c>
      <c r="D53" s="1" t="s">
        <v>21</v>
      </c>
      <c r="E53" s="1" t="s">
        <v>301</v>
      </c>
      <c r="F53" s="1">
        <v>11</v>
      </c>
      <c r="G53" s="1" t="s">
        <v>305</v>
      </c>
      <c r="H53" s="1" t="s">
        <v>306</v>
      </c>
      <c r="I53" s="1" t="s">
        <v>471</v>
      </c>
      <c r="J53" s="1" t="s">
        <v>395</v>
      </c>
      <c r="K53" s="1" t="s">
        <v>420</v>
      </c>
      <c r="L53" s="1" t="s">
        <v>472</v>
      </c>
    </row>
    <row r="54" spans="1:12" x14ac:dyDescent="0.25">
      <c r="A54" s="1">
        <v>10</v>
      </c>
      <c r="B54" s="1" t="s">
        <v>326</v>
      </c>
      <c r="C54" s="1">
        <v>1013115630</v>
      </c>
      <c r="D54" s="1" t="s">
        <v>49</v>
      </c>
      <c r="E54" s="1" t="s">
        <v>316</v>
      </c>
      <c r="F54" s="1">
        <v>10</v>
      </c>
      <c r="G54" s="1" t="s">
        <v>327</v>
      </c>
      <c r="H54" s="1" t="s">
        <v>328</v>
      </c>
      <c r="I54" s="1" t="s">
        <v>473</v>
      </c>
      <c r="J54" s="1" t="s">
        <v>395</v>
      </c>
      <c r="K54" s="1" t="s">
        <v>423</v>
      </c>
      <c r="L54" s="1" t="s">
        <v>474</v>
      </c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 t="s">
        <v>660</v>
      </c>
      <c r="B58" s="1" t="s">
        <v>661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 t="s">
        <v>366</v>
      </c>
      <c r="B59" s="1">
        <v>4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 t="s">
        <v>662</v>
      </c>
      <c r="B60" s="1" t="str">
        <f>IF('03 - Section Leaders'!D5='06 - Section Assigment'!$B$59, INDEX(Table3[NAME],MATCH('06 - Section Assigment'!$B$59, Table3[SECTION],0)),-1)</f>
        <v>MARÍA PAULA HERNÁNDEZ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 t="s">
        <v>368</v>
      </c>
      <c r="B61" s="1" t="str">
        <f>IF('03 - Section Leaders'!D5='06 - Section Assigment'!$B$59, INDEX(Table3[EMAIL],MATCH('06 - Section Assigment'!$B$59, Table3[SECTION],0)),-1)</f>
        <v>mapau@stanford.edu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 t="s">
        <v>366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368</v>
      </c>
      <c r="H63" s="1" t="s">
        <v>668</v>
      </c>
      <c r="I63" s="1" t="s">
        <v>390</v>
      </c>
      <c r="J63" s="1" t="s">
        <v>391</v>
      </c>
      <c r="K63" s="1" t="s">
        <v>392</v>
      </c>
      <c r="L63" s="1" t="s">
        <v>393</v>
      </c>
    </row>
    <row r="64" spans="1:12" x14ac:dyDescent="0.25">
      <c r="A64" s="1">
        <v>1</v>
      </c>
      <c r="B64" s="1" t="s">
        <v>36</v>
      </c>
      <c r="C64" s="1">
        <v>1013036739</v>
      </c>
      <c r="D64" s="1" t="s">
        <v>21</v>
      </c>
      <c r="E64" s="1" t="s">
        <v>22</v>
      </c>
      <c r="F64" s="1">
        <v>10</v>
      </c>
      <c r="G64" s="1" t="s">
        <v>37</v>
      </c>
      <c r="H64" s="1" t="s">
        <v>38</v>
      </c>
      <c r="I64" s="1" t="s">
        <v>475</v>
      </c>
      <c r="J64" s="1" t="s">
        <v>395</v>
      </c>
      <c r="K64" s="1" t="s">
        <v>426</v>
      </c>
      <c r="L64" s="1" t="s">
        <v>476</v>
      </c>
    </row>
    <row r="65" spans="1:12" x14ac:dyDescent="0.25">
      <c r="A65" s="1">
        <v>2</v>
      </c>
      <c r="B65" s="1" t="s">
        <v>59</v>
      </c>
      <c r="C65" s="1">
        <v>1125978170</v>
      </c>
      <c r="D65" s="1" t="s">
        <v>49</v>
      </c>
      <c r="E65" s="1" t="s">
        <v>22</v>
      </c>
      <c r="F65" s="1">
        <v>10</v>
      </c>
      <c r="G65" s="1" t="s">
        <v>60</v>
      </c>
      <c r="H65" s="1" t="s">
        <v>61</v>
      </c>
      <c r="I65" s="1" t="s">
        <v>477</v>
      </c>
      <c r="J65" s="1" t="s">
        <v>395</v>
      </c>
      <c r="K65" s="1" t="s">
        <v>429</v>
      </c>
      <c r="L65" s="1" t="s">
        <v>478</v>
      </c>
    </row>
    <row r="66" spans="1:12" x14ac:dyDescent="0.25">
      <c r="A66" s="1">
        <v>3</v>
      </c>
      <c r="B66" s="1" t="s">
        <v>112</v>
      </c>
      <c r="C66" s="1">
        <v>1034517155</v>
      </c>
      <c r="D66" s="1" t="s">
        <v>21</v>
      </c>
      <c r="E66" s="1" t="s">
        <v>113</v>
      </c>
      <c r="F66" s="1">
        <v>9</v>
      </c>
      <c r="G66" s="1" t="s">
        <v>114</v>
      </c>
      <c r="H66" s="1" t="s">
        <v>115</v>
      </c>
      <c r="I66" s="1" t="s">
        <v>479</v>
      </c>
      <c r="J66" s="1" t="s">
        <v>395</v>
      </c>
      <c r="K66" s="1" t="s">
        <v>432</v>
      </c>
      <c r="L66" s="1" t="s">
        <v>480</v>
      </c>
    </row>
    <row r="67" spans="1:12" x14ac:dyDescent="0.25">
      <c r="A67" s="1">
        <v>4</v>
      </c>
      <c r="B67" s="1" t="s">
        <v>129</v>
      </c>
      <c r="C67" s="1">
        <v>1013261327</v>
      </c>
      <c r="D67" s="1" t="s">
        <v>49</v>
      </c>
      <c r="E67" s="1" t="s">
        <v>130</v>
      </c>
      <c r="F67" s="1">
        <v>9</v>
      </c>
      <c r="G67" s="1" t="s">
        <v>131</v>
      </c>
      <c r="H67" s="1" t="s">
        <v>132</v>
      </c>
      <c r="I67" s="1" t="s">
        <v>481</v>
      </c>
      <c r="J67" s="1" t="s">
        <v>395</v>
      </c>
      <c r="K67" s="1" t="s">
        <v>435</v>
      </c>
      <c r="L67" s="1" t="s">
        <v>482</v>
      </c>
    </row>
    <row r="68" spans="1:12" x14ac:dyDescent="0.25">
      <c r="A68" s="1">
        <v>5</v>
      </c>
      <c r="B68" s="1" t="s">
        <v>167</v>
      </c>
      <c r="C68" s="1">
        <v>1027401950</v>
      </c>
      <c r="D68" s="1" t="s">
        <v>21</v>
      </c>
      <c r="E68" s="1" t="s">
        <v>163</v>
      </c>
      <c r="F68" s="1">
        <v>10</v>
      </c>
      <c r="G68" s="1" t="s">
        <v>168</v>
      </c>
      <c r="H68" s="1" t="s">
        <v>169</v>
      </c>
      <c r="I68" s="1" t="s">
        <v>483</v>
      </c>
      <c r="J68" s="1" t="s">
        <v>395</v>
      </c>
      <c r="K68" s="1" t="s">
        <v>438</v>
      </c>
      <c r="L68" s="1" t="s">
        <v>484</v>
      </c>
    </row>
    <row r="69" spans="1:12" x14ac:dyDescent="0.25">
      <c r="A69" s="1">
        <v>6</v>
      </c>
      <c r="B69" s="1" t="s">
        <v>205</v>
      </c>
      <c r="C69" s="1">
        <v>1010961769</v>
      </c>
      <c r="D69" s="1" t="s">
        <v>49</v>
      </c>
      <c r="E69" s="1" t="s">
        <v>192</v>
      </c>
      <c r="F69" s="1">
        <v>10</v>
      </c>
      <c r="G69" s="1" t="s">
        <v>206</v>
      </c>
      <c r="H69" s="1" t="s">
        <v>207</v>
      </c>
      <c r="I69" s="1" t="s">
        <v>485</v>
      </c>
      <c r="J69" s="1" t="s">
        <v>395</v>
      </c>
      <c r="K69" s="1" t="s">
        <v>441</v>
      </c>
      <c r="L69" s="1" t="s">
        <v>486</v>
      </c>
    </row>
    <row r="70" spans="1:12" x14ac:dyDescent="0.25">
      <c r="A70" s="1">
        <v>7</v>
      </c>
      <c r="B70" s="1" t="s">
        <v>243</v>
      </c>
      <c r="C70" s="1">
        <v>1016942562</v>
      </c>
      <c r="D70" s="1" t="s">
        <v>21</v>
      </c>
      <c r="E70" s="1" t="s">
        <v>240</v>
      </c>
      <c r="F70" s="1">
        <v>11</v>
      </c>
      <c r="G70" s="1" t="s">
        <v>244</v>
      </c>
      <c r="H70" s="1" t="s">
        <v>245</v>
      </c>
      <c r="I70" s="1" t="s">
        <v>487</v>
      </c>
      <c r="J70" s="1" t="s">
        <v>395</v>
      </c>
      <c r="K70" s="1" t="s">
        <v>444</v>
      </c>
      <c r="L70" s="1" t="s">
        <v>488</v>
      </c>
    </row>
    <row r="71" spans="1:12" x14ac:dyDescent="0.25">
      <c r="A71" s="1">
        <v>8</v>
      </c>
      <c r="B71" s="1" t="s">
        <v>272</v>
      </c>
      <c r="C71" s="1">
        <v>1016727491</v>
      </c>
      <c r="D71" s="1" t="s">
        <v>49</v>
      </c>
      <c r="E71" s="1" t="s">
        <v>240</v>
      </c>
      <c r="F71" s="1">
        <v>10</v>
      </c>
      <c r="G71" s="1" t="s">
        <v>273</v>
      </c>
      <c r="H71" s="1" t="s">
        <v>274</v>
      </c>
      <c r="I71" s="1" t="s">
        <v>489</v>
      </c>
      <c r="J71" s="1" t="s">
        <v>395</v>
      </c>
      <c r="K71" s="1" t="s">
        <v>447</v>
      </c>
      <c r="L71" s="1" t="s">
        <v>490</v>
      </c>
    </row>
    <row r="72" spans="1:12" x14ac:dyDescent="0.25">
      <c r="A72" s="1">
        <v>9</v>
      </c>
      <c r="B72" s="1" t="s">
        <v>310</v>
      </c>
      <c r="C72" s="1">
        <v>1013263101</v>
      </c>
      <c r="D72" s="1" t="s">
        <v>21</v>
      </c>
      <c r="E72" s="1" t="s">
        <v>301</v>
      </c>
      <c r="F72" s="1">
        <v>9</v>
      </c>
      <c r="G72" s="1" t="s">
        <v>311</v>
      </c>
      <c r="H72" s="1" t="s">
        <v>312</v>
      </c>
      <c r="I72" s="1" t="s">
        <v>491</v>
      </c>
      <c r="J72" s="1" t="s">
        <v>395</v>
      </c>
      <c r="K72" s="1" t="s">
        <v>450</v>
      </c>
      <c r="L72" s="1" t="s">
        <v>492</v>
      </c>
    </row>
    <row r="73" spans="1:12" x14ac:dyDescent="0.25">
      <c r="A73" s="1">
        <v>10</v>
      </c>
      <c r="B73" s="1" t="s">
        <v>338</v>
      </c>
      <c r="C73" s="1">
        <v>1092535212</v>
      </c>
      <c r="D73" s="1" t="s">
        <v>49</v>
      </c>
      <c r="E73" s="1" t="s">
        <v>316</v>
      </c>
      <c r="F73" s="1">
        <v>9</v>
      </c>
      <c r="G73" s="1" t="s">
        <v>339</v>
      </c>
      <c r="H73" s="1" t="s">
        <v>340</v>
      </c>
      <c r="I73" s="1" t="s">
        <v>493</v>
      </c>
      <c r="J73" s="1" t="s">
        <v>395</v>
      </c>
      <c r="K73" s="1" t="s">
        <v>453</v>
      </c>
      <c r="L73" s="1" t="s">
        <v>494</v>
      </c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 t="s">
        <v>660</v>
      </c>
      <c r="B77" s="1" t="s">
        <v>661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 t="s">
        <v>366</v>
      </c>
      <c r="B78" s="1">
        <v>5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 t="s">
        <v>662</v>
      </c>
      <c r="B79" s="1" t="str">
        <f>IF('03 - Section Leaders'!D6='06 - Section Assigment'!$B$78, INDEX(Table3[NAME],MATCH('06 - Section Assigment'!$B$78, Table3[SECTION],0)),-1)</f>
        <v>CARLOS RAMÍREZ MARTÍNEZ</v>
      </c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 t="s">
        <v>368</v>
      </c>
      <c r="B80" s="1" t="str">
        <f>IF('03 - Section Leaders'!D6='06 - Section Assigment'!$B$78, INDEX(Table3[EMAIL],MATCH('06 - Section Assigment'!$B$78, Table3[SECTION],0)),-1)</f>
        <v>c.ramirezm@uniandes.edu.co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 t="s">
        <v>366</v>
      </c>
      <c r="B82" s="1" t="s">
        <v>663</v>
      </c>
      <c r="C82" s="1" t="s">
        <v>664</v>
      </c>
      <c r="D82" s="1" t="s">
        <v>665</v>
      </c>
      <c r="E82" s="1" t="s">
        <v>666</v>
      </c>
      <c r="F82" s="1" t="s">
        <v>667</v>
      </c>
      <c r="G82" s="1" t="s">
        <v>368</v>
      </c>
      <c r="H82" s="1" t="s">
        <v>668</v>
      </c>
      <c r="I82" s="1" t="s">
        <v>390</v>
      </c>
      <c r="J82" s="1" t="s">
        <v>391</v>
      </c>
      <c r="K82" s="1" t="s">
        <v>392</v>
      </c>
      <c r="L82" s="1" t="s">
        <v>393</v>
      </c>
    </row>
    <row r="83" spans="1:12" x14ac:dyDescent="0.25">
      <c r="A83" s="1">
        <v>1</v>
      </c>
      <c r="B83" s="1" t="s">
        <v>40</v>
      </c>
      <c r="C83" s="1">
        <v>1021633354</v>
      </c>
      <c r="D83" s="1" t="s">
        <v>21</v>
      </c>
      <c r="E83" s="1" t="s">
        <v>22</v>
      </c>
      <c r="F83" s="1">
        <v>10</v>
      </c>
      <c r="G83" s="1" t="s">
        <v>41</v>
      </c>
      <c r="H83" s="1" t="s">
        <v>42</v>
      </c>
      <c r="I83" s="1" t="s">
        <v>495</v>
      </c>
      <c r="J83" s="1" t="s">
        <v>395</v>
      </c>
      <c r="K83" s="1" t="s">
        <v>396</v>
      </c>
      <c r="L83" s="1" t="s">
        <v>496</v>
      </c>
    </row>
    <row r="84" spans="1:12" x14ac:dyDescent="0.25">
      <c r="A84" s="1">
        <v>2</v>
      </c>
      <c r="B84" s="1" t="s">
        <v>74</v>
      </c>
      <c r="C84" s="1">
        <v>1025530828</v>
      </c>
      <c r="D84" s="1" t="s">
        <v>49</v>
      </c>
      <c r="E84" s="1" t="s">
        <v>63</v>
      </c>
      <c r="F84" s="1">
        <v>11</v>
      </c>
      <c r="G84" s="1" t="s">
        <v>75</v>
      </c>
      <c r="H84" s="1" t="s">
        <v>76</v>
      </c>
      <c r="I84" s="1" t="s">
        <v>497</v>
      </c>
      <c r="J84" s="1" t="s">
        <v>395</v>
      </c>
      <c r="K84" s="1" t="s">
        <v>399</v>
      </c>
      <c r="L84" s="1" t="s">
        <v>498</v>
      </c>
    </row>
    <row r="85" spans="1:12" x14ac:dyDescent="0.25">
      <c r="A85" s="1">
        <v>3</v>
      </c>
      <c r="B85" s="1" t="s">
        <v>117</v>
      </c>
      <c r="C85" s="1">
        <v>1010962618</v>
      </c>
      <c r="D85" s="1" t="s">
        <v>21</v>
      </c>
      <c r="E85" s="1" t="s">
        <v>118</v>
      </c>
      <c r="F85" s="1">
        <v>10</v>
      </c>
      <c r="G85" s="1" t="s">
        <v>119</v>
      </c>
      <c r="H85" s="1" t="s">
        <v>120</v>
      </c>
      <c r="I85" s="1" t="s">
        <v>499</v>
      </c>
      <c r="J85" s="1" t="s">
        <v>395</v>
      </c>
      <c r="K85" s="1" t="s">
        <v>402</v>
      </c>
      <c r="L85" s="1" t="s">
        <v>500</v>
      </c>
    </row>
    <row r="86" spans="1:12" x14ac:dyDescent="0.25">
      <c r="A86" s="1">
        <v>4</v>
      </c>
      <c r="B86" s="1" t="s">
        <v>133</v>
      </c>
      <c r="C86" s="1">
        <v>1014859783</v>
      </c>
      <c r="D86" s="1" t="s">
        <v>49</v>
      </c>
      <c r="E86" s="1" t="s">
        <v>130</v>
      </c>
      <c r="F86" s="1">
        <v>9</v>
      </c>
      <c r="G86" s="1" t="s">
        <v>134</v>
      </c>
      <c r="H86" s="1" t="s">
        <v>135</v>
      </c>
      <c r="I86" s="1" t="s">
        <v>501</v>
      </c>
      <c r="J86" s="1" t="s">
        <v>395</v>
      </c>
      <c r="K86" s="1" t="s">
        <v>405</v>
      </c>
      <c r="L86" s="1" t="s">
        <v>502</v>
      </c>
    </row>
    <row r="87" spans="1:12" x14ac:dyDescent="0.25">
      <c r="A87" s="1">
        <v>5</v>
      </c>
      <c r="B87" s="1" t="s">
        <v>179</v>
      </c>
      <c r="C87" s="1">
        <v>1023082929</v>
      </c>
      <c r="D87" s="1" t="s">
        <v>21</v>
      </c>
      <c r="E87" s="1" t="s">
        <v>180</v>
      </c>
      <c r="F87" s="1">
        <v>10</v>
      </c>
      <c r="G87" s="1" t="s">
        <v>181</v>
      </c>
      <c r="H87" s="1" t="s">
        <v>182</v>
      </c>
      <c r="I87" s="1" t="s">
        <v>503</v>
      </c>
      <c r="J87" s="1" t="s">
        <v>395</v>
      </c>
      <c r="K87" s="1" t="s">
        <v>408</v>
      </c>
      <c r="L87" s="1" t="s">
        <v>504</v>
      </c>
    </row>
    <row r="88" spans="1:12" x14ac:dyDescent="0.25">
      <c r="A88" s="1">
        <v>6</v>
      </c>
      <c r="B88" s="1" t="s">
        <v>208</v>
      </c>
      <c r="C88" s="1">
        <v>1028480296</v>
      </c>
      <c r="D88" s="1" t="s">
        <v>49</v>
      </c>
      <c r="E88" s="1" t="s">
        <v>209</v>
      </c>
      <c r="F88" s="1">
        <v>11</v>
      </c>
      <c r="G88" s="1" t="s">
        <v>210</v>
      </c>
      <c r="H88" s="1" t="s">
        <v>211</v>
      </c>
      <c r="I88" s="1" t="s">
        <v>505</v>
      </c>
      <c r="J88" s="1" t="s">
        <v>395</v>
      </c>
      <c r="K88" s="1" t="s">
        <v>411</v>
      </c>
      <c r="L88" s="1" t="s">
        <v>506</v>
      </c>
    </row>
    <row r="89" spans="1:12" x14ac:dyDescent="0.25">
      <c r="A89" s="1">
        <v>7</v>
      </c>
      <c r="B89" s="1" t="s">
        <v>246</v>
      </c>
      <c r="C89" s="1">
        <v>1028480283</v>
      </c>
      <c r="D89" s="1" t="s">
        <v>21</v>
      </c>
      <c r="E89" s="1" t="s">
        <v>240</v>
      </c>
      <c r="F89" s="1">
        <v>11</v>
      </c>
      <c r="G89" s="1"/>
      <c r="H89" s="1" t="s">
        <v>247</v>
      </c>
      <c r="I89" s="1" t="s">
        <v>507</v>
      </c>
      <c r="J89" s="1" t="s">
        <v>395</v>
      </c>
      <c r="K89" s="1" t="s">
        <v>414</v>
      </c>
      <c r="L89" s="1" t="s">
        <v>508</v>
      </c>
    </row>
    <row r="90" spans="1:12" x14ac:dyDescent="0.25">
      <c r="A90" s="1">
        <v>8</v>
      </c>
      <c r="B90" s="1" t="s">
        <v>275</v>
      </c>
      <c r="C90" s="1">
        <v>1031808938</v>
      </c>
      <c r="D90" s="1" t="s">
        <v>49</v>
      </c>
      <c r="E90" s="1" t="s">
        <v>240</v>
      </c>
      <c r="F90" s="1">
        <v>10</v>
      </c>
      <c r="G90" s="1" t="s">
        <v>276</v>
      </c>
      <c r="H90" s="1" t="s">
        <v>277</v>
      </c>
      <c r="I90" s="1" t="s">
        <v>509</v>
      </c>
      <c r="J90" s="1" t="s">
        <v>395</v>
      </c>
      <c r="K90" s="1" t="s">
        <v>417</v>
      </c>
      <c r="L90" s="1" t="s">
        <v>510</v>
      </c>
    </row>
    <row r="91" spans="1:12" x14ac:dyDescent="0.25">
      <c r="A91" s="1">
        <v>9</v>
      </c>
      <c r="B91" s="1" t="s">
        <v>315</v>
      </c>
      <c r="C91" s="1">
        <v>1062430749</v>
      </c>
      <c r="D91" s="1" t="s">
        <v>21</v>
      </c>
      <c r="E91" s="1" t="s">
        <v>316</v>
      </c>
      <c r="F91" s="1">
        <v>11</v>
      </c>
      <c r="G91" s="1" t="s">
        <v>317</v>
      </c>
      <c r="H91" s="1" t="s">
        <v>318</v>
      </c>
      <c r="I91" s="1" t="s">
        <v>511</v>
      </c>
      <c r="J91" s="1" t="s">
        <v>395</v>
      </c>
      <c r="K91" s="1" t="s">
        <v>420</v>
      </c>
      <c r="L91" s="1" t="s">
        <v>512</v>
      </c>
    </row>
    <row r="92" spans="1:12" x14ac:dyDescent="0.25">
      <c r="A92" s="1">
        <v>10</v>
      </c>
      <c r="B92" s="1" t="s">
        <v>341</v>
      </c>
      <c r="C92" s="1">
        <v>1034280245</v>
      </c>
      <c r="D92" s="1" t="s">
        <v>49</v>
      </c>
      <c r="E92" s="1" t="s">
        <v>342</v>
      </c>
      <c r="F92" s="1">
        <v>11</v>
      </c>
      <c r="G92" s="1"/>
      <c r="H92" s="1" t="s">
        <v>344</v>
      </c>
      <c r="I92" s="1" t="s">
        <v>513</v>
      </c>
      <c r="J92" s="1" t="s">
        <v>395</v>
      </c>
      <c r="K92" s="1" t="s">
        <v>423</v>
      </c>
      <c r="L92" s="1" t="s">
        <v>514</v>
      </c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 t="s">
        <v>660</v>
      </c>
      <c r="B96" s="1" t="s">
        <v>661</v>
      </c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 t="s">
        <v>366</v>
      </c>
      <c r="B97" s="1">
        <v>6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 t="s">
        <v>662</v>
      </c>
      <c r="B98" s="1" t="str">
        <f>IF('03 - Section Leaders'!D7='06 - Section Assigment'!$B$97, INDEX(Table3[NAME],MATCH('06 - Section Assigment'!$B$97, Table3[SECTION],0)),-1)</f>
        <v>JUAN DIEGO LUGO</v>
      </c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 t="s">
        <v>368</v>
      </c>
      <c r="B99" s="1" t="str">
        <f>IF('03 - Section Leaders'!D7='06 - Section Assigment'!$B$97, INDEX(Table3[EMAIL],MATCH('06 - Section Assigment'!$B$97, Table3[SECTION],0)),-1)</f>
        <v>jd.lugo@uniandes.edu.co</v>
      </c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 t="s">
        <v>366</v>
      </c>
      <c r="B101" s="1" t="s">
        <v>663</v>
      </c>
      <c r="C101" s="1" t="s">
        <v>664</v>
      </c>
      <c r="D101" s="1" t="s">
        <v>665</v>
      </c>
      <c r="E101" s="1" t="s">
        <v>666</v>
      </c>
      <c r="F101" s="1" t="s">
        <v>667</v>
      </c>
      <c r="G101" s="1" t="s">
        <v>368</v>
      </c>
      <c r="H101" s="1" t="s">
        <v>668</v>
      </c>
      <c r="I101" s="1" t="s">
        <v>390</v>
      </c>
      <c r="J101" s="1" t="s">
        <v>391</v>
      </c>
      <c r="K101" s="1" t="s">
        <v>392</v>
      </c>
      <c r="L101" s="1" t="s">
        <v>393</v>
      </c>
    </row>
    <row r="102" spans="1:12" x14ac:dyDescent="0.25">
      <c r="A102" s="1">
        <v>1</v>
      </c>
      <c r="B102" s="1" t="s">
        <v>44</v>
      </c>
      <c r="C102" s="1">
        <v>1016912230</v>
      </c>
      <c r="D102" s="1" t="s">
        <v>21</v>
      </c>
      <c r="E102" s="1" t="s">
        <v>22</v>
      </c>
      <c r="F102" s="1">
        <v>10</v>
      </c>
      <c r="G102" s="1" t="s">
        <v>45</v>
      </c>
      <c r="H102" s="1" t="s">
        <v>46</v>
      </c>
      <c r="I102" s="1" t="s">
        <v>515</v>
      </c>
      <c r="J102" s="1" t="s">
        <v>395</v>
      </c>
      <c r="K102" s="1" t="s">
        <v>426</v>
      </c>
      <c r="L102" s="1" t="s">
        <v>516</v>
      </c>
    </row>
    <row r="103" spans="1:12" x14ac:dyDescent="0.25">
      <c r="A103" s="1">
        <v>2</v>
      </c>
      <c r="B103" s="1" t="s">
        <v>78</v>
      </c>
      <c r="C103" s="1">
        <v>1026556326</v>
      </c>
      <c r="D103" s="1" t="s">
        <v>49</v>
      </c>
      <c r="E103" s="1" t="s">
        <v>63</v>
      </c>
      <c r="F103" s="1">
        <v>11</v>
      </c>
      <c r="G103" s="1"/>
      <c r="H103" s="1" t="s">
        <v>79</v>
      </c>
      <c r="I103" s="1" t="s">
        <v>517</v>
      </c>
      <c r="J103" s="1" t="s">
        <v>395</v>
      </c>
      <c r="K103" s="1" t="s">
        <v>429</v>
      </c>
      <c r="L103" s="1" t="s">
        <v>518</v>
      </c>
    </row>
    <row r="104" spans="1:12" x14ac:dyDescent="0.25">
      <c r="A104" s="1">
        <v>3</v>
      </c>
      <c r="B104" s="1" t="s">
        <v>121</v>
      </c>
      <c r="C104" s="1">
        <v>1021397966</v>
      </c>
      <c r="D104" s="1" t="s">
        <v>21</v>
      </c>
      <c r="E104" s="1" t="s">
        <v>118</v>
      </c>
      <c r="F104" s="1">
        <v>10</v>
      </c>
      <c r="G104" s="1" t="s">
        <v>122</v>
      </c>
      <c r="H104" s="1" t="s">
        <v>123</v>
      </c>
      <c r="I104" s="1" t="s">
        <v>519</v>
      </c>
      <c r="J104" s="1" t="s">
        <v>395</v>
      </c>
      <c r="K104" s="1" t="s">
        <v>432</v>
      </c>
      <c r="L104" s="1" t="s">
        <v>520</v>
      </c>
    </row>
    <row r="105" spans="1:12" x14ac:dyDescent="0.25">
      <c r="A105" s="1">
        <v>4</v>
      </c>
      <c r="B105" s="1" t="s">
        <v>137</v>
      </c>
      <c r="C105" s="1">
        <v>1016912400</v>
      </c>
      <c r="D105" s="1" t="s">
        <v>49</v>
      </c>
      <c r="E105" s="1" t="s">
        <v>130</v>
      </c>
      <c r="F105" s="1">
        <v>10</v>
      </c>
      <c r="G105" s="1" t="s">
        <v>138</v>
      </c>
      <c r="H105" s="1" t="s">
        <v>139</v>
      </c>
      <c r="I105" s="1" t="s">
        <v>521</v>
      </c>
      <c r="J105" s="1" t="s">
        <v>395</v>
      </c>
      <c r="K105" s="1" t="s">
        <v>435</v>
      </c>
      <c r="L105" s="1" t="s">
        <v>522</v>
      </c>
    </row>
    <row r="106" spans="1:12" x14ac:dyDescent="0.25">
      <c r="A106" s="1">
        <v>5</v>
      </c>
      <c r="B106" s="1" t="s">
        <v>183</v>
      </c>
      <c r="C106" s="1">
        <v>1021633970</v>
      </c>
      <c r="D106" s="1" t="s">
        <v>21</v>
      </c>
      <c r="E106" s="1" t="s">
        <v>180</v>
      </c>
      <c r="F106" s="1">
        <v>9</v>
      </c>
      <c r="G106" s="1" t="s">
        <v>184</v>
      </c>
      <c r="H106" s="1" t="s">
        <v>185</v>
      </c>
      <c r="I106" s="1" t="s">
        <v>523</v>
      </c>
      <c r="J106" s="1" t="s">
        <v>395</v>
      </c>
      <c r="K106" s="1" t="s">
        <v>438</v>
      </c>
      <c r="L106" s="1" t="s">
        <v>524</v>
      </c>
    </row>
    <row r="107" spans="1:12" x14ac:dyDescent="0.25">
      <c r="A107" s="1">
        <v>6</v>
      </c>
      <c r="B107" s="1" t="s">
        <v>213</v>
      </c>
      <c r="C107" s="1">
        <v>1024478736</v>
      </c>
      <c r="D107" s="1" t="s">
        <v>49</v>
      </c>
      <c r="E107" s="1" t="s">
        <v>209</v>
      </c>
      <c r="F107" s="1">
        <v>11</v>
      </c>
      <c r="G107" s="1" t="s">
        <v>214</v>
      </c>
      <c r="H107" s="1" t="s">
        <v>215</v>
      </c>
      <c r="I107" s="1" t="s">
        <v>525</v>
      </c>
      <c r="J107" s="1" t="s">
        <v>395</v>
      </c>
      <c r="K107" s="1" t="s">
        <v>441</v>
      </c>
      <c r="L107" s="1" t="s">
        <v>526</v>
      </c>
    </row>
    <row r="108" spans="1:12" x14ac:dyDescent="0.25">
      <c r="A108" s="1">
        <v>7</v>
      </c>
      <c r="B108" s="1" t="s">
        <v>248</v>
      </c>
      <c r="C108" s="1">
        <v>104396278</v>
      </c>
      <c r="D108" s="1" t="s">
        <v>21</v>
      </c>
      <c r="E108" s="1" t="s">
        <v>240</v>
      </c>
      <c r="F108" s="1">
        <v>11</v>
      </c>
      <c r="G108" s="1" t="s">
        <v>249</v>
      </c>
      <c r="H108" s="1" t="s">
        <v>250</v>
      </c>
      <c r="I108" s="1" t="s">
        <v>527</v>
      </c>
      <c r="J108" s="1" t="s">
        <v>395</v>
      </c>
      <c r="K108" s="1" t="s">
        <v>444</v>
      </c>
      <c r="L108" s="1" t="s">
        <v>528</v>
      </c>
    </row>
    <row r="109" spans="1:12" x14ac:dyDescent="0.25">
      <c r="A109" s="1">
        <v>8</v>
      </c>
      <c r="B109" s="1" t="s">
        <v>278</v>
      </c>
      <c r="C109" s="1">
        <v>1029142614</v>
      </c>
      <c r="D109" s="1" t="s">
        <v>49</v>
      </c>
      <c r="E109" s="1" t="s">
        <v>240</v>
      </c>
      <c r="F109" s="1">
        <v>10</v>
      </c>
      <c r="G109" s="1" t="s">
        <v>279</v>
      </c>
      <c r="H109" s="1" t="s">
        <v>279</v>
      </c>
      <c r="I109" s="1" t="s">
        <v>529</v>
      </c>
      <c r="J109" s="1" t="s">
        <v>395</v>
      </c>
      <c r="K109" s="1" t="s">
        <v>447</v>
      </c>
      <c r="L109" s="1" t="s">
        <v>530</v>
      </c>
    </row>
    <row r="110" spans="1:12" x14ac:dyDescent="0.25">
      <c r="A110" s="1">
        <v>9</v>
      </c>
      <c r="B110" s="1" t="s">
        <v>320</v>
      </c>
      <c r="C110" s="1">
        <v>1013111387</v>
      </c>
      <c r="D110" s="1" t="s">
        <v>21</v>
      </c>
      <c r="E110" s="1" t="s">
        <v>316</v>
      </c>
      <c r="F110" s="1">
        <v>10</v>
      </c>
      <c r="G110" s="1" t="s">
        <v>321</v>
      </c>
      <c r="H110" s="1" t="s">
        <v>322</v>
      </c>
      <c r="I110" s="1" t="s">
        <v>531</v>
      </c>
      <c r="J110" s="1" t="s">
        <v>395</v>
      </c>
      <c r="K110" s="1" t="s">
        <v>450</v>
      </c>
      <c r="L110" s="1" t="s">
        <v>532</v>
      </c>
    </row>
    <row r="111" spans="1:12" x14ac:dyDescent="0.25">
      <c r="A111" s="1">
        <v>10</v>
      </c>
      <c r="B111" s="1" t="s">
        <v>346</v>
      </c>
      <c r="C111" s="1">
        <v>774042</v>
      </c>
      <c r="D111" s="1" t="s">
        <v>49</v>
      </c>
      <c r="E111" s="1" t="s">
        <v>342</v>
      </c>
      <c r="F111" s="1">
        <v>11</v>
      </c>
      <c r="G111" s="1"/>
      <c r="H111" s="1" t="s">
        <v>348</v>
      </c>
      <c r="I111" s="1" t="s">
        <v>533</v>
      </c>
      <c r="J111" s="1" t="s">
        <v>395</v>
      </c>
      <c r="K111" s="1" t="s">
        <v>453</v>
      </c>
      <c r="L111" s="1" t="s">
        <v>534</v>
      </c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 t="s">
        <v>660</v>
      </c>
      <c r="B115" s="1" t="s">
        <v>661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 t="s">
        <v>366</v>
      </c>
      <c r="B116" s="1">
        <v>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 t="s">
        <v>662</v>
      </c>
      <c r="B117" s="1" t="str">
        <f>IF('03 - Section Leaders'!D8='06 - Section Assigment'!$B$116, INDEX(Table3[NAME],MATCH('06 - Section Assigment'!$B$116, Table3[SECTION],0)),-1)</f>
        <v>DANIEL ARANGO CRUZ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 t="s">
        <v>368</v>
      </c>
      <c r="B118" s="1" t="str">
        <f>IF('03 - Section Leaders'!D8='06 - Section Assigment'!$B$116, INDEX(Table3[EMAIL],MATCH('06 - Section Assigment'!$B$116, Table3[SECTION],0)),-1)</f>
        <v>d.arangoc2@uniandes.edu.co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 t="s">
        <v>366</v>
      </c>
      <c r="B120" s="1" t="s">
        <v>663</v>
      </c>
      <c r="C120" s="1" t="s">
        <v>664</v>
      </c>
      <c r="D120" s="1" t="s">
        <v>665</v>
      </c>
      <c r="E120" s="1" t="s">
        <v>666</v>
      </c>
      <c r="F120" s="1" t="s">
        <v>667</v>
      </c>
      <c r="G120" s="1" t="s">
        <v>368</v>
      </c>
      <c r="H120" s="1" t="s">
        <v>668</v>
      </c>
      <c r="I120" s="1" t="s">
        <v>390</v>
      </c>
      <c r="J120" s="1" t="s">
        <v>391</v>
      </c>
      <c r="K120" s="1" t="s">
        <v>392</v>
      </c>
      <c r="L120" s="1" t="s">
        <v>393</v>
      </c>
    </row>
    <row r="121" spans="1:12" x14ac:dyDescent="0.25">
      <c r="A121" s="1">
        <v>1</v>
      </c>
      <c r="B121" s="1" t="s">
        <v>62</v>
      </c>
      <c r="C121" s="1">
        <v>1034398511</v>
      </c>
      <c r="D121" s="1" t="s">
        <v>21</v>
      </c>
      <c r="E121" s="1" t="s">
        <v>63</v>
      </c>
      <c r="F121" s="1">
        <v>11</v>
      </c>
      <c r="G121" s="1"/>
      <c r="H121" s="1" t="s">
        <v>64</v>
      </c>
      <c r="I121" s="1" t="s">
        <v>535</v>
      </c>
      <c r="J121" s="1" t="s">
        <v>395</v>
      </c>
      <c r="K121" s="1" t="s">
        <v>396</v>
      </c>
      <c r="L121" s="1" t="s">
        <v>536</v>
      </c>
    </row>
    <row r="122" spans="1:12" x14ac:dyDescent="0.25">
      <c r="A122" s="1">
        <v>2</v>
      </c>
      <c r="B122" s="1" t="s">
        <v>85</v>
      </c>
      <c r="C122" s="1">
        <v>1011092029</v>
      </c>
      <c r="D122" s="1" t="s">
        <v>49</v>
      </c>
      <c r="E122" s="1" t="s">
        <v>63</v>
      </c>
      <c r="F122" s="1">
        <v>11</v>
      </c>
      <c r="G122" s="1" t="s">
        <v>86</v>
      </c>
      <c r="H122" s="1" t="s">
        <v>87</v>
      </c>
      <c r="I122" s="1" t="s">
        <v>537</v>
      </c>
      <c r="J122" s="1" t="s">
        <v>395</v>
      </c>
      <c r="K122" s="1" t="s">
        <v>399</v>
      </c>
      <c r="L122" s="1" t="s">
        <v>538</v>
      </c>
    </row>
    <row r="123" spans="1:12" x14ac:dyDescent="0.25">
      <c r="A123" s="1">
        <v>3</v>
      </c>
      <c r="B123" s="1" t="s">
        <v>124</v>
      </c>
      <c r="C123" s="1">
        <v>1033097945</v>
      </c>
      <c r="D123" s="1" t="s">
        <v>21</v>
      </c>
      <c r="E123" s="1" t="s">
        <v>118</v>
      </c>
      <c r="F123" s="1">
        <v>10</v>
      </c>
      <c r="G123" s="1" t="s">
        <v>125</v>
      </c>
      <c r="H123" s="1" t="s">
        <v>126</v>
      </c>
      <c r="I123" s="1" t="s">
        <v>539</v>
      </c>
      <c r="J123" s="1" t="s">
        <v>395</v>
      </c>
      <c r="K123" s="1" t="s">
        <v>402</v>
      </c>
      <c r="L123" s="1" t="s">
        <v>540</v>
      </c>
    </row>
    <row r="124" spans="1:12" x14ac:dyDescent="0.25">
      <c r="A124" s="1">
        <v>4</v>
      </c>
      <c r="B124" s="1" t="s">
        <v>140</v>
      </c>
      <c r="C124" s="1">
        <v>1023082860</v>
      </c>
      <c r="D124" s="1" t="s">
        <v>49</v>
      </c>
      <c r="E124" s="1" t="s">
        <v>130</v>
      </c>
      <c r="F124" s="1">
        <v>10</v>
      </c>
      <c r="G124" s="1" t="s">
        <v>141</v>
      </c>
      <c r="H124" s="1" t="s">
        <v>142</v>
      </c>
      <c r="I124" s="1" t="s">
        <v>541</v>
      </c>
      <c r="J124" s="1" t="s">
        <v>395</v>
      </c>
      <c r="K124" s="1" t="s">
        <v>405</v>
      </c>
      <c r="L124" s="1" t="s">
        <v>542</v>
      </c>
    </row>
    <row r="125" spans="1:12" x14ac:dyDescent="0.25">
      <c r="A125" s="1">
        <v>5</v>
      </c>
      <c r="B125" s="1" t="s">
        <v>191</v>
      </c>
      <c r="C125" s="1">
        <v>1034517162</v>
      </c>
      <c r="D125" s="1" t="s">
        <v>21</v>
      </c>
      <c r="E125" s="1" t="s">
        <v>192</v>
      </c>
      <c r="F125" s="1">
        <v>11</v>
      </c>
      <c r="G125" s="1" t="s">
        <v>193</v>
      </c>
      <c r="H125" s="1" t="s">
        <v>194</v>
      </c>
      <c r="I125" s="1" t="s">
        <v>543</v>
      </c>
      <c r="J125" s="1" t="s">
        <v>395</v>
      </c>
      <c r="K125" s="1" t="s">
        <v>408</v>
      </c>
      <c r="L125" s="1" t="s">
        <v>544</v>
      </c>
    </row>
    <row r="126" spans="1:12" x14ac:dyDescent="0.25">
      <c r="A126" s="1">
        <v>6</v>
      </c>
      <c r="B126" s="1" t="s">
        <v>223</v>
      </c>
      <c r="C126" s="1">
        <v>1141314308</v>
      </c>
      <c r="D126" s="1" t="s">
        <v>49</v>
      </c>
      <c r="E126" s="1" t="s">
        <v>209</v>
      </c>
      <c r="F126" s="1">
        <v>11</v>
      </c>
      <c r="G126" s="1" t="s">
        <v>224</v>
      </c>
      <c r="H126" s="1" t="s">
        <v>225</v>
      </c>
      <c r="I126" s="1" t="s">
        <v>545</v>
      </c>
      <c r="J126" s="1" t="s">
        <v>395</v>
      </c>
      <c r="K126" s="1" t="s">
        <v>411</v>
      </c>
      <c r="L126" s="1" t="s">
        <v>546</v>
      </c>
    </row>
    <row r="127" spans="1:12" x14ac:dyDescent="0.25">
      <c r="A127" s="1">
        <v>7</v>
      </c>
      <c r="B127" s="1" t="s">
        <v>251</v>
      </c>
      <c r="C127" s="1">
        <v>1026252173</v>
      </c>
      <c r="D127" s="1" t="s">
        <v>21</v>
      </c>
      <c r="E127" s="1" t="s">
        <v>240</v>
      </c>
      <c r="F127" s="1">
        <v>11</v>
      </c>
      <c r="G127" s="1" t="s">
        <v>252</v>
      </c>
      <c r="H127" s="1" t="s">
        <v>253</v>
      </c>
      <c r="I127" s="1" t="s">
        <v>547</v>
      </c>
      <c r="J127" s="1" t="s">
        <v>395</v>
      </c>
      <c r="K127" s="1" t="s">
        <v>414</v>
      </c>
      <c r="L127" s="1" t="s">
        <v>548</v>
      </c>
    </row>
    <row r="128" spans="1:12" x14ac:dyDescent="0.25">
      <c r="A128" s="1">
        <v>8</v>
      </c>
      <c r="B128" s="1" t="s">
        <v>280</v>
      </c>
      <c r="C128" s="1">
        <v>1023163494</v>
      </c>
      <c r="D128" s="1" t="s">
        <v>49</v>
      </c>
      <c r="E128" s="1" t="s">
        <v>281</v>
      </c>
      <c r="F128" s="1">
        <v>11</v>
      </c>
      <c r="G128" s="1" t="s">
        <v>282</v>
      </c>
      <c r="H128" s="1" t="s">
        <v>283</v>
      </c>
      <c r="I128" s="1" t="s">
        <v>549</v>
      </c>
      <c r="J128" s="1" t="s">
        <v>395</v>
      </c>
      <c r="K128" s="1" t="s">
        <v>417</v>
      </c>
      <c r="L128" s="1" t="s">
        <v>550</v>
      </c>
    </row>
    <row r="129" spans="1:12" x14ac:dyDescent="0.25">
      <c r="A129" s="1">
        <v>9</v>
      </c>
      <c r="B129" s="1" t="s">
        <v>323</v>
      </c>
      <c r="C129" s="1">
        <v>1067163384</v>
      </c>
      <c r="D129" s="1" t="s">
        <v>21</v>
      </c>
      <c r="E129" s="1" t="s">
        <v>316</v>
      </c>
      <c r="F129" s="1">
        <v>10</v>
      </c>
      <c r="G129" s="1" t="s">
        <v>324</v>
      </c>
      <c r="H129" s="1" t="s">
        <v>325</v>
      </c>
      <c r="I129" s="1" t="s">
        <v>551</v>
      </c>
      <c r="J129" s="1" t="s">
        <v>395</v>
      </c>
      <c r="K129" s="1" t="s">
        <v>420</v>
      </c>
      <c r="L129" s="1" t="s">
        <v>552</v>
      </c>
    </row>
    <row r="130" spans="1:12" x14ac:dyDescent="0.25">
      <c r="A130" s="1">
        <v>10</v>
      </c>
      <c r="B130" s="1" t="s">
        <v>349</v>
      </c>
      <c r="C130" s="1">
        <v>101051396</v>
      </c>
      <c r="D130" s="1" t="s">
        <v>49</v>
      </c>
      <c r="E130" s="1" t="s">
        <v>342</v>
      </c>
      <c r="F130" s="1">
        <v>11</v>
      </c>
      <c r="G130" s="1"/>
      <c r="H130" s="1" t="s">
        <v>669</v>
      </c>
      <c r="I130" s="1" t="s">
        <v>553</v>
      </c>
      <c r="J130" s="1" t="s">
        <v>395</v>
      </c>
      <c r="K130" s="1" t="s">
        <v>423</v>
      </c>
      <c r="L130" s="1" t="s">
        <v>554</v>
      </c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 t="s">
        <v>660</v>
      </c>
      <c r="B134" s="1" t="s">
        <v>661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 t="s">
        <v>366</v>
      </c>
      <c r="B135" s="1">
        <v>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 t="s">
        <v>662</v>
      </c>
      <c r="B136" s="1" t="str">
        <f>IF('03 - Section Leaders'!D9='06 - Section Assigment'!$B$135, INDEX(Table3[NAME],MATCH('06 - Section Assigment'!$B$135, Table3[SECTION],0)),-1)</f>
        <v>JAIME TORRES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 t="s">
        <v>368</v>
      </c>
      <c r="B137" s="1" t="str">
        <f>IF('03 - Section Leaders'!D9='06 - Section Assigment'!$B$135, INDEX(Table3[EMAIL],MATCH('06 - Section Assigment'!$B$135, Table3[SECTION],0)),-1)</f>
        <v>j.torres16@uniandes.edu.co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 t="s">
        <v>366</v>
      </c>
      <c r="B139" s="1" t="s">
        <v>663</v>
      </c>
      <c r="C139" s="1" t="s">
        <v>664</v>
      </c>
      <c r="D139" s="1" t="s">
        <v>665</v>
      </c>
      <c r="E139" s="1" t="s">
        <v>666</v>
      </c>
      <c r="F139" s="1" t="s">
        <v>667</v>
      </c>
      <c r="G139" s="1" t="s">
        <v>368</v>
      </c>
      <c r="H139" s="1" t="s">
        <v>668</v>
      </c>
      <c r="I139" s="1" t="s">
        <v>390</v>
      </c>
      <c r="J139" s="1" t="s">
        <v>391</v>
      </c>
      <c r="K139" s="1" t="s">
        <v>392</v>
      </c>
      <c r="L139" s="1" t="s">
        <v>393</v>
      </c>
    </row>
    <row r="140" spans="1:12" x14ac:dyDescent="0.25">
      <c r="A140" s="1">
        <v>1</v>
      </c>
      <c r="B140" s="1" t="s">
        <v>65</v>
      </c>
      <c r="C140" s="1">
        <v>1034398960</v>
      </c>
      <c r="D140" s="1" t="s">
        <v>21</v>
      </c>
      <c r="E140" s="1" t="s">
        <v>63</v>
      </c>
      <c r="F140" s="1">
        <v>11</v>
      </c>
      <c r="G140" s="1"/>
      <c r="H140" s="1" t="s">
        <v>66</v>
      </c>
      <c r="I140" s="1" t="s">
        <v>555</v>
      </c>
      <c r="J140" s="1" t="s">
        <v>395</v>
      </c>
      <c r="K140" s="1" t="s">
        <v>426</v>
      </c>
      <c r="L140" s="1" t="s">
        <v>556</v>
      </c>
    </row>
    <row r="141" spans="1:12" x14ac:dyDescent="0.25">
      <c r="A141" s="1">
        <v>2</v>
      </c>
      <c r="B141" s="1" t="s">
        <v>90</v>
      </c>
      <c r="C141" s="1">
        <v>1011322390</v>
      </c>
      <c r="D141" s="1" t="s">
        <v>49</v>
      </c>
      <c r="E141" s="1" t="s">
        <v>63</v>
      </c>
      <c r="F141" s="1">
        <v>11</v>
      </c>
      <c r="G141" s="1" t="s">
        <v>91</v>
      </c>
      <c r="H141" s="1" t="s">
        <v>92</v>
      </c>
      <c r="I141" s="1" t="s">
        <v>557</v>
      </c>
      <c r="J141" s="1" t="s">
        <v>395</v>
      </c>
      <c r="K141" s="1" t="s">
        <v>429</v>
      </c>
      <c r="L141" s="1" t="s">
        <v>558</v>
      </c>
    </row>
    <row r="142" spans="1:12" x14ac:dyDescent="0.25">
      <c r="A142" s="1">
        <v>3</v>
      </c>
      <c r="B142" s="1" t="s">
        <v>127</v>
      </c>
      <c r="C142" s="1">
        <v>1034516372</v>
      </c>
      <c r="D142" s="1" t="s">
        <v>21</v>
      </c>
      <c r="E142" s="1" t="s">
        <v>118</v>
      </c>
      <c r="F142" s="1">
        <v>11</v>
      </c>
      <c r="G142" s="1" t="s">
        <v>128</v>
      </c>
      <c r="H142" s="1" t="s">
        <v>128</v>
      </c>
      <c r="I142" s="1" t="s">
        <v>559</v>
      </c>
      <c r="J142" s="1" t="s">
        <v>395</v>
      </c>
      <c r="K142" s="1" t="s">
        <v>432</v>
      </c>
      <c r="L142" s="1" t="s">
        <v>560</v>
      </c>
    </row>
    <row r="143" spans="1:12" x14ac:dyDescent="0.25">
      <c r="A143" s="1">
        <v>4</v>
      </c>
      <c r="B143" s="1" t="s">
        <v>143</v>
      </c>
      <c r="C143" s="1">
        <v>1014859784</v>
      </c>
      <c r="D143" s="1" t="s">
        <v>49</v>
      </c>
      <c r="E143" s="1" t="s">
        <v>130</v>
      </c>
      <c r="F143" s="1">
        <v>9</v>
      </c>
      <c r="G143" s="1" t="s">
        <v>144</v>
      </c>
      <c r="H143" s="1" t="s">
        <v>145</v>
      </c>
      <c r="I143" s="1" t="s">
        <v>561</v>
      </c>
      <c r="J143" s="1" t="s">
        <v>395</v>
      </c>
      <c r="K143" s="1" t="s">
        <v>435</v>
      </c>
      <c r="L143" s="1" t="s">
        <v>562</v>
      </c>
    </row>
    <row r="144" spans="1:12" x14ac:dyDescent="0.25">
      <c r="A144" s="1">
        <v>5</v>
      </c>
      <c r="B144" s="1" t="s">
        <v>195</v>
      </c>
      <c r="C144" s="1">
        <v>1027151996</v>
      </c>
      <c r="D144" s="1" t="s">
        <v>21</v>
      </c>
      <c r="E144" s="1" t="s">
        <v>192</v>
      </c>
      <c r="F144" s="1">
        <v>9</v>
      </c>
      <c r="G144" s="1" t="s">
        <v>196</v>
      </c>
      <c r="H144" s="1" t="s">
        <v>197</v>
      </c>
      <c r="I144" s="1" t="s">
        <v>563</v>
      </c>
      <c r="J144" s="1" t="s">
        <v>395</v>
      </c>
      <c r="K144" s="1" t="s">
        <v>438</v>
      </c>
      <c r="L144" s="1" t="s">
        <v>564</v>
      </c>
    </row>
    <row r="145" spans="1:12" x14ac:dyDescent="0.25">
      <c r="A145" s="1">
        <v>6</v>
      </c>
      <c r="B145" s="1" t="s">
        <v>233</v>
      </c>
      <c r="C145" s="1">
        <v>1016595972</v>
      </c>
      <c r="D145" s="1" t="s">
        <v>49</v>
      </c>
      <c r="E145" s="1" t="s">
        <v>209</v>
      </c>
      <c r="F145" s="1">
        <v>10</v>
      </c>
      <c r="G145" s="1" t="s">
        <v>234</v>
      </c>
      <c r="H145" s="1" t="s">
        <v>235</v>
      </c>
      <c r="I145" s="1" t="s">
        <v>565</v>
      </c>
      <c r="J145" s="1" t="s">
        <v>395</v>
      </c>
      <c r="K145" s="1" t="s">
        <v>441</v>
      </c>
      <c r="L145" s="1" t="s">
        <v>566</v>
      </c>
    </row>
    <row r="146" spans="1:12" x14ac:dyDescent="0.25">
      <c r="A146" s="1">
        <v>7</v>
      </c>
      <c r="B146" s="1" t="s">
        <v>260</v>
      </c>
      <c r="C146" s="1">
        <v>1105928516</v>
      </c>
      <c r="D146" s="1" t="s">
        <v>21</v>
      </c>
      <c r="E146" s="1" t="s">
        <v>240</v>
      </c>
      <c r="F146" s="1">
        <v>11</v>
      </c>
      <c r="G146" s="1" t="s">
        <v>261</v>
      </c>
      <c r="H146" s="1" t="s">
        <v>262</v>
      </c>
      <c r="I146" s="1" t="s">
        <v>567</v>
      </c>
      <c r="J146" s="1" t="s">
        <v>395</v>
      </c>
      <c r="K146" s="1" t="s">
        <v>444</v>
      </c>
      <c r="L146" s="1" t="s">
        <v>568</v>
      </c>
    </row>
    <row r="147" spans="1:12" x14ac:dyDescent="0.25">
      <c r="A147" s="1">
        <v>8</v>
      </c>
      <c r="B147" s="1" t="s">
        <v>285</v>
      </c>
      <c r="C147" s="1">
        <v>1034779520</v>
      </c>
      <c r="D147" s="1" t="s">
        <v>49</v>
      </c>
      <c r="E147" s="1" t="s">
        <v>281</v>
      </c>
      <c r="F147" s="1">
        <v>11</v>
      </c>
      <c r="G147" s="1" t="s">
        <v>286</v>
      </c>
      <c r="H147" s="1" t="s">
        <v>287</v>
      </c>
      <c r="I147" s="1" t="s">
        <v>569</v>
      </c>
      <c r="J147" s="1" t="s">
        <v>395</v>
      </c>
      <c r="K147" s="1" t="s">
        <v>447</v>
      </c>
      <c r="L147" s="1" t="s">
        <v>570</v>
      </c>
    </row>
    <row r="148" spans="1:12" x14ac:dyDescent="0.25">
      <c r="A148" s="1">
        <v>9</v>
      </c>
      <c r="B148" s="1" t="s">
        <v>329</v>
      </c>
      <c r="C148" s="1">
        <v>1034400592</v>
      </c>
      <c r="D148" s="1" t="s">
        <v>21</v>
      </c>
      <c r="E148" s="1" t="s">
        <v>316</v>
      </c>
      <c r="F148" s="1">
        <v>10</v>
      </c>
      <c r="G148" s="1" t="s">
        <v>330</v>
      </c>
      <c r="H148" s="1" t="s">
        <v>331</v>
      </c>
      <c r="I148" s="1" t="s">
        <v>571</v>
      </c>
      <c r="J148" s="1" t="s">
        <v>395</v>
      </c>
      <c r="K148" s="1" t="s">
        <v>450</v>
      </c>
      <c r="L148" s="1" t="s">
        <v>572</v>
      </c>
    </row>
    <row r="149" spans="1:12" x14ac:dyDescent="0.25">
      <c r="A149" s="1">
        <v>10</v>
      </c>
      <c r="B149" s="1" t="s">
        <v>351</v>
      </c>
      <c r="C149" s="1">
        <v>1141314542</v>
      </c>
      <c r="D149" s="1" t="s">
        <v>49</v>
      </c>
      <c r="E149" s="1" t="s">
        <v>342</v>
      </c>
      <c r="F149" s="1">
        <v>11</v>
      </c>
      <c r="G149" s="1"/>
      <c r="H149" s="1" t="s">
        <v>352</v>
      </c>
      <c r="I149" s="1" t="s">
        <v>573</v>
      </c>
      <c r="J149" s="1" t="s">
        <v>395</v>
      </c>
      <c r="K149" s="1" t="s">
        <v>453</v>
      </c>
      <c r="L149" s="1" t="s">
        <v>574</v>
      </c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 t="s">
        <v>660</v>
      </c>
      <c r="B153" s="1" t="s">
        <v>661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 t="s">
        <v>366</v>
      </c>
      <c r="B154" s="1">
        <v>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 t="s">
        <v>662</v>
      </c>
      <c r="B155" s="1" t="str">
        <f>IF('03 - Section Leaders'!D10='06 - Section Assigment'!$B$154, INDEX(Table3[NAME],MATCH('06 - Section Assigment'!$B$154, Table3[SECTION],0)),-1)</f>
        <v>ISABELA ORTIZ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 t="s">
        <v>368</v>
      </c>
      <c r="B156" s="1" t="str">
        <f>IF('03 - Section Leaders'!D10='06 - Section Assigment'!$B$154, INDEX(Table3[EMAIL],MATCH('06 - Section Assigment'!$B$154, Table3[SECTION],0)),-1)</f>
        <v>i.ortiz@uniandes.edu.co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 t="s">
        <v>366</v>
      </c>
      <c r="B158" s="1" t="s">
        <v>663</v>
      </c>
      <c r="C158" s="1" t="s">
        <v>664</v>
      </c>
      <c r="D158" s="1" t="s">
        <v>665</v>
      </c>
      <c r="E158" s="1" t="s">
        <v>666</v>
      </c>
      <c r="F158" s="1" t="s">
        <v>667</v>
      </c>
      <c r="G158" s="1" t="s">
        <v>368</v>
      </c>
      <c r="H158" s="1" t="s">
        <v>668</v>
      </c>
      <c r="I158" s="1" t="s">
        <v>390</v>
      </c>
      <c r="J158" s="1" t="s">
        <v>391</v>
      </c>
      <c r="K158" s="1" t="s">
        <v>392</v>
      </c>
      <c r="L158" s="1" t="s">
        <v>393</v>
      </c>
    </row>
    <row r="159" spans="1:12" x14ac:dyDescent="0.25">
      <c r="A159" s="1">
        <v>1</v>
      </c>
      <c r="B159" s="1" t="s">
        <v>67</v>
      </c>
      <c r="C159" s="1">
        <v>1014596352</v>
      </c>
      <c r="D159" s="1" t="s">
        <v>21</v>
      </c>
      <c r="E159" s="1" t="s">
        <v>63</v>
      </c>
      <c r="F159" s="1">
        <v>11</v>
      </c>
      <c r="G159" s="1" t="s">
        <v>68</v>
      </c>
      <c r="H159" s="1" t="s">
        <v>69</v>
      </c>
      <c r="I159" s="1" t="s">
        <v>575</v>
      </c>
      <c r="J159" s="1" t="s">
        <v>395</v>
      </c>
      <c r="K159" s="1" t="s">
        <v>396</v>
      </c>
      <c r="L159" s="1" t="s">
        <v>576</v>
      </c>
    </row>
    <row r="160" spans="1:12" x14ac:dyDescent="0.25">
      <c r="A160" s="1">
        <v>2</v>
      </c>
      <c r="B160" s="1" t="s">
        <v>93</v>
      </c>
      <c r="C160" s="1">
        <v>1014860941</v>
      </c>
      <c r="D160" s="1" t="s">
        <v>49</v>
      </c>
      <c r="E160" s="1" t="s">
        <v>94</v>
      </c>
      <c r="F160" s="1">
        <v>9</v>
      </c>
      <c r="G160" s="1" t="s">
        <v>95</v>
      </c>
      <c r="H160" s="1" t="s">
        <v>96</v>
      </c>
      <c r="I160" s="1" t="s">
        <v>577</v>
      </c>
      <c r="J160" s="1" t="s">
        <v>395</v>
      </c>
      <c r="K160" s="1" t="s">
        <v>399</v>
      </c>
      <c r="L160" s="1" t="s">
        <v>578</v>
      </c>
    </row>
    <row r="161" spans="1:12" x14ac:dyDescent="0.25">
      <c r="A161" s="1">
        <v>3</v>
      </c>
      <c r="B161" s="1" t="s">
        <v>147</v>
      </c>
      <c r="C161" s="1">
        <v>1032797919</v>
      </c>
      <c r="D161" s="1" t="s">
        <v>21</v>
      </c>
      <c r="E161" s="1" t="s">
        <v>148</v>
      </c>
      <c r="F161" s="1">
        <v>11</v>
      </c>
      <c r="G161" s="1" t="s">
        <v>149</v>
      </c>
      <c r="H161" s="1" t="s">
        <v>150</v>
      </c>
      <c r="I161" s="1" t="s">
        <v>579</v>
      </c>
      <c r="J161" s="1" t="s">
        <v>395</v>
      </c>
      <c r="K161" s="1" t="s">
        <v>402</v>
      </c>
      <c r="L161" s="1" t="s">
        <v>580</v>
      </c>
    </row>
    <row r="162" spans="1:12" x14ac:dyDescent="0.25">
      <c r="A162" s="1">
        <v>4</v>
      </c>
      <c r="B162" s="1" t="s">
        <v>172</v>
      </c>
      <c r="C162" s="1">
        <v>1028481760</v>
      </c>
      <c r="D162" s="1" t="s">
        <v>49</v>
      </c>
      <c r="E162" s="1" t="s">
        <v>163</v>
      </c>
      <c r="F162" s="1">
        <v>11</v>
      </c>
      <c r="G162" s="1" t="s">
        <v>173</v>
      </c>
      <c r="H162" s="1" t="s">
        <v>174</v>
      </c>
      <c r="I162" s="1" t="s">
        <v>581</v>
      </c>
      <c r="J162" s="1" t="s">
        <v>395</v>
      </c>
      <c r="K162" s="1" t="s">
        <v>405</v>
      </c>
      <c r="L162" s="1" t="s">
        <v>582</v>
      </c>
    </row>
    <row r="163" spans="1:12" x14ac:dyDescent="0.25">
      <c r="A163" s="1">
        <v>5</v>
      </c>
      <c r="B163" s="1" t="s">
        <v>216</v>
      </c>
      <c r="C163" s="1">
        <v>1014977577</v>
      </c>
      <c r="D163" s="1" t="s">
        <v>21</v>
      </c>
      <c r="E163" s="1" t="s">
        <v>209</v>
      </c>
      <c r="F163" s="1">
        <v>11</v>
      </c>
      <c r="G163" s="1" t="s">
        <v>217</v>
      </c>
      <c r="H163" s="1" t="s">
        <v>218</v>
      </c>
      <c r="I163" s="1" t="s">
        <v>583</v>
      </c>
      <c r="J163" s="1" t="s">
        <v>395</v>
      </c>
      <c r="K163" s="1" t="s">
        <v>408</v>
      </c>
      <c r="L163" s="1" t="s">
        <v>584</v>
      </c>
    </row>
    <row r="164" spans="1:12" x14ac:dyDescent="0.25">
      <c r="A164" s="1">
        <v>6</v>
      </c>
      <c r="B164" s="1" t="s">
        <v>236</v>
      </c>
      <c r="C164" s="1">
        <v>1011322757</v>
      </c>
      <c r="D164" s="1" t="s">
        <v>49</v>
      </c>
      <c r="E164" s="1" t="s">
        <v>209</v>
      </c>
      <c r="F164" s="1">
        <v>10</v>
      </c>
      <c r="G164" s="1" t="s">
        <v>237</v>
      </c>
      <c r="H164" s="1" t="s">
        <v>238</v>
      </c>
      <c r="I164" s="1" t="s">
        <v>585</v>
      </c>
      <c r="J164" s="1" t="s">
        <v>395</v>
      </c>
      <c r="K164" s="1" t="s">
        <v>411</v>
      </c>
      <c r="L164" s="1" t="s">
        <v>586</v>
      </c>
    </row>
    <row r="165" spans="1:12" x14ac:dyDescent="0.25">
      <c r="A165" s="1">
        <v>7</v>
      </c>
      <c r="B165" s="1" t="s">
        <v>263</v>
      </c>
      <c r="C165" s="1">
        <v>1105928515</v>
      </c>
      <c r="D165" s="1" t="s">
        <v>21</v>
      </c>
      <c r="E165" s="1" t="s">
        <v>240</v>
      </c>
      <c r="F165" s="1">
        <v>11</v>
      </c>
      <c r="G165" s="1" t="s">
        <v>264</v>
      </c>
      <c r="H165" s="1" t="s">
        <v>262</v>
      </c>
      <c r="I165" s="1" t="s">
        <v>587</v>
      </c>
      <c r="J165" s="1" t="s">
        <v>395</v>
      </c>
      <c r="K165" s="1" t="s">
        <v>414</v>
      </c>
      <c r="L165" s="1" t="s">
        <v>588</v>
      </c>
    </row>
    <row r="166" spans="1:12" x14ac:dyDescent="0.25">
      <c r="A166" s="1">
        <v>8</v>
      </c>
      <c r="B166" s="1" t="s">
        <v>291</v>
      </c>
      <c r="C166" s="1">
        <v>1031643024</v>
      </c>
      <c r="D166" s="1" t="s">
        <v>49</v>
      </c>
      <c r="E166" s="1" t="s">
        <v>281</v>
      </c>
      <c r="F166" s="1">
        <v>11</v>
      </c>
      <c r="G166" s="1" t="s">
        <v>292</v>
      </c>
      <c r="H166" s="1" t="s">
        <v>292</v>
      </c>
      <c r="I166" s="1" t="s">
        <v>589</v>
      </c>
      <c r="J166" s="1" t="s">
        <v>395</v>
      </c>
      <c r="K166" s="1" t="s">
        <v>417</v>
      </c>
      <c r="L166" s="1" t="s">
        <v>590</v>
      </c>
    </row>
    <row r="167" spans="1:12" x14ac:dyDescent="0.25">
      <c r="A167" s="1">
        <v>9</v>
      </c>
      <c r="B167" s="1" t="s">
        <v>332</v>
      </c>
      <c r="C167" s="1">
        <v>1028480305</v>
      </c>
      <c r="D167" s="1" t="s">
        <v>21</v>
      </c>
      <c r="E167" s="1" t="s">
        <v>316</v>
      </c>
      <c r="F167" s="1">
        <v>11</v>
      </c>
      <c r="G167" s="1" t="s">
        <v>333</v>
      </c>
      <c r="H167" s="1" t="s">
        <v>334</v>
      </c>
      <c r="I167" s="1" t="s">
        <v>591</v>
      </c>
      <c r="J167" s="1" t="s">
        <v>395</v>
      </c>
      <c r="K167" s="1" t="s">
        <v>420</v>
      </c>
      <c r="L167" s="1" t="s">
        <v>592</v>
      </c>
    </row>
    <row r="168" spans="1:12" x14ac:dyDescent="0.25">
      <c r="A168" s="1">
        <v>10</v>
      </c>
      <c r="B168" s="1" t="s">
        <v>353</v>
      </c>
      <c r="C168" s="1">
        <v>1025060674</v>
      </c>
      <c r="D168" s="1" t="s">
        <v>49</v>
      </c>
      <c r="E168" s="1" t="s">
        <v>180</v>
      </c>
      <c r="F168" s="1">
        <v>11</v>
      </c>
      <c r="G168" s="1" t="s">
        <v>354</v>
      </c>
      <c r="H168" s="1" t="s">
        <v>355</v>
      </c>
      <c r="I168" s="1" t="s">
        <v>593</v>
      </c>
      <c r="J168" s="1" t="s">
        <v>395</v>
      </c>
      <c r="K168" s="1" t="s">
        <v>423</v>
      </c>
      <c r="L168" s="1" t="s">
        <v>594</v>
      </c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 t="s">
        <v>660</v>
      </c>
      <c r="B172" s="1" t="s">
        <v>661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 t="s">
        <v>366</v>
      </c>
      <c r="B173" s="1">
        <v>10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 t="s">
        <v>662</v>
      </c>
      <c r="B174" s="1" t="str">
        <f>IF('03 - Section Leaders'!D11='06 - Section Assigment'!$B$173, INDEX(Table3[NAME],MATCH('06 - Section Assigment'!$B$173, Table3[SECTION],0)),-1)</f>
        <v>NÉSTOR GONZÁLEZ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 t="s">
        <v>368</v>
      </c>
      <c r="B175" s="1" t="str">
        <f>IF('03 - Section Leaders'!D11='06 - Section Assigment'!$B$173, INDEX(Table3[EMAIL],MATCH('06 - Section Assigment'!$B$173, Table3[SECTION],0)),-1)</f>
        <v>nf.gonzalez@uniandes.edu.co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 t="s">
        <v>366</v>
      </c>
      <c r="B177" s="1" t="s">
        <v>663</v>
      </c>
      <c r="C177" s="1" t="s">
        <v>664</v>
      </c>
      <c r="D177" s="1" t="s">
        <v>665</v>
      </c>
      <c r="E177" s="1" t="s">
        <v>666</v>
      </c>
      <c r="F177" s="1" t="s">
        <v>667</v>
      </c>
      <c r="G177" s="1" t="s">
        <v>368</v>
      </c>
      <c r="H177" s="1" t="s">
        <v>668</v>
      </c>
      <c r="I177" s="1" t="s">
        <v>390</v>
      </c>
      <c r="J177" s="1" t="s">
        <v>391</v>
      </c>
      <c r="K177" s="1" t="s">
        <v>392</v>
      </c>
      <c r="L177" s="1" t="s">
        <v>393</v>
      </c>
    </row>
    <row r="178" spans="1:12" x14ac:dyDescent="0.25">
      <c r="A178" s="1">
        <v>1</v>
      </c>
      <c r="B178" s="1" t="s">
        <v>71</v>
      </c>
      <c r="C178" s="1">
        <v>1028882177</v>
      </c>
      <c r="D178" s="1" t="s">
        <v>21</v>
      </c>
      <c r="E178" s="1" t="s">
        <v>63</v>
      </c>
      <c r="F178" s="1">
        <v>11</v>
      </c>
      <c r="G178" s="1" t="s">
        <v>72</v>
      </c>
      <c r="H178" s="1" t="s">
        <v>73</v>
      </c>
      <c r="I178" s="1" t="s">
        <v>595</v>
      </c>
      <c r="J178" s="1" t="s">
        <v>395</v>
      </c>
      <c r="K178" s="1" t="s">
        <v>426</v>
      </c>
      <c r="L178" s="1" t="s">
        <v>596</v>
      </c>
    </row>
    <row r="179" spans="1:12" x14ac:dyDescent="0.25">
      <c r="A179" s="1">
        <v>2</v>
      </c>
      <c r="B179" s="1" t="s">
        <v>97</v>
      </c>
      <c r="C179" s="1">
        <v>1031540531</v>
      </c>
      <c r="D179" s="1" t="s">
        <v>49</v>
      </c>
      <c r="E179" s="1" t="s">
        <v>94</v>
      </c>
      <c r="F179" s="1">
        <v>10</v>
      </c>
      <c r="G179" s="1" t="s">
        <v>98</v>
      </c>
      <c r="H179" s="1" t="s">
        <v>99</v>
      </c>
      <c r="I179" s="1" t="s">
        <v>597</v>
      </c>
      <c r="J179" s="1" t="s">
        <v>395</v>
      </c>
      <c r="K179" s="1" t="s">
        <v>429</v>
      </c>
      <c r="L179" s="1" t="s">
        <v>598</v>
      </c>
    </row>
    <row r="180" spans="1:12" x14ac:dyDescent="0.25">
      <c r="A180" s="1">
        <v>3</v>
      </c>
      <c r="B180" s="1" t="s">
        <v>151</v>
      </c>
      <c r="C180" s="1">
        <v>1031610223</v>
      </c>
      <c r="D180" s="1" t="s">
        <v>21</v>
      </c>
      <c r="E180" s="1" t="s">
        <v>148</v>
      </c>
      <c r="F180" s="1">
        <v>11</v>
      </c>
      <c r="G180" s="1" t="s">
        <v>152</v>
      </c>
      <c r="H180" s="1" t="s">
        <v>153</v>
      </c>
      <c r="I180" s="1" t="s">
        <v>599</v>
      </c>
      <c r="J180" s="1" t="s">
        <v>395</v>
      </c>
      <c r="K180" s="1" t="s">
        <v>432</v>
      </c>
      <c r="L180" s="1" t="s">
        <v>600</v>
      </c>
    </row>
    <row r="181" spans="1:12" x14ac:dyDescent="0.25">
      <c r="A181" s="1">
        <v>4</v>
      </c>
      <c r="B181" s="1" t="s">
        <v>176</v>
      </c>
      <c r="C181" s="1">
        <v>1025323090</v>
      </c>
      <c r="D181" s="1" t="s">
        <v>49</v>
      </c>
      <c r="E181" s="1" t="s">
        <v>163</v>
      </c>
      <c r="F181" s="1">
        <v>10</v>
      </c>
      <c r="G181" s="1" t="s">
        <v>177</v>
      </c>
      <c r="H181" s="1" t="s">
        <v>178</v>
      </c>
      <c r="I181" s="1" t="s">
        <v>601</v>
      </c>
      <c r="J181" s="1" t="s">
        <v>395</v>
      </c>
      <c r="K181" s="1" t="s">
        <v>435</v>
      </c>
      <c r="L181" s="1" t="s">
        <v>602</v>
      </c>
    </row>
    <row r="182" spans="1:12" x14ac:dyDescent="0.25">
      <c r="A182" s="1">
        <v>5</v>
      </c>
      <c r="B182" s="1" t="s">
        <v>219</v>
      </c>
      <c r="C182" s="1">
        <v>1034516951</v>
      </c>
      <c r="D182" s="1" t="s">
        <v>21</v>
      </c>
      <c r="E182" s="1" t="s">
        <v>209</v>
      </c>
      <c r="F182" s="1">
        <v>11</v>
      </c>
      <c r="G182" s="1" t="s">
        <v>220</v>
      </c>
      <c r="H182" s="1" t="s">
        <v>221</v>
      </c>
      <c r="I182" s="1" t="s">
        <v>603</v>
      </c>
      <c r="J182" s="1" t="s">
        <v>395</v>
      </c>
      <c r="K182" s="1" t="s">
        <v>438</v>
      </c>
      <c r="L182" s="1" t="s">
        <v>604</v>
      </c>
    </row>
    <row r="183" spans="1:12" x14ac:dyDescent="0.25">
      <c r="A183" s="1">
        <v>6</v>
      </c>
      <c r="B183" s="1" t="s">
        <v>255</v>
      </c>
      <c r="C183" s="1">
        <v>1014737322</v>
      </c>
      <c r="D183" s="1" t="s">
        <v>49</v>
      </c>
      <c r="E183" s="1" t="s">
        <v>240</v>
      </c>
      <c r="F183" s="1">
        <v>11</v>
      </c>
      <c r="G183" s="1" t="s">
        <v>256</v>
      </c>
      <c r="H183" s="1" t="s">
        <v>256</v>
      </c>
      <c r="I183" s="1" t="s">
        <v>605</v>
      </c>
      <c r="J183" s="1" t="s">
        <v>395</v>
      </c>
      <c r="K183" s="1" t="s">
        <v>441</v>
      </c>
      <c r="L183" s="1" t="s">
        <v>606</v>
      </c>
    </row>
    <row r="184" spans="1:12" x14ac:dyDescent="0.25">
      <c r="A184" s="1">
        <v>7</v>
      </c>
      <c r="B184" s="1" t="s">
        <v>288</v>
      </c>
      <c r="C184" s="1">
        <v>1023083204</v>
      </c>
      <c r="D184" s="1" t="s">
        <v>21</v>
      </c>
      <c r="E184" s="1" t="s">
        <v>281</v>
      </c>
      <c r="F184" s="1">
        <v>11</v>
      </c>
      <c r="G184" s="1" t="s">
        <v>289</v>
      </c>
      <c r="H184" s="1" t="s">
        <v>290</v>
      </c>
      <c r="I184" s="1" t="s">
        <v>607</v>
      </c>
      <c r="J184" s="1" t="s">
        <v>395</v>
      </c>
      <c r="K184" s="1" t="s">
        <v>444</v>
      </c>
      <c r="L184" s="1" t="s">
        <v>608</v>
      </c>
    </row>
    <row r="185" spans="1:12" x14ac:dyDescent="0.25">
      <c r="A185" s="1">
        <v>8</v>
      </c>
      <c r="B185" s="1" t="s">
        <v>293</v>
      </c>
      <c r="C185" s="1">
        <v>1016713779</v>
      </c>
      <c r="D185" s="1" t="s">
        <v>49</v>
      </c>
      <c r="E185" s="1" t="s">
        <v>281</v>
      </c>
      <c r="F185" s="1">
        <v>11</v>
      </c>
      <c r="G185" s="1" t="s">
        <v>294</v>
      </c>
      <c r="H185" s="1" t="s">
        <v>295</v>
      </c>
      <c r="I185" s="1" t="s">
        <v>609</v>
      </c>
      <c r="J185" s="1" t="s">
        <v>395</v>
      </c>
      <c r="K185" s="1" t="s">
        <v>447</v>
      </c>
      <c r="L185" s="1" t="s">
        <v>610</v>
      </c>
    </row>
    <row r="186" spans="1:12" x14ac:dyDescent="0.25">
      <c r="A186" s="1">
        <v>9</v>
      </c>
      <c r="B186" s="1" t="s">
        <v>335</v>
      </c>
      <c r="C186" s="1">
        <v>1011324268</v>
      </c>
      <c r="D186" s="1" t="s">
        <v>21</v>
      </c>
      <c r="E186" s="1" t="s">
        <v>316</v>
      </c>
      <c r="F186" s="1">
        <v>9</v>
      </c>
      <c r="G186" s="1" t="s">
        <v>336</v>
      </c>
      <c r="H186" s="1" t="s">
        <v>337</v>
      </c>
      <c r="I186" s="1" t="s">
        <v>611</v>
      </c>
      <c r="J186" s="1" t="s">
        <v>395</v>
      </c>
      <c r="K186" s="1" t="s">
        <v>450</v>
      </c>
      <c r="L186" s="1" t="s">
        <v>612</v>
      </c>
    </row>
    <row r="187" spans="1:12" x14ac:dyDescent="0.25">
      <c r="A187" s="1">
        <v>10</v>
      </c>
      <c r="B187" s="1" t="s">
        <v>356</v>
      </c>
      <c r="C187" s="1">
        <v>1127228256</v>
      </c>
      <c r="D187" s="1" t="s">
        <v>49</v>
      </c>
      <c r="E187" s="1" t="s">
        <v>180</v>
      </c>
      <c r="F187" s="1">
        <v>11</v>
      </c>
      <c r="G187" s="1" t="s">
        <v>357</v>
      </c>
      <c r="H187" s="1" t="s">
        <v>358</v>
      </c>
      <c r="I187" s="1" t="s">
        <v>613</v>
      </c>
      <c r="J187" s="1" t="s">
        <v>395</v>
      </c>
      <c r="K187" s="1" t="s">
        <v>453</v>
      </c>
      <c r="L187" s="1" t="s">
        <v>614</v>
      </c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5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9"/>
      <c r="N194" s="9"/>
      <c r="O194" s="9"/>
    </row>
    <row r="196" spans="1:15" x14ac:dyDescent="0.25">
      <c r="B196" s="1" t="str" cm="1">
        <f t="array" ref="B196:H205">_xlfn._xlws.FILTER(Table1[[ESTUDIANTE]:[GRADO]],Table1[CSBRIDGE SEC]=1,"blop!")</f>
        <v>MARTIN TORO IRIARTE</v>
      </c>
      <c r="C196" s="1" t="str">
        <v>x</v>
      </c>
      <c r="D196" s="1">
        <v>0</v>
      </c>
      <c r="E196" s="1">
        <v>1127227968</v>
      </c>
      <c r="F196" s="1" t="str">
        <v>H</v>
      </c>
      <c r="G196" s="1" t="str">
        <v>COLEGIO ANGLO COLOMBIANO</v>
      </c>
      <c r="H196" s="1">
        <v>10</v>
      </c>
      <c r="I196" s="1" t="str" cm="1">
        <f t="array" ref="I196:L205">_xlfn._xlws.FILTER(Table28[[MV]:[IP Address]],Table28[CSBRIDGE SEC]=10,"blop")</f>
        <v>Camp-91</v>
      </c>
      <c r="J196" s="1" t="str">
        <v>estudiante</v>
      </c>
      <c r="K196" s="1" t="str">
        <v>ctISzsvEj6TUcW</v>
      </c>
      <c r="L196" s="1" t="str">
        <v>172.23.66.210</v>
      </c>
    </row>
    <row r="197" spans="1:15" x14ac:dyDescent="0.25">
      <c r="B197" s="1" t="str">
        <v>ISABELA JIMENEZ ARRIETA</v>
      </c>
      <c r="C197" s="1" t="str">
        <v>x</v>
      </c>
      <c r="D197" s="1">
        <v>0</v>
      </c>
      <c r="E197" s="1">
        <v>1125638558</v>
      </c>
      <c r="F197" s="1" t="str">
        <v>M</v>
      </c>
      <c r="G197" s="1" t="str">
        <v>COLEGIO ANGLO COLOMBIANO</v>
      </c>
      <c r="H197" s="1">
        <v>10</v>
      </c>
      <c r="I197" s="1" t="str">
        <v>Camp-92</v>
      </c>
      <c r="J197" s="1" t="str">
        <v>estudiante</v>
      </c>
      <c r="K197" s="1" t="str">
        <v>csjfHUHdkj00Su</v>
      </c>
      <c r="L197" s="1" t="str">
        <v>172.23.66.211</v>
      </c>
    </row>
    <row r="198" spans="1:15" x14ac:dyDescent="0.25">
      <c r="B198" s="1" t="str">
        <v>DAVID SANTIAGO BRHAM LARA</v>
      </c>
      <c r="C198" s="1">
        <v>0</v>
      </c>
      <c r="D198" s="1">
        <v>0</v>
      </c>
      <c r="E198" s="1">
        <v>1013106339</v>
      </c>
      <c r="F198" s="1" t="str">
        <v>H</v>
      </c>
      <c r="G198" s="1" t="str">
        <v xml:space="preserve">COLEGIO CRISTIANO SEMILLA DE VIDA </v>
      </c>
      <c r="H198" s="1">
        <v>11</v>
      </c>
      <c r="I198" s="1" t="str">
        <v>Camp-93</v>
      </c>
      <c r="J198" s="1" t="str">
        <v>estudiante</v>
      </c>
      <c r="K198" s="1" t="str">
        <v>05fwNGgOm1aaGl</v>
      </c>
      <c r="L198" s="1" t="str">
        <v>172.23.66.212</v>
      </c>
    </row>
    <row r="199" spans="1:15" x14ac:dyDescent="0.25">
      <c r="B199" s="1" t="str">
        <v>MARÍA JOSÉ LÓPEZ RUGELES</v>
      </c>
      <c r="C199" s="1" t="str">
        <v>x</v>
      </c>
      <c r="D199" s="1">
        <v>0</v>
      </c>
      <c r="E199" s="1">
        <v>1010840777</v>
      </c>
      <c r="F199" s="1" t="str">
        <v>M</v>
      </c>
      <c r="G199" s="1" t="str">
        <v>COLEGIO SANTA FRANCISCA ROMANA</v>
      </c>
      <c r="H199" s="1">
        <v>10</v>
      </c>
      <c r="I199" s="1" t="str">
        <v>Camp-94</v>
      </c>
      <c r="J199" s="1" t="str">
        <v>estudiante</v>
      </c>
      <c r="K199" s="1" t="str">
        <v>Ifq2TfjLqnmyzt</v>
      </c>
      <c r="L199" s="1" t="str">
        <v>172.23.66.213</v>
      </c>
    </row>
    <row r="200" spans="1:15" x14ac:dyDescent="0.25">
      <c r="B200" s="1" t="str">
        <v>NICOLAS ELMOR NASSAR PEÑARANDA</v>
      </c>
      <c r="C200" s="1" t="str">
        <v>x</v>
      </c>
      <c r="D200" s="1">
        <v>0</v>
      </c>
      <c r="E200" s="1">
        <v>1048065253</v>
      </c>
      <c r="F200" s="1" t="str">
        <v>H</v>
      </c>
      <c r="G200" s="1" t="str">
        <v>GIMNASIO MODERNO</v>
      </c>
      <c r="H200" s="1">
        <v>11</v>
      </c>
      <c r="I200" s="1" t="str">
        <v>Camp-95</v>
      </c>
      <c r="J200" s="1" t="str">
        <v>estudiante</v>
      </c>
      <c r="K200" s="1" t="str">
        <v>tMoPKtWdweVYKq</v>
      </c>
      <c r="L200" s="1" t="str">
        <v>172.23.66.214</v>
      </c>
    </row>
    <row r="201" spans="1:15" x14ac:dyDescent="0.25">
      <c r="B201" s="1" t="str">
        <v>MARÍA CAMILA NIETO BLANKINSHIP</v>
      </c>
      <c r="C201" s="1" t="str">
        <v>x</v>
      </c>
      <c r="D201" s="1">
        <v>0</v>
      </c>
      <c r="E201" s="1">
        <v>1023085538</v>
      </c>
      <c r="F201" s="1" t="str">
        <v>M</v>
      </c>
      <c r="G201" s="1" t="str">
        <v>THE ENGLISH SCHOOL</v>
      </c>
      <c r="H201" s="1">
        <v>10</v>
      </c>
      <c r="I201" s="1" t="str">
        <v>Camp-96</v>
      </c>
      <c r="J201" s="1" t="str">
        <v>estudiante</v>
      </c>
      <c r="K201" s="1" t="str">
        <v>gMUu81wF84jr4K</v>
      </c>
      <c r="L201" s="1" t="str">
        <v>172.23.66.215</v>
      </c>
    </row>
    <row r="202" spans="1:15" x14ac:dyDescent="0.25">
      <c r="B202" s="1" t="str">
        <v>MIGUEL ANGEL CASTELLANOS FONTECHA</v>
      </c>
      <c r="C202" s="1" t="str">
        <v>x</v>
      </c>
      <c r="D202" s="1">
        <v>0</v>
      </c>
      <c r="E202" s="1">
        <v>1145924881</v>
      </c>
      <c r="F202" s="1" t="str">
        <v>H</v>
      </c>
      <c r="G202" s="1" t="str">
        <v>LICEO EL ENCUENTRO</v>
      </c>
      <c r="H202" s="1">
        <v>9</v>
      </c>
      <c r="I202" s="1" t="str">
        <v>Camp-97</v>
      </c>
      <c r="J202" s="1" t="str">
        <v>estudiante</v>
      </c>
      <c r="K202" s="1" t="str">
        <v>dNE5SfBKyXmZKg</v>
      </c>
      <c r="L202" s="1" t="str">
        <v>172.23.66.216</v>
      </c>
    </row>
    <row r="203" spans="1:15" x14ac:dyDescent="0.25">
      <c r="B203" s="1" t="str">
        <v>SARA DANIELA LETRADO CORREDOR</v>
      </c>
      <c r="C203" s="1" t="str">
        <v>x</v>
      </c>
      <c r="D203" s="1">
        <v>0</v>
      </c>
      <c r="E203" s="1">
        <v>1032677941</v>
      </c>
      <c r="F203" s="1" t="str">
        <v>M</v>
      </c>
      <c r="G203" s="1" t="str">
        <v>COLEGIO HELADIA MEJIA I.E.D.</v>
      </c>
      <c r="H203" s="1">
        <v>11</v>
      </c>
      <c r="I203" s="1" t="str">
        <v>Camp-98</v>
      </c>
      <c r="J203" s="1" t="str">
        <v>estudiante</v>
      </c>
      <c r="K203" s="1" t="str">
        <v>xmkEBLqvj9w3dT</v>
      </c>
      <c r="L203" s="1" t="str">
        <v>172.23.66.217</v>
      </c>
    </row>
    <row r="204" spans="1:15" x14ac:dyDescent="0.25">
      <c r="B204" s="1" t="str">
        <v xml:space="preserve">CRISTIAN CAMILO CORDOBA MORENO </v>
      </c>
      <c r="C204" s="1">
        <v>0</v>
      </c>
      <c r="D204" s="1">
        <v>0</v>
      </c>
      <c r="E204" s="1">
        <v>1034282458</v>
      </c>
      <c r="F204" s="1" t="str">
        <v>H</v>
      </c>
      <c r="G204" s="1" t="str">
        <v>COLEGIO BACHILLERATO PATRIA</v>
      </c>
      <c r="H204" s="1">
        <v>11</v>
      </c>
      <c r="I204" s="1" t="str">
        <v>Camp-99</v>
      </c>
      <c r="J204" s="1" t="str">
        <v>estudiante</v>
      </c>
      <c r="K204" s="1" t="str">
        <v>4xGrufIz8KJRcK</v>
      </c>
      <c r="L204" s="1" t="str">
        <v>172.23.66.218</v>
      </c>
    </row>
    <row r="205" spans="1:15" x14ac:dyDescent="0.25">
      <c r="B205" s="1" t="str">
        <v>LAURA RINCÓN SUÁREZ</v>
      </c>
      <c r="C205" s="1" t="str">
        <v>x</v>
      </c>
      <c r="D205" s="1">
        <v>0</v>
      </c>
      <c r="E205" s="1">
        <v>1031648468</v>
      </c>
      <c r="F205" s="1" t="str">
        <v>M</v>
      </c>
      <c r="G205" s="1" t="str">
        <v>COLEGIO CRISTIANO GRACIA Y AMOR</v>
      </c>
      <c r="H205" s="1">
        <v>10</v>
      </c>
      <c r="I205" s="1" t="str">
        <v>Camp-100</v>
      </c>
      <c r="J205" s="1" t="str">
        <v>estudiante</v>
      </c>
      <c r="K205" s="1" t="str">
        <v>Of2m9XrdSV4sV9</v>
      </c>
      <c r="L205" s="1" t="str">
        <v>172.23.66.219</v>
      </c>
    </row>
  </sheetData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3531-3E26-47E7-B208-0800E9F8E0B0}">
  <dimension ref="A1:G192"/>
  <sheetViews>
    <sheetView topLeftCell="A148" zoomScaleNormal="100" workbookViewId="0">
      <selection activeCell="J162" sqref="J162"/>
    </sheetView>
  </sheetViews>
  <sheetFormatPr baseColWidth="10" defaultColWidth="8.85546875" defaultRowHeight="15" x14ac:dyDescent="0.25"/>
  <cols>
    <col min="1" max="1" width="17" bestFit="1" customWidth="1"/>
    <col min="2" max="2" width="24.28515625" bestFit="1" customWidth="1"/>
    <col min="3" max="4" width="12" bestFit="1" customWidth="1"/>
    <col min="5" max="5" width="17" bestFit="1" customWidth="1"/>
    <col min="6" max="6" width="16.42578125" bestFit="1" customWidth="1"/>
    <col min="7" max="7" width="12" bestFit="1" customWidth="1"/>
  </cols>
  <sheetData>
    <row r="1" spans="1:7" x14ac:dyDescent="0.25">
      <c r="A1" s="1" t="s">
        <v>660</v>
      </c>
      <c r="B1" s="1" t="s">
        <v>661</v>
      </c>
    </row>
    <row r="2" spans="1:7" x14ac:dyDescent="0.25">
      <c r="A2" s="1" t="s">
        <v>366</v>
      </c>
      <c r="B2" s="1">
        <v>1</v>
      </c>
    </row>
    <row r="3" spans="1:7" x14ac:dyDescent="0.25">
      <c r="A3" s="1" t="s">
        <v>662</v>
      </c>
      <c r="B3" s="1" t="str">
        <f>IF('03 - Section Leaders'!D2='06 - Section Assigment'!$B$2, INDEX(Table3[NAME],MATCH('06 - Section Assigment'!$B$2, Table3[SECTION],0)),-1)</f>
        <v>JULIANA PRIETO</v>
      </c>
    </row>
    <row r="4" spans="1:7" x14ac:dyDescent="0.25">
      <c r="A4" s="1" t="s">
        <v>368</v>
      </c>
      <c r="B4" s="1" t="str">
        <f>IF('03 - Section Leaders'!D2='06 - Section Assigment'!$B$2, INDEX(Table3[EMAIL],MATCH('06 - Section Assigment'!$B$2, Table3[SECTION],0)),-1)</f>
        <v>j.prieto@uniandes.edu.co</v>
      </c>
    </row>
    <row r="5" spans="1:7" x14ac:dyDescent="0.25">
      <c r="A5" s="1"/>
      <c r="B5" s="1"/>
    </row>
    <row r="6" spans="1:7" x14ac:dyDescent="0.25">
      <c r="A6" s="1"/>
      <c r="B6" s="1"/>
      <c r="C6" s="1"/>
    </row>
    <row r="7" spans="1:7" x14ac:dyDescent="0.25">
      <c r="A7" s="42" t="s">
        <v>616</v>
      </c>
      <c r="B7" s="42" t="s">
        <v>617</v>
      </c>
      <c r="C7" s="42" t="s">
        <v>618</v>
      </c>
      <c r="D7" s="42" t="s">
        <v>619</v>
      </c>
      <c r="E7" s="42" t="s">
        <v>620</v>
      </c>
      <c r="F7" s="42" t="s">
        <v>621</v>
      </c>
      <c r="G7" s="42" t="s">
        <v>622</v>
      </c>
    </row>
    <row r="8" spans="1:7" x14ac:dyDescent="0.25">
      <c r="A8" s="37">
        <v>0.33333333333333331</v>
      </c>
      <c r="B8" s="37">
        <v>0.54166666666666663</v>
      </c>
      <c r="C8" s="38" t="s">
        <v>628</v>
      </c>
      <c r="D8" s="39" t="s">
        <v>629</v>
      </c>
      <c r="E8" s="37">
        <v>0.58333333333333337</v>
      </c>
      <c r="F8" s="37">
        <v>0.70833333333333337</v>
      </c>
      <c r="G8" s="39" t="s">
        <v>629</v>
      </c>
    </row>
    <row r="9" spans="1:7" x14ac:dyDescent="0.25">
      <c r="A9" s="40">
        <v>0.33333333333333298</v>
      </c>
      <c r="B9" s="40">
        <v>0.54166666666666696</v>
      </c>
      <c r="C9" s="41" t="s">
        <v>628</v>
      </c>
      <c r="D9" s="39" t="s">
        <v>629</v>
      </c>
      <c r="E9" s="40">
        <v>0.58333333333333304</v>
      </c>
      <c r="F9" s="40">
        <v>0.70833333333333304</v>
      </c>
      <c r="G9" s="39" t="s">
        <v>629</v>
      </c>
    </row>
    <row r="10" spans="1:7" x14ac:dyDescent="0.25">
      <c r="A10" s="37">
        <v>0.33333333333333298</v>
      </c>
      <c r="B10" s="37">
        <v>0.54166666666666696</v>
      </c>
      <c r="C10" s="38" t="s">
        <v>628</v>
      </c>
      <c r="D10" s="39" t="s">
        <v>629</v>
      </c>
      <c r="E10" s="37">
        <v>0.58333333333333304</v>
      </c>
      <c r="F10" s="37">
        <v>0.70833333333333304</v>
      </c>
      <c r="G10" s="39" t="s">
        <v>629</v>
      </c>
    </row>
    <row r="11" spans="1:7" x14ac:dyDescent="0.25">
      <c r="A11" s="40">
        <v>0.33333333333333298</v>
      </c>
      <c r="B11" s="40">
        <v>0.54166666666666696</v>
      </c>
      <c r="C11" s="41" t="s">
        <v>628</v>
      </c>
      <c r="D11" s="39" t="s">
        <v>629</v>
      </c>
      <c r="E11" s="40">
        <v>0.58333333333333304</v>
      </c>
      <c r="F11" s="40">
        <v>0.70833333333333304</v>
      </c>
      <c r="G11" s="39" t="s">
        <v>629</v>
      </c>
    </row>
    <row r="12" spans="1:7" x14ac:dyDescent="0.25">
      <c r="A12" s="37">
        <v>0.33333333333333298</v>
      </c>
      <c r="B12" s="37">
        <v>0.54166666666666696</v>
      </c>
      <c r="C12" s="38" t="s">
        <v>628</v>
      </c>
      <c r="D12" s="39" t="s">
        <v>629</v>
      </c>
      <c r="E12" s="37">
        <v>0.58333333333333304</v>
      </c>
      <c r="F12" s="37">
        <v>0.70833333333333304</v>
      </c>
      <c r="G12" s="39" t="s">
        <v>629</v>
      </c>
    </row>
    <row r="13" spans="1:7" x14ac:dyDescent="0.25">
      <c r="A13" s="40">
        <v>0.33333333333333298</v>
      </c>
      <c r="B13" s="40">
        <v>0.54166666666666696</v>
      </c>
      <c r="C13" s="41" t="s">
        <v>628</v>
      </c>
      <c r="D13" s="39" t="s">
        <v>629</v>
      </c>
      <c r="E13" s="40">
        <v>0.58333333333333304</v>
      </c>
      <c r="F13" s="40">
        <v>0.70833333333333304</v>
      </c>
      <c r="G13" s="39" t="s">
        <v>629</v>
      </c>
    </row>
    <row r="14" spans="1:7" x14ac:dyDescent="0.25">
      <c r="A14" s="37">
        <v>0.33333333333333298</v>
      </c>
      <c r="B14" s="37">
        <v>0.54166666666666696</v>
      </c>
      <c r="C14" s="38" t="s">
        <v>628</v>
      </c>
      <c r="D14" s="39" t="s">
        <v>629</v>
      </c>
      <c r="E14" s="37">
        <v>0.58333333333333304</v>
      </c>
      <c r="F14" s="37">
        <v>0.70833333333333304</v>
      </c>
      <c r="G14" s="39" t="s">
        <v>629</v>
      </c>
    </row>
    <row r="15" spans="1:7" x14ac:dyDescent="0.25">
      <c r="A15" s="43">
        <v>0.33333333333333298</v>
      </c>
      <c r="B15" s="43">
        <v>0.54166666666666696</v>
      </c>
      <c r="C15" s="44" t="s">
        <v>628</v>
      </c>
      <c r="D15" s="45" t="s">
        <v>629</v>
      </c>
      <c r="E15" s="43">
        <v>0.58333333333333304</v>
      </c>
      <c r="F15" s="43">
        <v>0.70833333333333304</v>
      </c>
      <c r="G15" s="45" t="s">
        <v>629</v>
      </c>
    </row>
    <row r="16" spans="1:7" x14ac:dyDescent="0.25">
      <c r="A16" s="1"/>
      <c r="B16" s="1"/>
      <c r="C16" s="1"/>
    </row>
    <row r="17" spans="1:7" x14ac:dyDescent="0.25">
      <c r="A17" s="1"/>
      <c r="B17" s="1"/>
      <c r="C17" s="1"/>
    </row>
    <row r="18" spans="1:7" x14ac:dyDescent="0.25">
      <c r="A18" s="27"/>
      <c r="B18" s="27"/>
      <c r="C18" s="27"/>
      <c r="D18" s="27"/>
      <c r="E18" s="27"/>
      <c r="F18" s="27"/>
      <c r="G18" s="27"/>
    </row>
    <row r="19" spans="1:7" x14ac:dyDescent="0.25">
      <c r="A19" s="1"/>
      <c r="B19" s="1"/>
      <c r="C19" s="1"/>
    </row>
    <row r="20" spans="1:7" x14ac:dyDescent="0.25">
      <c r="A20" s="1" t="s">
        <v>660</v>
      </c>
      <c r="B20" s="1" t="s">
        <v>661</v>
      </c>
      <c r="C20" s="1"/>
    </row>
    <row r="21" spans="1:7" x14ac:dyDescent="0.25">
      <c r="A21" s="1" t="s">
        <v>366</v>
      </c>
      <c r="B21" s="1">
        <v>2</v>
      </c>
      <c r="C21" s="1"/>
    </row>
    <row r="22" spans="1:7" x14ac:dyDescent="0.25">
      <c r="A22" s="1" t="s">
        <v>662</v>
      </c>
      <c r="B22" s="1" t="str">
        <f>IF('03 - Section Leaders'!D3='06 - Section Assigment'!$B$21, INDEX(Table3[NAME],MATCH('06 - Section Assigment'!$B$21, Table3[SECTION],0)),-1)</f>
        <v>NICOLÁS CARVAJAL</v>
      </c>
      <c r="C22" s="1"/>
    </row>
    <row r="23" spans="1:7" x14ac:dyDescent="0.25">
      <c r="A23" s="1" t="s">
        <v>368</v>
      </c>
      <c r="B23" s="1" t="str">
        <f>IF('03 - Section Leaders'!D3='06 - Section Assigment'!$B$21, INDEX(Table3[EMAIL],MATCH('06 - Section Assigment'!$B$21, Table3[SECTION],0)),-1)</f>
        <v>n.carvajalc@uniandes.edu.co</v>
      </c>
      <c r="C23" s="1"/>
    </row>
    <row r="24" spans="1:7" x14ac:dyDescent="0.25">
      <c r="A24" s="1"/>
      <c r="B24" s="1"/>
      <c r="C24" s="1"/>
    </row>
    <row r="25" spans="1:7" x14ac:dyDescent="0.25">
      <c r="A25" s="1"/>
      <c r="B25" s="1"/>
      <c r="C25" s="1"/>
    </row>
    <row r="26" spans="1:7" x14ac:dyDescent="0.25">
      <c r="A26" s="42" t="s">
        <v>616</v>
      </c>
      <c r="B26" s="42" t="s">
        <v>617</v>
      </c>
      <c r="C26" s="42" t="s">
        <v>618</v>
      </c>
      <c r="D26" s="42" t="s">
        <v>619</v>
      </c>
      <c r="E26" s="42" t="s">
        <v>620</v>
      </c>
      <c r="F26" s="42" t="s">
        <v>621</v>
      </c>
      <c r="G26" s="42" t="s">
        <v>622</v>
      </c>
    </row>
    <row r="27" spans="1:7" x14ac:dyDescent="0.25">
      <c r="A27" s="37">
        <v>0.33333333333333331</v>
      </c>
      <c r="B27" s="37">
        <v>0.54166666666666663</v>
      </c>
      <c r="C27" s="38" t="s">
        <v>628</v>
      </c>
      <c r="D27" s="46" t="s">
        <v>631</v>
      </c>
      <c r="E27" s="37">
        <v>0.58333333333333337</v>
      </c>
      <c r="F27" s="37">
        <v>0.70833333333333337</v>
      </c>
      <c r="G27" s="46" t="s">
        <v>631</v>
      </c>
    </row>
    <row r="28" spans="1:7" x14ac:dyDescent="0.25">
      <c r="A28" s="40">
        <v>0.33333333333333298</v>
      </c>
      <c r="B28" s="40">
        <v>0.54166666666666696</v>
      </c>
      <c r="C28" s="41" t="s">
        <v>628</v>
      </c>
      <c r="D28" s="46" t="s">
        <v>631</v>
      </c>
      <c r="E28" s="40">
        <v>0.58333333333333304</v>
      </c>
      <c r="F28" s="40">
        <v>0.70833333333333304</v>
      </c>
      <c r="G28" s="46" t="s">
        <v>631</v>
      </c>
    </row>
    <row r="29" spans="1:7" x14ac:dyDescent="0.25">
      <c r="A29" s="37">
        <v>0.33333333333333298</v>
      </c>
      <c r="B29" s="37">
        <v>0.54166666666666696</v>
      </c>
      <c r="C29" s="38" t="s">
        <v>628</v>
      </c>
      <c r="D29" s="46" t="s">
        <v>653</v>
      </c>
      <c r="E29" s="37">
        <v>0.58333333333333304</v>
      </c>
      <c r="F29" s="37">
        <v>0.70833333333333304</v>
      </c>
      <c r="G29" s="46" t="s">
        <v>631</v>
      </c>
    </row>
    <row r="30" spans="1:7" x14ac:dyDescent="0.25">
      <c r="A30" s="40">
        <v>0.33333333333333298</v>
      </c>
      <c r="B30" s="40">
        <v>0.54166666666666696</v>
      </c>
      <c r="C30" s="41" t="s">
        <v>628</v>
      </c>
      <c r="D30" s="46" t="s">
        <v>631</v>
      </c>
      <c r="E30" s="40">
        <v>0.58333333333333304</v>
      </c>
      <c r="F30" s="40">
        <v>0.70833333333333304</v>
      </c>
      <c r="G30" s="46" t="s">
        <v>631</v>
      </c>
    </row>
    <row r="31" spans="1:7" x14ac:dyDescent="0.25">
      <c r="A31" s="37">
        <v>0.33333333333333298</v>
      </c>
      <c r="B31" s="37">
        <v>0.54166666666666696</v>
      </c>
      <c r="C31" s="38" t="s">
        <v>628</v>
      </c>
      <c r="D31" s="46" t="s">
        <v>631</v>
      </c>
      <c r="E31" s="37">
        <v>0.58333333333333304</v>
      </c>
      <c r="F31" s="37">
        <v>0.70833333333333304</v>
      </c>
      <c r="G31" s="46" t="s">
        <v>631</v>
      </c>
    </row>
    <row r="32" spans="1:7" x14ac:dyDescent="0.25">
      <c r="A32" s="40">
        <v>0.33333333333333298</v>
      </c>
      <c r="B32" s="40">
        <v>0.54166666666666696</v>
      </c>
      <c r="C32" s="41" t="s">
        <v>628</v>
      </c>
      <c r="D32" s="46" t="s">
        <v>631</v>
      </c>
      <c r="E32" s="40">
        <v>0.58333333333333304</v>
      </c>
      <c r="F32" s="40">
        <v>0.70833333333333304</v>
      </c>
      <c r="G32" s="46" t="s">
        <v>631</v>
      </c>
    </row>
    <row r="33" spans="1:7" x14ac:dyDescent="0.25">
      <c r="A33" s="37">
        <v>0.33333333333333298</v>
      </c>
      <c r="B33" s="37">
        <v>0.54166666666666696</v>
      </c>
      <c r="C33" s="38" t="s">
        <v>628</v>
      </c>
      <c r="D33" s="46" t="s">
        <v>631</v>
      </c>
      <c r="E33" s="37">
        <v>0.58333333333333304</v>
      </c>
      <c r="F33" s="37">
        <v>0.70833333333333304</v>
      </c>
      <c r="G33" s="46" t="s">
        <v>631</v>
      </c>
    </row>
    <row r="34" spans="1:7" x14ac:dyDescent="0.25">
      <c r="A34" s="43">
        <v>0.33333333333333298</v>
      </c>
      <c r="B34" s="43">
        <v>0.54166666666666696</v>
      </c>
      <c r="C34" s="44" t="s">
        <v>628</v>
      </c>
      <c r="D34" s="47" t="s">
        <v>653</v>
      </c>
      <c r="E34" s="43">
        <v>0.58333333333333304</v>
      </c>
      <c r="F34" s="43">
        <v>0.70833333333333304</v>
      </c>
      <c r="G34" s="47" t="s">
        <v>631</v>
      </c>
    </row>
    <row r="35" spans="1:7" x14ac:dyDescent="0.25">
      <c r="A35" s="1"/>
      <c r="B35" s="1"/>
      <c r="C35" s="1"/>
    </row>
    <row r="36" spans="1:7" x14ac:dyDescent="0.25">
      <c r="A36" s="1"/>
      <c r="B36" s="1"/>
      <c r="C36" s="1"/>
    </row>
    <row r="37" spans="1:7" x14ac:dyDescent="0.25">
      <c r="A37" s="27"/>
      <c r="B37" s="27"/>
      <c r="C37" s="27"/>
      <c r="D37" s="27"/>
      <c r="E37" s="27"/>
      <c r="F37" s="27"/>
      <c r="G37" s="27"/>
    </row>
    <row r="38" spans="1:7" x14ac:dyDescent="0.25">
      <c r="A38" s="1"/>
      <c r="B38" s="1"/>
      <c r="C38" s="1"/>
    </row>
    <row r="39" spans="1:7" x14ac:dyDescent="0.25">
      <c r="A39" s="1" t="s">
        <v>660</v>
      </c>
      <c r="B39" s="1" t="s">
        <v>661</v>
      </c>
      <c r="C39" s="1"/>
    </row>
    <row r="40" spans="1:7" x14ac:dyDescent="0.25">
      <c r="A40" s="1" t="s">
        <v>366</v>
      </c>
      <c r="B40" s="1">
        <v>3</v>
      </c>
      <c r="C40" s="1"/>
    </row>
    <row r="41" spans="1:7" x14ac:dyDescent="0.25">
      <c r="A41" s="1" t="s">
        <v>662</v>
      </c>
      <c r="B41" s="1" t="str">
        <f>IF('03 - Section Leaders'!D4='06 - Section Assigment'!$B$40, INDEX(Table3[NAME],MATCH('06 - Section Assigment'!$B$40, Table3[SECTION],0)),-1)</f>
        <v>VALERIA MARÍN</v>
      </c>
      <c r="C41" s="1"/>
    </row>
    <row r="42" spans="1:7" x14ac:dyDescent="0.25">
      <c r="A42" s="1" t="s">
        <v>368</v>
      </c>
      <c r="B42" s="1" t="str">
        <f>IF('03 - Section Leaders'!D4='06 - Section Assigment'!$B$40, INDEX(Table3[EMAIL],MATCH('06 - Section Assigment'!$B$40, Table3[SECTION],0)),-1)</f>
        <v>zv.marin@uniandes.edu.co</v>
      </c>
      <c r="C42" s="1"/>
    </row>
    <row r="43" spans="1:7" x14ac:dyDescent="0.25">
      <c r="A43" s="1"/>
      <c r="B43" s="1"/>
      <c r="C43" s="1"/>
    </row>
    <row r="44" spans="1:7" x14ac:dyDescent="0.25">
      <c r="A44" s="1"/>
      <c r="B44" s="1"/>
      <c r="C44" s="1"/>
    </row>
    <row r="45" spans="1:7" x14ac:dyDescent="0.25">
      <c r="A45" s="42" t="s">
        <v>616</v>
      </c>
      <c r="B45" s="42" t="s">
        <v>617</v>
      </c>
      <c r="C45" s="42" t="s">
        <v>618</v>
      </c>
      <c r="D45" s="42" t="s">
        <v>619</v>
      </c>
      <c r="E45" s="42" t="s">
        <v>620</v>
      </c>
      <c r="F45" s="42" t="s">
        <v>621</v>
      </c>
      <c r="G45" s="42" t="s">
        <v>622</v>
      </c>
    </row>
    <row r="46" spans="1:7" x14ac:dyDescent="0.25">
      <c r="A46" s="37">
        <v>0.33333333333333331</v>
      </c>
      <c r="B46" s="37">
        <v>0.54166666666666663</v>
      </c>
      <c r="C46" s="38" t="s">
        <v>628</v>
      </c>
      <c r="D46" s="48" t="s">
        <v>633</v>
      </c>
      <c r="E46" s="37">
        <v>0.58333333333333337</v>
      </c>
      <c r="F46" s="37">
        <v>0.70833333333333337</v>
      </c>
      <c r="G46" s="48" t="s">
        <v>633</v>
      </c>
    </row>
    <row r="47" spans="1:7" x14ac:dyDescent="0.25">
      <c r="A47" s="40">
        <v>0.33333333333333298</v>
      </c>
      <c r="B47" s="40">
        <v>0.54166666666666696</v>
      </c>
      <c r="C47" s="41" t="s">
        <v>628</v>
      </c>
      <c r="D47" s="48" t="s">
        <v>633</v>
      </c>
      <c r="E47" s="40">
        <v>0.58333333333333304</v>
      </c>
      <c r="F47" s="40">
        <v>0.70833333333333304</v>
      </c>
      <c r="G47" s="48" t="s">
        <v>633</v>
      </c>
    </row>
    <row r="48" spans="1:7" x14ac:dyDescent="0.25">
      <c r="A48" s="37">
        <v>0.33333333333333298</v>
      </c>
      <c r="B48" s="37">
        <v>0.54166666666666696</v>
      </c>
      <c r="C48" s="38" t="s">
        <v>628</v>
      </c>
      <c r="D48" s="48" t="s">
        <v>633</v>
      </c>
      <c r="E48" s="37">
        <v>0.58333333333333304</v>
      </c>
      <c r="F48" s="37">
        <v>0.70833333333333304</v>
      </c>
      <c r="G48" s="48" t="s">
        <v>633</v>
      </c>
    </row>
    <row r="49" spans="1:7" x14ac:dyDescent="0.25">
      <c r="A49" s="40">
        <v>0.33333333333333298</v>
      </c>
      <c r="B49" s="40">
        <v>0.54166666666666696</v>
      </c>
      <c r="C49" s="41" t="s">
        <v>628</v>
      </c>
      <c r="D49" s="48" t="s">
        <v>655</v>
      </c>
      <c r="E49" s="40">
        <v>0.58333333333333304</v>
      </c>
      <c r="F49" s="40">
        <v>0.70833333333333304</v>
      </c>
      <c r="G49" s="48" t="s">
        <v>633</v>
      </c>
    </row>
    <row r="50" spans="1:7" x14ac:dyDescent="0.25">
      <c r="A50" s="37">
        <v>0.33333333333333298</v>
      </c>
      <c r="B50" s="37">
        <v>0.54166666666666696</v>
      </c>
      <c r="C50" s="38" t="s">
        <v>628</v>
      </c>
      <c r="D50" s="48" t="s">
        <v>633</v>
      </c>
      <c r="E50" s="37">
        <v>0.58333333333333304</v>
      </c>
      <c r="F50" s="37">
        <v>0.70833333333333304</v>
      </c>
      <c r="G50" s="48" t="s">
        <v>633</v>
      </c>
    </row>
    <row r="51" spans="1:7" x14ac:dyDescent="0.25">
      <c r="A51" s="40">
        <v>0.33333333333333298</v>
      </c>
      <c r="B51" s="40">
        <v>0.54166666666666696</v>
      </c>
      <c r="C51" s="41" t="s">
        <v>628</v>
      </c>
      <c r="D51" s="48" t="s">
        <v>633</v>
      </c>
      <c r="E51" s="40">
        <v>0.58333333333333304</v>
      </c>
      <c r="F51" s="40">
        <v>0.70833333333333304</v>
      </c>
      <c r="G51" s="48" t="s">
        <v>633</v>
      </c>
    </row>
    <row r="52" spans="1:7" x14ac:dyDescent="0.25">
      <c r="A52" s="37">
        <v>0.33333333333333298</v>
      </c>
      <c r="B52" s="37">
        <v>0.54166666666666696</v>
      </c>
      <c r="C52" s="38" t="s">
        <v>628</v>
      </c>
      <c r="D52" s="48" t="s">
        <v>633</v>
      </c>
      <c r="E52" s="37">
        <v>0.58333333333333304</v>
      </c>
      <c r="F52" s="37">
        <v>0.70833333333333304</v>
      </c>
      <c r="G52" s="48" t="s">
        <v>633</v>
      </c>
    </row>
    <row r="53" spans="1:7" x14ac:dyDescent="0.25">
      <c r="A53" s="43">
        <v>0.33333333333333298</v>
      </c>
      <c r="B53" s="43">
        <v>0.54166666666666696</v>
      </c>
      <c r="C53" s="44" t="s">
        <v>628</v>
      </c>
      <c r="D53" s="49" t="s">
        <v>633</v>
      </c>
      <c r="E53" s="43">
        <v>0.58333333333333304</v>
      </c>
      <c r="F53" s="43">
        <v>0.70833333333333304</v>
      </c>
      <c r="G53" s="49" t="s">
        <v>633</v>
      </c>
    </row>
    <row r="54" spans="1:7" x14ac:dyDescent="0.25">
      <c r="A54" s="1"/>
      <c r="B54" s="1"/>
      <c r="C54" s="1"/>
    </row>
    <row r="55" spans="1:7" x14ac:dyDescent="0.25">
      <c r="A55" s="1"/>
      <c r="B55" s="1"/>
      <c r="C55" s="1"/>
    </row>
    <row r="56" spans="1:7" x14ac:dyDescent="0.25">
      <c r="A56" s="27"/>
      <c r="B56" s="27"/>
      <c r="C56" s="27"/>
      <c r="D56" s="27"/>
      <c r="E56" s="27"/>
      <c r="F56" s="27"/>
      <c r="G56" s="27"/>
    </row>
    <row r="57" spans="1:7" x14ac:dyDescent="0.25">
      <c r="A57" s="1"/>
      <c r="B57" s="1"/>
      <c r="C57" s="1"/>
    </row>
    <row r="58" spans="1:7" x14ac:dyDescent="0.25">
      <c r="A58" s="1" t="s">
        <v>660</v>
      </c>
      <c r="B58" s="1" t="s">
        <v>661</v>
      </c>
      <c r="C58" s="1"/>
    </row>
    <row r="59" spans="1:7" x14ac:dyDescent="0.25">
      <c r="A59" s="1" t="s">
        <v>366</v>
      </c>
      <c r="B59" s="1">
        <v>4</v>
      </c>
      <c r="C59" s="1"/>
    </row>
    <row r="60" spans="1:7" x14ac:dyDescent="0.25">
      <c r="A60" s="1" t="s">
        <v>662</v>
      </c>
      <c r="B60" s="1" t="str">
        <f>IF('03 - Section Leaders'!D5='06 - Section Assigment'!$B$59, INDEX(Table3[NAME],MATCH('06 - Section Assigment'!$B$59, Table3[SECTION],0)),-1)</f>
        <v>MARÍA PAULA HERNÁNDEZ</v>
      </c>
      <c r="C60" s="1"/>
    </row>
    <row r="61" spans="1:7" x14ac:dyDescent="0.25">
      <c r="A61" s="1" t="s">
        <v>368</v>
      </c>
      <c r="B61" s="1" t="str">
        <f>IF('03 - Section Leaders'!D5='06 - Section Assigment'!$B$59, INDEX(Table3[EMAIL],MATCH('06 - Section Assigment'!$B$59, Table3[SECTION],0)),-1)</f>
        <v>mapau@stanford.edu</v>
      </c>
      <c r="C61" s="1"/>
    </row>
    <row r="62" spans="1:7" x14ac:dyDescent="0.25">
      <c r="A62" s="1"/>
      <c r="B62" s="1"/>
      <c r="C62" s="1"/>
    </row>
    <row r="63" spans="1:7" x14ac:dyDescent="0.25">
      <c r="A63" s="1"/>
      <c r="B63" s="1"/>
      <c r="C63" s="1"/>
    </row>
    <row r="64" spans="1:7" x14ac:dyDescent="0.25">
      <c r="A64" s="42" t="s">
        <v>616</v>
      </c>
      <c r="B64" s="42" t="s">
        <v>617</v>
      </c>
      <c r="C64" s="42" t="s">
        <v>618</v>
      </c>
      <c r="D64" s="42" t="s">
        <v>619</v>
      </c>
      <c r="E64" s="42" t="s">
        <v>620</v>
      </c>
      <c r="F64" s="42" t="s">
        <v>621</v>
      </c>
      <c r="G64" s="42" t="s">
        <v>622</v>
      </c>
    </row>
    <row r="65" spans="1:7" x14ac:dyDescent="0.25">
      <c r="A65" s="37">
        <v>0.33333333333333331</v>
      </c>
      <c r="B65" s="37">
        <v>0.54166666666666663</v>
      </c>
      <c r="C65" s="38" t="s">
        <v>628</v>
      </c>
      <c r="D65" s="50" t="s">
        <v>635</v>
      </c>
      <c r="E65" s="37">
        <v>0.58333333333333337</v>
      </c>
      <c r="F65" s="37">
        <v>0.70833333333333337</v>
      </c>
      <c r="G65" s="50" t="s">
        <v>635</v>
      </c>
    </row>
    <row r="66" spans="1:7" x14ac:dyDescent="0.25">
      <c r="A66" s="40">
        <v>0.33333333333333298</v>
      </c>
      <c r="B66" s="40">
        <v>0.54166666666666696</v>
      </c>
      <c r="C66" s="41" t="s">
        <v>628</v>
      </c>
      <c r="D66" s="50" t="s">
        <v>635</v>
      </c>
      <c r="E66" s="40">
        <v>0.58333333333333304</v>
      </c>
      <c r="F66" s="40">
        <v>0.70833333333333304</v>
      </c>
      <c r="G66" s="50" t="s">
        <v>635</v>
      </c>
    </row>
    <row r="67" spans="1:7" x14ac:dyDescent="0.25">
      <c r="A67" s="37">
        <v>0.33333333333333298</v>
      </c>
      <c r="B67" s="37">
        <v>0.54166666666666696</v>
      </c>
      <c r="C67" s="38" t="s">
        <v>628</v>
      </c>
      <c r="D67" s="50" t="s">
        <v>635</v>
      </c>
      <c r="E67" s="37">
        <v>0.58333333333333304</v>
      </c>
      <c r="F67" s="37">
        <v>0.70833333333333304</v>
      </c>
      <c r="G67" s="50" t="s">
        <v>635</v>
      </c>
    </row>
    <row r="68" spans="1:7" x14ac:dyDescent="0.25">
      <c r="A68" s="40">
        <v>0.33333333333333298</v>
      </c>
      <c r="B68" s="40">
        <v>0.54166666666666696</v>
      </c>
      <c r="C68" s="41" t="s">
        <v>628</v>
      </c>
      <c r="D68" s="50" t="s">
        <v>635</v>
      </c>
      <c r="E68" s="40">
        <v>0.58333333333333304</v>
      </c>
      <c r="F68" s="40">
        <v>0.70833333333333304</v>
      </c>
      <c r="G68" s="50" t="s">
        <v>635</v>
      </c>
    </row>
    <row r="69" spans="1:7" x14ac:dyDescent="0.25">
      <c r="A69" s="37">
        <v>0.33333333333333298</v>
      </c>
      <c r="B69" s="37">
        <v>0.54166666666666696</v>
      </c>
      <c r="C69" s="38" t="s">
        <v>628</v>
      </c>
      <c r="D69" s="50" t="s">
        <v>635</v>
      </c>
      <c r="E69" s="37">
        <v>0.58333333333333304</v>
      </c>
      <c r="F69" s="37">
        <v>0.70833333333333304</v>
      </c>
      <c r="G69" s="50" t="s">
        <v>635</v>
      </c>
    </row>
    <row r="70" spans="1:7" x14ac:dyDescent="0.25">
      <c r="A70" s="40">
        <v>0.33333333333333298</v>
      </c>
      <c r="B70" s="40">
        <v>0.54166666666666696</v>
      </c>
      <c r="C70" s="41" t="s">
        <v>628</v>
      </c>
      <c r="D70" s="50" t="s">
        <v>635</v>
      </c>
      <c r="E70" s="40">
        <v>0.58333333333333304</v>
      </c>
      <c r="F70" s="40">
        <v>0.70833333333333304</v>
      </c>
      <c r="G70" s="50" t="s">
        <v>635</v>
      </c>
    </row>
    <row r="71" spans="1:7" x14ac:dyDescent="0.25">
      <c r="A71" s="37">
        <v>0.33333333333333298</v>
      </c>
      <c r="B71" s="37">
        <v>0.54166666666666696</v>
      </c>
      <c r="C71" s="38" t="s">
        <v>628</v>
      </c>
      <c r="D71" s="50" t="s">
        <v>635</v>
      </c>
      <c r="E71" s="37">
        <v>0.58333333333333304</v>
      </c>
      <c r="F71" s="37">
        <v>0.70833333333333304</v>
      </c>
      <c r="G71" s="50" t="s">
        <v>635</v>
      </c>
    </row>
    <row r="72" spans="1:7" x14ac:dyDescent="0.25">
      <c r="A72" s="43">
        <v>0.33333333333333298</v>
      </c>
      <c r="B72" s="43">
        <v>0.54166666666666696</v>
      </c>
      <c r="C72" s="44" t="s">
        <v>628</v>
      </c>
      <c r="D72" s="51" t="s">
        <v>635</v>
      </c>
      <c r="E72" s="43">
        <v>0.58333333333333304</v>
      </c>
      <c r="F72" s="43">
        <v>0.70833333333333304</v>
      </c>
      <c r="G72" s="51" t="s">
        <v>635</v>
      </c>
    </row>
    <row r="73" spans="1:7" x14ac:dyDescent="0.25">
      <c r="A73" s="1"/>
      <c r="B73" s="1"/>
      <c r="C73" s="1"/>
    </row>
    <row r="74" spans="1:7" x14ac:dyDescent="0.25">
      <c r="A74" s="1"/>
      <c r="B74" s="1"/>
      <c r="C74" s="1"/>
    </row>
    <row r="75" spans="1:7" x14ac:dyDescent="0.25">
      <c r="A75" s="27"/>
      <c r="B75" s="27"/>
      <c r="C75" s="27"/>
      <c r="D75" s="27"/>
      <c r="E75" s="27"/>
      <c r="F75" s="27"/>
      <c r="G75" s="27"/>
    </row>
    <row r="76" spans="1:7" x14ac:dyDescent="0.25">
      <c r="A76" s="1"/>
      <c r="B76" s="1"/>
      <c r="C76" s="1"/>
    </row>
    <row r="77" spans="1:7" x14ac:dyDescent="0.25">
      <c r="A77" s="1" t="s">
        <v>660</v>
      </c>
      <c r="B77" s="1" t="s">
        <v>661</v>
      </c>
      <c r="C77" s="1"/>
    </row>
    <row r="78" spans="1:7" x14ac:dyDescent="0.25">
      <c r="A78" s="1" t="s">
        <v>366</v>
      </c>
      <c r="B78" s="1">
        <v>5</v>
      </c>
      <c r="C78" s="1"/>
    </row>
    <row r="79" spans="1:7" x14ac:dyDescent="0.25">
      <c r="A79" s="1" t="s">
        <v>662</v>
      </c>
      <c r="B79" s="1" t="str">
        <f>IF('03 - Section Leaders'!D6='06 - Section Assigment'!$B$78, INDEX(Table3[NAME],MATCH('06 - Section Assigment'!$B$78, Table3[SECTION],0)),-1)</f>
        <v>CARLOS RAMÍREZ MARTÍNEZ</v>
      </c>
      <c r="C79" s="1"/>
    </row>
    <row r="80" spans="1:7" x14ac:dyDescent="0.25">
      <c r="A80" s="1" t="s">
        <v>368</v>
      </c>
      <c r="B80" s="1" t="str">
        <f>IF('03 - Section Leaders'!D6='06 - Section Assigment'!$B$78, INDEX(Table3[EMAIL],MATCH('06 - Section Assigment'!$B$78, Table3[SECTION],0)),-1)</f>
        <v>c.ramirezm@uniandes.edu.co</v>
      </c>
      <c r="C80" s="1"/>
    </row>
    <row r="81" spans="1:7" x14ac:dyDescent="0.25">
      <c r="A81" s="1"/>
      <c r="B81" s="1"/>
      <c r="C81" s="1"/>
    </row>
    <row r="82" spans="1:7" x14ac:dyDescent="0.25">
      <c r="A82" s="1"/>
      <c r="B82" s="1"/>
      <c r="C82" s="1"/>
    </row>
    <row r="83" spans="1:7" x14ac:dyDescent="0.25">
      <c r="A83" s="42" t="s">
        <v>616</v>
      </c>
      <c r="B83" s="42" t="s">
        <v>617</v>
      </c>
      <c r="C83" s="42" t="s">
        <v>618</v>
      </c>
      <c r="D83" s="42" t="s">
        <v>619</v>
      </c>
      <c r="E83" s="42" t="s">
        <v>620</v>
      </c>
      <c r="F83" s="42" t="s">
        <v>621</v>
      </c>
      <c r="G83" s="42" t="s">
        <v>622</v>
      </c>
    </row>
    <row r="84" spans="1:7" x14ac:dyDescent="0.25">
      <c r="A84" s="37">
        <v>0.33333333333333331</v>
      </c>
      <c r="B84" s="37">
        <v>0.54166666666666663</v>
      </c>
      <c r="C84" s="38" t="s">
        <v>628</v>
      </c>
      <c r="D84" s="52" t="s">
        <v>637</v>
      </c>
      <c r="E84" s="37">
        <v>0.58333333333333337</v>
      </c>
      <c r="F84" s="37">
        <v>0.70833333333333337</v>
      </c>
      <c r="G84" s="52" t="s">
        <v>637</v>
      </c>
    </row>
    <row r="85" spans="1:7" x14ac:dyDescent="0.25">
      <c r="A85" s="40">
        <v>0.33333333333333298</v>
      </c>
      <c r="B85" s="40">
        <v>0.54166666666666696</v>
      </c>
      <c r="C85" s="41" t="s">
        <v>628</v>
      </c>
      <c r="D85" s="52" t="s">
        <v>637</v>
      </c>
      <c r="E85" s="40">
        <v>0.58333333333333304</v>
      </c>
      <c r="F85" s="40">
        <v>0.70833333333333304</v>
      </c>
      <c r="G85" s="52" t="s">
        <v>637</v>
      </c>
    </row>
    <row r="86" spans="1:7" x14ac:dyDescent="0.25">
      <c r="A86" s="37">
        <v>0.33333333333333298</v>
      </c>
      <c r="B86" s="37">
        <v>0.54166666666666696</v>
      </c>
      <c r="C86" s="38" t="s">
        <v>628</v>
      </c>
      <c r="D86" s="52" t="s">
        <v>637</v>
      </c>
      <c r="E86" s="37">
        <v>0.58333333333333304</v>
      </c>
      <c r="F86" s="37">
        <v>0.70833333333333304</v>
      </c>
      <c r="G86" s="52" t="s">
        <v>637</v>
      </c>
    </row>
    <row r="87" spans="1:7" x14ac:dyDescent="0.25">
      <c r="A87" s="40">
        <v>0.33333333333333298</v>
      </c>
      <c r="B87" s="40">
        <v>0.54166666666666696</v>
      </c>
      <c r="C87" s="41" t="s">
        <v>628</v>
      </c>
      <c r="D87" s="52" t="s">
        <v>637</v>
      </c>
      <c r="E87" s="40">
        <v>0.58333333333333304</v>
      </c>
      <c r="F87" s="40">
        <v>0.70833333333333304</v>
      </c>
      <c r="G87" s="52" t="s">
        <v>637</v>
      </c>
    </row>
    <row r="88" spans="1:7" x14ac:dyDescent="0.25">
      <c r="A88" s="37">
        <v>0.33333333333333298</v>
      </c>
      <c r="B88" s="37">
        <v>0.54166666666666696</v>
      </c>
      <c r="C88" s="38" t="s">
        <v>628</v>
      </c>
      <c r="D88" s="52" t="s">
        <v>637</v>
      </c>
      <c r="E88" s="37">
        <v>0.58333333333333304</v>
      </c>
      <c r="F88" s="37">
        <v>0.70833333333333304</v>
      </c>
      <c r="G88" s="52" t="s">
        <v>637</v>
      </c>
    </row>
    <row r="89" spans="1:7" x14ac:dyDescent="0.25">
      <c r="A89" s="40">
        <v>0.33333333333333298</v>
      </c>
      <c r="B89" s="40">
        <v>0.54166666666666696</v>
      </c>
      <c r="C89" s="41" t="s">
        <v>628</v>
      </c>
      <c r="D89" s="52" t="s">
        <v>637</v>
      </c>
      <c r="E89" s="40">
        <v>0.58333333333333304</v>
      </c>
      <c r="F89" s="40">
        <v>0.70833333333333304</v>
      </c>
      <c r="G89" s="52" t="s">
        <v>637</v>
      </c>
    </row>
    <row r="90" spans="1:7" x14ac:dyDescent="0.25">
      <c r="A90" s="37">
        <v>0.33333333333333298</v>
      </c>
      <c r="B90" s="37">
        <v>0.54166666666666696</v>
      </c>
      <c r="C90" s="38" t="s">
        <v>628</v>
      </c>
      <c r="D90" s="52" t="s">
        <v>637</v>
      </c>
      <c r="E90" s="37">
        <v>0.58333333333333304</v>
      </c>
      <c r="F90" s="37">
        <v>0.70833333333333304</v>
      </c>
      <c r="G90" s="52" t="s">
        <v>637</v>
      </c>
    </row>
    <row r="91" spans="1:7" x14ac:dyDescent="0.25">
      <c r="A91" s="43">
        <v>0.33333333333333298</v>
      </c>
      <c r="B91" s="43">
        <v>0.54166666666666696</v>
      </c>
      <c r="C91" s="44" t="s">
        <v>628</v>
      </c>
      <c r="D91" s="53" t="s">
        <v>637</v>
      </c>
      <c r="E91" s="43">
        <v>0.58333333333333304</v>
      </c>
      <c r="F91" s="43">
        <v>0.70833333333333304</v>
      </c>
      <c r="G91" s="53" t="s">
        <v>637</v>
      </c>
    </row>
    <row r="92" spans="1:7" x14ac:dyDescent="0.25">
      <c r="A92" s="1"/>
      <c r="B92" s="1"/>
      <c r="C92" s="1"/>
    </row>
    <row r="93" spans="1:7" x14ac:dyDescent="0.25">
      <c r="A93" s="1"/>
      <c r="B93" s="1"/>
      <c r="C93" s="1"/>
    </row>
    <row r="94" spans="1:7" x14ac:dyDescent="0.25">
      <c r="A94" s="27"/>
      <c r="B94" s="27"/>
      <c r="C94" s="27"/>
      <c r="D94" s="27"/>
      <c r="E94" s="27"/>
      <c r="F94" s="27"/>
      <c r="G94" s="27"/>
    </row>
    <row r="95" spans="1:7" x14ac:dyDescent="0.25">
      <c r="A95" s="1"/>
      <c r="B95" s="1"/>
      <c r="C95" s="1"/>
    </row>
    <row r="96" spans="1:7" x14ac:dyDescent="0.25">
      <c r="A96" s="1" t="s">
        <v>660</v>
      </c>
      <c r="B96" s="1" t="s">
        <v>661</v>
      </c>
      <c r="C96" s="1"/>
    </row>
    <row r="97" spans="1:7" x14ac:dyDescent="0.25">
      <c r="A97" s="1" t="s">
        <v>366</v>
      </c>
      <c r="B97" s="1">
        <v>6</v>
      </c>
      <c r="C97" s="1"/>
    </row>
    <row r="98" spans="1:7" x14ac:dyDescent="0.25">
      <c r="A98" s="1" t="s">
        <v>662</v>
      </c>
      <c r="B98" s="1" t="str">
        <f>IF('03 - Section Leaders'!D7='06 - Section Assigment'!$B$97, INDEX(Table3[NAME],MATCH('06 - Section Assigment'!$B$97, Table3[SECTION],0)),-1)</f>
        <v>JUAN DIEGO LUGO</v>
      </c>
      <c r="C98" s="1"/>
    </row>
    <row r="99" spans="1:7" x14ac:dyDescent="0.25">
      <c r="A99" s="1" t="s">
        <v>368</v>
      </c>
      <c r="B99" s="1" t="str">
        <f>IF('03 - Section Leaders'!D7='06 - Section Assigment'!$B$97, INDEX(Table3[EMAIL],MATCH('06 - Section Assigment'!$B$97, Table3[SECTION],0)),-1)</f>
        <v>jd.lugo@uniandes.edu.co</v>
      </c>
      <c r="C99" s="1"/>
    </row>
    <row r="100" spans="1:7" x14ac:dyDescent="0.25">
      <c r="A100" s="1"/>
      <c r="B100" s="1"/>
      <c r="C100" s="1"/>
    </row>
    <row r="101" spans="1:7" x14ac:dyDescent="0.25">
      <c r="A101" s="1"/>
      <c r="B101" s="1"/>
      <c r="C101" s="1"/>
    </row>
    <row r="102" spans="1:7" x14ac:dyDescent="0.25">
      <c r="A102" s="42" t="s">
        <v>616</v>
      </c>
      <c r="B102" s="42" t="s">
        <v>617</v>
      </c>
      <c r="C102" s="42" t="s">
        <v>618</v>
      </c>
      <c r="D102" s="42" t="s">
        <v>619</v>
      </c>
      <c r="E102" s="42" t="s">
        <v>620</v>
      </c>
      <c r="F102" s="42" t="s">
        <v>621</v>
      </c>
      <c r="G102" s="42" t="s">
        <v>622</v>
      </c>
    </row>
    <row r="103" spans="1:7" x14ac:dyDescent="0.25">
      <c r="A103" s="37">
        <v>0.33333333333333331</v>
      </c>
      <c r="B103" s="37">
        <v>0.54166666666666663</v>
      </c>
      <c r="C103" s="38" t="s">
        <v>628</v>
      </c>
      <c r="D103" s="54" t="s">
        <v>639</v>
      </c>
      <c r="E103" s="37">
        <v>0.58333333333333337</v>
      </c>
      <c r="F103" s="37">
        <v>0.70833333333333337</v>
      </c>
      <c r="G103" s="54" t="s">
        <v>639</v>
      </c>
    </row>
    <row r="104" spans="1:7" x14ac:dyDescent="0.25">
      <c r="A104" s="40">
        <v>0.33333333333333298</v>
      </c>
      <c r="B104" s="40">
        <v>0.54166666666666696</v>
      </c>
      <c r="C104" s="41" t="s">
        <v>628</v>
      </c>
      <c r="D104" s="54" t="s">
        <v>639</v>
      </c>
      <c r="E104" s="40">
        <v>0.58333333333333304</v>
      </c>
      <c r="F104" s="40">
        <v>0.70833333333333304</v>
      </c>
      <c r="G104" s="54" t="s">
        <v>639</v>
      </c>
    </row>
    <row r="105" spans="1:7" x14ac:dyDescent="0.25">
      <c r="A105" s="37">
        <v>0.33333333333333298</v>
      </c>
      <c r="B105" s="37">
        <v>0.54166666666666696</v>
      </c>
      <c r="C105" s="38" t="s">
        <v>628</v>
      </c>
      <c r="D105" s="54" t="s">
        <v>639</v>
      </c>
      <c r="E105" s="37">
        <v>0.58333333333333304</v>
      </c>
      <c r="F105" s="37">
        <v>0.70833333333333304</v>
      </c>
      <c r="G105" s="54" t="s">
        <v>639</v>
      </c>
    </row>
    <row r="106" spans="1:7" x14ac:dyDescent="0.25">
      <c r="A106" s="40">
        <v>0.33333333333333298</v>
      </c>
      <c r="B106" s="40">
        <v>0.54166666666666696</v>
      </c>
      <c r="C106" s="41" t="s">
        <v>628</v>
      </c>
      <c r="D106" s="54" t="s">
        <v>639</v>
      </c>
      <c r="E106" s="40">
        <v>0.58333333333333304</v>
      </c>
      <c r="F106" s="40">
        <v>0.70833333333333304</v>
      </c>
      <c r="G106" s="54" t="s">
        <v>639</v>
      </c>
    </row>
    <row r="107" spans="1:7" x14ac:dyDescent="0.25">
      <c r="A107" s="37">
        <v>0.33333333333333298</v>
      </c>
      <c r="B107" s="37">
        <v>0.54166666666666696</v>
      </c>
      <c r="C107" s="38" t="s">
        <v>628</v>
      </c>
      <c r="D107" s="54" t="s">
        <v>639</v>
      </c>
      <c r="E107" s="37">
        <v>0.58333333333333304</v>
      </c>
      <c r="F107" s="37">
        <v>0.70833333333333304</v>
      </c>
      <c r="G107" s="54" t="s">
        <v>639</v>
      </c>
    </row>
    <row r="108" spans="1:7" x14ac:dyDescent="0.25">
      <c r="A108" s="40">
        <v>0.33333333333333298</v>
      </c>
      <c r="B108" s="40">
        <v>0.54166666666666696</v>
      </c>
      <c r="C108" s="41" t="s">
        <v>628</v>
      </c>
      <c r="D108" s="54" t="s">
        <v>639</v>
      </c>
      <c r="E108" s="40">
        <v>0.58333333333333304</v>
      </c>
      <c r="F108" s="40">
        <v>0.70833333333333304</v>
      </c>
      <c r="G108" s="54" t="s">
        <v>639</v>
      </c>
    </row>
    <row r="109" spans="1:7" x14ac:dyDescent="0.25">
      <c r="A109" s="37">
        <v>0.33333333333333298</v>
      </c>
      <c r="B109" s="37">
        <v>0.54166666666666696</v>
      </c>
      <c r="C109" s="38" t="s">
        <v>628</v>
      </c>
      <c r="D109" s="54" t="s">
        <v>639</v>
      </c>
      <c r="E109" s="37">
        <v>0.58333333333333304</v>
      </c>
      <c r="F109" s="37">
        <v>0.70833333333333304</v>
      </c>
      <c r="G109" s="54" t="s">
        <v>639</v>
      </c>
    </row>
    <row r="110" spans="1:7" x14ac:dyDescent="0.25">
      <c r="A110" s="43">
        <v>0.33333333333333298</v>
      </c>
      <c r="B110" s="43">
        <v>0.54166666666666696</v>
      </c>
      <c r="C110" s="44" t="s">
        <v>628</v>
      </c>
      <c r="D110" s="55" t="s">
        <v>639</v>
      </c>
      <c r="E110" s="43">
        <v>0.58333333333333304</v>
      </c>
      <c r="F110" s="43">
        <v>0.70833333333333304</v>
      </c>
      <c r="G110" s="55" t="s">
        <v>639</v>
      </c>
    </row>
    <row r="111" spans="1:7" x14ac:dyDescent="0.25">
      <c r="A111" s="1"/>
      <c r="B111" s="1"/>
      <c r="C111" s="1"/>
    </row>
    <row r="112" spans="1:7" x14ac:dyDescent="0.25">
      <c r="A112" s="1"/>
      <c r="B112" s="1"/>
      <c r="C112" s="1"/>
    </row>
    <row r="113" spans="1:7" x14ac:dyDescent="0.25">
      <c r="A113" s="27"/>
      <c r="B113" s="27"/>
      <c r="C113" s="27"/>
      <c r="D113" s="27"/>
      <c r="E113" s="27"/>
      <c r="F113" s="27"/>
      <c r="G113" s="27"/>
    </row>
    <row r="114" spans="1:7" x14ac:dyDescent="0.25">
      <c r="A114" s="1"/>
      <c r="B114" s="1"/>
      <c r="C114" s="1"/>
    </row>
    <row r="115" spans="1:7" x14ac:dyDescent="0.25">
      <c r="A115" s="1" t="s">
        <v>660</v>
      </c>
      <c r="B115" s="1" t="s">
        <v>661</v>
      </c>
      <c r="C115" s="1"/>
    </row>
    <row r="116" spans="1:7" x14ac:dyDescent="0.25">
      <c r="A116" s="1" t="s">
        <v>366</v>
      </c>
      <c r="B116" s="1">
        <v>7</v>
      </c>
      <c r="C116" s="1"/>
    </row>
    <row r="117" spans="1:7" x14ac:dyDescent="0.25">
      <c r="A117" s="1" t="s">
        <v>662</v>
      </c>
      <c r="B117" s="1" t="str">
        <f>IF('03 - Section Leaders'!D8='06 - Section Assigment'!$B$116, INDEX(Table3[NAME],MATCH('06 - Section Assigment'!$B$116, Table3[SECTION],0)),-1)</f>
        <v>DANIEL ARANGO CRUZ</v>
      </c>
      <c r="C117" s="1"/>
    </row>
    <row r="118" spans="1:7" x14ac:dyDescent="0.25">
      <c r="A118" s="1" t="s">
        <v>368</v>
      </c>
      <c r="B118" s="1" t="str">
        <f>IF('03 - Section Leaders'!D8='06 - Section Assigment'!$B$116, INDEX(Table3[EMAIL],MATCH('06 - Section Assigment'!$B$116, Table3[SECTION],0)),-1)</f>
        <v>d.arangoc2@uniandes.edu.co</v>
      </c>
      <c r="C118" s="1"/>
    </row>
    <row r="119" spans="1:7" x14ac:dyDescent="0.25">
      <c r="A119" s="1"/>
      <c r="B119" s="1"/>
      <c r="C119" s="1"/>
    </row>
    <row r="120" spans="1:7" x14ac:dyDescent="0.25">
      <c r="A120" s="1"/>
      <c r="B120" s="1"/>
      <c r="C120" s="1"/>
    </row>
    <row r="121" spans="1:7" x14ac:dyDescent="0.25">
      <c r="A121" s="42" t="s">
        <v>616</v>
      </c>
      <c r="B121" s="42" t="s">
        <v>617</v>
      </c>
      <c r="C121" s="42" t="s">
        <v>618</v>
      </c>
      <c r="D121" s="42" t="s">
        <v>619</v>
      </c>
      <c r="E121" s="42" t="s">
        <v>620</v>
      </c>
      <c r="F121" s="42" t="s">
        <v>621</v>
      </c>
      <c r="G121" s="42" t="s">
        <v>622</v>
      </c>
    </row>
    <row r="122" spans="1:7" x14ac:dyDescent="0.25">
      <c r="A122" s="37">
        <v>0.33333333333333331</v>
      </c>
      <c r="B122" s="37">
        <v>0.54166666666666663</v>
      </c>
      <c r="C122" s="38" t="s">
        <v>628</v>
      </c>
      <c r="D122" s="56" t="s">
        <v>641</v>
      </c>
      <c r="E122" s="37">
        <v>0.58333333333333337</v>
      </c>
      <c r="F122" s="37">
        <v>0.70833333333333337</v>
      </c>
      <c r="G122" s="56" t="s">
        <v>648</v>
      </c>
    </row>
    <row r="123" spans="1:7" x14ac:dyDescent="0.25">
      <c r="A123" s="40">
        <v>0.33333333333333298</v>
      </c>
      <c r="B123" s="40">
        <v>0.54166666666666696</v>
      </c>
      <c r="C123" s="41" t="s">
        <v>628</v>
      </c>
      <c r="D123" s="56" t="s">
        <v>651</v>
      </c>
      <c r="E123" s="40">
        <v>0.58333333333333304</v>
      </c>
      <c r="F123" s="40">
        <v>0.70833333333333304</v>
      </c>
      <c r="G123" s="56" t="s">
        <v>648</v>
      </c>
    </row>
    <row r="124" spans="1:7" x14ac:dyDescent="0.25">
      <c r="A124" s="37">
        <v>0.33333333333333298</v>
      </c>
      <c r="B124" s="37">
        <v>0.54166666666666696</v>
      </c>
      <c r="C124" s="38" t="s">
        <v>628</v>
      </c>
      <c r="D124" s="56" t="s">
        <v>654</v>
      </c>
      <c r="E124" s="37">
        <v>0.58333333333333304</v>
      </c>
      <c r="F124" s="37">
        <v>0.70833333333333304</v>
      </c>
      <c r="G124" s="56" t="s">
        <v>648</v>
      </c>
    </row>
    <row r="125" spans="1:7" x14ac:dyDescent="0.25">
      <c r="A125" s="40">
        <v>0.33333333333333298</v>
      </c>
      <c r="B125" s="40">
        <v>0.54166666666666696</v>
      </c>
      <c r="C125" s="41" t="s">
        <v>628</v>
      </c>
      <c r="D125" s="56" t="s">
        <v>656</v>
      </c>
      <c r="E125" s="40">
        <v>0.58333333333333304</v>
      </c>
      <c r="F125" s="40">
        <v>0.70833333333333304</v>
      </c>
      <c r="G125" s="56" t="s">
        <v>648</v>
      </c>
    </row>
    <row r="126" spans="1:7" x14ac:dyDescent="0.25">
      <c r="A126" s="37">
        <v>0.33333333333333298</v>
      </c>
      <c r="B126" s="37">
        <v>0.54166666666666696</v>
      </c>
      <c r="C126" s="38" t="s">
        <v>628</v>
      </c>
      <c r="D126" s="56" t="s">
        <v>657</v>
      </c>
      <c r="E126" s="37">
        <v>0.58333333333333304</v>
      </c>
      <c r="F126" s="37">
        <v>0.70833333333333304</v>
      </c>
      <c r="G126" s="56" t="s">
        <v>648</v>
      </c>
    </row>
    <row r="127" spans="1:7" x14ac:dyDescent="0.25">
      <c r="A127" s="40">
        <v>0.33333333333333298</v>
      </c>
      <c r="B127" s="40">
        <v>0.54166666666666696</v>
      </c>
      <c r="C127" s="41" t="s">
        <v>628</v>
      </c>
      <c r="D127" s="56" t="s">
        <v>658</v>
      </c>
      <c r="E127" s="40">
        <v>0.58333333333333304</v>
      </c>
      <c r="F127" s="40">
        <v>0.70833333333333304</v>
      </c>
      <c r="G127" s="56" t="s">
        <v>648</v>
      </c>
    </row>
    <row r="128" spans="1:7" x14ac:dyDescent="0.25">
      <c r="A128" s="37">
        <v>0.33333333333333298</v>
      </c>
      <c r="B128" s="37">
        <v>0.54166666666666696</v>
      </c>
      <c r="C128" s="38" t="s">
        <v>628</v>
      </c>
      <c r="D128" s="56" t="s">
        <v>641</v>
      </c>
      <c r="E128" s="37">
        <v>0.58333333333333304</v>
      </c>
      <c r="F128" s="37">
        <v>0.70833333333333304</v>
      </c>
      <c r="G128" s="56" t="s">
        <v>648</v>
      </c>
    </row>
    <row r="129" spans="1:7" x14ac:dyDescent="0.25">
      <c r="A129" s="43">
        <v>0.33333333333333298</v>
      </c>
      <c r="B129" s="43">
        <v>0.54166666666666696</v>
      </c>
      <c r="C129" s="44" t="s">
        <v>628</v>
      </c>
      <c r="D129" s="57" t="s">
        <v>641</v>
      </c>
      <c r="E129" s="43">
        <v>0.58333333333333304</v>
      </c>
      <c r="F129" s="43">
        <v>0.70833333333333304</v>
      </c>
      <c r="G129" s="57" t="s">
        <v>648</v>
      </c>
    </row>
    <row r="130" spans="1:7" x14ac:dyDescent="0.25">
      <c r="A130" s="1"/>
      <c r="B130" s="1"/>
      <c r="C130" s="1"/>
    </row>
    <row r="131" spans="1:7" x14ac:dyDescent="0.25">
      <c r="A131" s="1"/>
      <c r="B131" s="1"/>
      <c r="C131" s="1"/>
    </row>
    <row r="132" spans="1:7" x14ac:dyDescent="0.25">
      <c r="A132" s="27"/>
      <c r="B132" s="27"/>
      <c r="C132" s="27"/>
      <c r="D132" s="27"/>
      <c r="E132" s="27"/>
      <c r="F132" s="27"/>
      <c r="G132" s="27"/>
    </row>
    <row r="133" spans="1:7" x14ac:dyDescent="0.25">
      <c r="A133" s="1"/>
      <c r="B133" s="1"/>
      <c r="C133" s="1"/>
    </row>
    <row r="134" spans="1:7" x14ac:dyDescent="0.25">
      <c r="A134" s="1" t="s">
        <v>660</v>
      </c>
      <c r="B134" s="1" t="s">
        <v>661</v>
      </c>
      <c r="C134" s="1"/>
    </row>
    <row r="135" spans="1:7" x14ac:dyDescent="0.25">
      <c r="A135" s="1" t="s">
        <v>366</v>
      </c>
      <c r="B135" s="1">
        <v>8</v>
      </c>
      <c r="C135" s="1"/>
    </row>
    <row r="136" spans="1:7" x14ac:dyDescent="0.25">
      <c r="A136" s="1" t="s">
        <v>662</v>
      </c>
      <c r="B136" s="1" t="str">
        <f>IF('03 - Section Leaders'!D9='06 - Section Assigment'!$B$135, INDEX(Table3[NAME],MATCH('06 - Section Assigment'!$B$135, Table3[SECTION],0)),-1)</f>
        <v>JAIME TORRES</v>
      </c>
      <c r="C136" s="1"/>
    </row>
    <row r="137" spans="1:7" x14ac:dyDescent="0.25">
      <c r="A137" s="1" t="s">
        <v>368</v>
      </c>
      <c r="B137" s="1" t="str">
        <f>IF('03 - Section Leaders'!D9='06 - Section Assigment'!$B$135, INDEX(Table3[EMAIL],MATCH('06 - Section Assigment'!$B$135, Table3[SECTION],0)),-1)</f>
        <v>j.torres16@uniandes.edu.co</v>
      </c>
      <c r="C137" s="1"/>
    </row>
    <row r="138" spans="1:7" x14ac:dyDescent="0.25">
      <c r="A138" s="1"/>
      <c r="B138" s="1"/>
      <c r="C138" s="1"/>
    </row>
    <row r="139" spans="1:7" x14ac:dyDescent="0.25">
      <c r="A139" s="1"/>
      <c r="B139" s="1"/>
      <c r="C139" s="1"/>
    </row>
    <row r="140" spans="1:7" x14ac:dyDescent="0.25">
      <c r="A140" s="42" t="s">
        <v>616</v>
      </c>
      <c r="B140" s="42" t="s">
        <v>617</v>
      </c>
      <c r="C140" s="42" t="s">
        <v>618</v>
      </c>
      <c r="D140" s="42" t="s">
        <v>619</v>
      </c>
      <c r="E140" s="42" t="s">
        <v>620</v>
      </c>
      <c r="F140" s="42" t="s">
        <v>621</v>
      </c>
      <c r="G140" s="42" t="s">
        <v>622</v>
      </c>
    </row>
    <row r="141" spans="1:7" x14ac:dyDescent="0.25">
      <c r="A141" s="37">
        <v>0.33333333333333331</v>
      </c>
      <c r="B141" s="37">
        <v>0.54166666666666663</v>
      </c>
      <c r="C141" s="38" t="s">
        <v>628</v>
      </c>
      <c r="D141" s="58" t="s">
        <v>644</v>
      </c>
      <c r="E141" s="37">
        <v>0.58333333333333337</v>
      </c>
      <c r="F141" s="37">
        <v>0.70833333333333337</v>
      </c>
      <c r="G141" s="58" t="s">
        <v>642</v>
      </c>
    </row>
    <row r="142" spans="1:7" x14ac:dyDescent="0.25">
      <c r="A142" s="40">
        <v>0.33333333333333298</v>
      </c>
      <c r="B142" s="40">
        <v>0.54166666666666696</v>
      </c>
      <c r="C142" s="41" t="s">
        <v>628</v>
      </c>
      <c r="D142" s="58" t="s">
        <v>644</v>
      </c>
      <c r="E142" s="40">
        <v>0.58333333333333304</v>
      </c>
      <c r="F142" s="40">
        <v>0.70833333333333304</v>
      </c>
      <c r="G142" s="58" t="s">
        <v>642</v>
      </c>
    </row>
    <row r="143" spans="1:7" x14ac:dyDescent="0.25">
      <c r="A143" s="37">
        <v>0.33333333333333298</v>
      </c>
      <c r="B143" s="37">
        <v>0.54166666666666696</v>
      </c>
      <c r="C143" s="38" t="s">
        <v>628</v>
      </c>
      <c r="D143" s="58" t="s">
        <v>655</v>
      </c>
      <c r="E143" s="37">
        <v>0.58333333333333304</v>
      </c>
      <c r="F143" s="37">
        <v>0.70833333333333304</v>
      </c>
      <c r="G143" s="58" t="s">
        <v>642</v>
      </c>
    </row>
    <row r="144" spans="1:7" x14ac:dyDescent="0.25">
      <c r="A144" s="40">
        <v>0.33333333333333298</v>
      </c>
      <c r="B144" s="40">
        <v>0.54166666666666696</v>
      </c>
      <c r="C144" s="41" t="s">
        <v>628</v>
      </c>
      <c r="D144" s="58" t="s">
        <v>644</v>
      </c>
      <c r="E144" s="40">
        <v>0.58333333333333304</v>
      </c>
      <c r="F144" s="40">
        <v>0.70833333333333304</v>
      </c>
      <c r="G144" s="58" t="s">
        <v>642</v>
      </c>
    </row>
    <row r="145" spans="1:7" x14ac:dyDescent="0.25">
      <c r="A145" s="37">
        <v>0.33333333333333298</v>
      </c>
      <c r="B145" s="37">
        <v>0.54166666666666696</v>
      </c>
      <c r="C145" s="38" t="s">
        <v>628</v>
      </c>
      <c r="D145" s="58" t="s">
        <v>644</v>
      </c>
      <c r="E145" s="37">
        <v>0.58333333333333304</v>
      </c>
      <c r="F145" s="37">
        <v>0.70833333333333304</v>
      </c>
      <c r="G145" s="58" t="s">
        <v>642</v>
      </c>
    </row>
    <row r="146" spans="1:7" x14ac:dyDescent="0.25">
      <c r="A146" s="40">
        <v>0.33333333333333298</v>
      </c>
      <c r="B146" s="40">
        <v>0.54166666666666696</v>
      </c>
      <c r="C146" s="41" t="s">
        <v>628</v>
      </c>
      <c r="D146" s="58" t="s">
        <v>644</v>
      </c>
      <c r="E146" s="40">
        <v>0.58333333333333304</v>
      </c>
      <c r="F146" s="40">
        <v>0.70833333333333304</v>
      </c>
      <c r="G146" s="58" t="s">
        <v>642</v>
      </c>
    </row>
    <row r="147" spans="1:7" x14ac:dyDescent="0.25">
      <c r="A147" s="37">
        <v>0.33333333333333298</v>
      </c>
      <c r="B147" s="37">
        <v>0.54166666666666696</v>
      </c>
      <c r="C147" s="38" t="s">
        <v>628</v>
      </c>
      <c r="D147" s="58" t="s">
        <v>644</v>
      </c>
      <c r="E147" s="37">
        <v>0.58333333333333304</v>
      </c>
      <c r="F147" s="37">
        <v>0.70833333333333304</v>
      </c>
      <c r="G147" s="58" t="s">
        <v>642</v>
      </c>
    </row>
    <row r="148" spans="1:7" x14ac:dyDescent="0.25">
      <c r="A148" s="43">
        <v>0.33333333333333298</v>
      </c>
      <c r="B148" s="43">
        <v>0.54166666666666696</v>
      </c>
      <c r="C148" s="44" t="s">
        <v>628</v>
      </c>
      <c r="D148" s="59" t="s">
        <v>655</v>
      </c>
      <c r="E148" s="43">
        <v>0.58333333333333304</v>
      </c>
      <c r="F148" s="43">
        <v>0.70833333333333304</v>
      </c>
      <c r="G148" s="59" t="s">
        <v>642</v>
      </c>
    </row>
    <row r="149" spans="1:7" x14ac:dyDescent="0.25">
      <c r="A149" s="1"/>
      <c r="B149" s="1"/>
      <c r="C149" s="1"/>
    </row>
    <row r="150" spans="1:7" x14ac:dyDescent="0.25">
      <c r="A150" s="1"/>
      <c r="B150" s="1"/>
      <c r="C150" s="1"/>
    </row>
    <row r="151" spans="1:7" x14ac:dyDescent="0.25">
      <c r="A151" s="27"/>
      <c r="B151" s="27"/>
      <c r="C151" s="27"/>
      <c r="D151" s="27"/>
      <c r="E151" s="27"/>
      <c r="F151" s="27"/>
      <c r="G151" s="27"/>
    </row>
    <row r="152" spans="1:7" x14ac:dyDescent="0.25">
      <c r="A152" s="1"/>
      <c r="B152" s="1"/>
      <c r="C152" s="1"/>
    </row>
    <row r="153" spans="1:7" x14ac:dyDescent="0.25">
      <c r="A153" s="1" t="s">
        <v>660</v>
      </c>
      <c r="B153" s="1" t="s">
        <v>661</v>
      </c>
      <c r="C153" s="1"/>
    </row>
    <row r="154" spans="1:7" x14ac:dyDescent="0.25">
      <c r="A154" s="1" t="s">
        <v>366</v>
      </c>
      <c r="B154" s="1">
        <v>9</v>
      </c>
      <c r="C154" s="1"/>
    </row>
    <row r="155" spans="1:7" x14ac:dyDescent="0.25">
      <c r="A155" s="1" t="s">
        <v>662</v>
      </c>
      <c r="B155" s="1" t="str">
        <f>IF('03 - Section Leaders'!D10='06 - Section Assigment'!$B$154, INDEX(Table3[NAME],MATCH('06 - Section Assigment'!$B$154, Table3[SECTION],0)),-1)</f>
        <v>ISABELA ORTIZ</v>
      </c>
      <c r="C155" s="1"/>
    </row>
    <row r="156" spans="1:7" x14ac:dyDescent="0.25">
      <c r="A156" s="1" t="s">
        <v>368</v>
      </c>
      <c r="B156" s="1" t="str">
        <f>IF('03 - Section Leaders'!D10='06 - Section Assigment'!$B$154, INDEX(Table3[EMAIL],MATCH('06 - Section Assigment'!$B$154, Table3[SECTION],0)),-1)</f>
        <v>i.ortiz@uniandes.edu.co</v>
      </c>
      <c r="C156" s="1"/>
    </row>
    <row r="157" spans="1:7" x14ac:dyDescent="0.25">
      <c r="A157" s="1"/>
      <c r="B157" s="1"/>
      <c r="C157" s="1"/>
    </row>
    <row r="158" spans="1:7" x14ac:dyDescent="0.25">
      <c r="A158" s="1"/>
      <c r="B158" s="1"/>
      <c r="C158" s="1"/>
    </row>
    <row r="159" spans="1:7" x14ac:dyDescent="0.25">
      <c r="A159" s="42" t="s">
        <v>616</v>
      </c>
      <c r="B159" s="42" t="s">
        <v>617</v>
      </c>
      <c r="C159" s="42" t="s">
        <v>618</v>
      </c>
      <c r="D159" s="42" t="s">
        <v>619</v>
      </c>
      <c r="E159" s="42" t="s">
        <v>620</v>
      </c>
      <c r="F159" s="42" t="s">
        <v>621</v>
      </c>
      <c r="G159" s="42" t="s">
        <v>622</v>
      </c>
    </row>
    <row r="160" spans="1:7" x14ac:dyDescent="0.25">
      <c r="A160" s="37">
        <v>0.33333333333333331</v>
      </c>
      <c r="B160" s="37">
        <v>0.54166666666666663</v>
      </c>
      <c r="C160" s="38" t="s">
        <v>628</v>
      </c>
      <c r="D160" s="60" t="s">
        <v>647</v>
      </c>
      <c r="E160" s="37">
        <v>0.58333333333333337</v>
      </c>
      <c r="F160" s="37">
        <v>0.70833333333333337</v>
      </c>
      <c r="G160" s="60" t="s">
        <v>645</v>
      </c>
    </row>
    <row r="161" spans="1:7" x14ac:dyDescent="0.25">
      <c r="A161" s="40">
        <v>0.33333333333333298</v>
      </c>
      <c r="B161" s="40">
        <v>0.54166666666666696</v>
      </c>
      <c r="C161" s="41" t="s">
        <v>628</v>
      </c>
      <c r="D161" s="60" t="s">
        <v>647</v>
      </c>
      <c r="E161" s="40">
        <v>0.58333333333333304</v>
      </c>
      <c r="F161" s="40">
        <v>0.70833333333333304</v>
      </c>
      <c r="G161" s="60" t="s">
        <v>645</v>
      </c>
    </row>
    <row r="162" spans="1:7" x14ac:dyDescent="0.25">
      <c r="A162" s="37">
        <v>0.33333333333333298</v>
      </c>
      <c r="B162" s="37">
        <v>0.54166666666666696</v>
      </c>
      <c r="C162" s="38" t="s">
        <v>628</v>
      </c>
      <c r="D162" s="60" t="s">
        <v>647</v>
      </c>
      <c r="E162" s="37">
        <v>0.58333333333333304</v>
      </c>
      <c r="F162" s="37">
        <v>0.70833333333333304</v>
      </c>
      <c r="G162" s="60" t="s">
        <v>645</v>
      </c>
    </row>
    <row r="163" spans="1:7" x14ac:dyDescent="0.25">
      <c r="A163" s="40">
        <v>0.33333333333333298</v>
      </c>
      <c r="B163" s="40">
        <v>0.54166666666666696</v>
      </c>
      <c r="C163" s="41" t="s">
        <v>628</v>
      </c>
      <c r="D163" s="60" t="s">
        <v>657</v>
      </c>
      <c r="E163" s="40">
        <v>0.58333333333333304</v>
      </c>
      <c r="F163" s="40">
        <v>0.70833333333333304</v>
      </c>
      <c r="G163" s="60" t="s">
        <v>645</v>
      </c>
    </row>
    <row r="164" spans="1:7" x14ac:dyDescent="0.25">
      <c r="A164" s="37">
        <v>0.33333333333333298</v>
      </c>
      <c r="B164" s="37">
        <v>0.54166666666666696</v>
      </c>
      <c r="C164" s="38" t="s">
        <v>628</v>
      </c>
      <c r="D164" s="60" t="s">
        <v>647</v>
      </c>
      <c r="E164" s="37">
        <v>0.58333333333333304</v>
      </c>
      <c r="F164" s="37">
        <v>0.70833333333333304</v>
      </c>
      <c r="G164" s="60" t="s">
        <v>645</v>
      </c>
    </row>
    <row r="165" spans="1:7" x14ac:dyDescent="0.25">
      <c r="A165" s="40">
        <v>0.33333333333333298</v>
      </c>
      <c r="B165" s="40">
        <v>0.54166666666666696</v>
      </c>
      <c r="C165" s="41" t="s">
        <v>628</v>
      </c>
      <c r="D165" s="60" t="s">
        <v>659</v>
      </c>
      <c r="E165" s="40">
        <v>0.58333333333333304</v>
      </c>
      <c r="F165" s="40">
        <v>0.70833333333333304</v>
      </c>
      <c r="G165" s="60" t="s">
        <v>645</v>
      </c>
    </row>
    <row r="166" spans="1:7" x14ac:dyDescent="0.25">
      <c r="A166" s="37">
        <v>0.33333333333333298</v>
      </c>
      <c r="B166" s="37">
        <v>0.54166666666666696</v>
      </c>
      <c r="C166" s="38" t="s">
        <v>628</v>
      </c>
      <c r="D166" s="60" t="s">
        <v>651</v>
      </c>
      <c r="E166" s="37">
        <v>0.58333333333333304</v>
      </c>
      <c r="F166" s="37">
        <v>0.70833333333333304</v>
      </c>
      <c r="G166" s="60" t="s">
        <v>645</v>
      </c>
    </row>
    <row r="167" spans="1:7" x14ac:dyDescent="0.25">
      <c r="A167" s="43">
        <v>0.33333333333333298</v>
      </c>
      <c r="B167" s="43">
        <v>0.54166666666666696</v>
      </c>
      <c r="C167" s="44" t="s">
        <v>628</v>
      </c>
      <c r="D167" s="61" t="s">
        <v>656</v>
      </c>
      <c r="E167" s="43">
        <v>0.58333333333333304</v>
      </c>
      <c r="F167" s="43">
        <v>0.70833333333333304</v>
      </c>
      <c r="G167" s="61" t="s">
        <v>645</v>
      </c>
    </row>
    <row r="168" spans="1:7" x14ac:dyDescent="0.25">
      <c r="A168" s="1"/>
      <c r="B168" s="1"/>
      <c r="C168" s="1"/>
    </row>
    <row r="169" spans="1:7" x14ac:dyDescent="0.25">
      <c r="A169" s="1"/>
      <c r="B169" s="1"/>
      <c r="C169" s="1"/>
    </row>
    <row r="170" spans="1:7" x14ac:dyDescent="0.25">
      <c r="A170" s="27"/>
      <c r="B170" s="27"/>
      <c r="C170" s="27"/>
    </row>
    <row r="171" spans="1:7" x14ac:dyDescent="0.25">
      <c r="A171" s="1"/>
      <c r="B171" s="1"/>
      <c r="C171" s="1"/>
    </row>
    <row r="172" spans="1:7" x14ac:dyDescent="0.25">
      <c r="A172" s="1" t="s">
        <v>660</v>
      </c>
      <c r="B172" s="1" t="s">
        <v>661</v>
      </c>
      <c r="C172" s="1"/>
    </row>
    <row r="173" spans="1:7" x14ac:dyDescent="0.25">
      <c r="A173" s="1" t="s">
        <v>366</v>
      </c>
      <c r="B173" s="1">
        <v>10</v>
      </c>
      <c r="C173" s="1"/>
    </row>
    <row r="174" spans="1:7" x14ac:dyDescent="0.25">
      <c r="A174" s="1" t="s">
        <v>662</v>
      </c>
      <c r="B174" s="1" t="str">
        <f>IF('03 - Section Leaders'!D11='06 - Section Assigment'!$B$173, INDEX(Table3[NAME],MATCH('06 - Section Assigment'!$B$173, Table3[SECTION],0)),-1)</f>
        <v>NÉSTOR GONZÁLEZ</v>
      </c>
      <c r="C174" s="1"/>
    </row>
    <row r="175" spans="1:7" x14ac:dyDescent="0.25">
      <c r="A175" s="1" t="s">
        <v>368</v>
      </c>
      <c r="B175" s="1" t="str">
        <f>IF('03 - Section Leaders'!D11='06 - Section Assigment'!$B$173, INDEX(Table3[EMAIL],MATCH('06 - Section Assigment'!$B$173, Table3[SECTION],0)),-1)</f>
        <v>nf.gonzalez@uniandes.edu.co</v>
      </c>
      <c r="C175" s="1"/>
    </row>
    <row r="176" spans="1:7" x14ac:dyDescent="0.25">
      <c r="A176" s="1"/>
      <c r="B176" s="1"/>
      <c r="C176" s="1"/>
    </row>
    <row r="177" spans="1:7" x14ac:dyDescent="0.25">
      <c r="A177" s="1"/>
      <c r="B177" s="1"/>
      <c r="C177" s="1"/>
    </row>
    <row r="178" spans="1:7" x14ac:dyDescent="0.25">
      <c r="A178" s="42" t="s">
        <v>616</v>
      </c>
      <c r="B178" s="42" t="s">
        <v>617</v>
      </c>
      <c r="C178" s="42" t="s">
        <v>618</v>
      </c>
      <c r="D178" s="42" t="s">
        <v>619</v>
      </c>
      <c r="E178" s="42" t="s">
        <v>620</v>
      </c>
      <c r="F178" s="42" t="s">
        <v>621</v>
      </c>
      <c r="G178" s="42" t="s">
        <v>622</v>
      </c>
    </row>
    <row r="179" spans="1:7" x14ac:dyDescent="0.25">
      <c r="A179" s="37">
        <v>0.33333333333333331</v>
      </c>
      <c r="B179" s="37">
        <v>0.54166666666666663</v>
      </c>
      <c r="C179" s="38" t="s">
        <v>628</v>
      </c>
      <c r="D179" s="62" t="s">
        <v>650</v>
      </c>
      <c r="E179" s="37">
        <v>0.58333333333333337</v>
      </c>
      <c r="F179" s="37">
        <v>0.70833333333333337</v>
      </c>
      <c r="G179" s="62" t="s">
        <v>651</v>
      </c>
    </row>
    <row r="180" spans="1:7" x14ac:dyDescent="0.25">
      <c r="A180" s="40">
        <v>0.33333333333333298</v>
      </c>
      <c r="B180" s="40">
        <v>0.54166666666666696</v>
      </c>
      <c r="C180" s="41" t="s">
        <v>628</v>
      </c>
      <c r="D180" s="62" t="s">
        <v>650</v>
      </c>
      <c r="E180" s="40">
        <v>0.58333333333333304</v>
      </c>
      <c r="F180" s="40">
        <v>0.70833333333333304</v>
      </c>
      <c r="G180" s="62" t="s">
        <v>651</v>
      </c>
    </row>
    <row r="181" spans="1:7" x14ac:dyDescent="0.25">
      <c r="A181" s="37">
        <v>0.33333333333333298</v>
      </c>
      <c r="B181" s="37">
        <v>0.54166666666666696</v>
      </c>
      <c r="C181" s="38" t="s">
        <v>628</v>
      </c>
      <c r="D181" s="62" t="s">
        <v>650</v>
      </c>
      <c r="E181" s="37">
        <v>0.58333333333333304</v>
      </c>
      <c r="F181" s="37">
        <v>0.70833333333333304</v>
      </c>
      <c r="G181" s="62" t="s">
        <v>651</v>
      </c>
    </row>
    <row r="182" spans="1:7" x14ac:dyDescent="0.25">
      <c r="A182" s="40">
        <v>0.33333333333333298</v>
      </c>
      <c r="B182" s="40">
        <v>0.54166666666666696</v>
      </c>
      <c r="C182" s="41" t="s">
        <v>628</v>
      </c>
      <c r="D182" s="62" t="s">
        <v>650</v>
      </c>
      <c r="E182" s="40">
        <v>0.58333333333333304</v>
      </c>
      <c r="F182" s="40">
        <v>0.70833333333333304</v>
      </c>
      <c r="G182" s="62" t="s">
        <v>651</v>
      </c>
    </row>
    <row r="183" spans="1:7" x14ac:dyDescent="0.25">
      <c r="A183" s="37">
        <v>0.33333333333333298</v>
      </c>
      <c r="B183" s="37">
        <v>0.54166666666666696</v>
      </c>
      <c r="C183" s="38" t="s">
        <v>628</v>
      </c>
      <c r="D183" s="62" t="s">
        <v>651</v>
      </c>
      <c r="E183" s="37">
        <v>0.58333333333333304</v>
      </c>
      <c r="F183" s="37">
        <v>0.70833333333333304</v>
      </c>
      <c r="G183" s="62" t="s">
        <v>651</v>
      </c>
    </row>
    <row r="184" spans="1:7" x14ac:dyDescent="0.25">
      <c r="A184" s="40">
        <v>0.33333333333333298</v>
      </c>
      <c r="B184" s="40">
        <v>0.54166666666666696</v>
      </c>
      <c r="C184" s="41" t="s">
        <v>628</v>
      </c>
      <c r="D184" s="62" t="s">
        <v>650</v>
      </c>
      <c r="E184" s="40">
        <v>0.58333333333333304</v>
      </c>
      <c r="F184" s="40">
        <v>0.70833333333333304</v>
      </c>
      <c r="G184" s="62" t="s">
        <v>651</v>
      </c>
    </row>
    <row r="185" spans="1:7" x14ac:dyDescent="0.25">
      <c r="A185" s="37">
        <v>0.33333333333333298</v>
      </c>
      <c r="B185" s="37">
        <v>0.54166666666666696</v>
      </c>
      <c r="C185" s="38" t="s">
        <v>628</v>
      </c>
      <c r="D185" s="62" t="s">
        <v>650</v>
      </c>
      <c r="E185" s="37">
        <v>0.58333333333333304</v>
      </c>
      <c r="F185" s="37">
        <v>0.70833333333333304</v>
      </c>
      <c r="G185" s="62" t="s">
        <v>651</v>
      </c>
    </row>
    <row r="186" spans="1:7" x14ac:dyDescent="0.25">
      <c r="A186" s="43">
        <v>0.33333333333333298</v>
      </c>
      <c r="B186" s="43">
        <v>0.54166666666666696</v>
      </c>
      <c r="C186" s="44" t="s">
        <v>628</v>
      </c>
      <c r="D186" s="63" t="s">
        <v>650</v>
      </c>
      <c r="E186" s="43">
        <v>0.58333333333333304</v>
      </c>
      <c r="F186" s="43">
        <v>0.70833333333333304</v>
      </c>
      <c r="G186" s="63" t="s">
        <v>651</v>
      </c>
    </row>
    <row r="187" spans="1:7" x14ac:dyDescent="0.25">
      <c r="A187" s="1"/>
      <c r="B187" s="1"/>
      <c r="C187" s="1"/>
    </row>
    <row r="188" spans="1:7" x14ac:dyDescent="0.25">
      <c r="A188" s="1"/>
      <c r="B188" s="1"/>
      <c r="C188" s="1"/>
    </row>
    <row r="189" spans="1:7" x14ac:dyDescent="0.25">
      <c r="A189" s="1"/>
      <c r="B189" s="1"/>
      <c r="C189" s="1"/>
    </row>
    <row r="190" spans="1:7" x14ac:dyDescent="0.25">
      <c r="A190" s="1"/>
      <c r="B190" s="1"/>
      <c r="C190" s="1"/>
    </row>
    <row r="191" spans="1:7" x14ac:dyDescent="0.25">
      <c r="A191" s="1"/>
      <c r="B191" s="1"/>
      <c r="C191" s="1"/>
    </row>
    <row r="192" spans="1:7" x14ac:dyDescent="0.25">
      <c r="A192" s="1"/>
      <c r="B192" s="1"/>
      <c r="C192" s="1"/>
    </row>
  </sheetData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01 - Student List</vt:lpstr>
      <vt:lpstr>02 - Student Digest</vt:lpstr>
      <vt:lpstr>03 - Section Leaders</vt:lpstr>
      <vt:lpstr>04 - VM Data</vt:lpstr>
      <vt:lpstr>05 - Classroom Data</vt:lpstr>
      <vt:lpstr>06 - Section Assigment</vt:lpstr>
      <vt:lpstr>07 - Classroom Assigment</vt:lpstr>
      <vt:lpstr>99 - Utils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Jaime Torres</cp:lastModifiedBy>
  <cp:revision/>
  <dcterms:created xsi:type="dcterms:W3CDTF">2015-06-05T18:17:20Z</dcterms:created>
  <dcterms:modified xsi:type="dcterms:W3CDTF">2022-08-03T00:45:30Z</dcterms:modified>
  <cp:category/>
  <cp:contentStatus/>
</cp:coreProperties>
</file>