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STech\课题组\code\毕设\FMCW\exp\0527\"/>
    </mc:Choice>
  </mc:AlternateContent>
  <xr:revisionPtr revIDLastSave="0" documentId="13_ncr:1_{E67E0B83-5A7D-49DA-A586-59BD8EB03984}" xr6:coauthVersionLast="47" xr6:coauthVersionMax="47" xr10:uidLastSave="{00000000-0000-0000-0000-000000000000}"/>
  <bookViews>
    <workbookView xWindow="28680" yWindow="-120" windowWidth="28110" windowHeight="16440" xr2:uid="{2F4E8EBA-5B47-4A10-9DA9-9292D141C3E2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2" l="1"/>
  <c r="E5" i="2"/>
  <c r="F5" i="2"/>
  <c r="G5" i="2"/>
  <c r="D10" i="2"/>
  <c r="E10" i="2"/>
  <c r="F10" i="2"/>
  <c r="G10" i="2"/>
  <c r="H10" i="2"/>
  <c r="C15" i="2"/>
  <c r="D15" i="2"/>
  <c r="E15" i="2"/>
  <c r="F15" i="2"/>
  <c r="G15" i="2"/>
  <c r="H15" i="2"/>
  <c r="I15" i="2"/>
  <c r="B20" i="2"/>
  <c r="C20" i="2"/>
  <c r="D20" i="2"/>
  <c r="E20" i="2"/>
  <c r="F20" i="2"/>
  <c r="G20" i="2"/>
  <c r="H20" i="2"/>
  <c r="I20" i="2"/>
  <c r="J20" i="2"/>
  <c r="Q18" i="2"/>
  <c r="Q19" i="2"/>
  <c r="Q17" i="2"/>
  <c r="Q15" i="2"/>
  <c r="Q16" i="2"/>
  <c r="Q14" i="2"/>
  <c r="Q12" i="2"/>
  <c r="Q13" i="2"/>
  <c r="Q11" i="2"/>
  <c r="Q9" i="2"/>
  <c r="Q10" i="2"/>
  <c r="Q8" i="2"/>
  <c r="Q6" i="2"/>
  <c r="Q7" i="2"/>
  <c r="Q5" i="2"/>
  <c r="Q3" i="2"/>
  <c r="Q4" i="2"/>
  <c r="Q2" i="2"/>
  <c r="P18" i="2"/>
  <c r="P19" i="2"/>
  <c r="P17" i="2"/>
  <c r="P15" i="2"/>
  <c r="P16" i="2"/>
  <c r="P14" i="2"/>
  <c r="P12" i="2"/>
  <c r="P13" i="2"/>
  <c r="P11" i="2"/>
  <c r="P9" i="2"/>
  <c r="P10" i="2"/>
  <c r="P8" i="2"/>
  <c r="P6" i="2"/>
  <c r="P7" i="2"/>
  <c r="P5" i="2"/>
  <c r="P3" i="2"/>
  <c r="P4" i="2"/>
  <c r="P2" i="2"/>
  <c r="O15" i="2"/>
  <c r="O16" i="2"/>
  <c r="O14" i="2"/>
  <c r="O12" i="2"/>
  <c r="O13" i="2"/>
  <c r="O11" i="2"/>
  <c r="O9" i="2"/>
  <c r="O10" i="2"/>
  <c r="O8" i="2"/>
  <c r="O6" i="2"/>
  <c r="O7" i="2"/>
  <c r="O5" i="2"/>
  <c r="O3" i="2"/>
  <c r="O4" i="2"/>
  <c r="O2" i="2"/>
  <c r="N9" i="2"/>
  <c r="N10" i="2"/>
  <c r="N8" i="2"/>
  <c r="N6" i="2"/>
  <c r="N7" i="2"/>
  <c r="N5" i="2"/>
  <c r="N4" i="2"/>
  <c r="N3" i="2"/>
  <c r="N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4C96-6BAB-40DD-B228-F5428897DB86}">
  <dimension ref="A1:Q20"/>
  <sheetViews>
    <sheetView tabSelected="1" workbookViewId="0">
      <pane ySplit="1" topLeftCell="A2" activePane="bottomLeft" state="frozen"/>
      <selection pane="bottomLeft" activeCell="I25" sqref="I25"/>
    </sheetView>
  </sheetViews>
  <sheetFormatPr defaultRowHeight="13.8" x14ac:dyDescent="0.25"/>
  <cols>
    <col min="6" max="6" width="9.109375" bestFit="1" customWidth="1"/>
  </cols>
  <sheetData>
    <row r="1" spans="1:17" x14ac:dyDescent="0.25">
      <c r="B1">
        <v>-40</v>
      </c>
      <c r="C1">
        <v>-30</v>
      </c>
      <c r="D1">
        <v>-20</v>
      </c>
      <c r="E1">
        <v>-10</v>
      </c>
      <c r="F1">
        <v>0</v>
      </c>
      <c r="G1">
        <v>10</v>
      </c>
      <c r="H1">
        <v>20</v>
      </c>
      <c r="I1">
        <v>30</v>
      </c>
      <c r="J1">
        <v>40</v>
      </c>
      <c r="L1">
        <v>20</v>
      </c>
      <c r="M1">
        <v>25</v>
      </c>
      <c r="N1">
        <v>30</v>
      </c>
      <c r="O1">
        <v>50</v>
      </c>
      <c r="P1">
        <v>70</v>
      </c>
      <c r="Q1">
        <v>100</v>
      </c>
    </row>
    <row r="2" spans="1:17" x14ac:dyDescent="0.25">
      <c r="A2">
        <v>30</v>
      </c>
      <c r="E2">
        <v>14.42</v>
      </c>
      <c r="F2">
        <v>1.46</v>
      </c>
      <c r="G2">
        <v>17.72</v>
      </c>
      <c r="L2">
        <v>1.46</v>
      </c>
      <c r="M2">
        <f>20-19.29</f>
        <v>0.71000000000000085</v>
      </c>
      <c r="N2">
        <f>E1+E2</f>
        <v>4.42</v>
      </c>
      <c r="O2">
        <f>D7-18</f>
        <v>-2.1199999999999992</v>
      </c>
      <c r="P2">
        <f>D12-22</f>
        <v>3.7699999999999996</v>
      </c>
      <c r="Q2">
        <f>C17-30</f>
        <v>1.9200000000000017</v>
      </c>
    </row>
    <row r="3" spans="1:17" x14ac:dyDescent="0.25">
      <c r="A3">
        <v>30</v>
      </c>
      <c r="E3">
        <v>14.07</v>
      </c>
      <c r="F3">
        <v>1.46</v>
      </c>
      <c r="G3">
        <v>16.54</v>
      </c>
      <c r="L3">
        <v>2.6</v>
      </c>
      <c r="M3">
        <v>0.84</v>
      </c>
      <c r="N3">
        <f>E1+E3</f>
        <v>4.07</v>
      </c>
      <c r="O3">
        <f>D8-18</f>
        <v>-2.9399999999999995</v>
      </c>
      <c r="P3">
        <f>D13-22</f>
        <v>2.879999999999999</v>
      </c>
      <c r="Q3">
        <f>C18-30</f>
        <v>7.3500000000000014</v>
      </c>
    </row>
    <row r="4" spans="1:17" x14ac:dyDescent="0.25">
      <c r="A4">
        <v>30</v>
      </c>
      <c r="E4">
        <v>14.18</v>
      </c>
      <c r="F4">
        <v>1.37</v>
      </c>
      <c r="G4">
        <v>16.14</v>
      </c>
      <c r="L4">
        <v>1.4</v>
      </c>
      <c r="M4">
        <v>1.44</v>
      </c>
      <c r="N4">
        <f>-10+E4</f>
        <v>4.18</v>
      </c>
      <c r="O4">
        <f>D9-18</f>
        <v>-3.2100000000000009</v>
      </c>
      <c r="P4">
        <f>D14-22</f>
        <v>3.629999999999999</v>
      </c>
      <c r="Q4">
        <f>C19-30</f>
        <v>1.9200000000000017</v>
      </c>
    </row>
    <row r="5" spans="1:17" x14ac:dyDescent="0.25">
      <c r="E5">
        <f>AVERAGE(E2:E4)</f>
        <v>14.223333333333334</v>
      </c>
      <c r="F5">
        <f t="shared" ref="F5:G5" si="0">AVERAGE(F2:F4)</f>
        <v>1.43</v>
      </c>
      <c r="G5">
        <f t="shared" si="0"/>
        <v>16.8</v>
      </c>
      <c r="L5">
        <v>2.3199999999999998</v>
      </c>
      <c r="M5">
        <v>3</v>
      </c>
      <c r="N5">
        <f>F2</f>
        <v>1.46</v>
      </c>
      <c r="O5">
        <f>E7-12</f>
        <v>5.0399999999999991</v>
      </c>
      <c r="P5">
        <f>E12-13</f>
        <v>4.7800000000000011</v>
      </c>
      <c r="Q5">
        <f>D17-20</f>
        <v>0.21999999999999886</v>
      </c>
    </row>
    <row r="6" spans="1:17" x14ac:dyDescent="0.25">
      <c r="L6">
        <v>1.46</v>
      </c>
      <c r="M6">
        <v>2.42</v>
      </c>
      <c r="N6">
        <f>F3</f>
        <v>1.46</v>
      </c>
      <c r="O6">
        <f>E8-12</f>
        <v>5.27</v>
      </c>
      <c r="P6">
        <f>E13-13</f>
        <v>4.9800000000000004</v>
      </c>
      <c r="Q6">
        <f>D18-20</f>
        <v>-0.62000000000000099</v>
      </c>
    </row>
    <row r="7" spans="1:17" x14ac:dyDescent="0.25">
      <c r="A7">
        <v>50</v>
      </c>
      <c r="D7">
        <v>15.88</v>
      </c>
      <c r="E7">
        <v>17.04</v>
      </c>
      <c r="F7">
        <v>3.36</v>
      </c>
      <c r="G7">
        <v>10.46</v>
      </c>
      <c r="H7">
        <v>18.79</v>
      </c>
      <c r="L7">
        <v>0.68</v>
      </c>
      <c r="N7">
        <f>F4</f>
        <v>1.37</v>
      </c>
      <c r="O7">
        <f>E9-12</f>
        <v>4.8299999999999983</v>
      </c>
      <c r="P7">
        <f>E14-13</f>
        <v>5.5799999999999983</v>
      </c>
      <c r="Q7">
        <f>D19-20</f>
        <v>-0.92000000000000171</v>
      </c>
    </row>
    <row r="8" spans="1:17" x14ac:dyDescent="0.25">
      <c r="A8">
        <v>50</v>
      </c>
      <c r="D8">
        <v>15.06</v>
      </c>
      <c r="E8">
        <v>17.27</v>
      </c>
      <c r="F8">
        <v>3.1</v>
      </c>
      <c r="G8">
        <v>9.94</v>
      </c>
      <c r="H8">
        <v>21.88</v>
      </c>
      <c r="L8">
        <v>2.38</v>
      </c>
      <c r="N8">
        <f>G2-13</f>
        <v>4.7199999999999989</v>
      </c>
      <c r="O8">
        <f>F7-2</f>
        <v>1.3599999999999999</v>
      </c>
      <c r="P8">
        <f>G12-8</f>
        <v>-3</v>
      </c>
      <c r="Q8">
        <f>F17-2</f>
        <v>2.2999999999999998</v>
      </c>
    </row>
    <row r="9" spans="1:17" x14ac:dyDescent="0.25">
      <c r="A9">
        <v>50</v>
      </c>
      <c r="D9">
        <v>14.79</v>
      </c>
      <c r="E9">
        <v>16.829999999999998</v>
      </c>
      <c r="F9">
        <v>2.91</v>
      </c>
      <c r="G9">
        <v>9.58</v>
      </c>
      <c r="H9">
        <v>20.76</v>
      </c>
      <c r="N9">
        <f>G3-13</f>
        <v>3.5399999999999991</v>
      </c>
      <c r="O9">
        <f>F8-2</f>
        <v>1.1000000000000001</v>
      </c>
      <c r="P9">
        <f>G13-8</f>
        <v>-1.7999999999999998</v>
      </c>
      <c r="Q9">
        <f>F18-2</f>
        <v>1.3199999999999998</v>
      </c>
    </row>
    <row r="10" spans="1:17" x14ac:dyDescent="0.25">
      <c r="D10">
        <f>AVERAGE(D7:D9)</f>
        <v>15.243333333333334</v>
      </c>
      <c r="E10">
        <f>AVERAGE(E7:E9)</f>
        <v>17.046666666666667</v>
      </c>
      <c r="F10">
        <f t="shared" ref="F10:H10" si="1">AVERAGE(F7:F9)</f>
        <v>3.1233333333333335</v>
      </c>
      <c r="G10">
        <f t="shared" si="1"/>
        <v>9.9933333333333323</v>
      </c>
      <c r="H10">
        <f t="shared" si="1"/>
        <v>20.47666666666667</v>
      </c>
      <c r="N10">
        <f>G4-13</f>
        <v>3.1400000000000006</v>
      </c>
      <c r="O10">
        <f>F9-2</f>
        <v>0.91000000000000014</v>
      </c>
      <c r="P10">
        <f>G14-8</f>
        <v>-1.4000000000000004</v>
      </c>
      <c r="Q10">
        <f>F19-2</f>
        <v>1.58</v>
      </c>
    </row>
    <row r="11" spans="1:17" x14ac:dyDescent="0.25">
      <c r="N11">
        <v>1.98</v>
      </c>
      <c r="O11">
        <f>G7-10</f>
        <v>0.46000000000000085</v>
      </c>
      <c r="P11">
        <f>H12-20</f>
        <v>1.8200000000000003</v>
      </c>
      <c r="Q11">
        <f>10-G17</f>
        <v>2.0599999999999996</v>
      </c>
    </row>
    <row r="12" spans="1:17" x14ac:dyDescent="0.25">
      <c r="A12">
        <v>70</v>
      </c>
      <c r="C12">
        <v>16.05</v>
      </c>
      <c r="D12">
        <v>25.77</v>
      </c>
      <c r="E12">
        <v>17.78</v>
      </c>
      <c r="F12">
        <v>0.04</v>
      </c>
      <c r="G12">
        <v>5</v>
      </c>
      <c r="H12">
        <v>21.82</v>
      </c>
      <c r="I12">
        <v>29.22</v>
      </c>
      <c r="N12">
        <v>0.81</v>
      </c>
      <c r="O12">
        <f>G8-10</f>
        <v>-6.0000000000000497E-2</v>
      </c>
      <c r="P12">
        <f>H13-20</f>
        <v>2.6000000000000014</v>
      </c>
      <c r="Q12">
        <f>10-G18</f>
        <v>2.4000000000000004</v>
      </c>
    </row>
    <row r="13" spans="1:17" x14ac:dyDescent="0.25">
      <c r="A13">
        <v>70</v>
      </c>
      <c r="C13">
        <v>12.21</v>
      </c>
      <c r="D13">
        <v>24.88</v>
      </c>
      <c r="E13">
        <v>17.98</v>
      </c>
      <c r="F13">
        <v>7.0000000000000007E-2</v>
      </c>
      <c r="G13">
        <v>6.2</v>
      </c>
      <c r="H13">
        <v>22.6</v>
      </c>
      <c r="I13">
        <v>27.11</v>
      </c>
      <c r="N13">
        <v>7.0000000000000007E-2</v>
      </c>
      <c r="O13">
        <f>G9-10</f>
        <v>-0.41999999999999993</v>
      </c>
      <c r="P13">
        <f>H14-20</f>
        <v>2.870000000000001</v>
      </c>
      <c r="Q13">
        <f>10-G19</f>
        <v>2.6399999999999997</v>
      </c>
    </row>
    <row r="14" spans="1:17" x14ac:dyDescent="0.25">
      <c r="A14">
        <v>70</v>
      </c>
      <c r="C14">
        <v>10.85</v>
      </c>
      <c r="D14">
        <v>25.63</v>
      </c>
      <c r="E14">
        <v>18.579999999999998</v>
      </c>
      <c r="F14">
        <v>0.08</v>
      </c>
      <c r="G14">
        <v>6.6</v>
      </c>
      <c r="H14">
        <v>22.87</v>
      </c>
      <c r="I14">
        <v>28.6</v>
      </c>
      <c r="N14">
        <v>0.22</v>
      </c>
      <c r="O14">
        <f>H7-20</f>
        <v>-1.2100000000000009</v>
      </c>
      <c r="P14">
        <f>I12-30</f>
        <v>-0.78000000000000114</v>
      </c>
      <c r="Q14">
        <f>H17-20</f>
        <v>0.87999999999999901</v>
      </c>
    </row>
    <row r="15" spans="1:17" x14ac:dyDescent="0.25">
      <c r="C15">
        <f t="shared" ref="C15:E15" si="2">AVERAGE(C12:C14)</f>
        <v>13.036666666666667</v>
      </c>
      <c r="D15">
        <f t="shared" si="2"/>
        <v>25.426666666666666</v>
      </c>
      <c r="E15">
        <f t="shared" si="2"/>
        <v>18.113333333333333</v>
      </c>
      <c r="F15">
        <f>AVERAGE(F12:F14)</f>
        <v>6.3333333333333339E-2</v>
      </c>
      <c r="G15">
        <f t="shared" ref="G15:I15" si="3">AVERAGE(G12:G14)</f>
        <v>5.9333333333333327</v>
      </c>
      <c r="H15">
        <f t="shared" si="3"/>
        <v>22.430000000000003</v>
      </c>
      <c r="I15">
        <f t="shared" si="3"/>
        <v>28.310000000000002</v>
      </c>
      <c r="N15">
        <v>1.21</v>
      </c>
      <c r="O15">
        <f>H8-20</f>
        <v>1.879999999999999</v>
      </c>
      <c r="P15">
        <f>I13-30</f>
        <v>-2.8900000000000006</v>
      </c>
      <c r="Q15">
        <f>H18-20</f>
        <v>0.73999999999999844</v>
      </c>
    </row>
    <row r="16" spans="1:17" x14ac:dyDescent="0.25">
      <c r="O16">
        <f>H9-20</f>
        <v>0.76000000000000156</v>
      </c>
      <c r="P16">
        <f>I14-30</f>
        <v>-1.3999999999999986</v>
      </c>
      <c r="Q16">
        <f>H19-20</f>
        <v>1.0599999999999987</v>
      </c>
    </row>
    <row r="17" spans="1:17" x14ac:dyDescent="0.25">
      <c r="A17">
        <v>100</v>
      </c>
      <c r="B17">
        <v>25.33</v>
      </c>
      <c r="C17">
        <v>31.92</v>
      </c>
      <c r="D17">
        <v>20.22</v>
      </c>
      <c r="E17">
        <v>19.96</v>
      </c>
      <c r="F17">
        <v>4.3</v>
      </c>
      <c r="G17">
        <v>7.94</v>
      </c>
      <c r="H17">
        <v>20.88</v>
      </c>
      <c r="I17">
        <v>26.56</v>
      </c>
      <c r="J17">
        <v>30.31</v>
      </c>
      <c r="P17">
        <f>F12</f>
        <v>0.04</v>
      </c>
      <c r="Q17">
        <f>I17-30</f>
        <v>-3.4400000000000013</v>
      </c>
    </row>
    <row r="18" spans="1:17" x14ac:dyDescent="0.25">
      <c r="A18">
        <v>100</v>
      </c>
      <c r="B18">
        <v>25.25</v>
      </c>
      <c r="C18">
        <v>37.35</v>
      </c>
      <c r="D18">
        <v>19.38</v>
      </c>
      <c r="E18">
        <v>19.2</v>
      </c>
      <c r="F18">
        <v>3.32</v>
      </c>
      <c r="G18">
        <v>7.6</v>
      </c>
      <c r="H18">
        <v>20.74</v>
      </c>
      <c r="I18">
        <v>29.22</v>
      </c>
      <c r="J18">
        <v>28.23</v>
      </c>
      <c r="P18">
        <f>F13</f>
        <v>7.0000000000000007E-2</v>
      </c>
      <c r="Q18">
        <f>I18-30</f>
        <v>-0.78000000000000114</v>
      </c>
    </row>
    <row r="19" spans="1:17" x14ac:dyDescent="0.25">
      <c r="A19">
        <v>100</v>
      </c>
      <c r="B19">
        <v>24.69</v>
      </c>
      <c r="C19">
        <v>31.92</v>
      </c>
      <c r="D19">
        <v>19.079999999999998</v>
      </c>
      <c r="E19">
        <v>18.690000000000001</v>
      </c>
      <c r="F19">
        <v>3.58</v>
      </c>
      <c r="G19">
        <v>7.36</v>
      </c>
      <c r="H19">
        <v>21.06</v>
      </c>
      <c r="I19">
        <v>29.21</v>
      </c>
      <c r="J19">
        <v>29.84</v>
      </c>
      <c r="P19">
        <f>F14</f>
        <v>0.08</v>
      </c>
      <c r="Q19">
        <f>I19-30</f>
        <v>-0.78999999999999915</v>
      </c>
    </row>
    <row r="20" spans="1:17" x14ac:dyDescent="0.25">
      <c r="B20">
        <f t="shared" ref="B20:E20" si="4">AVERAGE(B17:B19)</f>
        <v>25.09</v>
      </c>
      <c r="C20">
        <f t="shared" si="4"/>
        <v>33.730000000000004</v>
      </c>
      <c r="D20">
        <f t="shared" si="4"/>
        <v>19.559999999999999</v>
      </c>
      <c r="E20">
        <f t="shared" si="4"/>
        <v>19.283333333333331</v>
      </c>
      <c r="F20">
        <f>AVERAGE(F17:F19)</f>
        <v>3.7333333333333329</v>
      </c>
      <c r="G20">
        <f t="shared" ref="G20:J20" si="5">AVERAGE(G17:G19)</f>
        <v>7.6333333333333329</v>
      </c>
      <c r="H20">
        <f t="shared" si="5"/>
        <v>20.893333333333331</v>
      </c>
      <c r="I20">
        <f t="shared" si="5"/>
        <v>28.330000000000002</v>
      </c>
      <c r="J20">
        <f t="shared" si="5"/>
        <v>29.459999999999997</v>
      </c>
    </row>
  </sheetData>
  <phoneticPr fontId="1" type="noConversion"/>
  <pageMargins left="0.7" right="0.7" top="0.75" bottom="0.75" header="0.3" footer="0.3"/>
  <ignoredErrors>
    <ignoredError sqref="N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采桑</dc:creator>
  <cp:lastModifiedBy>采桑</cp:lastModifiedBy>
  <dcterms:created xsi:type="dcterms:W3CDTF">2022-05-27T05:22:42Z</dcterms:created>
  <dcterms:modified xsi:type="dcterms:W3CDTF">2022-05-30T03:17:12Z</dcterms:modified>
</cp:coreProperties>
</file>