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b803ce65a3bb519/Documents/Pinel/Projet Covid/Volet quantitatif/Données/Tableaux unité/"/>
    </mc:Choice>
  </mc:AlternateContent>
  <xr:revisionPtr revIDLastSave="6" documentId="11_C2CD0136451389E3E174D6D88901B81114CA549A" xr6:coauthVersionLast="47" xr6:coauthVersionMax="47" xr10:uidLastSave="{4028CA7D-36B2-A04E-866C-E3EDC8F2DC29}"/>
  <bookViews>
    <workbookView xWindow="0" yWindow="0" windowWidth="35840" windowHeight="22400" xr2:uid="{00000000-000D-0000-FFFF-FFFF00000000}"/>
  </bookViews>
  <sheets>
    <sheet name="Feuil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1" l="1"/>
  <c r="S15" i="1" l="1"/>
  <c r="R15" i="1"/>
  <c r="Q15" i="1"/>
  <c r="P15" i="1"/>
  <c r="N15" i="1"/>
  <c r="M15" i="1"/>
  <c r="L15" i="1"/>
  <c r="K15" i="1"/>
  <c r="I15" i="1"/>
  <c r="H15" i="1"/>
  <c r="F15" i="1"/>
  <c r="E15" i="1"/>
  <c r="C15" i="1"/>
  <c r="B15" i="1"/>
  <c r="S12" i="1"/>
  <c r="S14" i="1" s="1"/>
  <c r="R12" i="1"/>
  <c r="R14" i="1" s="1"/>
  <c r="Q12" i="1"/>
  <c r="Q14" i="1" s="1"/>
  <c r="P12" i="1"/>
  <c r="P14" i="1" s="1"/>
  <c r="N12" i="1"/>
  <c r="N14" i="1" s="1"/>
  <c r="M12" i="1"/>
  <c r="M14" i="1" s="1"/>
  <c r="L12" i="1"/>
  <c r="L14" i="1" s="1"/>
  <c r="K12" i="1"/>
  <c r="K14" i="1" s="1"/>
  <c r="I12" i="1"/>
  <c r="I14" i="1" s="1"/>
  <c r="H12" i="1"/>
  <c r="H14" i="1" s="1"/>
  <c r="F12" i="1"/>
  <c r="F14" i="1" s="1"/>
  <c r="E12" i="1"/>
  <c r="E14" i="1" s="1"/>
  <c r="C12" i="1"/>
  <c r="C14" i="1" s="1"/>
  <c r="B12" i="1"/>
  <c r="B14" i="1" s="1"/>
  <c r="S10" i="1"/>
  <c r="R10" i="1"/>
  <c r="T10" i="1" s="1"/>
  <c r="Q10" i="1"/>
  <c r="P10" i="1"/>
  <c r="N10" i="1"/>
  <c r="M10" i="1"/>
  <c r="O10" i="1" s="1"/>
  <c r="L10" i="1"/>
  <c r="K10" i="1"/>
  <c r="I10" i="1"/>
  <c r="H10" i="1"/>
  <c r="J10" i="1" s="1"/>
  <c r="F10" i="1"/>
  <c r="E10" i="1"/>
  <c r="C10" i="1"/>
  <c r="B10" i="1"/>
  <c r="S9" i="1"/>
  <c r="R9" i="1"/>
  <c r="Q9" i="1"/>
  <c r="P9" i="1"/>
  <c r="N9" i="1"/>
  <c r="M9" i="1"/>
  <c r="L9" i="1"/>
  <c r="K9" i="1"/>
  <c r="I9" i="1"/>
  <c r="H9" i="1"/>
  <c r="J9" i="1" s="1"/>
  <c r="F9" i="1"/>
  <c r="E9" i="1"/>
  <c r="G9" i="1" s="1"/>
  <c r="C9" i="1"/>
  <c r="B9" i="1"/>
  <c r="D9" i="1" s="1"/>
  <c r="S8" i="1"/>
  <c r="R8" i="1"/>
  <c r="Q8" i="1"/>
  <c r="Q11" i="1" s="1"/>
  <c r="P8" i="1"/>
  <c r="N8" i="1"/>
  <c r="N11" i="1" s="1"/>
  <c r="M8" i="1"/>
  <c r="M11" i="1" s="1"/>
  <c r="L8" i="1"/>
  <c r="K8" i="1"/>
  <c r="I8" i="1"/>
  <c r="I11" i="1" s="1"/>
  <c r="H8" i="1"/>
  <c r="H11" i="1" s="1"/>
  <c r="F8" i="1"/>
  <c r="F11" i="1" s="1"/>
  <c r="E8" i="1"/>
  <c r="E11" i="1" s="1"/>
  <c r="C8" i="1"/>
  <c r="C11" i="1" s="1"/>
  <c r="B8" i="1"/>
  <c r="B11" i="1" s="1"/>
  <c r="S6" i="1"/>
  <c r="R6" i="1"/>
  <c r="T6" i="1" s="1"/>
  <c r="Q6" i="1"/>
  <c r="P6" i="1"/>
  <c r="N6" i="1"/>
  <c r="M6" i="1"/>
  <c r="M7" i="1" s="1"/>
  <c r="L6" i="1"/>
  <c r="K6" i="1"/>
  <c r="K7" i="1" s="1"/>
  <c r="I6" i="1"/>
  <c r="I7" i="1" s="1"/>
  <c r="H6" i="1"/>
  <c r="F6" i="1"/>
  <c r="E6" i="1"/>
  <c r="E7" i="1" s="1"/>
  <c r="C6" i="1"/>
  <c r="C7" i="1" s="1"/>
  <c r="B6" i="1"/>
  <c r="D6" i="1" s="1"/>
  <c r="S5" i="1"/>
  <c r="S7" i="1" s="1"/>
  <c r="R5" i="1"/>
  <c r="R7" i="1" s="1"/>
  <c r="Q5" i="1"/>
  <c r="Q7" i="1" s="1"/>
  <c r="P5" i="1"/>
  <c r="P7" i="1" s="1"/>
  <c r="N5" i="1"/>
  <c r="N7" i="1" s="1"/>
  <c r="M5" i="1"/>
  <c r="L5" i="1"/>
  <c r="L7" i="1" s="1"/>
  <c r="K5" i="1"/>
  <c r="I5" i="1"/>
  <c r="H5" i="1"/>
  <c r="H7" i="1" s="1"/>
  <c r="J7" i="1" s="1"/>
  <c r="F5" i="1"/>
  <c r="F7" i="1" s="1"/>
  <c r="E5" i="1"/>
  <c r="C5" i="1"/>
  <c r="B5" i="1"/>
  <c r="B7" i="1" s="1"/>
  <c r="U4" i="1"/>
  <c r="T4" i="1"/>
  <c r="O4" i="1"/>
  <c r="J4" i="1"/>
  <c r="G4" i="1"/>
  <c r="D4" i="1"/>
  <c r="G5" i="1" l="1"/>
  <c r="J6" i="1"/>
  <c r="K11" i="1"/>
  <c r="O9" i="1"/>
  <c r="L11" i="1"/>
  <c r="U15" i="1"/>
  <c r="C16" i="1"/>
  <c r="P11" i="1"/>
  <c r="T9" i="1"/>
  <c r="E16" i="1"/>
  <c r="F16" i="1"/>
  <c r="R11" i="1"/>
  <c r="H16" i="1"/>
  <c r="S11" i="1"/>
  <c r="U10" i="1"/>
  <c r="I16" i="1"/>
  <c r="K16" i="1"/>
  <c r="U9" i="1"/>
  <c r="L16" i="1"/>
  <c r="M16" i="1"/>
  <c r="N16" i="1"/>
  <c r="P16" i="1"/>
  <c r="Q16" i="1"/>
  <c r="R16" i="1"/>
  <c r="S16" i="1"/>
  <c r="G7" i="1"/>
  <c r="D5" i="1"/>
  <c r="D7" i="1" s="1"/>
  <c r="J5" i="1"/>
  <c r="U5" i="1"/>
  <c r="G6" i="1"/>
  <c r="U6" i="1"/>
  <c r="T5" i="1"/>
  <c r="T7" i="1" s="1"/>
  <c r="D8" i="1"/>
  <c r="D11" i="1" s="1"/>
  <c r="J8" i="1"/>
  <c r="J11" i="1" s="1"/>
  <c r="T8" i="1"/>
  <c r="D12" i="1"/>
  <c r="J12" i="1"/>
  <c r="T12" i="1"/>
  <c r="B13" i="1"/>
  <c r="F13" i="1"/>
  <c r="H13" i="1"/>
  <c r="L13" i="1"/>
  <c r="N13" i="1"/>
  <c r="P13" i="1"/>
  <c r="R13" i="1"/>
  <c r="D15" i="1"/>
  <c r="J15" i="1"/>
  <c r="J16" i="1" s="1"/>
  <c r="T15" i="1"/>
  <c r="B16" i="1"/>
  <c r="O6" i="1"/>
  <c r="O7" i="1" s="1"/>
  <c r="G8" i="1"/>
  <c r="G11" i="1" s="1"/>
  <c r="O8" i="1"/>
  <c r="O11" i="1" s="1"/>
  <c r="U11" i="1"/>
  <c r="G12" i="1"/>
  <c r="O12" i="1"/>
  <c r="U12" i="1"/>
  <c r="C13" i="1"/>
  <c r="E13" i="1"/>
  <c r="I13" i="1"/>
  <c r="K13" i="1"/>
  <c r="M13" i="1"/>
  <c r="Q13" i="1"/>
  <c r="S13" i="1"/>
  <c r="G15" i="1"/>
  <c r="O15" i="1"/>
  <c r="T11" i="1" l="1"/>
  <c r="O16" i="1"/>
  <c r="G16" i="1"/>
  <c r="U14" i="1"/>
  <c r="U13" i="1"/>
  <c r="G14" i="1"/>
  <c r="G13" i="1"/>
  <c r="T16" i="1"/>
  <c r="D16" i="1"/>
  <c r="T14" i="1"/>
  <c r="T13" i="1"/>
  <c r="D14" i="1"/>
  <c r="D13" i="1"/>
  <c r="U16" i="1"/>
  <c r="O14" i="1"/>
  <c r="O13" i="1"/>
  <c r="J14" i="1"/>
  <c r="J13" i="1"/>
  <c r="U7" i="1"/>
</calcChain>
</file>

<file path=xl/sharedStrings.xml><?xml version="1.0" encoding="utf-8"?>
<sst xmlns="http://schemas.openxmlformats.org/spreadsheetml/2006/main" count="35" uniqueCount="31">
  <si>
    <t>Tableau des unités</t>
  </si>
  <si>
    <t>Annuel               2017-2018</t>
  </si>
  <si>
    <t>A1</t>
  </si>
  <si>
    <t>A2</t>
  </si>
  <si>
    <t>Total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</si>
  <si>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</si>
  <si>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</si>
  <si>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</si>
  <si>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</si>
  <si>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</si>
  <si>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</si>
  <si>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</si>
  <si>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</si>
  <si>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</si>
  <si>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</si>
  <si>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H3</t>
  </si>
  <si>
    <t>H4</t>
  </si>
  <si>
    <t>Grand Total</t>
  </si>
  <si>
    <t>Nombre de lits dressés</t>
  </si>
  <si>
    <t>ADMISSIONS</t>
  </si>
  <si>
    <t>Transfert d'une autre unité</t>
  </si>
  <si>
    <t xml:space="preserve">Total mouvements </t>
  </si>
  <si>
    <t>DÉPARTS</t>
  </si>
  <si>
    <t>Transfert vers une autre unité</t>
  </si>
  <si>
    <t>Décès</t>
  </si>
  <si>
    <t>Total mouvements</t>
  </si>
  <si>
    <t xml:space="preserve">Jours présences </t>
  </si>
  <si>
    <t>Moyenne de patients par jour  (28 jours)</t>
  </si>
  <si>
    <t>% d'occupation  lits dressés</t>
  </si>
  <si>
    <t>Jours d'hospitalisation</t>
  </si>
  <si>
    <t>Durée moyenne de séjour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</si>
</sst>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9"/>
      <color rgb="FFFF0000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 Black"/>
      <family val="2"/>
    </font>
    <font>
      <b/>
      <sz val="9"/>
      <name val="Arial Black"/>
      <family val="2"/>
    </font>
    <font>
      <b/>
      <sz val="10"/>
      <color theme="1"/>
      <name val="Arial Narrow"/>
      <family val="2"/>
    </font>
    <font>
      <b/>
      <sz val="9"/>
      <color rgb="FF7030A0"/>
      <name val="Arial"/>
      <family val="2"/>
    </font>
    <font>
      <sz val="9"/>
      <color rgb="FF7030A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" fillId="2" borderId="0" xfId="0" applyFont="1" applyFill="1"/>
    <xf numFmtId="0" fontId="6" fillId="3" borderId="1" xfId="0" applyFont="1" applyFill="1" applyBorder="1" applyAlignment="1">
      <alignment wrapText="1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2" borderId="6" xfId="0" applyFont="1" applyFill="1" applyBorder="1" applyAlignment="1">
      <alignment wrapText="1"/>
    </xf>
    <xf numFmtId="0" fontId="10" fillId="4" borderId="7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left" wrapText="1"/>
    </xf>
    <xf numFmtId="0" fontId="1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9" fillId="2" borderId="14" xfId="0" applyFont="1" applyFill="1" applyBorder="1" applyAlignment="1">
      <alignment wrapText="1"/>
    </xf>
    <xf numFmtId="0" fontId="10" fillId="4" borderId="15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wrapText="1"/>
    </xf>
    <xf numFmtId="0" fontId="10" fillId="4" borderId="18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4" borderId="18" xfId="0" applyFont="1" applyFill="1" applyBorder="1" applyAlignment="1">
      <alignment horizontal="center"/>
    </xf>
    <xf numFmtId="0" fontId="11" fillId="4" borderId="19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9" fillId="2" borderId="14" xfId="0" applyNumberFormat="1" applyFont="1" applyFill="1" applyBorder="1" applyAlignment="1">
      <alignment wrapText="1"/>
    </xf>
    <xf numFmtId="0" fontId="9" fillId="2" borderId="14" xfId="0" applyFont="1" applyFill="1" applyBorder="1" applyAlignment="1">
      <alignment horizontal="right" wrapText="1"/>
    </xf>
    <xf numFmtId="0" fontId="11" fillId="4" borderId="22" xfId="0" applyFont="1" applyFill="1" applyBorder="1" applyAlignment="1">
      <alignment horizontal="center"/>
    </xf>
    <xf numFmtId="1" fontId="10" fillId="4" borderId="22" xfId="0" applyNumberFormat="1" applyFont="1" applyFill="1" applyBorder="1" applyAlignment="1">
      <alignment horizontal="center"/>
    </xf>
    <xf numFmtId="1" fontId="10" fillId="4" borderId="23" xfId="0" applyNumberFormat="1" applyFont="1" applyFill="1" applyBorder="1" applyAlignment="1">
      <alignment horizontal="center"/>
    </xf>
    <xf numFmtId="1" fontId="10" fillId="4" borderId="15" xfId="0" applyNumberFormat="1" applyFont="1" applyFill="1" applyBorder="1" applyAlignment="1">
      <alignment horizontal="center"/>
    </xf>
    <xf numFmtId="1" fontId="10" fillId="2" borderId="22" xfId="0" applyNumberFormat="1" applyFont="1" applyFill="1" applyBorder="1" applyAlignment="1">
      <alignment horizontal="center"/>
    </xf>
    <xf numFmtId="1" fontId="10" fillId="2" borderId="23" xfId="0" applyNumberFormat="1" applyFont="1" applyFill="1" applyBorder="1" applyAlignment="1">
      <alignment horizontal="center"/>
    </xf>
    <xf numFmtId="1" fontId="10" fillId="2" borderId="15" xfId="0" applyNumberFormat="1" applyFont="1" applyFill="1" applyBorder="1" applyAlignment="1">
      <alignment horizontal="center"/>
    </xf>
    <xf numFmtId="1" fontId="10" fillId="2" borderId="16" xfId="0" applyNumberFormat="1" applyFont="1" applyFill="1" applyBorder="1" applyAlignment="1">
      <alignment horizontal="center"/>
    </xf>
    <xf numFmtId="164" fontId="10" fillId="4" borderId="22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9" fillId="2" borderId="24" xfId="0" applyFont="1" applyFill="1" applyBorder="1" applyAlignment="1">
      <alignment wrapText="1"/>
    </xf>
    <xf numFmtId="164" fontId="10" fillId="4" borderId="25" xfId="0" applyNumberFormat="1" applyFont="1" applyFill="1" applyBorder="1" applyAlignment="1">
      <alignment horizontal="center"/>
    </xf>
    <xf numFmtId="164" fontId="10" fillId="2" borderId="26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au%20unit&#233;s%202017-2018%20p&#233;r.8-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17"/>
      <sheetName val="per8"/>
      <sheetName val="per9"/>
      <sheetName val="per10"/>
      <sheetName val="per11"/>
      <sheetName val="per12"/>
      <sheetName val="per13"/>
      <sheetName val="annuel"/>
    </sheetNames>
    <sheetDataSet>
      <sheetData sheetId="0">
        <row r="5">
          <cell r="B5">
            <v>2</v>
          </cell>
          <cell r="C5">
            <v>0</v>
          </cell>
          <cell r="E5">
            <v>0</v>
          </cell>
          <cell r="F5">
            <v>0</v>
          </cell>
          <cell r="H5">
            <v>76</v>
          </cell>
          <cell r="I5">
            <v>33</v>
          </cell>
          <cell r="K5">
            <v>1</v>
          </cell>
          <cell r="L5">
            <v>17</v>
          </cell>
          <cell r="M5">
            <v>0</v>
          </cell>
          <cell r="N5">
            <v>3</v>
          </cell>
          <cell r="P5">
            <v>11</v>
          </cell>
          <cell r="Q5">
            <v>5</v>
          </cell>
          <cell r="R5">
            <v>123</v>
          </cell>
          <cell r="S5">
            <v>102</v>
          </cell>
        </row>
        <row r="6">
          <cell r="B6">
            <v>6</v>
          </cell>
          <cell r="C6">
            <v>1</v>
          </cell>
          <cell r="E6">
            <v>0</v>
          </cell>
          <cell r="F6">
            <v>1</v>
          </cell>
          <cell r="H6">
            <v>5</v>
          </cell>
          <cell r="I6">
            <v>6</v>
          </cell>
          <cell r="K6">
            <v>6</v>
          </cell>
          <cell r="L6">
            <v>10</v>
          </cell>
          <cell r="M6">
            <v>5</v>
          </cell>
          <cell r="N6">
            <v>8</v>
          </cell>
          <cell r="P6">
            <v>0</v>
          </cell>
          <cell r="Q6">
            <v>1</v>
          </cell>
          <cell r="R6">
            <v>0</v>
          </cell>
          <cell r="S6">
            <v>0</v>
          </cell>
        </row>
        <row r="8">
          <cell r="B8">
            <v>9</v>
          </cell>
          <cell r="C8">
            <v>8</v>
          </cell>
          <cell r="E8">
            <v>2</v>
          </cell>
          <cell r="F8">
            <v>3</v>
          </cell>
          <cell r="H8">
            <v>63</v>
          </cell>
          <cell r="I8">
            <v>23</v>
          </cell>
          <cell r="K8">
            <v>6</v>
          </cell>
          <cell r="L8">
            <v>25</v>
          </cell>
          <cell r="M8">
            <v>0</v>
          </cell>
          <cell r="N8">
            <v>9</v>
          </cell>
          <cell r="P8">
            <v>9</v>
          </cell>
          <cell r="Q8">
            <v>5</v>
          </cell>
          <cell r="R8">
            <v>120</v>
          </cell>
          <cell r="S8">
            <v>98</v>
          </cell>
        </row>
        <row r="9">
          <cell r="B9">
            <v>2</v>
          </cell>
          <cell r="C9">
            <v>9</v>
          </cell>
          <cell r="E9">
            <v>2</v>
          </cell>
          <cell r="F9">
            <v>1</v>
          </cell>
          <cell r="H9">
            <v>18</v>
          </cell>
          <cell r="I9">
            <v>17</v>
          </cell>
          <cell r="K9">
            <v>0</v>
          </cell>
          <cell r="L9">
            <v>3</v>
          </cell>
          <cell r="M9">
            <v>5</v>
          </cell>
          <cell r="N9">
            <v>2</v>
          </cell>
          <cell r="P9">
            <v>1</v>
          </cell>
          <cell r="Q9">
            <v>1</v>
          </cell>
          <cell r="R9">
            <v>5</v>
          </cell>
          <cell r="S9">
            <v>5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B12">
            <v>3390</v>
          </cell>
          <cell r="C12">
            <v>3154</v>
          </cell>
          <cell r="E12">
            <v>3868</v>
          </cell>
          <cell r="F12">
            <v>4081</v>
          </cell>
          <cell r="H12">
            <v>2976</v>
          </cell>
          <cell r="I12">
            <v>3129</v>
          </cell>
          <cell r="K12">
            <v>3705</v>
          </cell>
          <cell r="L12">
            <v>3197</v>
          </cell>
          <cell r="M12">
            <v>3335</v>
          </cell>
          <cell r="N12">
            <v>3315</v>
          </cell>
          <cell r="P12">
            <v>2253</v>
          </cell>
          <cell r="Q12">
            <v>2794</v>
          </cell>
          <cell r="R12">
            <v>3192</v>
          </cell>
          <cell r="S12">
            <v>3237</v>
          </cell>
        </row>
        <row r="15">
          <cell r="B15">
            <v>9109</v>
          </cell>
          <cell r="C15">
            <v>15700</v>
          </cell>
          <cell r="E15">
            <v>3077</v>
          </cell>
          <cell r="F15">
            <v>3453</v>
          </cell>
          <cell r="H15">
            <v>2097</v>
          </cell>
          <cell r="I15">
            <v>2115</v>
          </cell>
          <cell r="K15">
            <v>2470</v>
          </cell>
          <cell r="L15">
            <v>7733</v>
          </cell>
          <cell r="M15">
            <v>0</v>
          </cell>
          <cell r="N15">
            <v>4135</v>
          </cell>
          <cell r="P15">
            <v>2094</v>
          </cell>
          <cell r="Q15">
            <v>1547</v>
          </cell>
          <cell r="R15">
            <v>3015</v>
          </cell>
          <cell r="S15">
            <v>2820</v>
          </cell>
        </row>
      </sheetData>
      <sheetData sheetId="1"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15</v>
          </cell>
          <cell r="I5">
            <v>8</v>
          </cell>
          <cell r="K5">
            <v>0</v>
          </cell>
          <cell r="L5">
            <v>2</v>
          </cell>
          <cell r="M5">
            <v>0</v>
          </cell>
          <cell r="N5">
            <v>0</v>
          </cell>
          <cell r="P5">
            <v>2</v>
          </cell>
          <cell r="Q5">
            <v>0</v>
          </cell>
          <cell r="R5">
            <v>23</v>
          </cell>
          <cell r="S5">
            <v>17</v>
          </cell>
        </row>
        <row r="6">
          <cell r="B6">
            <v>2</v>
          </cell>
          <cell r="C6">
            <v>1</v>
          </cell>
          <cell r="E6">
            <v>2</v>
          </cell>
          <cell r="F6">
            <v>0</v>
          </cell>
          <cell r="H6">
            <v>0</v>
          </cell>
          <cell r="I6">
            <v>1</v>
          </cell>
          <cell r="K6">
            <v>1</v>
          </cell>
          <cell r="L6">
            <v>3</v>
          </cell>
          <cell r="M6">
            <v>1</v>
          </cell>
          <cell r="N6">
            <v>2</v>
          </cell>
          <cell r="P6">
            <v>0</v>
          </cell>
          <cell r="Q6">
            <v>0</v>
          </cell>
          <cell r="R6">
            <v>0</v>
          </cell>
          <cell r="S6">
            <v>1</v>
          </cell>
        </row>
        <row r="8">
          <cell r="B8">
            <v>1</v>
          </cell>
          <cell r="C8">
            <v>0</v>
          </cell>
          <cell r="E8">
            <v>1</v>
          </cell>
          <cell r="F8">
            <v>0</v>
          </cell>
          <cell r="H8">
            <v>13</v>
          </cell>
          <cell r="I8">
            <v>6</v>
          </cell>
          <cell r="K8">
            <v>3</v>
          </cell>
          <cell r="L8">
            <v>3</v>
          </cell>
          <cell r="M8">
            <v>1</v>
          </cell>
          <cell r="N8">
            <v>2</v>
          </cell>
          <cell r="P8">
            <v>3</v>
          </cell>
          <cell r="Q8">
            <v>0</v>
          </cell>
          <cell r="R8">
            <v>22</v>
          </cell>
          <cell r="S8">
            <v>14</v>
          </cell>
        </row>
        <row r="9">
          <cell r="B9">
            <v>0</v>
          </cell>
          <cell r="C9">
            <v>0</v>
          </cell>
          <cell r="E9">
            <v>0</v>
          </cell>
          <cell r="F9">
            <v>0</v>
          </cell>
          <cell r="H9">
            <v>4</v>
          </cell>
          <cell r="I9">
            <v>3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2</v>
          </cell>
          <cell r="S9">
            <v>4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B12">
            <v>477</v>
          </cell>
          <cell r="C12">
            <v>451</v>
          </cell>
          <cell r="E12">
            <v>551</v>
          </cell>
          <cell r="F12">
            <v>588</v>
          </cell>
          <cell r="H12">
            <v>437</v>
          </cell>
          <cell r="I12">
            <v>432</v>
          </cell>
          <cell r="K12">
            <v>545</v>
          </cell>
          <cell r="L12">
            <v>464</v>
          </cell>
          <cell r="M12">
            <v>482</v>
          </cell>
          <cell r="N12">
            <v>503</v>
          </cell>
          <cell r="P12">
            <v>329</v>
          </cell>
          <cell r="Q12">
            <v>420</v>
          </cell>
          <cell r="R12">
            <v>467</v>
          </cell>
          <cell r="S12">
            <v>468</v>
          </cell>
        </row>
        <row r="15">
          <cell r="B15">
            <v>12227</v>
          </cell>
          <cell r="C15">
            <v>0</v>
          </cell>
          <cell r="E15">
            <v>1273</v>
          </cell>
          <cell r="F15">
            <v>0</v>
          </cell>
          <cell r="H15">
            <v>437</v>
          </cell>
          <cell r="I15">
            <v>115</v>
          </cell>
          <cell r="K15">
            <v>1981</v>
          </cell>
          <cell r="L15">
            <v>4782</v>
          </cell>
          <cell r="M15">
            <v>3968</v>
          </cell>
          <cell r="N15">
            <v>612</v>
          </cell>
          <cell r="P15">
            <v>1924</v>
          </cell>
          <cell r="Q15">
            <v>0</v>
          </cell>
          <cell r="R15">
            <v>622</v>
          </cell>
          <cell r="S15">
            <v>368</v>
          </cell>
        </row>
      </sheetData>
      <sheetData sheetId="2"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15</v>
          </cell>
          <cell r="I5">
            <v>3</v>
          </cell>
          <cell r="K5">
            <v>1</v>
          </cell>
          <cell r="L5">
            <v>1</v>
          </cell>
          <cell r="M5">
            <v>0</v>
          </cell>
          <cell r="N5">
            <v>0</v>
          </cell>
          <cell r="P5">
            <v>1</v>
          </cell>
          <cell r="Q5">
            <v>1</v>
          </cell>
          <cell r="R5">
            <v>24</v>
          </cell>
          <cell r="S5">
            <v>16</v>
          </cell>
        </row>
        <row r="6">
          <cell r="B6">
            <v>0</v>
          </cell>
          <cell r="C6">
            <v>0</v>
          </cell>
          <cell r="E6">
            <v>0</v>
          </cell>
          <cell r="F6">
            <v>1</v>
          </cell>
          <cell r="H6">
            <v>0</v>
          </cell>
          <cell r="I6">
            <v>2</v>
          </cell>
          <cell r="K6">
            <v>0</v>
          </cell>
          <cell r="L6">
            <v>1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0</v>
          </cell>
          <cell r="C8">
            <v>1</v>
          </cell>
          <cell r="E8">
            <v>1</v>
          </cell>
          <cell r="F8">
            <v>2</v>
          </cell>
          <cell r="H8">
            <v>12</v>
          </cell>
          <cell r="I8">
            <v>1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P8">
            <v>3</v>
          </cell>
          <cell r="Q8">
            <v>2</v>
          </cell>
          <cell r="R8">
            <v>22</v>
          </cell>
          <cell r="S8">
            <v>15</v>
          </cell>
        </row>
        <row r="9">
          <cell r="B9">
            <v>0</v>
          </cell>
          <cell r="C9">
            <v>0</v>
          </cell>
          <cell r="E9">
            <v>0</v>
          </cell>
          <cell r="F9">
            <v>1</v>
          </cell>
          <cell r="H9">
            <v>1</v>
          </cell>
          <cell r="I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B12">
            <v>487</v>
          </cell>
          <cell r="C12">
            <v>476</v>
          </cell>
          <cell r="E12">
            <v>557</v>
          </cell>
          <cell r="F12">
            <v>584</v>
          </cell>
          <cell r="H12">
            <v>431</v>
          </cell>
          <cell r="I12">
            <v>465</v>
          </cell>
          <cell r="K12">
            <v>531</v>
          </cell>
          <cell r="L12">
            <v>476</v>
          </cell>
          <cell r="M12">
            <v>484</v>
          </cell>
          <cell r="N12">
            <v>504</v>
          </cell>
          <cell r="P12">
            <v>290</v>
          </cell>
          <cell r="Q12">
            <v>401</v>
          </cell>
          <cell r="R12">
            <v>470</v>
          </cell>
          <cell r="S12">
            <v>448</v>
          </cell>
        </row>
        <row r="15">
          <cell r="B15">
            <v>0</v>
          </cell>
          <cell r="C15">
            <v>423</v>
          </cell>
          <cell r="E15">
            <v>2619</v>
          </cell>
          <cell r="F15">
            <v>1413</v>
          </cell>
          <cell r="H15">
            <v>292</v>
          </cell>
          <cell r="I15">
            <v>115</v>
          </cell>
          <cell r="K15">
            <v>0</v>
          </cell>
          <cell r="L15">
            <v>92</v>
          </cell>
          <cell r="M15">
            <v>0</v>
          </cell>
          <cell r="N15">
            <v>0</v>
          </cell>
          <cell r="P15">
            <v>2045</v>
          </cell>
          <cell r="Q15">
            <v>2035</v>
          </cell>
          <cell r="R15">
            <v>416</v>
          </cell>
          <cell r="S15">
            <v>351</v>
          </cell>
        </row>
      </sheetData>
      <sheetData sheetId="3"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9</v>
          </cell>
          <cell r="I5">
            <v>5</v>
          </cell>
          <cell r="K5">
            <v>0</v>
          </cell>
          <cell r="L5">
            <v>2</v>
          </cell>
          <cell r="M5">
            <v>0</v>
          </cell>
          <cell r="N5">
            <v>0</v>
          </cell>
          <cell r="P5">
            <v>3</v>
          </cell>
          <cell r="Q5">
            <v>2</v>
          </cell>
          <cell r="R5">
            <v>14</v>
          </cell>
          <cell r="S5">
            <v>14</v>
          </cell>
        </row>
        <row r="6">
          <cell r="B6">
            <v>1</v>
          </cell>
          <cell r="C6">
            <v>0</v>
          </cell>
          <cell r="E6">
            <v>1</v>
          </cell>
          <cell r="F6">
            <v>1</v>
          </cell>
          <cell r="H6">
            <v>1</v>
          </cell>
          <cell r="I6">
            <v>1</v>
          </cell>
          <cell r="K6">
            <v>0</v>
          </cell>
          <cell r="L6">
            <v>1</v>
          </cell>
          <cell r="M6">
            <v>0</v>
          </cell>
          <cell r="N6">
            <v>1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0</v>
          </cell>
          <cell r="C8">
            <v>0</v>
          </cell>
          <cell r="E8">
            <v>0</v>
          </cell>
          <cell r="F8">
            <v>0</v>
          </cell>
          <cell r="H8">
            <v>7</v>
          </cell>
          <cell r="I8">
            <v>6</v>
          </cell>
          <cell r="K8">
            <v>0</v>
          </cell>
          <cell r="L8">
            <v>3</v>
          </cell>
          <cell r="M8">
            <v>0</v>
          </cell>
          <cell r="N8">
            <v>0</v>
          </cell>
          <cell r="P8">
            <v>2</v>
          </cell>
          <cell r="Q8">
            <v>0</v>
          </cell>
          <cell r="R8">
            <v>16</v>
          </cell>
          <cell r="S8">
            <v>13</v>
          </cell>
        </row>
        <row r="9">
          <cell r="B9">
            <v>0</v>
          </cell>
          <cell r="C9">
            <v>0</v>
          </cell>
          <cell r="E9">
            <v>0</v>
          </cell>
          <cell r="F9">
            <v>1</v>
          </cell>
          <cell r="H9">
            <v>3</v>
          </cell>
          <cell r="I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1</v>
          </cell>
          <cell r="Q9">
            <v>0</v>
          </cell>
          <cell r="R9">
            <v>0</v>
          </cell>
          <cell r="S9">
            <v>1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B12">
            <v>528</v>
          </cell>
          <cell r="C12">
            <v>475</v>
          </cell>
          <cell r="E12">
            <v>559</v>
          </cell>
          <cell r="F12">
            <v>555</v>
          </cell>
          <cell r="H12">
            <v>447</v>
          </cell>
          <cell r="I12">
            <v>460</v>
          </cell>
          <cell r="K12">
            <v>532</v>
          </cell>
          <cell r="L12">
            <v>473</v>
          </cell>
          <cell r="M12">
            <v>482</v>
          </cell>
          <cell r="N12">
            <v>528</v>
          </cell>
          <cell r="P12">
            <v>274</v>
          </cell>
          <cell r="Q12">
            <v>420</v>
          </cell>
          <cell r="R12">
            <v>469</v>
          </cell>
          <cell r="S12">
            <v>426</v>
          </cell>
        </row>
        <row r="15">
          <cell r="B15">
            <v>0</v>
          </cell>
          <cell r="C15">
            <v>0</v>
          </cell>
          <cell r="E15">
            <v>0</v>
          </cell>
          <cell r="F15">
            <v>0</v>
          </cell>
          <cell r="H15">
            <v>232</v>
          </cell>
          <cell r="I15">
            <v>398</v>
          </cell>
          <cell r="K15">
            <v>0</v>
          </cell>
          <cell r="L15">
            <v>359</v>
          </cell>
          <cell r="M15">
            <v>0</v>
          </cell>
          <cell r="N15">
            <v>0</v>
          </cell>
          <cell r="P15">
            <v>186</v>
          </cell>
          <cell r="Q15">
            <v>0</v>
          </cell>
          <cell r="R15">
            <v>337</v>
          </cell>
          <cell r="S15">
            <v>275</v>
          </cell>
        </row>
      </sheetData>
      <sheetData sheetId="4"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13</v>
          </cell>
          <cell r="I5">
            <v>3</v>
          </cell>
          <cell r="K5">
            <v>0</v>
          </cell>
          <cell r="L5">
            <v>4</v>
          </cell>
          <cell r="M5">
            <v>0</v>
          </cell>
          <cell r="N5">
            <v>1</v>
          </cell>
          <cell r="P5">
            <v>2</v>
          </cell>
          <cell r="Q5">
            <v>1</v>
          </cell>
          <cell r="R5">
            <v>14</v>
          </cell>
          <cell r="S5">
            <v>9</v>
          </cell>
        </row>
        <row r="6">
          <cell r="B6">
            <v>1</v>
          </cell>
          <cell r="C6">
            <v>0</v>
          </cell>
          <cell r="E6">
            <v>0</v>
          </cell>
          <cell r="F6">
            <v>1</v>
          </cell>
          <cell r="H6">
            <v>0</v>
          </cell>
          <cell r="I6">
            <v>0</v>
          </cell>
          <cell r="K6">
            <v>1</v>
          </cell>
          <cell r="L6">
            <v>0</v>
          </cell>
          <cell r="M6">
            <v>0</v>
          </cell>
          <cell r="N6">
            <v>3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0</v>
          </cell>
          <cell r="C8">
            <v>2</v>
          </cell>
          <cell r="E8">
            <v>0</v>
          </cell>
          <cell r="F8">
            <v>0</v>
          </cell>
          <cell r="H8">
            <v>9</v>
          </cell>
          <cell r="I8">
            <v>2</v>
          </cell>
          <cell r="K8">
            <v>1</v>
          </cell>
          <cell r="L8">
            <v>4</v>
          </cell>
          <cell r="M8">
            <v>1</v>
          </cell>
          <cell r="N8">
            <v>4</v>
          </cell>
          <cell r="P8">
            <v>1</v>
          </cell>
          <cell r="Q8">
            <v>1</v>
          </cell>
          <cell r="R8">
            <v>11</v>
          </cell>
          <cell r="S8">
            <v>10</v>
          </cell>
        </row>
        <row r="9">
          <cell r="B9">
            <v>0</v>
          </cell>
          <cell r="C9">
            <v>0</v>
          </cell>
          <cell r="E9">
            <v>0</v>
          </cell>
          <cell r="F9">
            <v>0</v>
          </cell>
          <cell r="H9">
            <v>3</v>
          </cell>
          <cell r="I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B12">
            <v>552</v>
          </cell>
          <cell r="C12">
            <v>446</v>
          </cell>
          <cell r="E12">
            <v>560</v>
          </cell>
          <cell r="F12">
            <v>551</v>
          </cell>
          <cell r="H12">
            <v>417</v>
          </cell>
          <cell r="I12">
            <v>453</v>
          </cell>
          <cell r="K12">
            <v>529</v>
          </cell>
          <cell r="L12">
            <v>480</v>
          </cell>
          <cell r="M12">
            <v>467</v>
          </cell>
          <cell r="N12">
            <v>521</v>
          </cell>
          <cell r="P12">
            <v>289</v>
          </cell>
          <cell r="Q12">
            <v>415</v>
          </cell>
          <cell r="R12">
            <v>442</v>
          </cell>
          <cell r="S12">
            <v>443</v>
          </cell>
        </row>
        <row r="15">
          <cell r="B15">
            <v>0</v>
          </cell>
          <cell r="C15">
            <v>1142</v>
          </cell>
          <cell r="E15">
            <v>0</v>
          </cell>
          <cell r="F15">
            <v>0</v>
          </cell>
          <cell r="H15">
            <v>296</v>
          </cell>
          <cell r="I15">
            <v>159</v>
          </cell>
          <cell r="K15">
            <v>62</v>
          </cell>
          <cell r="L15">
            <v>4</v>
          </cell>
          <cell r="M15">
            <v>2874</v>
          </cell>
          <cell r="N15">
            <v>1257</v>
          </cell>
          <cell r="P15">
            <v>82</v>
          </cell>
          <cell r="Q15">
            <v>48</v>
          </cell>
          <cell r="R15">
            <v>339</v>
          </cell>
          <cell r="S15">
            <v>297</v>
          </cell>
        </row>
      </sheetData>
      <sheetData sheetId="5">
        <row r="5">
          <cell r="B5">
            <v>0</v>
          </cell>
          <cell r="C5">
            <v>1</v>
          </cell>
          <cell r="E5">
            <v>0</v>
          </cell>
          <cell r="F5">
            <v>0</v>
          </cell>
          <cell r="H5">
            <v>5</v>
          </cell>
          <cell r="I5">
            <v>3</v>
          </cell>
          <cell r="K5">
            <v>0</v>
          </cell>
          <cell r="L5">
            <v>2</v>
          </cell>
          <cell r="M5">
            <v>0</v>
          </cell>
          <cell r="N5">
            <v>0</v>
          </cell>
          <cell r="P5">
            <v>0</v>
          </cell>
          <cell r="Q5">
            <v>0</v>
          </cell>
          <cell r="R5">
            <v>13</v>
          </cell>
          <cell r="S5">
            <v>10</v>
          </cell>
        </row>
        <row r="6">
          <cell r="B6">
            <v>0</v>
          </cell>
          <cell r="C6">
            <v>2</v>
          </cell>
          <cell r="E6">
            <v>1</v>
          </cell>
          <cell r="F6">
            <v>0</v>
          </cell>
          <cell r="H6">
            <v>1</v>
          </cell>
          <cell r="I6">
            <v>0</v>
          </cell>
          <cell r="K6">
            <v>1</v>
          </cell>
          <cell r="L6">
            <v>2</v>
          </cell>
          <cell r="M6">
            <v>2</v>
          </cell>
          <cell r="N6">
            <v>1</v>
          </cell>
          <cell r="P6">
            <v>0</v>
          </cell>
          <cell r="Q6">
            <v>0</v>
          </cell>
          <cell r="R6">
            <v>1</v>
          </cell>
          <cell r="S6">
            <v>0</v>
          </cell>
        </row>
        <row r="8">
          <cell r="B8">
            <v>0</v>
          </cell>
          <cell r="C8">
            <v>0</v>
          </cell>
          <cell r="E8">
            <v>0</v>
          </cell>
          <cell r="F8">
            <v>0</v>
          </cell>
          <cell r="H8">
            <v>2</v>
          </cell>
          <cell r="I8">
            <v>3</v>
          </cell>
          <cell r="K8">
            <v>0</v>
          </cell>
          <cell r="L8">
            <v>3</v>
          </cell>
          <cell r="M8">
            <v>0</v>
          </cell>
          <cell r="N8">
            <v>1</v>
          </cell>
          <cell r="P8">
            <v>0</v>
          </cell>
          <cell r="Q8">
            <v>1</v>
          </cell>
          <cell r="R8">
            <v>17</v>
          </cell>
          <cell r="S8">
            <v>8</v>
          </cell>
        </row>
        <row r="9">
          <cell r="B9">
            <v>0</v>
          </cell>
          <cell r="C9">
            <v>0</v>
          </cell>
          <cell r="E9">
            <v>1</v>
          </cell>
          <cell r="F9">
            <v>0</v>
          </cell>
          <cell r="H9">
            <v>4</v>
          </cell>
          <cell r="I9">
            <v>3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2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B12">
            <v>560</v>
          </cell>
          <cell r="C12">
            <v>482</v>
          </cell>
          <cell r="E12">
            <v>557</v>
          </cell>
          <cell r="F12">
            <v>560</v>
          </cell>
          <cell r="H12">
            <v>442</v>
          </cell>
          <cell r="I12">
            <v>460</v>
          </cell>
          <cell r="K12">
            <v>559</v>
          </cell>
          <cell r="L12">
            <v>465</v>
          </cell>
          <cell r="M12">
            <v>470</v>
          </cell>
          <cell r="N12">
            <v>526</v>
          </cell>
          <cell r="P12">
            <v>308</v>
          </cell>
          <cell r="Q12">
            <v>417</v>
          </cell>
          <cell r="R12">
            <v>458</v>
          </cell>
          <cell r="S12">
            <v>455</v>
          </cell>
        </row>
        <row r="15">
          <cell r="B15">
            <v>0</v>
          </cell>
          <cell r="C15">
            <v>0</v>
          </cell>
          <cell r="E15">
            <v>0</v>
          </cell>
          <cell r="F15">
            <v>0</v>
          </cell>
          <cell r="H15">
            <v>95</v>
          </cell>
          <cell r="I15">
            <v>246</v>
          </cell>
          <cell r="K15">
            <v>0</v>
          </cell>
          <cell r="L15">
            <v>505</v>
          </cell>
          <cell r="M15">
            <v>0</v>
          </cell>
          <cell r="N15">
            <v>154</v>
          </cell>
          <cell r="P15">
            <v>0</v>
          </cell>
          <cell r="Q15">
            <v>80</v>
          </cell>
          <cell r="R15">
            <v>608</v>
          </cell>
          <cell r="S15">
            <v>346</v>
          </cell>
        </row>
      </sheetData>
      <sheetData sheetId="6"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10</v>
          </cell>
          <cell r="I5">
            <v>6</v>
          </cell>
          <cell r="K5">
            <v>0</v>
          </cell>
          <cell r="L5">
            <v>4</v>
          </cell>
          <cell r="M5">
            <v>0</v>
          </cell>
          <cell r="N5">
            <v>2</v>
          </cell>
          <cell r="P5">
            <v>2</v>
          </cell>
          <cell r="Q5">
            <v>0</v>
          </cell>
          <cell r="R5">
            <v>18</v>
          </cell>
          <cell r="S5">
            <v>11</v>
          </cell>
        </row>
        <row r="6">
          <cell r="B6">
            <v>1</v>
          </cell>
          <cell r="C6">
            <v>0</v>
          </cell>
          <cell r="E6">
            <v>0</v>
          </cell>
          <cell r="F6">
            <v>1</v>
          </cell>
          <cell r="H6">
            <v>0</v>
          </cell>
          <cell r="I6">
            <v>1</v>
          </cell>
          <cell r="K6">
            <v>0</v>
          </cell>
          <cell r="L6">
            <v>2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8">
          <cell r="B8">
            <v>1</v>
          </cell>
          <cell r="C8">
            <v>0</v>
          </cell>
          <cell r="E8">
            <v>0</v>
          </cell>
          <cell r="F8">
            <v>2</v>
          </cell>
          <cell r="H8">
            <v>8</v>
          </cell>
          <cell r="I8">
            <v>2</v>
          </cell>
          <cell r="K8">
            <v>0</v>
          </cell>
          <cell r="L8">
            <v>6</v>
          </cell>
          <cell r="M8">
            <v>0</v>
          </cell>
          <cell r="N8">
            <v>2</v>
          </cell>
          <cell r="P8">
            <v>1</v>
          </cell>
          <cell r="Q8">
            <v>0</v>
          </cell>
          <cell r="R8">
            <v>15</v>
          </cell>
          <cell r="S8">
            <v>10</v>
          </cell>
        </row>
        <row r="9">
          <cell r="B9">
            <v>0</v>
          </cell>
          <cell r="C9">
            <v>0</v>
          </cell>
          <cell r="E9">
            <v>0</v>
          </cell>
          <cell r="F9">
            <v>0</v>
          </cell>
          <cell r="H9">
            <v>3</v>
          </cell>
          <cell r="I9">
            <v>1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</row>
        <row r="10">
          <cell r="B10">
            <v>0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2">
          <cell r="B12">
            <v>560</v>
          </cell>
          <cell r="C12">
            <v>504</v>
          </cell>
          <cell r="E12">
            <v>560</v>
          </cell>
          <cell r="F12">
            <v>532</v>
          </cell>
          <cell r="H12">
            <v>487</v>
          </cell>
          <cell r="I12">
            <v>445</v>
          </cell>
          <cell r="K12">
            <v>560</v>
          </cell>
          <cell r="L12">
            <v>478</v>
          </cell>
          <cell r="M12">
            <v>494</v>
          </cell>
          <cell r="N12">
            <v>512</v>
          </cell>
          <cell r="P12">
            <v>334</v>
          </cell>
          <cell r="Q12">
            <v>392</v>
          </cell>
          <cell r="R12">
            <v>449</v>
          </cell>
          <cell r="S12">
            <v>459</v>
          </cell>
        </row>
        <row r="15">
          <cell r="B15">
            <v>130</v>
          </cell>
          <cell r="C15">
            <v>0</v>
          </cell>
          <cell r="E15">
            <v>0</v>
          </cell>
          <cell r="F15">
            <v>1721</v>
          </cell>
          <cell r="H15">
            <v>533</v>
          </cell>
          <cell r="I15">
            <v>86</v>
          </cell>
          <cell r="K15">
            <v>0</v>
          </cell>
          <cell r="L15">
            <v>870</v>
          </cell>
          <cell r="M15">
            <v>0</v>
          </cell>
          <cell r="N15">
            <v>1043</v>
          </cell>
          <cell r="P15">
            <v>90</v>
          </cell>
          <cell r="Q15">
            <v>0</v>
          </cell>
          <cell r="R15">
            <v>402</v>
          </cell>
          <cell r="S15">
            <v>417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tabSelected="1" topLeftCell="A11" zoomScale="167" workbookViewId="0">
      <selection activeCell="I21" sqref="I21"/>
    </sheetView>
  </sheetViews>
  <sheetFormatPr baseColWidth="10" defaultRowHeight="33" customHeight="1" x14ac:dyDescent="0.15"/>
  <cols>
    <col min="1" max="1" width="19.33203125" style="1" customWidth="1"/>
    <col min="2" max="3" width="7.5" style="2" customWidth="1"/>
    <col min="4" max="4" width="7.5" style="3" customWidth="1"/>
    <col min="5" max="6" width="7.5" style="2" customWidth="1"/>
    <col min="7" max="7" width="7.5" style="3" customWidth="1"/>
    <col min="8" max="8" width="6.6640625" style="2" customWidth="1"/>
    <col min="9" max="9" width="6.33203125" style="2" customWidth="1"/>
    <col min="10" max="10" width="6.6640625" style="3" customWidth="1"/>
    <col min="11" max="11" width="6.6640625" style="2" customWidth="1"/>
    <col min="12" max="14" width="7.5" style="2" customWidth="1"/>
    <col min="15" max="15" width="7.5" style="3" customWidth="1"/>
    <col min="16" max="18" width="7.5" style="2" customWidth="1"/>
    <col min="19" max="19" width="6.5" style="2" customWidth="1"/>
    <col min="20" max="20" width="6.6640625" style="6" customWidth="1"/>
    <col min="21" max="21" width="7" style="3" customWidth="1"/>
    <col min="22" max="22" width="20.6640625" style="2" customWidth="1"/>
    <col min="23" max="256" width="11.5" style="7"/>
    <col min="257" max="257" width="21.33203125" style="7" customWidth="1"/>
    <col min="258" max="276" width="7.5" style="7" customWidth="1"/>
    <col min="277" max="277" width="9.33203125" style="7" customWidth="1"/>
    <col min="278" max="278" width="20.6640625" style="7" customWidth="1"/>
    <col min="279" max="512" width="11.5" style="7"/>
    <col min="513" max="513" width="21.33203125" style="7" customWidth="1"/>
    <col min="514" max="532" width="7.5" style="7" customWidth="1"/>
    <col min="533" max="533" width="9.33203125" style="7" customWidth="1"/>
    <col min="534" max="534" width="20.6640625" style="7" customWidth="1"/>
    <col min="535" max="768" width="11.5" style="7"/>
    <col min="769" max="769" width="21.33203125" style="7" customWidth="1"/>
    <col min="770" max="788" width="7.5" style="7" customWidth="1"/>
    <col min="789" max="789" width="9.33203125" style="7" customWidth="1"/>
    <col min="790" max="790" width="20.6640625" style="7" customWidth="1"/>
    <col min="791" max="1024" width="11.5" style="7"/>
    <col min="1025" max="1025" width="21.33203125" style="7" customWidth="1"/>
    <col min="1026" max="1044" width="7.5" style="7" customWidth="1"/>
    <col min="1045" max="1045" width="9.33203125" style="7" customWidth="1"/>
    <col min="1046" max="1046" width="20.6640625" style="7" customWidth="1"/>
    <col min="1047" max="1280" width="11.5" style="7"/>
    <col min="1281" max="1281" width="21.33203125" style="7" customWidth="1"/>
    <col min="1282" max="1300" width="7.5" style="7" customWidth="1"/>
    <col min="1301" max="1301" width="9.33203125" style="7" customWidth="1"/>
    <col min="1302" max="1302" width="20.6640625" style="7" customWidth="1"/>
    <col min="1303" max="1536" width="11.5" style="7"/>
    <col min="1537" max="1537" width="21.33203125" style="7" customWidth="1"/>
    <col min="1538" max="1556" width="7.5" style="7" customWidth="1"/>
    <col min="1557" max="1557" width="9.33203125" style="7" customWidth="1"/>
    <col min="1558" max="1558" width="20.6640625" style="7" customWidth="1"/>
    <col min="1559" max="1792" width="11.5" style="7"/>
    <col min="1793" max="1793" width="21.33203125" style="7" customWidth="1"/>
    <col min="1794" max="1812" width="7.5" style="7" customWidth="1"/>
    <col min="1813" max="1813" width="9.33203125" style="7" customWidth="1"/>
    <col min="1814" max="1814" width="20.6640625" style="7" customWidth="1"/>
    <col min="1815" max="2048" width="11.5" style="7"/>
    <col min="2049" max="2049" width="21.33203125" style="7" customWidth="1"/>
    <col min="2050" max="2068" width="7.5" style="7" customWidth="1"/>
    <col min="2069" max="2069" width="9.33203125" style="7" customWidth="1"/>
    <col min="2070" max="2070" width="20.6640625" style="7" customWidth="1"/>
    <col min="2071" max="2304" width="11.5" style="7"/>
    <col min="2305" max="2305" width="21.33203125" style="7" customWidth="1"/>
    <col min="2306" max="2324" width="7.5" style="7" customWidth="1"/>
    <col min="2325" max="2325" width="9.33203125" style="7" customWidth="1"/>
    <col min="2326" max="2326" width="20.6640625" style="7" customWidth="1"/>
    <col min="2327" max="2560" width="11.5" style="7"/>
    <col min="2561" max="2561" width="21.33203125" style="7" customWidth="1"/>
    <col min="2562" max="2580" width="7.5" style="7" customWidth="1"/>
    <col min="2581" max="2581" width="9.33203125" style="7" customWidth="1"/>
    <col min="2582" max="2582" width="20.6640625" style="7" customWidth="1"/>
    <col min="2583" max="2816" width="11.5" style="7"/>
    <col min="2817" max="2817" width="21.33203125" style="7" customWidth="1"/>
    <col min="2818" max="2836" width="7.5" style="7" customWidth="1"/>
    <col min="2837" max="2837" width="9.33203125" style="7" customWidth="1"/>
    <col min="2838" max="2838" width="20.6640625" style="7" customWidth="1"/>
    <col min="2839" max="3072" width="11.5" style="7"/>
    <col min="3073" max="3073" width="21.33203125" style="7" customWidth="1"/>
    <col min="3074" max="3092" width="7.5" style="7" customWidth="1"/>
    <col min="3093" max="3093" width="9.33203125" style="7" customWidth="1"/>
    <col min="3094" max="3094" width="20.6640625" style="7" customWidth="1"/>
    <col min="3095" max="3328" width="11.5" style="7"/>
    <col min="3329" max="3329" width="21.33203125" style="7" customWidth="1"/>
    <col min="3330" max="3348" width="7.5" style="7" customWidth="1"/>
    <col min="3349" max="3349" width="9.33203125" style="7" customWidth="1"/>
    <col min="3350" max="3350" width="20.6640625" style="7" customWidth="1"/>
    <col min="3351" max="3584" width="11.5" style="7"/>
    <col min="3585" max="3585" width="21.33203125" style="7" customWidth="1"/>
    <col min="3586" max="3604" width="7.5" style="7" customWidth="1"/>
    <col min="3605" max="3605" width="9.33203125" style="7" customWidth="1"/>
    <col min="3606" max="3606" width="20.6640625" style="7" customWidth="1"/>
    <col min="3607" max="3840" width="11.5" style="7"/>
    <col min="3841" max="3841" width="21.33203125" style="7" customWidth="1"/>
    <col min="3842" max="3860" width="7.5" style="7" customWidth="1"/>
    <col min="3861" max="3861" width="9.33203125" style="7" customWidth="1"/>
    <col min="3862" max="3862" width="20.6640625" style="7" customWidth="1"/>
    <col min="3863" max="4096" width="11.5" style="7"/>
    <col min="4097" max="4097" width="21.33203125" style="7" customWidth="1"/>
    <col min="4098" max="4116" width="7.5" style="7" customWidth="1"/>
    <col min="4117" max="4117" width="9.33203125" style="7" customWidth="1"/>
    <col min="4118" max="4118" width="20.6640625" style="7" customWidth="1"/>
    <col min="4119" max="4352" width="11.5" style="7"/>
    <col min="4353" max="4353" width="21.33203125" style="7" customWidth="1"/>
    <col min="4354" max="4372" width="7.5" style="7" customWidth="1"/>
    <col min="4373" max="4373" width="9.33203125" style="7" customWidth="1"/>
    <col min="4374" max="4374" width="20.6640625" style="7" customWidth="1"/>
    <col min="4375" max="4608" width="11.5" style="7"/>
    <col min="4609" max="4609" width="21.33203125" style="7" customWidth="1"/>
    <col min="4610" max="4628" width="7.5" style="7" customWidth="1"/>
    <col min="4629" max="4629" width="9.33203125" style="7" customWidth="1"/>
    <col min="4630" max="4630" width="20.6640625" style="7" customWidth="1"/>
    <col min="4631" max="4864" width="11.5" style="7"/>
    <col min="4865" max="4865" width="21.33203125" style="7" customWidth="1"/>
    <col min="4866" max="4884" width="7.5" style="7" customWidth="1"/>
    <col min="4885" max="4885" width="9.33203125" style="7" customWidth="1"/>
    <col min="4886" max="4886" width="20.6640625" style="7" customWidth="1"/>
    <col min="4887" max="5120" width="11.5" style="7"/>
    <col min="5121" max="5121" width="21.33203125" style="7" customWidth="1"/>
    <col min="5122" max="5140" width="7.5" style="7" customWidth="1"/>
    <col min="5141" max="5141" width="9.33203125" style="7" customWidth="1"/>
    <col min="5142" max="5142" width="20.6640625" style="7" customWidth="1"/>
    <col min="5143" max="5376" width="11.5" style="7"/>
    <col min="5377" max="5377" width="21.33203125" style="7" customWidth="1"/>
    <col min="5378" max="5396" width="7.5" style="7" customWidth="1"/>
    <col min="5397" max="5397" width="9.33203125" style="7" customWidth="1"/>
    <col min="5398" max="5398" width="20.6640625" style="7" customWidth="1"/>
    <col min="5399" max="5632" width="11.5" style="7"/>
    <col min="5633" max="5633" width="21.33203125" style="7" customWidth="1"/>
    <col min="5634" max="5652" width="7.5" style="7" customWidth="1"/>
    <col min="5653" max="5653" width="9.33203125" style="7" customWidth="1"/>
    <col min="5654" max="5654" width="20.6640625" style="7" customWidth="1"/>
    <col min="5655" max="5888" width="11.5" style="7"/>
    <col min="5889" max="5889" width="21.33203125" style="7" customWidth="1"/>
    <col min="5890" max="5908" width="7.5" style="7" customWidth="1"/>
    <col min="5909" max="5909" width="9.33203125" style="7" customWidth="1"/>
    <col min="5910" max="5910" width="20.6640625" style="7" customWidth="1"/>
    <col min="5911" max="6144" width="11.5" style="7"/>
    <col min="6145" max="6145" width="21.33203125" style="7" customWidth="1"/>
    <col min="6146" max="6164" width="7.5" style="7" customWidth="1"/>
    <col min="6165" max="6165" width="9.33203125" style="7" customWidth="1"/>
    <col min="6166" max="6166" width="20.6640625" style="7" customWidth="1"/>
    <col min="6167" max="6400" width="11.5" style="7"/>
    <col min="6401" max="6401" width="21.33203125" style="7" customWidth="1"/>
    <col min="6402" max="6420" width="7.5" style="7" customWidth="1"/>
    <col min="6421" max="6421" width="9.33203125" style="7" customWidth="1"/>
    <col min="6422" max="6422" width="20.6640625" style="7" customWidth="1"/>
    <col min="6423" max="6656" width="11.5" style="7"/>
    <col min="6657" max="6657" width="21.33203125" style="7" customWidth="1"/>
    <col min="6658" max="6676" width="7.5" style="7" customWidth="1"/>
    <col min="6677" max="6677" width="9.33203125" style="7" customWidth="1"/>
    <col min="6678" max="6678" width="20.6640625" style="7" customWidth="1"/>
    <col min="6679" max="6912" width="11.5" style="7"/>
    <col min="6913" max="6913" width="21.33203125" style="7" customWidth="1"/>
    <col min="6914" max="6932" width="7.5" style="7" customWidth="1"/>
    <col min="6933" max="6933" width="9.33203125" style="7" customWidth="1"/>
    <col min="6934" max="6934" width="20.6640625" style="7" customWidth="1"/>
    <col min="6935" max="7168" width="11.5" style="7"/>
    <col min="7169" max="7169" width="21.33203125" style="7" customWidth="1"/>
    <col min="7170" max="7188" width="7.5" style="7" customWidth="1"/>
    <col min="7189" max="7189" width="9.33203125" style="7" customWidth="1"/>
    <col min="7190" max="7190" width="20.6640625" style="7" customWidth="1"/>
    <col min="7191" max="7424" width="11.5" style="7"/>
    <col min="7425" max="7425" width="21.33203125" style="7" customWidth="1"/>
    <col min="7426" max="7444" width="7.5" style="7" customWidth="1"/>
    <col min="7445" max="7445" width="9.33203125" style="7" customWidth="1"/>
    <col min="7446" max="7446" width="20.6640625" style="7" customWidth="1"/>
    <col min="7447" max="7680" width="11.5" style="7"/>
    <col min="7681" max="7681" width="21.33203125" style="7" customWidth="1"/>
    <col min="7682" max="7700" width="7.5" style="7" customWidth="1"/>
    <col min="7701" max="7701" width="9.33203125" style="7" customWidth="1"/>
    <col min="7702" max="7702" width="20.6640625" style="7" customWidth="1"/>
    <col min="7703" max="7936" width="11.5" style="7"/>
    <col min="7937" max="7937" width="21.33203125" style="7" customWidth="1"/>
    <col min="7938" max="7956" width="7.5" style="7" customWidth="1"/>
    <col min="7957" max="7957" width="9.33203125" style="7" customWidth="1"/>
    <col min="7958" max="7958" width="20.6640625" style="7" customWidth="1"/>
    <col min="7959" max="8192" width="11.5" style="7"/>
    <col min="8193" max="8193" width="21.33203125" style="7" customWidth="1"/>
    <col min="8194" max="8212" width="7.5" style="7" customWidth="1"/>
    <col min="8213" max="8213" width="9.33203125" style="7" customWidth="1"/>
    <col min="8214" max="8214" width="20.6640625" style="7" customWidth="1"/>
    <col min="8215" max="8448" width="11.5" style="7"/>
    <col min="8449" max="8449" width="21.33203125" style="7" customWidth="1"/>
    <col min="8450" max="8468" width="7.5" style="7" customWidth="1"/>
    <col min="8469" max="8469" width="9.33203125" style="7" customWidth="1"/>
    <col min="8470" max="8470" width="20.6640625" style="7" customWidth="1"/>
    <col min="8471" max="8704" width="11.5" style="7"/>
    <col min="8705" max="8705" width="21.33203125" style="7" customWidth="1"/>
    <col min="8706" max="8724" width="7.5" style="7" customWidth="1"/>
    <col min="8725" max="8725" width="9.33203125" style="7" customWidth="1"/>
    <col min="8726" max="8726" width="20.6640625" style="7" customWidth="1"/>
    <col min="8727" max="8960" width="11.5" style="7"/>
    <col min="8961" max="8961" width="21.33203125" style="7" customWidth="1"/>
    <col min="8962" max="8980" width="7.5" style="7" customWidth="1"/>
    <col min="8981" max="8981" width="9.33203125" style="7" customWidth="1"/>
    <col min="8982" max="8982" width="20.6640625" style="7" customWidth="1"/>
    <col min="8983" max="9216" width="11.5" style="7"/>
    <col min="9217" max="9217" width="21.33203125" style="7" customWidth="1"/>
    <col min="9218" max="9236" width="7.5" style="7" customWidth="1"/>
    <col min="9237" max="9237" width="9.33203125" style="7" customWidth="1"/>
    <col min="9238" max="9238" width="20.6640625" style="7" customWidth="1"/>
    <col min="9239" max="9472" width="11.5" style="7"/>
    <col min="9473" max="9473" width="21.33203125" style="7" customWidth="1"/>
    <col min="9474" max="9492" width="7.5" style="7" customWidth="1"/>
    <col min="9493" max="9493" width="9.33203125" style="7" customWidth="1"/>
    <col min="9494" max="9494" width="20.6640625" style="7" customWidth="1"/>
    <col min="9495" max="9728" width="11.5" style="7"/>
    <col min="9729" max="9729" width="21.33203125" style="7" customWidth="1"/>
    <col min="9730" max="9748" width="7.5" style="7" customWidth="1"/>
    <col min="9749" max="9749" width="9.33203125" style="7" customWidth="1"/>
    <col min="9750" max="9750" width="20.6640625" style="7" customWidth="1"/>
    <col min="9751" max="9984" width="11.5" style="7"/>
    <col min="9985" max="9985" width="21.33203125" style="7" customWidth="1"/>
    <col min="9986" max="10004" width="7.5" style="7" customWidth="1"/>
    <col min="10005" max="10005" width="9.33203125" style="7" customWidth="1"/>
    <col min="10006" max="10006" width="20.6640625" style="7" customWidth="1"/>
    <col min="10007" max="10240" width="11.5" style="7"/>
    <col min="10241" max="10241" width="21.33203125" style="7" customWidth="1"/>
    <col min="10242" max="10260" width="7.5" style="7" customWidth="1"/>
    <col min="10261" max="10261" width="9.33203125" style="7" customWidth="1"/>
    <col min="10262" max="10262" width="20.6640625" style="7" customWidth="1"/>
    <col min="10263" max="10496" width="11.5" style="7"/>
    <col min="10497" max="10497" width="21.33203125" style="7" customWidth="1"/>
    <col min="10498" max="10516" width="7.5" style="7" customWidth="1"/>
    <col min="10517" max="10517" width="9.33203125" style="7" customWidth="1"/>
    <col min="10518" max="10518" width="20.6640625" style="7" customWidth="1"/>
    <col min="10519" max="10752" width="11.5" style="7"/>
    <col min="10753" max="10753" width="21.33203125" style="7" customWidth="1"/>
    <col min="10754" max="10772" width="7.5" style="7" customWidth="1"/>
    <col min="10773" max="10773" width="9.33203125" style="7" customWidth="1"/>
    <col min="10774" max="10774" width="20.6640625" style="7" customWidth="1"/>
    <col min="10775" max="11008" width="11.5" style="7"/>
    <col min="11009" max="11009" width="21.33203125" style="7" customWidth="1"/>
    <col min="11010" max="11028" width="7.5" style="7" customWidth="1"/>
    <col min="11029" max="11029" width="9.33203125" style="7" customWidth="1"/>
    <col min="11030" max="11030" width="20.6640625" style="7" customWidth="1"/>
    <col min="11031" max="11264" width="11.5" style="7"/>
    <col min="11265" max="11265" width="21.33203125" style="7" customWidth="1"/>
    <col min="11266" max="11284" width="7.5" style="7" customWidth="1"/>
    <col min="11285" max="11285" width="9.33203125" style="7" customWidth="1"/>
    <col min="11286" max="11286" width="20.6640625" style="7" customWidth="1"/>
    <col min="11287" max="11520" width="11.5" style="7"/>
    <col min="11521" max="11521" width="21.33203125" style="7" customWidth="1"/>
    <col min="11522" max="11540" width="7.5" style="7" customWidth="1"/>
    <col min="11541" max="11541" width="9.33203125" style="7" customWidth="1"/>
    <col min="11542" max="11542" width="20.6640625" style="7" customWidth="1"/>
    <col min="11543" max="11776" width="11.5" style="7"/>
    <col min="11777" max="11777" width="21.33203125" style="7" customWidth="1"/>
    <col min="11778" max="11796" width="7.5" style="7" customWidth="1"/>
    <col min="11797" max="11797" width="9.33203125" style="7" customWidth="1"/>
    <col min="11798" max="11798" width="20.6640625" style="7" customWidth="1"/>
    <col min="11799" max="12032" width="11.5" style="7"/>
    <col min="12033" max="12033" width="21.33203125" style="7" customWidth="1"/>
    <col min="12034" max="12052" width="7.5" style="7" customWidth="1"/>
    <col min="12053" max="12053" width="9.33203125" style="7" customWidth="1"/>
    <col min="12054" max="12054" width="20.6640625" style="7" customWidth="1"/>
    <col min="12055" max="12288" width="11.5" style="7"/>
    <col min="12289" max="12289" width="21.33203125" style="7" customWidth="1"/>
    <col min="12290" max="12308" width="7.5" style="7" customWidth="1"/>
    <col min="12309" max="12309" width="9.33203125" style="7" customWidth="1"/>
    <col min="12310" max="12310" width="20.6640625" style="7" customWidth="1"/>
    <col min="12311" max="12544" width="11.5" style="7"/>
    <col min="12545" max="12545" width="21.33203125" style="7" customWidth="1"/>
    <col min="12546" max="12564" width="7.5" style="7" customWidth="1"/>
    <col min="12565" max="12565" width="9.33203125" style="7" customWidth="1"/>
    <col min="12566" max="12566" width="20.6640625" style="7" customWidth="1"/>
    <col min="12567" max="12800" width="11.5" style="7"/>
    <col min="12801" max="12801" width="21.33203125" style="7" customWidth="1"/>
    <col min="12802" max="12820" width="7.5" style="7" customWidth="1"/>
    <col min="12821" max="12821" width="9.33203125" style="7" customWidth="1"/>
    <col min="12822" max="12822" width="20.6640625" style="7" customWidth="1"/>
    <col min="12823" max="13056" width="11.5" style="7"/>
    <col min="13057" max="13057" width="21.33203125" style="7" customWidth="1"/>
    <col min="13058" max="13076" width="7.5" style="7" customWidth="1"/>
    <col min="13077" max="13077" width="9.33203125" style="7" customWidth="1"/>
    <col min="13078" max="13078" width="20.6640625" style="7" customWidth="1"/>
    <col min="13079" max="13312" width="11.5" style="7"/>
    <col min="13313" max="13313" width="21.33203125" style="7" customWidth="1"/>
    <col min="13314" max="13332" width="7.5" style="7" customWidth="1"/>
    <col min="13333" max="13333" width="9.33203125" style="7" customWidth="1"/>
    <col min="13334" max="13334" width="20.6640625" style="7" customWidth="1"/>
    <col min="13335" max="13568" width="11.5" style="7"/>
    <col min="13569" max="13569" width="21.33203125" style="7" customWidth="1"/>
    <col min="13570" max="13588" width="7.5" style="7" customWidth="1"/>
    <col min="13589" max="13589" width="9.33203125" style="7" customWidth="1"/>
    <col min="13590" max="13590" width="20.6640625" style="7" customWidth="1"/>
    <col min="13591" max="13824" width="11.5" style="7"/>
    <col min="13825" max="13825" width="21.33203125" style="7" customWidth="1"/>
    <col min="13826" max="13844" width="7.5" style="7" customWidth="1"/>
    <col min="13845" max="13845" width="9.33203125" style="7" customWidth="1"/>
    <col min="13846" max="13846" width="20.6640625" style="7" customWidth="1"/>
    <col min="13847" max="14080" width="11.5" style="7"/>
    <col min="14081" max="14081" width="21.33203125" style="7" customWidth="1"/>
    <col min="14082" max="14100" width="7.5" style="7" customWidth="1"/>
    <col min="14101" max="14101" width="9.33203125" style="7" customWidth="1"/>
    <col min="14102" max="14102" width="20.6640625" style="7" customWidth="1"/>
    <col min="14103" max="14336" width="11.5" style="7"/>
    <col min="14337" max="14337" width="21.33203125" style="7" customWidth="1"/>
    <col min="14338" max="14356" width="7.5" style="7" customWidth="1"/>
    <col min="14357" max="14357" width="9.33203125" style="7" customWidth="1"/>
    <col min="14358" max="14358" width="20.6640625" style="7" customWidth="1"/>
    <col min="14359" max="14592" width="11.5" style="7"/>
    <col min="14593" max="14593" width="21.33203125" style="7" customWidth="1"/>
    <col min="14594" max="14612" width="7.5" style="7" customWidth="1"/>
    <col min="14613" max="14613" width="9.33203125" style="7" customWidth="1"/>
    <col min="14614" max="14614" width="20.6640625" style="7" customWidth="1"/>
    <col min="14615" max="14848" width="11.5" style="7"/>
    <col min="14849" max="14849" width="21.33203125" style="7" customWidth="1"/>
    <col min="14850" max="14868" width="7.5" style="7" customWidth="1"/>
    <col min="14869" max="14869" width="9.33203125" style="7" customWidth="1"/>
    <col min="14870" max="14870" width="20.6640625" style="7" customWidth="1"/>
    <col min="14871" max="15104" width="11.5" style="7"/>
    <col min="15105" max="15105" width="21.33203125" style="7" customWidth="1"/>
    <col min="15106" max="15124" width="7.5" style="7" customWidth="1"/>
    <col min="15125" max="15125" width="9.33203125" style="7" customWidth="1"/>
    <col min="15126" max="15126" width="20.6640625" style="7" customWidth="1"/>
    <col min="15127" max="15360" width="11.5" style="7"/>
    <col min="15361" max="15361" width="21.33203125" style="7" customWidth="1"/>
    <col min="15362" max="15380" width="7.5" style="7" customWidth="1"/>
    <col min="15381" max="15381" width="9.33203125" style="7" customWidth="1"/>
    <col min="15382" max="15382" width="20.6640625" style="7" customWidth="1"/>
    <col min="15383" max="15616" width="11.5" style="7"/>
    <col min="15617" max="15617" width="21.33203125" style="7" customWidth="1"/>
    <col min="15618" max="15636" width="7.5" style="7" customWidth="1"/>
    <col min="15637" max="15637" width="9.33203125" style="7" customWidth="1"/>
    <col min="15638" max="15638" width="20.6640625" style="7" customWidth="1"/>
    <col min="15639" max="15872" width="11.5" style="7"/>
    <col min="15873" max="15873" width="21.33203125" style="7" customWidth="1"/>
    <col min="15874" max="15892" width="7.5" style="7" customWidth="1"/>
    <col min="15893" max="15893" width="9.33203125" style="7" customWidth="1"/>
    <col min="15894" max="15894" width="20.6640625" style="7" customWidth="1"/>
    <col min="15895" max="16128" width="11.5" style="7"/>
    <col min="16129" max="16129" width="21.33203125" style="7" customWidth="1"/>
    <col min="16130" max="16148" width="7.5" style="7" customWidth="1"/>
    <col min="16149" max="16149" width="9.33203125" style="7" customWidth="1"/>
    <col min="16150" max="16150" width="20.6640625" style="7" customWidth="1"/>
    <col min="16151" max="16384" width="11.5" style="7"/>
  </cols>
  <sheetData>
    <row r="1" spans="1:22" ht="16" x14ac:dyDescent="0.2">
      <c r="I1" s="4"/>
      <c r="J1" s="5" t="s">
        <v>0</v>
      </c>
      <c r="K1" s="4"/>
    </row>
    <row r="2" spans="1:22" ht="13" thickBot="1" x14ac:dyDescent="0.2">
      <c r="V2" s="7"/>
    </row>
    <row r="3" spans="1:22" thickBot="1" x14ac:dyDescent="0.3">
      <c r="A3" s="8" t="s">
        <v>1</v>
      </c>
      <c r="B3" s="9" t="s">
        <v>2</v>
      </c>
      <c r="C3" s="10" t="s">
        <v>3</v>
      </c>
      <c r="D3" s="11" t="s">
        <v>4</v>
      </c>
      <c r="E3" s="12" t="s">
        <v>5</v>
      </c>
      <c r="F3" s="13" t="s">
        <v>6</v>
      </c>
      <c r="G3" s="14" t="s">
        <v>4</v>
      </c>
      <c r="H3" s="9" t="s">
        <v>7</v>
      </c>
      <c r="I3" s="10" t="s">
        <v>8</v>
      </c>
      <c r="J3" s="11" t="s">
        <v>4</v>
      </c>
      <c r="K3" s="15" t="s">
        <v>9</v>
      </c>
      <c r="L3" s="15" t="s">
        <v>10</v>
      </c>
      <c r="M3" s="9" t="s">
        <v>11</v>
      </c>
      <c r="N3" s="10" t="s">
        <v>12</v>
      </c>
      <c r="O3" s="11" t="s">
        <v>4</v>
      </c>
      <c r="P3" s="15" t="s">
        <v>13</v>
      </c>
      <c r="Q3" s="15" t="s">
        <v>14</v>
      </c>
      <c r="R3" s="9" t="s">
        <v>15</v>
      </c>
      <c r="S3" s="10" t="s">
        <v>16</v>
      </c>
      <c r="T3" s="11" t="s">
        <v>4</v>
      </c>
      <c r="U3" s="16" t="s">
        <v>17</v>
      </c>
      <c r="V3" s="7"/>
    </row>
    <row r="4" spans="1:22" ht="28.5" customHeight="1" thickBot="1" x14ac:dyDescent="0.2">
      <c r="A4" s="17" t="s">
        <v>18</v>
      </c>
      <c r="B4" s="18">
        <v>21</v>
      </c>
      <c r="C4" s="19">
        <v>21</v>
      </c>
      <c r="D4" s="20">
        <f>SUM(B4:C4)</f>
        <v>42</v>
      </c>
      <c r="E4" s="21">
        <v>21</v>
      </c>
      <c r="F4" s="22">
        <v>21</v>
      </c>
      <c r="G4" s="23">
        <f t="shared" ref="G4" si="0">SUM(E4:F4)</f>
        <v>42</v>
      </c>
      <c r="H4" s="18">
        <v>18</v>
      </c>
      <c r="I4" s="19">
        <v>18</v>
      </c>
      <c r="J4" s="20">
        <f>SUM(H4:I4)</f>
        <v>36</v>
      </c>
      <c r="K4" s="24">
        <v>21</v>
      </c>
      <c r="L4" s="24">
        <v>21</v>
      </c>
      <c r="M4" s="18">
        <v>21</v>
      </c>
      <c r="N4" s="19">
        <v>21</v>
      </c>
      <c r="O4" s="20">
        <f>SUM(M4:N4)</f>
        <v>42</v>
      </c>
      <c r="P4" s="24">
        <v>12</v>
      </c>
      <c r="Q4" s="24">
        <v>15</v>
      </c>
      <c r="R4" s="18">
        <v>18</v>
      </c>
      <c r="S4" s="19">
        <v>18</v>
      </c>
      <c r="T4" s="20">
        <f>SUM(R4:S4)</f>
        <v>36</v>
      </c>
      <c r="U4" s="24">
        <f>SUM(B4,C4,E4,F4,H4,I4,K4,L4,M4,N4,P4,Q4,R4,S4)</f>
        <v>267</v>
      </c>
      <c r="V4" s="7"/>
    </row>
    <row r="5" spans="1:22" ht="28.5" customHeight="1" thickTop="1" x14ac:dyDescent="0.15">
      <c r="A5" s="25" t="s">
        <v>19</v>
      </c>
      <c r="B5" s="26">
        <f>+[1]per17!B5+[1]per8!B5+[1]per9!B5+[1]per10!B5+[1]per11!B5+[1]per12!B5+[1]per13!B5</f>
        <v>2</v>
      </c>
      <c r="C5" s="26">
        <f>+[1]per17!C5+[1]per8!C5+[1]per9!C5+[1]per10!C5+[1]per11!C5+[1]per12!C5+[1]per13!C5</f>
        <v>1</v>
      </c>
      <c r="D5" s="27">
        <f>B5+C5</f>
        <v>3</v>
      </c>
      <c r="E5" s="26">
        <f>+[1]per17!E5+[1]per8!E5+[1]per9!E5+[1]per10!E5+[1]per11!E5+[1]per12!E5+[1]per13!E5</f>
        <v>0</v>
      </c>
      <c r="F5" s="26">
        <f>+[1]per17!F5+[1]per8!F5+[1]per9!F5+[1]per10!F5+[1]per11!F5+[1]per12!F5+[1]per13!F5</f>
        <v>0</v>
      </c>
      <c r="G5" s="28">
        <f>SUM(E5:F5)</f>
        <v>0</v>
      </c>
      <c r="H5" s="26">
        <f>+[1]per17!H5+[1]per8!H5+[1]per9!H5+[1]per10!H5+[1]per11!H5+[1]per12!H5+[1]per13!H5</f>
        <v>143</v>
      </c>
      <c r="I5" s="26">
        <f>+[1]per17!I5+[1]per8!I5+[1]per9!I5+[1]per10!I5+[1]per11!I5+[1]per12!I5+[1]per13!I5</f>
        <v>61</v>
      </c>
      <c r="J5" s="27">
        <f>H5+I5</f>
        <v>204</v>
      </c>
      <c r="K5" s="26">
        <f>+[1]per17!K5+[1]per8!K5+[1]per9!K5+[1]per10!K5+[1]per11!K5+[1]per12!K5+[1]per13!K5</f>
        <v>2</v>
      </c>
      <c r="L5" s="26">
        <f>+[1]per17!L5+[1]per8!L5+[1]per9!L5+[1]per10!L5+[1]per11!L5+[1]per12!L5+[1]per13!L5</f>
        <v>32</v>
      </c>
      <c r="M5" s="26">
        <f>+[1]per17!M5+[1]per8!M5+[1]per9!M5+[1]per10!M5+[1]per11!M5+[1]per12!M5+[1]per13!M5</f>
        <v>0</v>
      </c>
      <c r="N5" s="26">
        <f>+[1]per17!N5+[1]per8!N5+[1]per9!N5+[1]per10!N5+[1]per11!N5+[1]per12!N5+[1]per13!N5</f>
        <v>6</v>
      </c>
      <c r="O5" s="27">
        <v>0</v>
      </c>
      <c r="P5" s="26">
        <f>+[1]per17!P5+[1]per8!P5+[1]per9!P5+[1]per10!P5+[1]per11!P5+[1]per12!P5+[1]per13!P5</f>
        <v>21</v>
      </c>
      <c r="Q5" s="26">
        <f>+[1]per17!Q5+[1]per8!Q5+[1]per9!Q5+[1]per10!Q5+[1]per11!Q5+[1]per12!Q5+[1]per13!Q5</f>
        <v>9</v>
      </c>
      <c r="R5" s="26">
        <f>+[1]per17!R5+[1]per8!R5+[1]per9!R5+[1]per10!R5+[1]per11!R5+[1]per12!R5+[1]per13!R5</f>
        <v>229</v>
      </c>
      <c r="S5" s="26">
        <f>+[1]per17!S5+[1]per8!S5+[1]per9!S5+[1]per10!S5+[1]per11!S5+[1]per12!S5+[1]per13!S5</f>
        <v>179</v>
      </c>
      <c r="T5" s="27">
        <f>R5+S5</f>
        <v>408</v>
      </c>
      <c r="U5" s="29">
        <f>SUM(B5,C5,E5,F5,H5,I5,K5,L5,M5,N5,P5,Q5,R5,S5)</f>
        <v>685</v>
      </c>
      <c r="V5" s="7"/>
    </row>
    <row r="6" spans="1:22" ht="28.5" customHeight="1" x14ac:dyDescent="0.15">
      <c r="A6" s="30" t="s">
        <v>20</v>
      </c>
      <c r="B6" s="26">
        <f>+[1]per17!B6+[1]per8!B6+[1]per9!B6+[1]per10!B6+[1]per11!B6+[1]per12!B6+[1]per13!B6</f>
        <v>11</v>
      </c>
      <c r="C6" s="26">
        <f>+[1]per17!C6+[1]per8!C6+[1]per9!C6+[1]per10!C6+[1]per11!C6+[1]per12!C6+[1]per13!C6</f>
        <v>4</v>
      </c>
      <c r="D6" s="31">
        <f>B6+C6</f>
        <v>15</v>
      </c>
      <c r="E6" s="26">
        <f>+[1]per17!E6+[1]per8!E6+[1]per9!E6+[1]per10!E6+[1]per11!E6+[1]per12!E6+[1]per13!E6</f>
        <v>4</v>
      </c>
      <c r="F6" s="26">
        <f>+[1]per17!F6+[1]per8!F6+[1]per9!F6+[1]per10!F6+[1]per11!F6+[1]per12!F6+[1]per13!F6</f>
        <v>5</v>
      </c>
      <c r="G6" s="32">
        <f>SUM(E6:F6)</f>
        <v>9</v>
      </c>
      <c r="H6" s="26">
        <f>+[1]per17!H6+[1]per8!H6+[1]per9!H6+[1]per10!H6+[1]per11!H6+[1]per12!H6+[1]per13!H6</f>
        <v>7</v>
      </c>
      <c r="I6" s="26">
        <f>+[1]per17!I6+[1]per8!I6+[1]per9!I6+[1]per10!I6+[1]per11!I6+[1]per12!I6+[1]per13!I6</f>
        <v>11</v>
      </c>
      <c r="J6" s="31">
        <f>H6+I6</f>
        <v>18</v>
      </c>
      <c r="K6" s="26">
        <f>+[1]per17!K6+[1]per8!K6+[1]per9!K6+[1]per10!K6+[1]per11!K6+[1]per12!K6+[1]per13!K6</f>
        <v>9</v>
      </c>
      <c r="L6" s="26">
        <f>+[1]per17!L6+[1]per8!L6+[1]per9!L6+[1]per10!L6+[1]per11!L6+[1]per12!L6+[1]per13!L6</f>
        <v>19</v>
      </c>
      <c r="M6" s="26">
        <f>+[1]per17!M6+[1]per8!M6+[1]per9!M6+[1]per10!M6+[1]per11!M6+[1]per12!M6+[1]per13!M6</f>
        <v>8</v>
      </c>
      <c r="N6" s="26">
        <f>+[1]per17!N6+[1]per8!N6+[1]per9!N6+[1]per10!N6+[1]per11!N6+[1]per12!N6+[1]per13!N6</f>
        <v>15</v>
      </c>
      <c r="O6" s="31">
        <f>M6+N6</f>
        <v>23</v>
      </c>
      <c r="P6" s="26">
        <f>+[1]per17!P6+[1]per8!P6+[1]per9!P6+[1]per10!P6+[1]per11!P6+[1]per12!P6+[1]per13!P6</f>
        <v>0</v>
      </c>
      <c r="Q6" s="26">
        <f>+[1]per17!Q6+[1]per8!Q6+[1]per9!Q6+[1]per10!Q6+[1]per11!Q6+[1]per12!Q6+[1]per13!Q6</f>
        <v>1</v>
      </c>
      <c r="R6" s="26">
        <f>+[1]per17!R6+[1]per8!R6+[1]per9!R6+[1]per10!R6+[1]per11!R6+[1]per12!R6+[1]per13!R6</f>
        <v>1</v>
      </c>
      <c r="S6" s="26">
        <f>+[1]per17!S6+[1]per8!S6+[1]per9!S6+[1]per10!S6+[1]per11!S6+[1]per12!S6+[1]per13!S6</f>
        <v>1</v>
      </c>
      <c r="T6" s="31">
        <f>R6+S6</f>
        <v>2</v>
      </c>
      <c r="U6" s="33">
        <f>SUM(B6,C6,E6,F6,H6,I6,K6,L6,M6,N6,P6,Q6,R6,S6)</f>
        <v>96</v>
      </c>
      <c r="V6" s="7"/>
    </row>
    <row r="7" spans="1:22" ht="28.5" customHeight="1" thickBot="1" x14ac:dyDescent="0.2">
      <c r="A7" s="34" t="s">
        <v>21</v>
      </c>
      <c r="B7" s="35">
        <f>SUM(B5:B6)</f>
        <v>13</v>
      </c>
      <c r="C7" s="36">
        <f>SUM(C5:C6)</f>
        <v>5</v>
      </c>
      <c r="D7" s="37">
        <f>SUM(D5:D6)</f>
        <v>18</v>
      </c>
      <c r="E7" s="38">
        <f>SUM(E5:E6)</f>
        <v>4</v>
      </c>
      <c r="F7" s="39">
        <f>SUM(F5:F6)</f>
        <v>5</v>
      </c>
      <c r="G7" s="40">
        <f>SUM(E7:F7)</f>
        <v>9</v>
      </c>
      <c r="H7" s="41">
        <f>SUM(H5:H6)</f>
        <v>150</v>
      </c>
      <c r="I7" s="42">
        <f>SUM(I5:I6)</f>
        <v>72</v>
      </c>
      <c r="J7" s="37">
        <f t="shared" ref="J7:J12" si="1">H7+I7</f>
        <v>222</v>
      </c>
      <c r="K7" s="43">
        <f>SUM(K5:K6)</f>
        <v>11</v>
      </c>
      <c r="L7" s="43">
        <f>SUM(L5:L6)</f>
        <v>51</v>
      </c>
      <c r="M7" s="41">
        <f>SUM(M5:M6)</f>
        <v>8</v>
      </c>
      <c r="N7" s="42">
        <f>SUM(N5:N6)</f>
        <v>21</v>
      </c>
      <c r="O7" s="37">
        <f t="shared" ref="O7:U7" si="2">SUM(O5:O6)</f>
        <v>23</v>
      </c>
      <c r="P7" s="43">
        <f>SUM(P5:P6)</f>
        <v>21</v>
      </c>
      <c r="Q7" s="43">
        <f>SUM(Q5:Q6)</f>
        <v>10</v>
      </c>
      <c r="R7" s="41">
        <f>SUM(R5:R6)</f>
        <v>230</v>
      </c>
      <c r="S7" s="42">
        <f>SUM(S5:S6)</f>
        <v>180</v>
      </c>
      <c r="T7" s="37">
        <f t="shared" si="2"/>
        <v>410</v>
      </c>
      <c r="U7" s="44">
        <f t="shared" si="2"/>
        <v>781</v>
      </c>
      <c r="V7" s="7"/>
    </row>
    <row r="8" spans="1:22" ht="28.5" customHeight="1" thickTop="1" x14ac:dyDescent="0.15">
      <c r="A8" s="25" t="s">
        <v>22</v>
      </c>
      <c r="B8" s="26">
        <f>+[1]per17!B8+[1]per8!B8+[1]per9!B8+[1]per10!B8+[1]per11!B8+[1]per12!B8+[1]per13!B8</f>
        <v>11</v>
      </c>
      <c r="C8" s="26">
        <f>+[1]per17!C8+[1]per8!C8+[1]per9!C8+[1]per10!C8+[1]per11!C8+[1]per12!C8+[1]per13!C8</f>
        <v>11</v>
      </c>
      <c r="D8" s="27">
        <f t="shared" ref="D8:D9" si="3">B8+C8</f>
        <v>22</v>
      </c>
      <c r="E8" s="26">
        <f>+[1]per17!E8+[1]per8!E8+[1]per9!E8+[1]per10!E8+[1]per11!E8+[1]per12!E8+[1]per13!E8</f>
        <v>4</v>
      </c>
      <c r="F8" s="26">
        <f>+[1]per17!F8+[1]per8!F8+[1]per9!F8+[1]per10!F8+[1]per11!F8+[1]per12!F8+[1]per13!F8</f>
        <v>7</v>
      </c>
      <c r="G8" s="28">
        <f>SUM(E8:F8)</f>
        <v>11</v>
      </c>
      <c r="H8" s="26">
        <f>+[1]per17!H8+[1]per8!H8+[1]per9!H8+[1]per10!H8+[1]per11!H8+[1]per12!H8+[1]per13!H8</f>
        <v>114</v>
      </c>
      <c r="I8" s="26">
        <f>+[1]per17!I8+[1]per8!I8+[1]per9!I8+[1]per10!I8+[1]per11!I8+[1]per12!I8+[1]per13!I8</f>
        <v>43</v>
      </c>
      <c r="J8" s="27">
        <f t="shared" si="1"/>
        <v>157</v>
      </c>
      <c r="K8" s="26">
        <f>+[1]per17!K8+[1]per8!K8+[1]per9!K8+[1]per10!K8+[1]per11!K8+[1]per12!K8+[1]per13!K8</f>
        <v>10</v>
      </c>
      <c r="L8" s="26">
        <f>+[1]per17!L8+[1]per8!L8+[1]per9!L8+[1]per10!L8+[1]per11!L8+[1]per12!L8+[1]per13!L8</f>
        <v>46</v>
      </c>
      <c r="M8" s="26">
        <f>+[1]per17!M8+[1]per8!M8+[1]per9!M8+[1]per10!M8+[1]per11!M8+[1]per12!M8+[1]per13!M8</f>
        <v>2</v>
      </c>
      <c r="N8" s="26">
        <f>+[1]per17!N8+[1]per8!N8+[1]per9!N8+[1]per10!N8+[1]per11!N8+[1]per12!N8+[1]per13!N8</f>
        <v>18</v>
      </c>
      <c r="O8" s="27">
        <f t="shared" ref="O8:O12" si="4">M8+N8</f>
        <v>20</v>
      </c>
      <c r="P8" s="26">
        <f>+[1]per17!P8+[1]per8!P8+[1]per9!P8+[1]per10!P8+[1]per11!P8+[1]per12!P8+[1]per13!P8</f>
        <v>19</v>
      </c>
      <c r="Q8" s="26">
        <f>+[1]per17!Q8+[1]per8!Q8+[1]per9!Q8+[1]per10!Q8+[1]per11!Q8+[1]per12!Q8+[1]per13!Q8</f>
        <v>9</v>
      </c>
      <c r="R8" s="26">
        <f>+[1]per17!R8+[1]per8!R8+[1]per9!R8+[1]per10!R8+[1]per11!R8+[1]per12!R8+[1]per13!R8</f>
        <v>223</v>
      </c>
      <c r="S8" s="26">
        <f>+[1]per17!S8+[1]per8!S8+[1]per9!S8+[1]per10!S8+[1]per11!S8+[1]per12!S8+[1]per13!S8</f>
        <v>168</v>
      </c>
      <c r="T8" s="27">
        <f t="shared" ref="T8:T12" si="5">R8+S8</f>
        <v>391</v>
      </c>
      <c r="U8" s="29">
        <f>SUM(B8,C8,E8,F8,H8,I8,K8,L8,M8,N8,P8,Q8,R8,S8)</f>
        <v>685</v>
      </c>
      <c r="V8" s="7"/>
    </row>
    <row r="9" spans="1:22" ht="28.5" customHeight="1" x14ac:dyDescent="0.15">
      <c r="A9" s="45" t="s">
        <v>23</v>
      </c>
      <c r="B9" s="26">
        <f>+[1]per17!B9+[1]per8!B9+[1]per9!B9+[1]per10!B9+[1]per11!B9+[1]per12!B9+[1]per13!B9</f>
        <v>2</v>
      </c>
      <c r="C9" s="26">
        <f>+[1]per17!C9+[1]per8!C9+[1]per9!C9+[1]per10!C9+[1]per11!C9+[1]per12!C9+[1]per13!C9</f>
        <v>9</v>
      </c>
      <c r="D9" s="31">
        <f t="shared" si="3"/>
        <v>11</v>
      </c>
      <c r="E9" s="26">
        <f>+[1]per17!E9+[1]per8!E9+[1]per9!E9+[1]per10!E9+[1]per11!E9+[1]per12!E9+[1]per13!E9</f>
        <v>3</v>
      </c>
      <c r="F9" s="26">
        <f>+[1]per17!F9+[1]per8!F9+[1]per9!F9+[1]per10!F9+[1]per11!F9+[1]per12!F9+[1]per13!F9</f>
        <v>3</v>
      </c>
      <c r="G9" s="32">
        <f>SUM(E9:F9)</f>
        <v>6</v>
      </c>
      <c r="H9" s="26">
        <f>+[1]per17!H9+[1]per8!H9+[1]per9!H9+[1]per10!H9+[1]per11!H9+[1]per12!H9+[1]per13!H9</f>
        <v>36</v>
      </c>
      <c r="I9" s="26">
        <f>+[1]per17!I9+[1]per8!I9+[1]per9!I9+[1]per10!I9+[1]per11!I9+[1]per12!I9+[1]per13!I9</f>
        <v>27</v>
      </c>
      <c r="J9" s="31">
        <f t="shared" si="1"/>
        <v>63</v>
      </c>
      <c r="K9" s="26">
        <f>+[1]per17!K9+[1]per8!K9+[1]per9!K9+[1]per10!K9+[1]per11!K9+[1]per12!K9+[1]per13!K9</f>
        <v>0</v>
      </c>
      <c r="L9" s="26">
        <f>+[1]per17!L9+[1]per8!L9+[1]per9!L9+[1]per10!L9+[1]per11!L9+[1]per12!L9+[1]per13!L9</f>
        <v>5</v>
      </c>
      <c r="M9" s="26">
        <f>+[1]per17!M9+[1]per8!M9+[1]per9!M9+[1]per10!M9+[1]per11!M9+[1]per12!M9+[1]per13!M9</f>
        <v>6</v>
      </c>
      <c r="N9" s="26">
        <f>+[1]per17!N9+[1]per8!N9+[1]per9!N9+[1]per10!N9+[1]per11!N9+[1]per12!N9+[1]per13!N9</f>
        <v>2</v>
      </c>
      <c r="O9" s="31">
        <f t="shared" si="4"/>
        <v>8</v>
      </c>
      <c r="P9" s="26">
        <f>+[1]per17!P9+[1]per8!P9+[1]per9!P9+[1]per10!P9+[1]per11!P9+[1]per12!P9+[1]per13!P9</f>
        <v>2</v>
      </c>
      <c r="Q9" s="26">
        <f>+[1]per17!Q9+[1]per8!Q9+[1]per9!Q9+[1]per10!Q9+[1]per11!Q9+[1]per12!Q9+[1]per13!Q9</f>
        <v>1</v>
      </c>
      <c r="R9" s="26">
        <f>+[1]per17!R9+[1]per8!R9+[1]per9!R9+[1]per10!R9+[1]per11!R9+[1]per12!R9+[1]per13!R9</f>
        <v>9</v>
      </c>
      <c r="S9" s="26">
        <f>+[1]per17!S9+[1]per8!S9+[1]per9!S9+[1]per10!S9+[1]per11!S9+[1]per12!S9+[1]per13!S9</f>
        <v>13</v>
      </c>
      <c r="T9" s="31">
        <f t="shared" si="5"/>
        <v>22</v>
      </c>
      <c r="U9" s="33">
        <f>SUM(B9,C9,E9,F9,H9,I9,K9,L9,M9,N9,P9,Q9,R9,S9)</f>
        <v>118</v>
      </c>
      <c r="V9" s="7"/>
    </row>
    <row r="10" spans="1:22" ht="28.5" customHeight="1" x14ac:dyDescent="0.15">
      <c r="A10" s="46" t="s">
        <v>24</v>
      </c>
      <c r="B10" s="26">
        <f>+[1]per17!B10+[1]per8!B10+[1]per9!B10+[1]per10!B10+[1]per11!B10+[1]per12!B10+[1]per13!B10</f>
        <v>0</v>
      </c>
      <c r="C10" s="26">
        <f>+[1]per17!C10+[1]per8!C10+[1]per9!C10+[1]per10!C10+[1]per11!C10+[1]per12!C10+[1]per13!C10</f>
        <v>0</v>
      </c>
      <c r="D10" s="31">
        <v>0</v>
      </c>
      <c r="E10" s="26">
        <f>+[1]per17!E10+[1]per8!E10+[1]per9!E10+[1]per10!E10+[1]per11!E10+[1]per12!E10+[1]per13!E10</f>
        <v>0</v>
      </c>
      <c r="F10" s="26">
        <f>+[1]per17!F10+[1]per8!F10+[1]per9!F10+[1]per10!F10+[1]per11!F10+[1]per12!F10+[1]per13!F10</f>
        <v>0</v>
      </c>
      <c r="G10" s="32">
        <v>0</v>
      </c>
      <c r="H10" s="26">
        <f>+[1]per17!H10+[1]per8!H10+[1]per9!H10+[1]per10!H10+[1]per11!H10+[1]per12!H10+[1]per13!H10</f>
        <v>0</v>
      </c>
      <c r="I10" s="26">
        <f>+[1]per17!I10+[1]per8!I10+[1]per9!I10+[1]per10!I10+[1]per11!I10+[1]per12!I10+[1]per13!I10</f>
        <v>0</v>
      </c>
      <c r="J10" s="31">
        <f t="shared" si="1"/>
        <v>0</v>
      </c>
      <c r="K10" s="26">
        <f>+[1]per17!K10+[1]per8!K10+[1]per9!K10+[1]per10!K10+[1]per11!K10+[1]per12!K10+[1]per13!K10</f>
        <v>0</v>
      </c>
      <c r="L10" s="26">
        <f>+[1]per17!L10+[1]per8!L10+[1]per9!L10+[1]per10!L10+[1]per11!L10+[1]per12!L10+[1]per13!L10</f>
        <v>0</v>
      </c>
      <c r="M10" s="26">
        <f>+[1]per17!M10+[1]per8!M10+[1]per9!M10+[1]per10!M10+[1]per11!M10+[1]per12!M10+[1]per13!M10</f>
        <v>1</v>
      </c>
      <c r="N10" s="26">
        <f>+[1]per17!N10+[1]per8!N10+[1]per9!N10+[1]per10!N10+[1]per11!N10+[1]per12!N10+[1]per13!N10</f>
        <v>1</v>
      </c>
      <c r="O10" s="31">
        <f>SUM(M10:N10)</f>
        <v>2</v>
      </c>
      <c r="P10" s="26">
        <f>+[1]per17!P10+[1]per8!P10+[1]per9!P10+[1]per10!P10+[1]per11!P10+[1]per12!P10+[1]per13!P10</f>
        <v>0</v>
      </c>
      <c r="Q10" s="26">
        <f>+[1]per17!Q10+[1]per8!Q10+[1]per9!Q10+[1]per10!Q10+[1]per11!Q10+[1]per12!Q10+[1]per13!Q10</f>
        <v>0</v>
      </c>
      <c r="R10" s="26">
        <f>+[1]per17!R10+[1]per8!R10+[1]per9!R10+[1]per10!R10+[1]per11!R10+[1]per12!R10+[1]per13!R10</f>
        <v>0</v>
      </c>
      <c r="S10" s="26">
        <f>+[1]per17!S10+[1]per8!S10+[1]per9!S10+[1]per10!S10+[1]per11!S10+[1]per12!S10+[1]per13!S10</f>
        <v>0</v>
      </c>
      <c r="T10" s="31">
        <f t="shared" si="5"/>
        <v>0</v>
      </c>
      <c r="U10" s="33">
        <f>SUM(B10,C10,E10,F10,H10,I10,K10,L10,M10,N10,P10,Q10,R10,S10)</f>
        <v>2</v>
      </c>
      <c r="V10" s="7"/>
    </row>
    <row r="11" spans="1:22" ht="28.5" customHeight="1" x14ac:dyDescent="0.15">
      <c r="A11" s="30" t="s">
        <v>25</v>
      </c>
      <c r="B11" s="47">
        <f>SUM(B8+B9)</f>
        <v>13</v>
      </c>
      <c r="C11" s="47">
        <f t="shared" ref="C11:U11" si="6">SUM(C8+C9)</f>
        <v>20</v>
      </c>
      <c r="D11" s="47">
        <f t="shared" si="6"/>
        <v>33</v>
      </c>
      <c r="E11" s="47">
        <f t="shared" si="6"/>
        <v>7</v>
      </c>
      <c r="F11" s="47">
        <f t="shared" si="6"/>
        <v>10</v>
      </c>
      <c r="G11" s="47">
        <f t="shared" si="6"/>
        <v>17</v>
      </c>
      <c r="H11" s="47">
        <f t="shared" si="6"/>
        <v>150</v>
      </c>
      <c r="I11" s="47">
        <f t="shared" si="6"/>
        <v>70</v>
      </c>
      <c r="J11" s="47">
        <f t="shared" si="6"/>
        <v>220</v>
      </c>
      <c r="K11" s="47">
        <f t="shared" si="6"/>
        <v>10</v>
      </c>
      <c r="L11" s="47">
        <f t="shared" si="6"/>
        <v>51</v>
      </c>
      <c r="M11" s="47">
        <f t="shared" si="6"/>
        <v>8</v>
      </c>
      <c r="N11" s="47">
        <f t="shared" si="6"/>
        <v>20</v>
      </c>
      <c r="O11" s="47">
        <f t="shared" si="6"/>
        <v>28</v>
      </c>
      <c r="P11" s="47">
        <f t="shared" si="6"/>
        <v>21</v>
      </c>
      <c r="Q11" s="47">
        <f t="shared" si="6"/>
        <v>10</v>
      </c>
      <c r="R11" s="47">
        <f t="shared" si="6"/>
        <v>232</v>
      </c>
      <c r="S11" s="47">
        <f t="shared" si="6"/>
        <v>181</v>
      </c>
      <c r="T11" s="47">
        <f t="shared" si="6"/>
        <v>413</v>
      </c>
      <c r="U11" s="60">
        <f t="shared" si="6"/>
        <v>803</v>
      </c>
      <c r="V11" s="7"/>
    </row>
    <row r="12" spans="1:22" ht="28.5" customHeight="1" x14ac:dyDescent="0.15">
      <c r="A12" s="30" t="s">
        <v>26</v>
      </c>
      <c r="B12" s="26">
        <f>+[1]per17!B12+[1]per8!B12+[1]per9!B12+[1]per10!B12+[1]per11!B12+[1]per12!B12+[1]per13!B12</f>
        <v>6554</v>
      </c>
      <c r="C12" s="26">
        <f>+[1]per17!C12+[1]per8!C12+[1]per9!C12+[1]per10!C12+[1]per11!C12+[1]per12!C12+[1]per13!C12</f>
        <v>5988</v>
      </c>
      <c r="D12" s="31">
        <f>SUM(B12:C12)</f>
        <v>12542</v>
      </c>
      <c r="E12" s="26">
        <f>+[1]per17!E12+[1]per8!E12+[1]per9!E12+[1]per10!E12+[1]per11!E12+[1]per12!E12+[1]per13!E12</f>
        <v>7212</v>
      </c>
      <c r="F12" s="26">
        <f>+[1]per17!F12+[1]per8!F12+[1]per9!F12+[1]per10!F12+[1]per11!F12+[1]per12!F12+[1]per13!F12</f>
        <v>7451</v>
      </c>
      <c r="G12" s="32">
        <f>SUM(E12:F12)</f>
        <v>14663</v>
      </c>
      <c r="H12" s="26">
        <f>+[1]per17!H12+[1]per8!H12+[1]per9!H12+[1]per10!H12+[1]per11!H12+[1]per12!H12+[1]per13!H12</f>
        <v>5637</v>
      </c>
      <c r="I12" s="26">
        <f>+[1]per17!I12+[1]per8!I12+[1]per9!I12+[1]per10!I12+[1]per11!I12+[1]per12!I12+[1]per13!I12</f>
        <v>5844</v>
      </c>
      <c r="J12" s="31">
        <f t="shared" si="1"/>
        <v>11481</v>
      </c>
      <c r="K12" s="26">
        <f>+[1]per17!K12+[1]per8!K12+[1]per9!K12+[1]per10!K12+[1]per11!K12+[1]per12!K12+[1]per13!K12</f>
        <v>6961</v>
      </c>
      <c r="L12" s="26">
        <f>+[1]per17!L12+[1]per8!L12+[1]per9!L12+[1]per10!L12+[1]per11!L12+[1]per12!L12+[1]per13!L12</f>
        <v>6033</v>
      </c>
      <c r="M12" s="26">
        <f>+[1]per17!M12+[1]per8!M12+[1]per9!M12+[1]per10!M12+[1]per11!M12+[1]per12!M12+[1]per13!M12</f>
        <v>6214</v>
      </c>
      <c r="N12" s="26">
        <f>+[1]per17!N12+[1]per8!N12+[1]per9!N12+[1]per10!N12+[1]per11!N12+[1]per12!N12+[1]per13!N12</f>
        <v>6409</v>
      </c>
      <c r="O12" s="31">
        <f t="shared" si="4"/>
        <v>12623</v>
      </c>
      <c r="P12" s="26">
        <f>+[1]per17!P12+[1]per8!P12+[1]per9!P12+[1]per10!P12+[1]per11!P12+[1]per12!P12+[1]per13!P12</f>
        <v>4077</v>
      </c>
      <c r="Q12" s="26">
        <f>+[1]per17!Q12+[1]per8!Q12+[1]per9!Q12+[1]per10!Q12+[1]per11!Q12+[1]per12!Q12+[1]per13!Q12</f>
        <v>5259</v>
      </c>
      <c r="R12" s="26">
        <f>+[1]per17!R12+[1]per8!R12+[1]per9!R12+[1]per10!R12+[1]per11!R12+[1]per12!R12+[1]per13!R12</f>
        <v>5947</v>
      </c>
      <c r="S12" s="26">
        <f>+[1]per17!S12+[1]per8!S12+[1]per9!S12+[1]per10!S12+[1]per11!S12+[1]per12!S12+[1]per13!S12</f>
        <v>5936</v>
      </c>
      <c r="T12" s="31">
        <f t="shared" si="5"/>
        <v>11883</v>
      </c>
      <c r="U12" s="33">
        <f>SUM(B12,C12,E12,F12,H12,I12,K12,L12,M12,N12,P12,Q12,R12,S12)</f>
        <v>85522</v>
      </c>
      <c r="V12" s="7"/>
    </row>
    <row r="13" spans="1:22" ht="28.5" customHeight="1" x14ac:dyDescent="0.15">
      <c r="A13" s="30" t="s">
        <v>27</v>
      </c>
      <c r="B13" s="48">
        <f>B12/28</f>
        <v>234.07142857142858</v>
      </c>
      <c r="C13" s="49">
        <f>C12/28</f>
        <v>213.85714285714286</v>
      </c>
      <c r="D13" s="50">
        <f>D12/28</f>
        <v>447.92857142857144</v>
      </c>
      <c r="E13" s="51">
        <f t="shared" ref="E13:T13" si="7">E12/28</f>
        <v>257.57142857142856</v>
      </c>
      <c r="F13" s="52">
        <f t="shared" si="7"/>
        <v>266.10714285714283</v>
      </c>
      <c r="G13" s="53">
        <f t="shared" si="7"/>
        <v>523.67857142857144</v>
      </c>
      <c r="H13" s="48">
        <f t="shared" si="7"/>
        <v>201.32142857142858</v>
      </c>
      <c r="I13" s="49">
        <f t="shared" si="7"/>
        <v>208.71428571428572</v>
      </c>
      <c r="J13" s="50">
        <f t="shared" si="7"/>
        <v>410.03571428571428</v>
      </c>
      <c r="K13" s="54">
        <f t="shared" si="7"/>
        <v>248.60714285714286</v>
      </c>
      <c r="L13" s="54">
        <f t="shared" si="7"/>
        <v>215.46428571428572</v>
      </c>
      <c r="M13" s="48">
        <f t="shared" si="7"/>
        <v>221.92857142857142</v>
      </c>
      <c r="N13" s="49">
        <f t="shared" si="7"/>
        <v>228.89285714285714</v>
      </c>
      <c r="O13" s="50">
        <f t="shared" si="7"/>
        <v>450.82142857142856</v>
      </c>
      <c r="P13" s="54">
        <f t="shared" si="7"/>
        <v>145.60714285714286</v>
      </c>
      <c r="Q13" s="54">
        <f t="shared" si="7"/>
        <v>187.82142857142858</v>
      </c>
      <c r="R13" s="48">
        <f t="shared" si="7"/>
        <v>212.39285714285714</v>
      </c>
      <c r="S13" s="49">
        <f t="shared" si="7"/>
        <v>212</v>
      </c>
      <c r="T13" s="50">
        <f t="shared" si="7"/>
        <v>424.39285714285717</v>
      </c>
      <c r="U13" s="54">
        <f>U12/365</f>
        <v>234.30684931506849</v>
      </c>
      <c r="V13" s="7"/>
    </row>
    <row r="14" spans="1:22" ht="28.5" customHeight="1" x14ac:dyDescent="0.15">
      <c r="A14" s="30" t="s">
        <v>28</v>
      </c>
      <c r="B14" s="55">
        <f>(B12*100)/(B4*365)</f>
        <v>85.50554468362688</v>
      </c>
      <c r="C14" s="55">
        <f t="shared" ref="C14:U14" si="8">(C12*100)/(C4*365)</f>
        <v>78.121330724070447</v>
      </c>
      <c r="D14" s="55">
        <f t="shared" si="8"/>
        <v>81.813437703848663</v>
      </c>
      <c r="E14" s="55">
        <f t="shared" si="8"/>
        <v>94.090019569471622</v>
      </c>
      <c r="F14" s="55">
        <f t="shared" si="8"/>
        <v>97.208088714938029</v>
      </c>
      <c r="G14" s="55">
        <f t="shared" si="8"/>
        <v>95.649054142204832</v>
      </c>
      <c r="H14" s="55">
        <f t="shared" si="8"/>
        <v>85.799086757990864</v>
      </c>
      <c r="I14" s="55">
        <f t="shared" si="8"/>
        <v>88.949771689497723</v>
      </c>
      <c r="J14" s="55">
        <f t="shared" si="8"/>
        <v>87.374429223744286</v>
      </c>
      <c r="K14" s="55">
        <f t="shared" si="8"/>
        <v>90.81539465101109</v>
      </c>
      <c r="L14" s="55">
        <f t="shared" si="8"/>
        <v>78.708414872798429</v>
      </c>
      <c r="M14" s="55">
        <f t="shared" si="8"/>
        <v>81.069797782126543</v>
      </c>
      <c r="N14" s="55">
        <f t="shared" si="8"/>
        <v>83.613829093281154</v>
      </c>
      <c r="O14" s="55">
        <f t="shared" si="8"/>
        <v>82.341813437703848</v>
      </c>
      <c r="P14" s="55">
        <f t="shared" si="8"/>
        <v>93.082191780821915</v>
      </c>
      <c r="Q14" s="55">
        <f t="shared" si="8"/>
        <v>96.054794520547944</v>
      </c>
      <c r="R14" s="55">
        <f t="shared" si="8"/>
        <v>90.517503805175039</v>
      </c>
      <c r="S14" s="55">
        <f t="shared" si="8"/>
        <v>90.350076103500754</v>
      </c>
      <c r="T14" s="55">
        <f t="shared" si="8"/>
        <v>90.433789954337897</v>
      </c>
      <c r="U14" s="56">
        <f t="shared" si="8"/>
        <v>87.755374275306551</v>
      </c>
      <c r="V14" s="7"/>
    </row>
    <row r="15" spans="1:22" ht="28.5" customHeight="1" x14ac:dyDescent="0.15">
      <c r="A15" s="30" t="s">
        <v>29</v>
      </c>
      <c r="B15" s="26">
        <f>+[1]per17!B15+[1]per8!B15+[1]per9!B15+[1]per10!B15+[1]per11!B15+[1]per12!B15+[1]per13!B15</f>
        <v>21466</v>
      </c>
      <c r="C15" s="26">
        <f>+[1]per17!C15+[1]per8!C15+[1]per9!C15+[1]per10!C15+[1]per11!C15+[1]per12!C15+[1]per13!C15</f>
        <v>17265</v>
      </c>
      <c r="D15" s="31">
        <f>B15+C15</f>
        <v>38731</v>
      </c>
      <c r="E15" s="26">
        <f>+[1]per17!E15+[1]per8!E15+[1]per9!E15+[1]per10!E15+[1]per11!E15+[1]per12!E15+[1]per13!E15</f>
        <v>6969</v>
      </c>
      <c r="F15" s="26">
        <f>+[1]per17!F15+[1]per8!F15+[1]per9!F15+[1]per10!F15+[1]per11!F15+[1]per12!F15+[1]per13!F15</f>
        <v>6587</v>
      </c>
      <c r="G15" s="31">
        <f>E15+F15</f>
        <v>13556</v>
      </c>
      <c r="H15" s="26">
        <f>+[1]per17!H15+[1]per8!H15+[1]per9!H15+[1]per10!H15+[1]per11!H15+[1]per12!H15+[1]per13!H15</f>
        <v>3982</v>
      </c>
      <c r="I15" s="26">
        <f>+[1]per17!I15+[1]per8!I15+[1]per9!I15+[1]per10!I15+[1]per11!I15+[1]per12!I15+[1]per13!I15</f>
        <v>3234</v>
      </c>
      <c r="J15" s="31">
        <f>H15+I15</f>
        <v>7216</v>
      </c>
      <c r="K15" s="26">
        <f>+[1]per17!K15+[1]per8!K15+[1]per9!K15+[1]per10!K15+[1]per11!K15+[1]per12!K15+[1]per13!K15</f>
        <v>4513</v>
      </c>
      <c r="L15" s="26">
        <f>+[1]per17!L15+[1]per8!L15+[1]per9!L15+[1]per10!L15+[1]per11!L15+[1]per12!L15+[1]per13!L15</f>
        <v>14345</v>
      </c>
      <c r="M15" s="26">
        <f>+[1]per17!M15+[1]per8!M15+[1]per9!M15+[1]per10!M15+[1]per11!M15+[1]per12!M15+[1]per13!M15</f>
        <v>6842</v>
      </c>
      <c r="N15" s="26">
        <f>+[1]per17!N15+[1]per8!N15+[1]per9!N15+[1]per10!N15+[1]per11!N15+[1]per12!N15+[1]per13!N15</f>
        <v>7201</v>
      </c>
      <c r="O15" s="31">
        <f>M15+N15</f>
        <v>14043</v>
      </c>
      <c r="P15" s="26">
        <f>+[1]per17!P15+[1]per8!P15+[1]per9!P15+[1]per10!P15+[1]per11!P15+[1]per12!P15+[1]per13!P15</f>
        <v>6421</v>
      </c>
      <c r="Q15" s="26">
        <f>+[1]per17!Q15+[1]per8!Q15+[1]per9!Q15+[1]per10!Q15+[1]per11!Q15+[1]per12!Q15+[1]per13!Q15</f>
        <v>3710</v>
      </c>
      <c r="R15" s="26">
        <f>+[1]per17!R15+[1]per8!R15+[1]per9!R15+[1]per10!R15+[1]per11!R15+[1]per12!R15+[1]per13!R15</f>
        <v>5739</v>
      </c>
      <c r="S15" s="26">
        <f>+[1]per17!S15+[1]per8!S15+[1]per9!S15+[1]per10!S15+[1]per11!S15+[1]per12!S15+[1]per13!S15</f>
        <v>4874</v>
      </c>
      <c r="T15" s="31">
        <f>R15+S15</f>
        <v>10613</v>
      </c>
      <c r="U15" s="33">
        <f>SUM(B15,C15,E15,F15,H15,I15,K15,L15,M15,N15,P15,Q15,R15,S15)</f>
        <v>113148</v>
      </c>
      <c r="V15" s="7"/>
    </row>
    <row r="16" spans="1:22" ht="28.5" customHeight="1" thickBot="1" x14ac:dyDescent="0.2">
      <c r="A16" s="57" t="s">
        <v>30</v>
      </c>
      <c r="B16" s="58">
        <f t="shared" ref="B16:G16" si="9">B15/B8</f>
        <v>1951.4545454545455</v>
      </c>
      <c r="C16" s="58">
        <f t="shared" si="9"/>
        <v>1569.5454545454545</v>
      </c>
      <c r="D16" s="58">
        <f t="shared" si="9"/>
        <v>1760.5</v>
      </c>
      <c r="E16" s="58">
        <f t="shared" si="9"/>
        <v>1742.25</v>
      </c>
      <c r="F16" s="58">
        <f t="shared" si="9"/>
        <v>941</v>
      </c>
      <c r="G16" s="58">
        <f t="shared" si="9"/>
        <v>1232.3636363636363</v>
      </c>
      <c r="H16" s="58">
        <f>H15/H8</f>
        <v>34.929824561403507</v>
      </c>
      <c r="I16" s="58">
        <f t="shared" ref="I16:U16" si="10">I15/I8</f>
        <v>75.20930232558139</v>
      </c>
      <c r="J16" s="58">
        <f t="shared" si="10"/>
        <v>45.961783439490446</v>
      </c>
      <c r="K16" s="58">
        <f t="shared" si="10"/>
        <v>451.3</v>
      </c>
      <c r="L16" s="58">
        <f t="shared" si="10"/>
        <v>311.8478260869565</v>
      </c>
      <c r="M16" s="58">
        <f t="shared" si="10"/>
        <v>3421</v>
      </c>
      <c r="N16" s="58">
        <f t="shared" si="10"/>
        <v>400.05555555555554</v>
      </c>
      <c r="O16" s="58">
        <f t="shared" si="10"/>
        <v>702.15</v>
      </c>
      <c r="P16" s="58">
        <f t="shared" si="10"/>
        <v>337.94736842105266</v>
      </c>
      <c r="Q16" s="58">
        <f t="shared" si="10"/>
        <v>412.22222222222223</v>
      </c>
      <c r="R16" s="58">
        <f t="shared" si="10"/>
        <v>25.735426008968609</v>
      </c>
      <c r="S16" s="58">
        <f t="shared" si="10"/>
        <v>29.011904761904763</v>
      </c>
      <c r="T16" s="58">
        <f t="shared" si="10"/>
        <v>27.143222506393862</v>
      </c>
      <c r="U16" s="59">
        <f t="shared" si="10"/>
        <v>165.17956204379561</v>
      </c>
      <c r="V16" s="7"/>
    </row>
    <row r="17" s="7" customFormat="1" ht="12" x14ac:dyDescent="0.15"/>
    <row r="18" s="7" customFormat="1" ht="12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Cote</dc:creator>
  <cp:lastModifiedBy>Xavier La Rochelle</cp:lastModifiedBy>
  <dcterms:created xsi:type="dcterms:W3CDTF">2018-07-06T15:37:02Z</dcterms:created>
  <dcterms:modified xsi:type="dcterms:W3CDTF">2022-03-08T14:53:04Z</dcterms:modified>
</cp:coreProperties>
</file>