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Données/Tableaux unité/"/>
    </mc:Choice>
  </mc:AlternateContent>
  <xr:revisionPtr revIDLastSave="34" documentId="11_7A7AB9BA4BEBEB46CB8647AA1C53ADA303FE7A78" xr6:coauthVersionLast="47" xr6:coauthVersionMax="47" xr10:uidLastSave="{23348580-BC78-2040-A12E-31B2C7D22D1B}"/>
  <bookViews>
    <workbookView xWindow="0" yWindow="0" windowWidth="35840" windowHeight="22400" activeTab="12" xr2:uid="{00000000-000D-0000-FFFF-FFFF00000000}"/>
  </bookViews>
  <sheets>
    <sheet name="per1" sheetId="9" r:id="rId1"/>
    <sheet name="per2" sheetId="17" r:id="rId2"/>
    <sheet name="per3" sheetId="19" r:id="rId3"/>
    <sheet name="per4" sheetId="20" r:id="rId4"/>
    <sheet name="per5" sheetId="21" r:id="rId5"/>
    <sheet name="per6" sheetId="22" r:id="rId6"/>
    <sheet name="per7" sheetId="23" r:id="rId7"/>
    <sheet name="per8" sheetId="24" r:id="rId8"/>
    <sheet name="per9" sheetId="25" r:id="rId9"/>
    <sheet name="per10" sheetId="26" r:id="rId10"/>
    <sheet name="per11" sheetId="27" r:id="rId11"/>
    <sheet name="per12" sheetId="28" r:id="rId12"/>
    <sheet name="per13" sheetId="29" r:id="rId13"/>
    <sheet name="Annuel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29" l="1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F16" i="24"/>
  <c r="E16" i="24"/>
  <c r="D16" i="24"/>
  <c r="C16" i="24"/>
  <c r="B16" i="24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G15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F16" i="17"/>
  <c r="E16" i="17"/>
  <c r="D16" i="17"/>
  <c r="C16" i="17"/>
  <c r="B16" i="17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9" i="18" l="1"/>
  <c r="U8" i="18"/>
  <c r="U12" i="18"/>
  <c r="B11" i="18"/>
  <c r="U13" i="29" l="1"/>
  <c r="G15" i="29" l="1"/>
  <c r="U15" i="29"/>
  <c r="N7" i="27" l="1"/>
  <c r="O6" i="26" l="1"/>
  <c r="G15" i="25" l="1"/>
  <c r="G12" i="25"/>
  <c r="G15" i="24" l="1"/>
  <c r="G16" i="24" s="1"/>
  <c r="G15" i="22" l="1"/>
  <c r="O12" i="22"/>
  <c r="S7" i="21" l="1"/>
  <c r="G15" i="19" l="1"/>
  <c r="G16" i="17" l="1"/>
  <c r="S11" i="29" l="1"/>
  <c r="R11" i="29"/>
  <c r="Q11" i="29"/>
  <c r="P11" i="29"/>
  <c r="N11" i="29"/>
  <c r="M11" i="29"/>
  <c r="L11" i="29"/>
  <c r="K11" i="29"/>
  <c r="I11" i="29"/>
  <c r="H11" i="29"/>
  <c r="F11" i="29"/>
  <c r="E11" i="29"/>
  <c r="C11" i="29"/>
  <c r="B11" i="29"/>
  <c r="S11" i="28"/>
  <c r="R11" i="28"/>
  <c r="Q11" i="28"/>
  <c r="P11" i="28"/>
  <c r="N11" i="28"/>
  <c r="M11" i="28"/>
  <c r="L11" i="28"/>
  <c r="K11" i="28"/>
  <c r="I11" i="28"/>
  <c r="H11" i="28"/>
  <c r="F11" i="28"/>
  <c r="E11" i="28"/>
  <c r="C11" i="28"/>
  <c r="B11" i="28"/>
  <c r="S11" i="27"/>
  <c r="R11" i="27"/>
  <c r="Q11" i="27"/>
  <c r="P11" i="27"/>
  <c r="N11" i="27"/>
  <c r="M11" i="27"/>
  <c r="L11" i="27"/>
  <c r="K11" i="27"/>
  <c r="I11" i="27"/>
  <c r="H11" i="27"/>
  <c r="F11" i="27"/>
  <c r="E11" i="27"/>
  <c r="C11" i="27"/>
  <c r="B11" i="27"/>
  <c r="S11" i="26"/>
  <c r="R11" i="26"/>
  <c r="Q11" i="26"/>
  <c r="P11" i="26"/>
  <c r="N11" i="26"/>
  <c r="M11" i="26"/>
  <c r="L11" i="26"/>
  <c r="K11" i="26"/>
  <c r="I11" i="26"/>
  <c r="H11" i="26"/>
  <c r="F11" i="26"/>
  <c r="E11" i="26"/>
  <c r="C11" i="26"/>
  <c r="B11" i="26"/>
  <c r="S11" i="25"/>
  <c r="R11" i="25"/>
  <c r="Q11" i="25"/>
  <c r="P11" i="25"/>
  <c r="N11" i="25"/>
  <c r="M11" i="25"/>
  <c r="L11" i="25"/>
  <c r="K11" i="25"/>
  <c r="I11" i="25"/>
  <c r="H11" i="25"/>
  <c r="F11" i="25"/>
  <c r="E11" i="25"/>
  <c r="C11" i="25"/>
  <c r="B11" i="25"/>
  <c r="S11" i="24"/>
  <c r="R11" i="24"/>
  <c r="Q11" i="24"/>
  <c r="P11" i="24"/>
  <c r="N11" i="24"/>
  <c r="M11" i="24"/>
  <c r="L11" i="24"/>
  <c r="K11" i="24"/>
  <c r="I11" i="24"/>
  <c r="H11" i="24"/>
  <c r="F11" i="24"/>
  <c r="E11" i="24"/>
  <c r="C11" i="24"/>
  <c r="B11" i="24"/>
  <c r="S11" i="23"/>
  <c r="R11" i="23"/>
  <c r="Q11" i="23"/>
  <c r="P11" i="23"/>
  <c r="N11" i="23"/>
  <c r="M11" i="23"/>
  <c r="L11" i="23"/>
  <c r="K11" i="23"/>
  <c r="I11" i="23"/>
  <c r="H11" i="23"/>
  <c r="F11" i="23"/>
  <c r="E11" i="23"/>
  <c r="C11" i="23"/>
  <c r="B11" i="23"/>
  <c r="S11" i="22"/>
  <c r="R11" i="22"/>
  <c r="Q11" i="22"/>
  <c r="P11" i="22"/>
  <c r="N11" i="22"/>
  <c r="M11" i="22"/>
  <c r="L11" i="22"/>
  <c r="K11" i="22"/>
  <c r="I11" i="22"/>
  <c r="H11" i="22"/>
  <c r="F11" i="22"/>
  <c r="E11" i="22"/>
  <c r="C11" i="22"/>
  <c r="B11" i="22"/>
  <c r="S11" i="21"/>
  <c r="R11" i="21"/>
  <c r="Q11" i="21"/>
  <c r="P11" i="21"/>
  <c r="N11" i="21"/>
  <c r="M11" i="21"/>
  <c r="L11" i="21"/>
  <c r="K11" i="21"/>
  <c r="I11" i="21"/>
  <c r="H11" i="21"/>
  <c r="F11" i="21"/>
  <c r="E11" i="21"/>
  <c r="C11" i="21"/>
  <c r="B11" i="21"/>
  <c r="S11" i="20"/>
  <c r="R11" i="20"/>
  <c r="Q11" i="20"/>
  <c r="P11" i="20"/>
  <c r="N11" i="20"/>
  <c r="M11" i="20"/>
  <c r="L11" i="20"/>
  <c r="K11" i="20"/>
  <c r="I11" i="20"/>
  <c r="H11" i="20"/>
  <c r="F11" i="20"/>
  <c r="E11" i="20"/>
  <c r="C11" i="20"/>
  <c r="B11" i="20"/>
  <c r="S11" i="19"/>
  <c r="R11" i="19"/>
  <c r="Q11" i="19"/>
  <c r="P11" i="19"/>
  <c r="N11" i="19"/>
  <c r="M11" i="19"/>
  <c r="L11" i="19"/>
  <c r="K11" i="19"/>
  <c r="I11" i="19"/>
  <c r="H11" i="19"/>
  <c r="F11" i="19"/>
  <c r="E11" i="19"/>
  <c r="C11" i="19"/>
  <c r="B11" i="19"/>
  <c r="S11" i="17"/>
  <c r="R11" i="17"/>
  <c r="Q11" i="17"/>
  <c r="P11" i="17"/>
  <c r="N11" i="17"/>
  <c r="M11" i="17"/>
  <c r="L11" i="17"/>
  <c r="K11" i="17"/>
  <c r="I11" i="17"/>
  <c r="H11" i="17"/>
  <c r="F11" i="17"/>
  <c r="E11" i="17"/>
  <c r="C11" i="17"/>
  <c r="B11" i="17"/>
  <c r="S11" i="9"/>
  <c r="R11" i="9"/>
  <c r="Q11" i="9"/>
  <c r="P11" i="9"/>
  <c r="N11" i="9"/>
  <c r="M11" i="9"/>
  <c r="L11" i="9"/>
  <c r="K11" i="9"/>
  <c r="I11" i="9"/>
  <c r="H11" i="9"/>
  <c r="F11" i="9"/>
  <c r="E11" i="9"/>
  <c r="C11" i="9"/>
  <c r="B11" i="9"/>
  <c r="S15" i="18" l="1"/>
  <c r="R15" i="18"/>
  <c r="Q15" i="18"/>
  <c r="P15" i="18"/>
  <c r="N15" i="18"/>
  <c r="M15" i="18"/>
  <c r="L15" i="18"/>
  <c r="K15" i="18"/>
  <c r="I15" i="18"/>
  <c r="H15" i="18"/>
  <c r="F15" i="18"/>
  <c r="E15" i="18"/>
  <c r="C15" i="18"/>
  <c r="B15" i="18"/>
  <c r="S12" i="18"/>
  <c r="R12" i="18"/>
  <c r="Q12" i="18"/>
  <c r="P12" i="18"/>
  <c r="N12" i="18"/>
  <c r="M12" i="18"/>
  <c r="L12" i="18"/>
  <c r="K12" i="18"/>
  <c r="I12" i="18"/>
  <c r="H12" i="18"/>
  <c r="F12" i="18"/>
  <c r="E12" i="18"/>
  <c r="S10" i="18"/>
  <c r="R10" i="18"/>
  <c r="Q10" i="18"/>
  <c r="P10" i="18"/>
  <c r="S9" i="18"/>
  <c r="R9" i="18"/>
  <c r="Q9" i="18"/>
  <c r="P9" i="18"/>
  <c r="S8" i="18"/>
  <c r="R8" i="18"/>
  <c r="R16" i="18" s="1"/>
  <c r="Q8" i="18"/>
  <c r="Q16" i="18" s="1"/>
  <c r="P8" i="18"/>
  <c r="P16" i="18" s="1"/>
  <c r="N10" i="18"/>
  <c r="M10" i="18"/>
  <c r="L10" i="18"/>
  <c r="K10" i="18"/>
  <c r="N9" i="18"/>
  <c r="M9" i="18"/>
  <c r="L9" i="18"/>
  <c r="K9" i="18"/>
  <c r="N8" i="18"/>
  <c r="M8" i="18"/>
  <c r="M16" i="18" s="1"/>
  <c r="L8" i="18"/>
  <c r="L16" i="18" s="1"/>
  <c r="K8" i="18"/>
  <c r="K16" i="18" s="1"/>
  <c r="I10" i="18"/>
  <c r="H10" i="18"/>
  <c r="I9" i="18"/>
  <c r="H9" i="18"/>
  <c r="I8" i="18"/>
  <c r="H8" i="18"/>
  <c r="B6" i="18"/>
  <c r="F10" i="18"/>
  <c r="E10" i="18"/>
  <c r="F9" i="18"/>
  <c r="E9" i="18"/>
  <c r="F8" i="18"/>
  <c r="E8" i="18"/>
  <c r="C12" i="18"/>
  <c r="B12" i="18"/>
  <c r="C10" i="18"/>
  <c r="B10" i="18"/>
  <c r="C9" i="18"/>
  <c r="C8" i="18"/>
  <c r="B8" i="18"/>
  <c r="S6" i="18"/>
  <c r="R6" i="18"/>
  <c r="Q6" i="18"/>
  <c r="P6" i="18"/>
  <c r="S5" i="18"/>
  <c r="R5" i="18"/>
  <c r="Q5" i="18"/>
  <c r="P5" i="18"/>
  <c r="N6" i="18"/>
  <c r="M6" i="18"/>
  <c r="L6" i="18"/>
  <c r="K6" i="18"/>
  <c r="N5" i="18"/>
  <c r="M5" i="18"/>
  <c r="L5" i="18"/>
  <c r="K5" i="18"/>
  <c r="I6" i="18"/>
  <c r="H6" i="18"/>
  <c r="I5" i="18"/>
  <c r="H5" i="18"/>
  <c r="F6" i="18"/>
  <c r="E6" i="18"/>
  <c r="F5" i="18"/>
  <c r="E5" i="18"/>
  <c r="C6" i="18"/>
  <c r="C5" i="18"/>
  <c r="B5" i="18"/>
  <c r="T15" i="29"/>
  <c r="O15" i="29"/>
  <c r="J15" i="29"/>
  <c r="D15" i="29"/>
  <c r="S14" i="29"/>
  <c r="R14" i="29"/>
  <c r="Q14" i="29"/>
  <c r="P14" i="29"/>
  <c r="N14" i="29"/>
  <c r="M14" i="29"/>
  <c r="L14" i="29"/>
  <c r="K14" i="29"/>
  <c r="I14" i="29"/>
  <c r="H14" i="29"/>
  <c r="F14" i="29"/>
  <c r="E14" i="29"/>
  <c r="C14" i="29"/>
  <c r="B14" i="29"/>
  <c r="S13" i="29"/>
  <c r="R13" i="29"/>
  <c r="Q13" i="29"/>
  <c r="P13" i="29"/>
  <c r="N13" i="29"/>
  <c r="M13" i="29"/>
  <c r="L13" i="29"/>
  <c r="K13" i="29"/>
  <c r="I13" i="29"/>
  <c r="H13" i="29"/>
  <c r="F13" i="29"/>
  <c r="E13" i="29"/>
  <c r="C13" i="29"/>
  <c r="B13" i="29"/>
  <c r="U12" i="29"/>
  <c r="T12" i="29"/>
  <c r="T14" i="29" s="1"/>
  <c r="O12" i="29"/>
  <c r="O14" i="29" s="1"/>
  <c r="J12" i="29"/>
  <c r="G12" i="29"/>
  <c r="D12" i="29"/>
  <c r="U10" i="29"/>
  <c r="T10" i="29"/>
  <c r="O10" i="29"/>
  <c r="J10" i="29"/>
  <c r="U9" i="29"/>
  <c r="T9" i="29"/>
  <c r="J9" i="29"/>
  <c r="G9" i="29"/>
  <c r="D9" i="29"/>
  <c r="U8" i="29"/>
  <c r="T8" i="29"/>
  <c r="O8" i="29"/>
  <c r="O11" i="29" s="1"/>
  <c r="J8" i="29"/>
  <c r="G8" i="29"/>
  <c r="D8" i="29"/>
  <c r="S7" i="29"/>
  <c r="R7" i="29"/>
  <c r="Q7" i="29"/>
  <c r="P7" i="29"/>
  <c r="N7" i="29"/>
  <c r="M7" i="29"/>
  <c r="L7" i="29"/>
  <c r="K7" i="29"/>
  <c r="I7" i="29"/>
  <c r="H7" i="29"/>
  <c r="F7" i="29"/>
  <c r="E7" i="29"/>
  <c r="C7" i="29"/>
  <c r="B7" i="29"/>
  <c r="U6" i="29"/>
  <c r="T6" i="29"/>
  <c r="O6" i="29"/>
  <c r="O7" i="29" s="1"/>
  <c r="J6" i="29"/>
  <c r="G6" i="29"/>
  <c r="D6" i="29"/>
  <c r="U5" i="29"/>
  <c r="T5" i="29"/>
  <c r="T7" i="29" s="1"/>
  <c r="J5" i="29"/>
  <c r="G5" i="29"/>
  <c r="D5" i="29"/>
  <c r="U4" i="29"/>
  <c r="T4" i="29"/>
  <c r="O4" i="29"/>
  <c r="J4" i="29"/>
  <c r="G4" i="29"/>
  <c r="D4" i="29"/>
  <c r="U15" i="28"/>
  <c r="T15" i="28"/>
  <c r="O15" i="28"/>
  <c r="J15" i="28"/>
  <c r="D15" i="28"/>
  <c r="S14" i="28"/>
  <c r="R14" i="28"/>
  <c r="Q14" i="28"/>
  <c r="P14" i="28"/>
  <c r="N14" i="28"/>
  <c r="M14" i="28"/>
  <c r="L14" i="28"/>
  <c r="K14" i="28"/>
  <c r="I14" i="28"/>
  <c r="H14" i="28"/>
  <c r="F14" i="28"/>
  <c r="E14" i="28"/>
  <c r="C14" i="28"/>
  <c r="B14" i="28"/>
  <c r="S13" i="28"/>
  <c r="R13" i="28"/>
  <c r="Q13" i="28"/>
  <c r="P13" i="28"/>
  <c r="N13" i="28"/>
  <c r="M13" i="28"/>
  <c r="L13" i="28"/>
  <c r="K13" i="28"/>
  <c r="I13" i="28"/>
  <c r="H13" i="28"/>
  <c r="F13" i="28"/>
  <c r="E13" i="28"/>
  <c r="C13" i="28"/>
  <c r="B13" i="28"/>
  <c r="U12" i="28"/>
  <c r="T12" i="28"/>
  <c r="O12" i="28"/>
  <c r="J12" i="28"/>
  <c r="G12" i="28"/>
  <c r="D12" i="28"/>
  <c r="D14" i="28" s="1"/>
  <c r="U10" i="28"/>
  <c r="T10" i="28"/>
  <c r="O10" i="28"/>
  <c r="J10" i="28"/>
  <c r="U9" i="28"/>
  <c r="T9" i="28"/>
  <c r="O9" i="28"/>
  <c r="J9" i="28"/>
  <c r="G9" i="28"/>
  <c r="D9" i="28"/>
  <c r="U8" i="28"/>
  <c r="T8" i="28"/>
  <c r="O8" i="28"/>
  <c r="J8" i="28"/>
  <c r="G8" i="28"/>
  <c r="D8" i="28"/>
  <c r="S7" i="28"/>
  <c r="R7" i="28"/>
  <c r="Q7" i="28"/>
  <c r="P7" i="28"/>
  <c r="N7" i="28"/>
  <c r="M7" i="28"/>
  <c r="L7" i="28"/>
  <c r="K7" i="28"/>
  <c r="I7" i="28"/>
  <c r="H7" i="28"/>
  <c r="F7" i="28"/>
  <c r="E7" i="28"/>
  <c r="C7" i="28"/>
  <c r="B7" i="28"/>
  <c r="U6" i="28"/>
  <c r="T6" i="28"/>
  <c r="O6" i="28"/>
  <c r="O7" i="28" s="1"/>
  <c r="J6" i="28"/>
  <c r="G6" i="28"/>
  <c r="D6" i="28"/>
  <c r="U5" i="28"/>
  <c r="T5" i="28"/>
  <c r="J5" i="28"/>
  <c r="G5" i="28"/>
  <c r="D5" i="28"/>
  <c r="U4" i="28"/>
  <c r="T4" i="28"/>
  <c r="O4" i="28"/>
  <c r="J4" i="28"/>
  <c r="G4" i="28"/>
  <c r="D4" i="28"/>
  <c r="U15" i="27"/>
  <c r="T15" i="27"/>
  <c r="O15" i="27"/>
  <c r="J15" i="27"/>
  <c r="D15" i="27"/>
  <c r="S14" i="27"/>
  <c r="R14" i="27"/>
  <c r="Q14" i="27"/>
  <c r="P14" i="27"/>
  <c r="N14" i="27"/>
  <c r="M14" i="27"/>
  <c r="L14" i="27"/>
  <c r="K14" i="27"/>
  <c r="I14" i="27"/>
  <c r="H14" i="27"/>
  <c r="F14" i="27"/>
  <c r="E14" i="27"/>
  <c r="C14" i="27"/>
  <c r="B14" i="27"/>
  <c r="S13" i="27"/>
  <c r="R13" i="27"/>
  <c r="Q13" i="27"/>
  <c r="P13" i="27"/>
  <c r="N13" i="27"/>
  <c r="M13" i="27"/>
  <c r="L13" i="27"/>
  <c r="K13" i="27"/>
  <c r="I13" i="27"/>
  <c r="H13" i="27"/>
  <c r="F13" i="27"/>
  <c r="E13" i="27"/>
  <c r="C13" i="27"/>
  <c r="B13" i="27"/>
  <c r="U12" i="27"/>
  <c r="U14" i="27" s="1"/>
  <c r="T12" i="27"/>
  <c r="T14" i="27" s="1"/>
  <c r="O12" i="27"/>
  <c r="J12" i="27"/>
  <c r="G12" i="27"/>
  <c r="G14" i="27" s="1"/>
  <c r="D12" i="27"/>
  <c r="U10" i="27"/>
  <c r="T10" i="27"/>
  <c r="O10" i="27"/>
  <c r="J10" i="27"/>
  <c r="U9" i="27"/>
  <c r="T9" i="27"/>
  <c r="O9" i="27"/>
  <c r="J9" i="27"/>
  <c r="G9" i="27"/>
  <c r="D9" i="27"/>
  <c r="U8" i="27"/>
  <c r="T8" i="27"/>
  <c r="O8" i="27"/>
  <c r="J8" i="27"/>
  <c r="G8" i="27"/>
  <c r="D8" i="27"/>
  <c r="S7" i="27"/>
  <c r="R7" i="27"/>
  <c r="Q7" i="27"/>
  <c r="P7" i="27"/>
  <c r="M7" i="27"/>
  <c r="L7" i="27"/>
  <c r="K7" i="27"/>
  <c r="I7" i="27"/>
  <c r="H7" i="27"/>
  <c r="F7" i="27"/>
  <c r="E7" i="27"/>
  <c r="C7" i="27"/>
  <c r="B7" i="27"/>
  <c r="U6" i="27"/>
  <c r="T6" i="27"/>
  <c r="O6" i="27"/>
  <c r="O7" i="27" s="1"/>
  <c r="J6" i="27"/>
  <c r="G6" i="27"/>
  <c r="D6" i="27"/>
  <c r="U5" i="27"/>
  <c r="T5" i="27"/>
  <c r="T7" i="27" s="1"/>
  <c r="J5" i="27"/>
  <c r="G5" i="27"/>
  <c r="D5" i="27"/>
  <c r="U4" i="27"/>
  <c r="T4" i="27"/>
  <c r="O4" i="27"/>
  <c r="J4" i="27"/>
  <c r="G4" i="27"/>
  <c r="D4" i="27"/>
  <c r="U15" i="26"/>
  <c r="T15" i="26"/>
  <c r="O15" i="26"/>
  <c r="J15" i="26"/>
  <c r="D15" i="26"/>
  <c r="S14" i="26"/>
  <c r="R14" i="26"/>
  <c r="Q14" i="26"/>
  <c r="P14" i="26"/>
  <c r="N14" i="26"/>
  <c r="M14" i="26"/>
  <c r="L14" i="26"/>
  <c r="K14" i="26"/>
  <c r="I14" i="26"/>
  <c r="H14" i="26"/>
  <c r="F14" i="26"/>
  <c r="E14" i="26"/>
  <c r="C14" i="26"/>
  <c r="B14" i="26"/>
  <c r="S13" i="26"/>
  <c r="R13" i="26"/>
  <c r="Q13" i="26"/>
  <c r="P13" i="26"/>
  <c r="N13" i="26"/>
  <c r="M13" i="26"/>
  <c r="L13" i="26"/>
  <c r="K13" i="26"/>
  <c r="I13" i="26"/>
  <c r="H13" i="26"/>
  <c r="F13" i="26"/>
  <c r="E13" i="26"/>
  <c r="C13" i="26"/>
  <c r="B13" i="26"/>
  <c r="U12" i="26"/>
  <c r="U14" i="26" s="1"/>
  <c r="T12" i="26"/>
  <c r="O12" i="26"/>
  <c r="J12" i="26"/>
  <c r="G12" i="26"/>
  <c r="G14" i="26" s="1"/>
  <c r="D12" i="26"/>
  <c r="U10" i="26"/>
  <c r="T10" i="26"/>
  <c r="O10" i="26"/>
  <c r="J10" i="26"/>
  <c r="U9" i="26"/>
  <c r="T9" i="26"/>
  <c r="O9" i="26"/>
  <c r="J9" i="26"/>
  <c r="G9" i="26"/>
  <c r="D9" i="26"/>
  <c r="U8" i="26"/>
  <c r="T8" i="26"/>
  <c r="O8" i="26"/>
  <c r="J8" i="26"/>
  <c r="G8" i="26"/>
  <c r="D8" i="26"/>
  <c r="S7" i="26"/>
  <c r="R7" i="26"/>
  <c r="Q7" i="26"/>
  <c r="P7" i="26"/>
  <c r="N7" i="26"/>
  <c r="M7" i="26"/>
  <c r="L7" i="26"/>
  <c r="K7" i="26"/>
  <c r="I7" i="26"/>
  <c r="H7" i="26"/>
  <c r="F7" i="26"/>
  <c r="E7" i="26"/>
  <c r="C7" i="26"/>
  <c r="B7" i="26"/>
  <c r="U6" i="26"/>
  <c r="T6" i="26"/>
  <c r="O7" i="26"/>
  <c r="J6" i="26"/>
  <c r="G6" i="26"/>
  <c r="D6" i="26"/>
  <c r="U5" i="26"/>
  <c r="T5" i="26"/>
  <c r="J5" i="26"/>
  <c r="G5" i="26"/>
  <c r="D5" i="26"/>
  <c r="U4" i="26"/>
  <c r="T4" i="26"/>
  <c r="O4" i="26"/>
  <c r="J4" i="26"/>
  <c r="G4" i="26"/>
  <c r="D4" i="26"/>
  <c r="U15" i="25"/>
  <c r="T15" i="25"/>
  <c r="O15" i="25"/>
  <c r="J15" i="25"/>
  <c r="D15" i="25"/>
  <c r="S14" i="25"/>
  <c r="R14" i="25"/>
  <c r="Q14" i="25"/>
  <c r="P14" i="25"/>
  <c r="N14" i="25"/>
  <c r="M14" i="25"/>
  <c r="L14" i="25"/>
  <c r="K14" i="25"/>
  <c r="I14" i="25"/>
  <c r="H14" i="25"/>
  <c r="F14" i="25"/>
  <c r="E14" i="25"/>
  <c r="C14" i="25"/>
  <c r="B14" i="25"/>
  <c r="S13" i="25"/>
  <c r="R13" i="25"/>
  <c r="Q13" i="25"/>
  <c r="P13" i="25"/>
  <c r="N13" i="25"/>
  <c r="M13" i="25"/>
  <c r="L13" i="25"/>
  <c r="K13" i="25"/>
  <c r="I13" i="25"/>
  <c r="H13" i="25"/>
  <c r="F13" i="25"/>
  <c r="E13" i="25"/>
  <c r="C13" i="25"/>
  <c r="B13" i="25"/>
  <c r="U12" i="25"/>
  <c r="T12" i="25"/>
  <c r="O12" i="25"/>
  <c r="J12" i="25"/>
  <c r="D12" i="25"/>
  <c r="U10" i="25"/>
  <c r="T10" i="25"/>
  <c r="O10" i="25"/>
  <c r="J10" i="25"/>
  <c r="U9" i="25"/>
  <c r="T9" i="25"/>
  <c r="O9" i="25"/>
  <c r="J9" i="25"/>
  <c r="G9" i="25"/>
  <c r="D9" i="25"/>
  <c r="U8" i="25"/>
  <c r="T8" i="25"/>
  <c r="O8" i="25"/>
  <c r="J8" i="25"/>
  <c r="G8" i="25"/>
  <c r="D8" i="25"/>
  <c r="D11" i="25" s="1"/>
  <c r="S7" i="25"/>
  <c r="R7" i="25"/>
  <c r="Q7" i="25"/>
  <c r="P7" i="25"/>
  <c r="N7" i="25"/>
  <c r="M7" i="25"/>
  <c r="L7" i="25"/>
  <c r="K7" i="25"/>
  <c r="I7" i="25"/>
  <c r="H7" i="25"/>
  <c r="F7" i="25"/>
  <c r="E7" i="25"/>
  <c r="C7" i="25"/>
  <c r="B7" i="25"/>
  <c r="U6" i="25"/>
  <c r="T6" i="25"/>
  <c r="O6" i="25"/>
  <c r="O7" i="25" s="1"/>
  <c r="J6" i="25"/>
  <c r="G6" i="25"/>
  <c r="D6" i="25"/>
  <c r="U5" i="25"/>
  <c r="T5" i="25"/>
  <c r="J5" i="25"/>
  <c r="G5" i="25"/>
  <c r="D5" i="25"/>
  <c r="U4" i="25"/>
  <c r="T4" i="25"/>
  <c r="O4" i="25"/>
  <c r="J4" i="25"/>
  <c r="G4" i="25"/>
  <c r="D4" i="25"/>
  <c r="U15" i="24"/>
  <c r="T15" i="24"/>
  <c r="O15" i="24"/>
  <c r="J15" i="24"/>
  <c r="D15" i="24"/>
  <c r="S14" i="24"/>
  <c r="R14" i="24"/>
  <c r="Q14" i="24"/>
  <c r="P14" i="24"/>
  <c r="N14" i="24"/>
  <c r="M14" i="24"/>
  <c r="L14" i="24"/>
  <c r="K14" i="24"/>
  <c r="I14" i="24"/>
  <c r="H14" i="24"/>
  <c r="F14" i="24"/>
  <c r="E14" i="24"/>
  <c r="C14" i="24"/>
  <c r="B14" i="24"/>
  <c r="S13" i="24"/>
  <c r="R13" i="24"/>
  <c r="Q13" i="24"/>
  <c r="P13" i="24"/>
  <c r="N13" i="24"/>
  <c r="M13" i="24"/>
  <c r="L13" i="24"/>
  <c r="K13" i="24"/>
  <c r="I13" i="24"/>
  <c r="H13" i="24"/>
  <c r="F13" i="24"/>
  <c r="E13" i="24"/>
  <c r="C13" i="24"/>
  <c r="B13" i="24"/>
  <c r="U12" i="24"/>
  <c r="U14" i="24" s="1"/>
  <c r="T12" i="24"/>
  <c r="O12" i="24"/>
  <c r="O14" i="24" s="1"/>
  <c r="J12" i="24"/>
  <c r="G12" i="24"/>
  <c r="D12" i="24"/>
  <c r="D14" i="24" s="1"/>
  <c r="U10" i="24"/>
  <c r="T10" i="24"/>
  <c r="O10" i="24"/>
  <c r="J10" i="24"/>
  <c r="U9" i="24"/>
  <c r="T9" i="24"/>
  <c r="O9" i="24"/>
  <c r="J9" i="24"/>
  <c r="G9" i="24"/>
  <c r="D9" i="24"/>
  <c r="U8" i="24"/>
  <c r="T8" i="24"/>
  <c r="O8" i="24"/>
  <c r="J8" i="24"/>
  <c r="G8" i="24"/>
  <c r="D8" i="24"/>
  <c r="S7" i="24"/>
  <c r="R7" i="24"/>
  <c r="Q7" i="24"/>
  <c r="P7" i="24"/>
  <c r="N7" i="24"/>
  <c r="M7" i="24"/>
  <c r="L7" i="24"/>
  <c r="K7" i="24"/>
  <c r="I7" i="24"/>
  <c r="H7" i="24"/>
  <c r="F7" i="24"/>
  <c r="E7" i="24"/>
  <c r="C7" i="24"/>
  <c r="B7" i="24"/>
  <c r="U6" i="24"/>
  <c r="T6" i="24"/>
  <c r="O6" i="24"/>
  <c r="O7" i="24" s="1"/>
  <c r="J6" i="24"/>
  <c r="G6" i="24"/>
  <c r="D6" i="24"/>
  <c r="U5" i="24"/>
  <c r="T5" i="24"/>
  <c r="T7" i="24" s="1"/>
  <c r="J5" i="24"/>
  <c r="G5" i="24"/>
  <c r="D5" i="24"/>
  <c r="U4" i="24"/>
  <c r="T4" i="24"/>
  <c r="O4" i="24"/>
  <c r="J4" i="24"/>
  <c r="G4" i="24"/>
  <c r="D4" i="24"/>
  <c r="U15" i="23"/>
  <c r="T15" i="23"/>
  <c r="O15" i="23"/>
  <c r="J15" i="23"/>
  <c r="D15" i="23"/>
  <c r="S14" i="23"/>
  <c r="R14" i="23"/>
  <c r="Q14" i="23"/>
  <c r="P14" i="23"/>
  <c r="N14" i="23"/>
  <c r="M14" i="23"/>
  <c r="L14" i="23"/>
  <c r="K14" i="23"/>
  <c r="I14" i="23"/>
  <c r="H14" i="23"/>
  <c r="F14" i="23"/>
  <c r="E14" i="23"/>
  <c r="C14" i="23"/>
  <c r="B14" i="23"/>
  <c r="S13" i="23"/>
  <c r="R13" i="23"/>
  <c r="Q13" i="23"/>
  <c r="P13" i="23"/>
  <c r="N13" i="23"/>
  <c r="M13" i="23"/>
  <c r="L13" i="23"/>
  <c r="K13" i="23"/>
  <c r="I13" i="23"/>
  <c r="H13" i="23"/>
  <c r="F13" i="23"/>
  <c r="E13" i="23"/>
  <c r="C13" i="23"/>
  <c r="B13" i="23"/>
  <c r="U12" i="23"/>
  <c r="T12" i="23"/>
  <c r="O12" i="23"/>
  <c r="O14" i="23" s="1"/>
  <c r="J12" i="23"/>
  <c r="J14" i="23" s="1"/>
  <c r="G12" i="23"/>
  <c r="G14" i="23" s="1"/>
  <c r="D12" i="23"/>
  <c r="U10" i="23"/>
  <c r="T10" i="23"/>
  <c r="O10" i="23"/>
  <c r="J10" i="23"/>
  <c r="U9" i="23"/>
  <c r="T9" i="23"/>
  <c r="O9" i="23"/>
  <c r="J9" i="23"/>
  <c r="G9" i="23"/>
  <c r="D9" i="23"/>
  <c r="U8" i="23"/>
  <c r="T8" i="23"/>
  <c r="O8" i="23"/>
  <c r="J8" i="23"/>
  <c r="G8" i="23"/>
  <c r="D8" i="23"/>
  <c r="S7" i="23"/>
  <c r="R7" i="23"/>
  <c r="Q7" i="23"/>
  <c r="P7" i="23"/>
  <c r="N7" i="23"/>
  <c r="M7" i="23"/>
  <c r="L7" i="23"/>
  <c r="K7" i="23"/>
  <c r="I7" i="23"/>
  <c r="H7" i="23"/>
  <c r="F7" i="23"/>
  <c r="E7" i="23"/>
  <c r="C7" i="23"/>
  <c r="B7" i="23"/>
  <c r="U6" i="23"/>
  <c r="T6" i="23"/>
  <c r="O6" i="23"/>
  <c r="O7" i="23" s="1"/>
  <c r="J6" i="23"/>
  <c r="G6" i="23"/>
  <c r="D6" i="23"/>
  <c r="U5" i="23"/>
  <c r="T5" i="23"/>
  <c r="J5" i="23"/>
  <c r="G5" i="23"/>
  <c r="D5" i="23"/>
  <c r="U4" i="23"/>
  <c r="T4" i="23"/>
  <c r="O4" i="23"/>
  <c r="J4" i="23"/>
  <c r="G4" i="23"/>
  <c r="D4" i="23"/>
  <c r="U15" i="22"/>
  <c r="T15" i="22"/>
  <c r="O15" i="22"/>
  <c r="J15" i="22"/>
  <c r="D15" i="22"/>
  <c r="S14" i="22"/>
  <c r="R14" i="22"/>
  <c r="Q14" i="22"/>
  <c r="P14" i="22"/>
  <c r="N14" i="22"/>
  <c r="M14" i="22"/>
  <c r="L14" i="22"/>
  <c r="K14" i="22"/>
  <c r="I14" i="22"/>
  <c r="H14" i="22"/>
  <c r="F14" i="22"/>
  <c r="E14" i="22"/>
  <c r="C14" i="22"/>
  <c r="B14" i="22"/>
  <c r="S13" i="22"/>
  <c r="R13" i="22"/>
  <c r="Q13" i="22"/>
  <c r="P13" i="22"/>
  <c r="N13" i="22"/>
  <c r="M13" i="22"/>
  <c r="L13" i="22"/>
  <c r="K13" i="22"/>
  <c r="I13" i="22"/>
  <c r="H13" i="22"/>
  <c r="F13" i="22"/>
  <c r="E13" i="22"/>
  <c r="C13" i="22"/>
  <c r="B13" i="22"/>
  <c r="U12" i="22"/>
  <c r="U14" i="22" s="1"/>
  <c r="T12" i="22"/>
  <c r="T14" i="22" s="1"/>
  <c r="O14" i="22"/>
  <c r="J12" i="22"/>
  <c r="J14" i="22" s="1"/>
  <c r="G12" i="22"/>
  <c r="G14" i="22" s="1"/>
  <c r="D12" i="22"/>
  <c r="U10" i="22"/>
  <c r="T10" i="22"/>
  <c r="O10" i="22"/>
  <c r="J10" i="22"/>
  <c r="U9" i="22"/>
  <c r="T9" i="22"/>
  <c r="O9" i="22"/>
  <c r="J9" i="22"/>
  <c r="G9" i="22"/>
  <c r="D9" i="22"/>
  <c r="U8" i="22"/>
  <c r="T8" i="22"/>
  <c r="O8" i="22"/>
  <c r="J8" i="22"/>
  <c r="G8" i="22"/>
  <c r="D8" i="22"/>
  <c r="S7" i="22"/>
  <c r="R7" i="22"/>
  <c r="Q7" i="22"/>
  <c r="P7" i="22"/>
  <c r="N7" i="22"/>
  <c r="M7" i="22"/>
  <c r="L7" i="22"/>
  <c r="K7" i="22"/>
  <c r="I7" i="22"/>
  <c r="H7" i="22"/>
  <c r="F7" i="22"/>
  <c r="E7" i="22"/>
  <c r="C7" i="22"/>
  <c r="B7" i="22"/>
  <c r="U6" i="22"/>
  <c r="T6" i="22"/>
  <c r="O6" i="22"/>
  <c r="O7" i="22" s="1"/>
  <c r="J6" i="22"/>
  <c r="G6" i="22"/>
  <c r="D6" i="22"/>
  <c r="U5" i="22"/>
  <c r="T5" i="22"/>
  <c r="T7" i="22" s="1"/>
  <c r="J5" i="22"/>
  <c r="G5" i="22"/>
  <c r="D5" i="22"/>
  <c r="U4" i="22"/>
  <c r="T4" i="22"/>
  <c r="O4" i="22"/>
  <c r="J4" i="22"/>
  <c r="G4" i="22"/>
  <c r="D4" i="22"/>
  <c r="U15" i="21"/>
  <c r="T15" i="21"/>
  <c r="O15" i="21"/>
  <c r="J15" i="21"/>
  <c r="D15" i="21"/>
  <c r="S14" i="21"/>
  <c r="R14" i="21"/>
  <c r="Q14" i="21"/>
  <c r="P14" i="21"/>
  <c r="N14" i="21"/>
  <c r="M14" i="21"/>
  <c r="L14" i="21"/>
  <c r="K14" i="21"/>
  <c r="I14" i="21"/>
  <c r="H14" i="21"/>
  <c r="F14" i="21"/>
  <c r="E14" i="21"/>
  <c r="C14" i="21"/>
  <c r="B14" i="21"/>
  <c r="S13" i="21"/>
  <c r="R13" i="21"/>
  <c r="Q13" i="21"/>
  <c r="P13" i="21"/>
  <c r="N13" i="21"/>
  <c r="M13" i="21"/>
  <c r="L13" i="21"/>
  <c r="K13" i="21"/>
  <c r="I13" i="21"/>
  <c r="H13" i="21"/>
  <c r="F13" i="21"/>
  <c r="E13" i="21"/>
  <c r="C13" i="21"/>
  <c r="B13" i="21"/>
  <c r="T12" i="21"/>
  <c r="T14" i="21" s="1"/>
  <c r="O12" i="21"/>
  <c r="J12" i="21"/>
  <c r="J13" i="21" s="1"/>
  <c r="G12" i="21"/>
  <c r="G14" i="21" s="1"/>
  <c r="D12" i="21"/>
  <c r="U10" i="21"/>
  <c r="T10" i="21"/>
  <c r="O10" i="21"/>
  <c r="J10" i="21"/>
  <c r="U9" i="21"/>
  <c r="T9" i="21"/>
  <c r="O9" i="21"/>
  <c r="J9" i="21"/>
  <c r="G9" i="21"/>
  <c r="D9" i="21"/>
  <c r="U8" i="21"/>
  <c r="T8" i="21"/>
  <c r="O8" i="21"/>
  <c r="J8" i="21"/>
  <c r="G8" i="21"/>
  <c r="D8" i="21"/>
  <c r="D11" i="21" s="1"/>
  <c r="R7" i="21"/>
  <c r="Q7" i="21"/>
  <c r="P7" i="21"/>
  <c r="N7" i="21"/>
  <c r="M7" i="21"/>
  <c r="L7" i="21"/>
  <c r="K7" i="21"/>
  <c r="I7" i="21"/>
  <c r="H7" i="21"/>
  <c r="F7" i="21"/>
  <c r="E7" i="21"/>
  <c r="C7" i="21"/>
  <c r="B7" i="21"/>
  <c r="U6" i="21"/>
  <c r="T6" i="21"/>
  <c r="O6" i="21"/>
  <c r="O7" i="21" s="1"/>
  <c r="J6" i="21"/>
  <c r="G6" i="21"/>
  <c r="D6" i="21"/>
  <c r="U5" i="21"/>
  <c r="T5" i="21"/>
  <c r="J5" i="21"/>
  <c r="G5" i="21"/>
  <c r="D5" i="21"/>
  <c r="U4" i="21"/>
  <c r="U14" i="21" s="1"/>
  <c r="T4" i="21"/>
  <c r="O4" i="21"/>
  <c r="J4" i="21"/>
  <c r="G4" i="21"/>
  <c r="D4" i="21"/>
  <c r="U15" i="20"/>
  <c r="T15" i="20"/>
  <c r="O15" i="20"/>
  <c r="J15" i="20"/>
  <c r="D15" i="20"/>
  <c r="S14" i="20"/>
  <c r="R14" i="20"/>
  <c r="Q14" i="20"/>
  <c r="P14" i="20"/>
  <c r="N14" i="20"/>
  <c r="M14" i="20"/>
  <c r="L14" i="20"/>
  <c r="K14" i="20"/>
  <c r="I14" i="20"/>
  <c r="H14" i="20"/>
  <c r="F14" i="20"/>
  <c r="E14" i="20"/>
  <c r="C14" i="20"/>
  <c r="B14" i="20"/>
  <c r="S13" i="20"/>
  <c r="R13" i="20"/>
  <c r="Q13" i="20"/>
  <c r="P13" i="20"/>
  <c r="N13" i="20"/>
  <c r="M13" i="20"/>
  <c r="L13" i="20"/>
  <c r="K13" i="20"/>
  <c r="I13" i="20"/>
  <c r="H13" i="20"/>
  <c r="F13" i="20"/>
  <c r="E13" i="20"/>
  <c r="C13" i="20"/>
  <c r="B13" i="20"/>
  <c r="U12" i="20"/>
  <c r="T12" i="20"/>
  <c r="T14" i="20" s="1"/>
  <c r="O12" i="20"/>
  <c r="O14" i="20" s="1"/>
  <c r="J12" i="20"/>
  <c r="J14" i="20" s="1"/>
  <c r="G12" i="20"/>
  <c r="D12" i="20"/>
  <c r="D14" i="20" s="1"/>
  <c r="U10" i="20"/>
  <c r="T10" i="20"/>
  <c r="O10" i="20"/>
  <c r="J10" i="20"/>
  <c r="U9" i="20"/>
  <c r="T9" i="20"/>
  <c r="O9" i="20"/>
  <c r="J9" i="20"/>
  <c r="G9" i="20"/>
  <c r="D9" i="20"/>
  <c r="U8" i="20"/>
  <c r="T8" i="20"/>
  <c r="O8" i="20"/>
  <c r="J8" i="20"/>
  <c r="G8" i="20"/>
  <c r="D8" i="20"/>
  <c r="S7" i="20"/>
  <c r="R7" i="20"/>
  <c r="Q7" i="20"/>
  <c r="P7" i="20"/>
  <c r="N7" i="20"/>
  <c r="M7" i="20"/>
  <c r="L7" i="20"/>
  <c r="K7" i="20"/>
  <c r="I7" i="20"/>
  <c r="H7" i="20"/>
  <c r="F7" i="20"/>
  <c r="E7" i="20"/>
  <c r="G7" i="20" s="1"/>
  <c r="C7" i="20"/>
  <c r="B7" i="20"/>
  <c r="U6" i="20"/>
  <c r="T6" i="20"/>
  <c r="O6" i="20"/>
  <c r="O7" i="20" s="1"/>
  <c r="J6" i="20"/>
  <c r="G6" i="20"/>
  <c r="D6" i="20"/>
  <c r="U5" i="20"/>
  <c r="U7" i="20" s="1"/>
  <c r="T5" i="20"/>
  <c r="J5" i="20"/>
  <c r="G5" i="20"/>
  <c r="D5" i="20"/>
  <c r="U4" i="20"/>
  <c r="T4" i="20"/>
  <c r="O4" i="20"/>
  <c r="J4" i="20"/>
  <c r="G4" i="20"/>
  <c r="D4" i="20"/>
  <c r="U15" i="19"/>
  <c r="T15" i="19"/>
  <c r="O15" i="19"/>
  <c r="J15" i="19"/>
  <c r="D15" i="19"/>
  <c r="S14" i="19"/>
  <c r="R14" i="19"/>
  <c r="Q14" i="19"/>
  <c r="P14" i="19"/>
  <c r="N14" i="19"/>
  <c r="M14" i="19"/>
  <c r="L14" i="19"/>
  <c r="K14" i="19"/>
  <c r="I14" i="19"/>
  <c r="H14" i="19"/>
  <c r="F14" i="19"/>
  <c r="E14" i="19"/>
  <c r="C14" i="19"/>
  <c r="B14" i="19"/>
  <c r="S13" i="19"/>
  <c r="R13" i="19"/>
  <c r="Q13" i="19"/>
  <c r="P13" i="19"/>
  <c r="N13" i="19"/>
  <c r="M13" i="19"/>
  <c r="L13" i="19"/>
  <c r="K13" i="19"/>
  <c r="I13" i="19"/>
  <c r="H13" i="19"/>
  <c r="F13" i="19"/>
  <c r="E13" i="19"/>
  <c r="C13" i="19"/>
  <c r="B13" i="19"/>
  <c r="U12" i="19"/>
  <c r="U14" i="19" s="1"/>
  <c r="T12" i="19"/>
  <c r="O12" i="19"/>
  <c r="O14" i="19" s="1"/>
  <c r="J12" i="19"/>
  <c r="J14" i="19" s="1"/>
  <c r="G12" i="19"/>
  <c r="G14" i="19" s="1"/>
  <c r="D12" i="19"/>
  <c r="D14" i="19" s="1"/>
  <c r="U10" i="19"/>
  <c r="T10" i="19"/>
  <c r="O10" i="19"/>
  <c r="J10" i="19"/>
  <c r="U9" i="19"/>
  <c r="T9" i="19"/>
  <c r="O9" i="19"/>
  <c r="J9" i="19"/>
  <c r="G9" i="19"/>
  <c r="D9" i="19"/>
  <c r="U8" i="19"/>
  <c r="T8" i="19"/>
  <c r="O8" i="19"/>
  <c r="J8" i="19"/>
  <c r="G8" i="19"/>
  <c r="D8" i="19"/>
  <c r="S7" i="19"/>
  <c r="R7" i="19"/>
  <c r="Q7" i="19"/>
  <c r="P7" i="19"/>
  <c r="N7" i="19"/>
  <c r="M7" i="19"/>
  <c r="L7" i="19"/>
  <c r="K7" i="19"/>
  <c r="I7" i="19"/>
  <c r="H7" i="19"/>
  <c r="F7" i="19"/>
  <c r="E7" i="19"/>
  <c r="C7" i="19"/>
  <c r="B7" i="19"/>
  <c r="U6" i="19"/>
  <c r="T6" i="19"/>
  <c r="O6" i="19"/>
  <c r="O7" i="19" s="1"/>
  <c r="J6" i="19"/>
  <c r="G6" i="19"/>
  <c r="D6" i="19"/>
  <c r="U5" i="19"/>
  <c r="T5" i="19"/>
  <c r="J5" i="19"/>
  <c r="G5" i="19"/>
  <c r="D5" i="19"/>
  <c r="U4" i="19"/>
  <c r="T4" i="19"/>
  <c r="O4" i="19"/>
  <c r="J4" i="19"/>
  <c r="G4" i="19"/>
  <c r="D4" i="19"/>
  <c r="C14" i="18" l="1"/>
  <c r="C13" i="18"/>
  <c r="R14" i="18"/>
  <c r="R13" i="18"/>
  <c r="T7" i="19"/>
  <c r="T7" i="25"/>
  <c r="D14" i="26"/>
  <c r="S14" i="18"/>
  <c r="S13" i="18"/>
  <c r="T7" i="28"/>
  <c r="D14" i="29"/>
  <c r="U14" i="20"/>
  <c r="T14" i="23"/>
  <c r="J14" i="26"/>
  <c r="G14" i="29"/>
  <c r="D14" i="22"/>
  <c r="U14" i="23"/>
  <c r="O14" i="26"/>
  <c r="J14" i="29"/>
  <c r="T14" i="26"/>
  <c r="E13" i="18"/>
  <c r="E14" i="18"/>
  <c r="F14" i="18"/>
  <c r="F13" i="18"/>
  <c r="T7" i="23"/>
  <c r="J11" i="25"/>
  <c r="G14" i="28"/>
  <c r="I13" i="18"/>
  <c r="I14" i="18"/>
  <c r="D14" i="21"/>
  <c r="T14" i="19"/>
  <c r="G11" i="21"/>
  <c r="J14" i="28"/>
  <c r="K14" i="18"/>
  <c r="K13" i="18"/>
  <c r="T7" i="26"/>
  <c r="O14" i="28"/>
  <c r="L14" i="18"/>
  <c r="L13" i="18"/>
  <c r="T7" i="20"/>
  <c r="G11" i="25"/>
  <c r="O11" i="21"/>
  <c r="O14" i="21"/>
  <c r="G14" i="24"/>
  <c r="D14" i="27"/>
  <c r="T14" i="28"/>
  <c r="M14" i="18"/>
  <c r="M13" i="18"/>
  <c r="J11" i="21"/>
  <c r="J14" i="24"/>
  <c r="U14" i="28"/>
  <c r="N14" i="18"/>
  <c r="N13" i="18"/>
  <c r="U7" i="29"/>
  <c r="P13" i="18"/>
  <c r="P14" i="18"/>
  <c r="J14" i="27"/>
  <c r="G14" i="20"/>
  <c r="D14" i="23"/>
  <c r="T14" i="24"/>
  <c r="O14" i="27"/>
  <c r="B14" i="18"/>
  <c r="B13" i="18"/>
  <c r="Q14" i="18"/>
  <c r="Q13" i="18"/>
  <c r="H14" i="18"/>
  <c r="H13" i="18"/>
  <c r="U14" i="29"/>
  <c r="T11" i="29"/>
  <c r="J11" i="29"/>
  <c r="G11" i="29"/>
  <c r="D11" i="29"/>
  <c r="U11" i="29"/>
  <c r="J7" i="29"/>
  <c r="D7" i="29"/>
  <c r="G7" i="29"/>
  <c r="T11" i="28"/>
  <c r="O11" i="28"/>
  <c r="J11" i="28"/>
  <c r="G11" i="28"/>
  <c r="U11" i="28"/>
  <c r="D11" i="28"/>
  <c r="G7" i="28"/>
  <c r="D7" i="28"/>
  <c r="U7" i="28"/>
  <c r="J7" i="28"/>
  <c r="T11" i="27"/>
  <c r="O11" i="27"/>
  <c r="J11" i="27"/>
  <c r="G11" i="27"/>
  <c r="U11" i="27"/>
  <c r="D11" i="27"/>
  <c r="U7" i="27"/>
  <c r="D7" i="27"/>
  <c r="J7" i="27"/>
  <c r="G7" i="27"/>
  <c r="T11" i="26"/>
  <c r="O11" i="26"/>
  <c r="J11" i="26"/>
  <c r="G11" i="26"/>
  <c r="U11" i="26"/>
  <c r="D11" i="26"/>
  <c r="D7" i="26"/>
  <c r="U7" i="26"/>
  <c r="J7" i="26"/>
  <c r="G7" i="26"/>
  <c r="O11" i="25"/>
  <c r="U11" i="25"/>
  <c r="U7" i="25"/>
  <c r="G7" i="25"/>
  <c r="G14" i="25"/>
  <c r="O14" i="25"/>
  <c r="U14" i="25"/>
  <c r="D7" i="25"/>
  <c r="J7" i="25"/>
  <c r="T11" i="25"/>
  <c r="D14" i="25"/>
  <c r="J14" i="25"/>
  <c r="T14" i="25"/>
  <c r="T11" i="24"/>
  <c r="O11" i="24"/>
  <c r="J11" i="24"/>
  <c r="G11" i="24"/>
  <c r="D11" i="24"/>
  <c r="U11" i="24"/>
  <c r="D7" i="24"/>
  <c r="U7" i="24"/>
  <c r="J7" i="24"/>
  <c r="G7" i="24"/>
  <c r="T11" i="23"/>
  <c r="O11" i="23"/>
  <c r="J11" i="23"/>
  <c r="G11" i="23"/>
  <c r="D11" i="23"/>
  <c r="U11" i="23"/>
  <c r="D7" i="23"/>
  <c r="U7" i="23"/>
  <c r="J7" i="23"/>
  <c r="G7" i="23"/>
  <c r="T11" i="22"/>
  <c r="O11" i="22"/>
  <c r="J11" i="22"/>
  <c r="G11" i="22"/>
  <c r="U11" i="22"/>
  <c r="D11" i="22"/>
  <c r="U7" i="22"/>
  <c r="D7" i="22"/>
  <c r="O5" i="18"/>
  <c r="J7" i="22"/>
  <c r="G7" i="22"/>
  <c r="S16" i="18"/>
  <c r="T7" i="21"/>
  <c r="U11" i="21"/>
  <c r="T11" i="21"/>
  <c r="U7" i="21"/>
  <c r="G7" i="21"/>
  <c r="D7" i="21"/>
  <c r="J7" i="21"/>
  <c r="T11" i="20"/>
  <c r="O11" i="20"/>
  <c r="J11" i="20"/>
  <c r="G11" i="20"/>
  <c r="U11" i="20"/>
  <c r="D11" i="20"/>
  <c r="J7" i="20"/>
  <c r="D7" i="20"/>
  <c r="E16" i="18"/>
  <c r="G15" i="18"/>
  <c r="B16" i="18"/>
  <c r="T11" i="19"/>
  <c r="O11" i="19"/>
  <c r="J11" i="19"/>
  <c r="G11" i="19"/>
  <c r="D11" i="19"/>
  <c r="U11" i="19"/>
  <c r="G7" i="19"/>
  <c r="D7" i="19"/>
  <c r="J7" i="19"/>
  <c r="U7" i="19"/>
  <c r="N16" i="18"/>
  <c r="F16" i="18"/>
  <c r="C16" i="18"/>
  <c r="S11" i="18"/>
  <c r="R11" i="18"/>
  <c r="Q11" i="18"/>
  <c r="P11" i="18"/>
  <c r="N11" i="18"/>
  <c r="M11" i="18"/>
  <c r="L11" i="18"/>
  <c r="K11" i="18"/>
  <c r="I11" i="18"/>
  <c r="H11" i="18"/>
  <c r="F11" i="18"/>
  <c r="E11" i="18"/>
  <c r="C11" i="18"/>
  <c r="D13" i="29"/>
  <c r="J13" i="29"/>
  <c r="T13" i="29"/>
  <c r="G13" i="29"/>
  <c r="O13" i="29"/>
  <c r="G13" i="28"/>
  <c r="O13" i="28"/>
  <c r="U13" i="28"/>
  <c r="D13" i="28"/>
  <c r="J13" i="28"/>
  <c r="T13" i="28"/>
  <c r="D13" i="27"/>
  <c r="J13" i="27"/>
  <c r="T13" i="27"/>
  <c r="G13" i="27"/>
  <c r="O13" i="27"/>
  <c r="U13" i="27"/>
  <c r="D13" i="26"/>
  <c r="J13" i="26"/>
  <c r="T13" i="26"/>
  <c r="G13" i="26"/>
  <c r="O13" i="26"/>
  <c r="U13" i="26"/>
  <c r="D13" i="25"/>
  <c r="J13" i="25"/>
  <c r="T13" i="25"/>
  <c r="G13" i="25"/>
  <c r="O13" i="25"/>
  <c r="U13" i="25"/>
  <c r="D13" i="24"/>
  <c r="J13" i="24"/>
  <c r="T13" i="24"/>
  <c r="G13" i="24"/>
  <c r="O13" i="24"/>
  <c r="U13" i="24"/>
  <c r="D13" i="23"/>
  <c r="J13" i="23"/>
  <c r="T13" i="23"/>
  <c r="G13" i="23"/>
  <c r="O13" i="23"/>
  <c r="U13" i="23"/>
  <c r="D13" i="22"/>
  <c r="J13" i="22"/>
  <c r="T13" i="22"/>
  <c r="G13" i="22"/>
  <c r="O13" i="22"/>
  <c r="U13" i="22"/>
  <c r="D13" i="21"/>
  <c r="T13" i="21"/>
  <c r="J14" i="21"/>
  <c r="G13" i="21"/>
  <c r="O13" i="21"/>
  <c r="U13" i="21"/>
  <c r="D13" i="20"/>
  <c r="J13" i="20"/>
  <c r="T13" i="20"/>
  <c r="G13" i="20"/>
  <c r="O13" i="20"/>
  <c r="U13" i="20"/>
  <c r="D13" i="19"/>
  <c r="J13" i="19"/>
  <c r="T13" i="19"/>
  <c r="G13" i="19"/>
  <c r="O13" i="19"/>
  <c r="U13" i="19"/>
  <c r="U5" i="17"/>
  <c r="I16" i="18"/>
  <c r="H16" i="18"/>
  <c r="T15" i="18"/>
  <c r="O15" i="18"/>
  <c r="J15" i="18"/>
  <c r="D15" i="18"/>
  <c r="T12" i="18"/>
  <c r="O12" i="18"/>
  <c r="J12" i="18"/>
  <c r="G12" i="18"/>
  <c r="D12" i="18"/>
  <c r="U10" i="18"/>
  <c r="T10" i="18"/>
  <c r="O10" i="18"/>
  <c r="J10" i="18"/>
  <c r="U9" i="18"/>
  <c r="T9" i="18"/>
  <c r="O9" i="18"/>
  <c r="J9" i="18"/>
  <c r="G9" i="18"/>
  <c r="D9" i="18"/>
  <c r="T8" i="18"/>
  <c r="O8" i="18"/>
  <c r="J8" i="18"/>
  <c r="G8" i="18"/>
  <c r="D8" i="18"/>
  <c r="S7" i="18"/>
  <c r="R7" i="18"/>
  <c r="Q7" i="18"/>
  <c r="P7" i="18"/>
  <c r="N7" i="18"/>
  <c r="M7" i="18"/>
  <c r="L7" i="18"/>
  <c r="K7" i="18"/>
  <c r="I7" i="18"/>
  <c r="H7" i="18"/>
  <c r="F7" i="18"/>
  <c r="E7" i="18"/>
  <c r="C7" i="18"/>
  <c r="B7" i="18"/>
  <c r="U6" i="18"/>
  <c r="T6" i="18"/>
  <c r="O6" i="18"/>
  <c r="O7" i="18" s="1"/>
  <c r="J6" i="18"/>
  <c r="G6" i="18"/>
  <c r="D6" i="18"/>
  <c r="T5" i="18"/>
  <c r="J5" i="18"/>
  <c r="G5" i="18"/>
  <c r="D5" i="18"/>
  <c r="U4" i="18"/>
  <c r="T4" i="18"/>
  <c r="O4" i="18"/>
  <c r="J4" i="18"/>
  <c r="G4" i="18"/>
  <c r="D4" i="18"/>
  <c r="G15" i="9"/>
  <c r="J10" i="9"/>
  <c r="O9" i="9"/>
  <c r="G9" i="9"/>
  <c r="U15" i="17"/>
  <c r="T15" i="17"/>
  <c r="O15" i="17"/>
  <c r="J15" i="17"/>
  <c r="D15" i="17"/>
  <c r="S14" i="17"/>
  <c r="R14" i="17"/>
  <c r="Q14" i="17"/>
  <c r="P14" i="17"/>
  <c r="N14" i="17"/>
  <c r="M14" i="17"/>
  <c r="L14" i="17"/>
  <c r="K14" i="17"/>
  <c r="I14" i="17"/>
  <c r="H14" i="17"/>
  <c r="F14" i="17"/>
  <c r="E14" i="17"/>
  <c r="C14" i="17"/>
  <c r="B14" i="17"/>
  <c r="S13" i="17"/>
  <c r="R13" i="17"/>
  <c r="Q13" i="17"/>
  <c r="P13" i="17"/>
  <c r="N13" i="17"/>
  <c r="M13" i="17"/>
  <c r="L13" i="17"/>
  <c r="K13" i="17"/>
  <c r="I13" i="17"/>
  <c r="H13" i="17"/>
  <c r="F13" i="17"/>
  <c r="E13" i="17"/>
  <c r="C13" i="17"/>
  <c r="B13" i="17"/>
  <c r="U12" i="17"/>
  <c r="T12" i="17"/>
  <c r="T14" i="17" s="1"/>
  <c r="O12" i="17"/>
  <c r="J12" i="17"/>
  <c r="J14" i="17" s="1"/>
  <c r="G12" i="17"/>
  <c r="G14" i="17" s="1"/>
  <c r="D12" i="17"/>
  <c r="D14" i="17" s="1"/>
  <c r="U10" i="17"/>
  <c r="T10" i="17"/>
  <c r="O10" i="17"/>
  <c r="J10" i="17"/>
  <c r="U9" i="17"/>
  <c r="T9" i="17"/>
  <c r="O9" i="17"/>
  <c r="J9" i="17"/>
  <c r="G9" i="17"/>
  <c r="D9" i="17"/>
  <c r="U8" i="17"/>
  <c r="T8" i="17"/>
  <c r="O8" i="17"/>
  <c r="J8" i="17"/>
  <c r="G8" i="17"/>
  <c r="D8" i="17"/>
  <c r="S7" i="17"/>
  <c r="R7" i="17"/>
  <c r="Q7" i="17"/>
  <c r="P7" i="17"/>
  <c r="N7" i="17"/>
  <c r="M7" i="17"/>
  <c r="L7" i="17"/>
  <c r="K7" i="17"/>
  <c r="I7" i="17"/>
  <c r="H7" i="17"/>
  <c r="F7" i="17"/>
  <c r="E7" i="17"/>
  <c r="C7" i="17"/>
  <c r="B7" i="17"/>
  <c r="U6" i="17"/>
  <c r="T6" i="17"/>
  <c r="O6" i="17"/>
  <c r="O7" i="17" s="1"/>
  <c r="J6" i="17"/>
  <c r="G6" i="17"/>
  <c r="D6" i="17"/>
  <c r="T5" i="17"/>
  <c r="J5" i="17"/>
  <c r="G5" i="17"/>
  <c r="D5" i="17"/>
  <c r="U4" i="17"/>
  <c r="T4" i="17"/>
  <c r="O4" i="17"/>
  <c r="J4" i="17"/>
  <c r="G4" i="17"/>
  <c r="D4" i="17"/>
  <c r="U15" i="9"/>
  <c r="T15" i="9"/>
  <c r="O15" i="9"/>
  <c r="J15" i="9"/>
  <c r="D15" i="9"/>
  <c r="S14" i="9"/>
  <c r="R14" i="9"/>
  <c r="Q14" i="9"/>
  <c r="P14" i="9"/>
  <c r="N14" i="9"/>
  <c r="M14" i="9"/>
  <c r="L14" i="9"/>
  <c r="K14" i="9"/>
  <c r="I14" i="9"/>
  <c r="H14" i="9"/>
  <c r="F14" i="9"/>
  <c r="E14" i="9"/>
  <c r="C14" i="9"/>
  <c r="B14" i="9"/>
  <c r="S13" i="9"/>
  <c r="R13" i="9"/>
  <c r="Q13" i="9"/>
  <c r="P13" i="9"/>
  <c r="N13" i="9"/>
  <c r="M13" i="9"/>
  <c r="L13" i="9"/>
  <c r="K13" i="9"/>
  <c r="I13" i="9"/>
  <c r="H13" i="9"/>
  <c r="F13" i="9"/>
  <c r="E13" i="9"/>
  <c r="C13" i="9"/>
  <c r="B13" i="9"/>
  <c r="U12" i="9"/>
  <c r="T12" i="9"/>
  <c r="T14" i="9" s="1"/>
  <c r="O12" i="9"/>
  <c r="O14" i="9" s="1"/>
  <c r="J12" i="9"/>
  <c r="J14" i="9" s="1"/>
  <c r="G12" i="9"/>
  <c r="G14" i="9" s="1"/>
  <c r="D12" i="9"/>
  <c r="D14" i="9" s="1"/>
  <c r="U10" i="9"/>
  <c r="T10" i="9"/>
  <c r="O10" i="9"/>
  <c r="U9" i="9"/>
  <c r="T9" i="9"/>
  <c r="J9" i="9"/>
  <c r="D9" i="9"/>
  <c r="U8" i="9"/>
  <c r="T8" i="9"/>
  <c r="O8" i="9"/>
  <c r="O11" i="9" s="1"/>
  <c r="J8" i="9"/>
  <c r="G8" i="9"/>
  <c r="G11" i="9" s="1"/>
  <c r="D8" i="9"/>
  <c r="S7" i="9"/>
  <c r="R7" i="9"/>
  <c r="Q7" i="9"/>
  <c r="P7" i="9"/>
  <c r="N7" i="9"/>
  <c r="M7" i="9"/>
  <c r="L7" i="9"/>
  <c r="K7" i="9"/>
  <c r="I7" i="9"/>
  <c r="H7" i="9"/>
  <c r="F7" i="9"/>
  <c r="E7" i="9"/>
  <c r="G7" i="9" s="1"/>
  <c r="C7" i="9"/>
  <c r="B7" i="9"/>
  <c r="U6" i="9"/>
  <c r="T6" i="9"/>
  <c r="O6" i="9"/>
  <c r="O7" i="9" s="1"/>
  <c r="J6" i="9"/>
  <c r="G6" i="9"/>
  <c r="D6" i="9"/>
  <c r="U5" i="9"/>
  <c r="T5" i="9"/>
  <c r="T7" i="9" s="1"/>
  <c r="J5" i="9"/>
  <c r="G5" i="9"/>
  <c r="D5" i="9"/>
  <c r="U4" i="9"/>
  <c r="T4" i="9"/>
  <c r="O4" i="9"/>
  <c r="J4" i="9"/>
  <c r="G4" i="9"/>
  <c r="D4" i="9"/>
  <c r="O14" i="17" l="1"/>
  <c r="D13" i="18"/>
  <c r="D14" i="18"/>
  <c r="G16" i="18"/>
  <c r="G14" i="18"/>
  <c r="G13" i="18"/>
  <c r="U14" i="17"/>
  <c r="O14" i="18"/>
  <c r="O13" i="18"/>
  <c r="D11" i="9"/>
  <c r="T14" i="18"/>
  <c r="T13" i="18"/>
  <c r="J11" i="9"/>
  <c r="U14" i="9"/>
  <c r="T11" i="9"/>
  <c r="U11" i="9"/>
  <c r="U14" i="18"/>
  <c r="U13" i="18"/>
  <c r="J14" i="18"/>
  <c r="J13" i="18"/>
  <c r="D16" i="18"/>
  <c r="U5" i="18"/>
  <c r="U7" i="18" s="1"/>
  <c r="T16" i="18"/>
  <c r="U15" i="18"/>
  <c r="U16" i="18" s="1"/>
  <c r="O16" i="18"/>
  <c r="T11" i="18"/>
  <c r="T11" i="17"/>
  <c r="O11" i="17"/>
  <c r="O11" i="18"/>
  <c r="J11" i="18"/>
  <c r="J11" i="17"/>
  <c r="G11" i="18"/>
  <c r="G11" i="17"/>
  <c r="D11" i="17"/>
  <c r="U11" i="18"/>
  <c r="U11" i="17"/>
  <c r="D11" i="18"/>
  <c r="T7" i="17"/>
  <c r="G7" i="18"/>
  <c r="D7" i="17"/>
  <c r="U7" i="17"/>
  <c r="J7" i="17"/>
  <c r="G7" i="17"/>
  <c r="D7" i="18"/>
  <c r="T7" i="18"/>
  <c r="J16" i="18"/>
  <c r="J7" i="18"/>
  <c r="U7" i="9"/>
  <c r="G13" i="17"/>
  <c r="O13" i="17"/>
  <c r="U13" i="17"/>
  <c r="D13" i="17"/>
  <c r="J13" i="17"/>
  <c r="T13" i="17"/>
  <c r="J7" i="9"/>
  <c r="D7" i="9"/>
  <c r="D13" i="9"/>
  <c r="J13" i="9"/>
  <c r="T13" i="9"/>
  <c r="G13" i="9"/>
  <c r="O13" i="9"/>
  <c r="U13" i="9"/>
</calcChain>
</file>

<file path=xl/sharedStrings.xml><?xml version="1.0" encoding="utf-8"?>
<sst xmlns="http://schemas.openxmlformats.org/spreadsheetml/2006/main" count="495" uniqueCount="50">
  <si>
    <t>Transfert d'une autre unité</t>
  </si>
  <si>
    <t>Décès</t>
  </si>
  <si>
    <t>Jours d'hospitalisation</t>
  </si>
  <si>
    <t>Durée moyenne de séjour</t>
  </si>
  <si>
    <t>Total</t>
  </si>
  <si>
    <t>Transfert vers une autre unité</t>
  </si>
  <si>
    <t>Total mouvements</t>
  </si>
  <si>
    <t xml:space="preserve">Total mouvements </t>
  </si>
  <si>
    <t xml:space="preserve">Jours présences 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</si>
  <si>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</si>
  <si>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</si>
  <si>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</si>
  <si>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</si>
  <si>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</si>
  <si>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</si>
  <si>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</si>
  <si>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</si>
  <si>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</si>
  <si>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</si>
  <si>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</si>
  <si>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</si>
  <si>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H3</t>
  </si>
  <si>
    <t>H4</t>
  </si>
  <si>
    <t>Nombre de lits dressés</t>
  </si>
  <si>
    <t>% d'occupation  lits dressés</t>
  </si>
  <si>
    <t>Grand Total</t>
  </si>
  <si>
    <t>Tableau des unités</t>
  </si>
  <si>
    <t>ADMISSIONS</t>
  </si>
  <si>
    <t>DÉPARTS</t>
  </si>
  <si>
    <t>Moyenne de patients par jour  (28 jours)</t>
  </si>
  <si>
    <t>Période 1        2018-2019</t>
  </si>
  <si>
    <t>Période 2        2018-2019</t>
  </si>
  <si>
    <t>Période  3       2018-2019</t>
  </si>
  <si>
    <t>Période  4       2018-2019</t>
  </si>
  <si>
    <t>Période   5      2018-2019</t>
  </si>
  <si>
    <t>Période 6         2018-2019</t>
  </si>
  <si>
    <t>Période  7       2018-2019</t>
  </si>
  <si>
    <t>Période 8         2018-2019</t>
  </si>
  <si>
    <t>Période  9       2018-2019</t>
  </si>
  <si>
    <t>Période  10       2018-2019</t>
  </si>
  <si>
    <t>Période  11       2018-2019</t>
  </si>
  <si>
    <t>Période  12       2018-2019</t>
  </si>
  <si>
    <t>Période  13       2018-2019</t>
  </si>
  <si>
    <t>Annuel                      2018-2019</t>
  </si>
  <si>
    <t>en rouge: suite à l'analyse du dossier, correctif apporté au dossier ce qui a eu un impact sur la donnée.</t>
  </si>
  <si>
    <r>
      <t>% d'occupation  lits dressés</t>
    </r>
    <r>
      <rPr>
        <b/>
        <sz val="8"/>
        <color theme="1"/>
        <rFont val="Arial Narrow"/>
        <family val="2"/>
      </rPr>
      <t xml:space="preserve"> </t>
    </r>
    <r>
      <rPr>
        <b/>
        <sz val="8"/>
        <color rgb="FFFF0000"/>
        <rFont val="Arial Narrow"/>
        <family val="2"/>
      </rPr>
      <t>(NB total  jours)</t>
    </r>
  </si>
  <si>
    <r>
      <t>Moyenne de patients par jour</t>
    </r>
    <r>
      <rPr>
        <b/>
        <sz val="8"/>
        <color theme="1"/>
        <rFont val="Arial Narrow"/>
        <family val="2"/>
      </rPr>
      <t xml:space="preserve"> </t>
    </r>
    <r>
      <rPr>
        <b/>
        <sz val="8"/>
        <color rgb="FFFF0000"/>
        <rFont val="Arial Narrow"/>
        <family val="2"/>
      </rPr>
      <t>(NB total  jours)</t>
    </r>
  </si>
  <si>
    <t>Veuillez noter que des corrections ont été apportées à la période 8 suite à une erreur d'entrées de données découverte plus tard.  Les corrections sont en rouge.</t>
  </si>
  <si>
    <t>403+</t>
  </si>
  <si>
    <t>408+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</si>
</sst>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 Narrow"/>
      <family val="2"/>
    </font>
    <font>
      <sz val="9"/>
      <color rgb="FFFF0000"/>
      <name val="Arial"/>
      <family val="2"/>
    </font>
    <font>
      <b/>
      <sz val="9"/>
      <color theme="1"/>
      <name val="Arial Black"/>
      <family val="2"/>
    </font>
    <font>
      <b/>
      <sz val="9"/>
      <name val="Arial Black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Black"/>
      <family val="2"/>
    </font>
    <font>
      <b/>
      <sz val="10"/>
      <name val="Arial Black"/>
      <family val="2"/>
    </font>
    <font>
      <b/>
      <sz val="10"/>
      <color rgb="FF7030A0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sz val="10"/>
      <name val="Arial"/>
      <family val="2"/>
    </font>
    <font>
      <b/>
      <sz val="8"/>
      <color theme="1"/>
      <name val="Arial Narrow"/>
      <family val="2"/>
    </font>
    <font>
      <b/>
      <sz val="8"/>
      <color rgb="FFFF0000"/>
      <name val="Arial Narrow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wrapText="1"/>
    </xf>
    <xf numFmtId="0" fontId="3" fillId="2" borderId="19" xfId="0" applyNumberFormat="1" applyFont="1" applyFill="1" applyBorder="1" applyAlignment="1">
      <alignment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" fillId="2" borderId="21" xfId="0" applyFont="1" applyFill="1" applyBorder="1" applyAlignment="1">
      <alignment wrapText="1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3" fillId="2" borderId="25" xfId="0" applyFont="1" applyFill="1" applyBorder="1" applyAlignment="1">
      <alignment wrapText="1"/>
    </xf>
    <xf numFmtId="0" fontId="10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3" borderId="2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0" fillId="3" borderId="3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1" fontId="10" fillId="3" borderId="4" xfId="0" applyNumberFormat="1" applyFont="1" applyFill="1" applyBorder="1" applyAlignment="1">
      <alignment horizontal="center"/>
    </xf>
    <xf numFmtId="1" fontId="10" fillId="2" borderId="3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10" fillId="2" borderId="4" xfId="0" applyNumberFormat="1" applyFont="1" applyFill="1" applyBorder="1" applyAlignment="1">
      <alignment horizontal="center"/>
    </xf>
    <xf numFmtId="1" fontId="10" fillId="2" borderId="15" xfId="0" applyNumberFormat="1" applyFont="1" applyFill="1" applyBorder="1" applyAlignment="1">
      <alignment horizontal="center"/>
    </xf>
    <xf numFmtId="164" fontId="10" fillId="3" borderId="3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10" fillId="3" borderId="4" xfId="0" applyNumberFormat="1" applyFont="1" applyFill="1" applyBorder="1" applyAlignment="1">
      <alignment horizontal="center"/>
    </xf>
    <xf numFmtId="164" fontId="10" fillId="3" borderId="15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wrapText="1"/>
    </xf>
    <xf numFmtId="164" fontId="10" fillId="3" borderId="5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wrapText="1"/>
    </xf>
    <xf numFmtId="0" fontId="10" fillId="3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7" fillId="4" borderId="8" xfId="0" applyFont="1" applyFill="1" applyBorder="1" applyAlignment="1">
      <alignment wrapText="1"/>
    </xf>
    <xf numFmtId="0" fontId="7" fillId="4" borderId="17" xfId="0" applyFont="1" applyFill="1" applyBorder="1" applyAlignment="1">
      <alignment wrapText="1"/>
    </xf>
    <xf numFmtId="0" fontId="11" fillId="2" borderId="11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right" wrapText="1"/>
    </xf>
    <xf numFmtId="0" fontId="3" fillId="2" borderId="31" xfId="0" applyFont="1" applyFill="1" applyBorder="1" applyAlignment="1">
      <alignment wrapText="1"/>
    </xf>
    <xf numFmtId="0" fontId="5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1" fontId="10" fillId="2" borderId="35" xfId="0" applyNumberFormat="1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41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1" fontId="10" fillId="3" borderId="40" xfId="0" applyNumberFormat="1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1" fontId="10" fillId="2" borderId="45" xfId="0" applyNumberFormat="1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6" fillId="3" borderId="49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wrapText="1"/>
    </xf>
    <xf numFmtId="0" fontId="5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wrapText="1"/>
    </xf>
    <xf numFmtId="0" fontId="3" fillId="2" borderId="29" xfId="0" applyFont="1" applyFill="1" applyBorder="1" applyAlignment="1">
      <alignment wrapText="1"/>
    </xf>
    <xf numFmtId="0" fontId="3" fillId="2" borderId="15" xfId="0" applyNumberFormat="1" applyFont="1" applyFill="1" applyBorder="1" applyAlignment="1">
      <alignment wrapText="1"/>
    </xf>
    <xf numFmtId="0" fontId="3" fillId="2" borderId="15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0" fontId="11" fillId="2" borderId="15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164" fontId="10" fillId="2" borderId="35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64" fontId="10" fillId="2" borderId="4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1" fontId="12" fillId="2" borderId="15" xfId="0" applyNumberFormat="1" applyFont="1" applyFill="1" applyBorder="1" applyAlignment="1">
      <alignment horizontal="center"/>
    </xf>
    <xf numFmtId="164" fontId="12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6" fillId="3" borderId="3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8" fillId="3" borderId="15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1" fontId="16" fillId="3" borderId="3" xfId="0" applyNumberFormat="1" applyFont="1" applyFill="1" applyBorder="1" applyAlignment="1">
      <alignment horizontal="center"/>
    </xf>
    <xf numFmtId="1" fontId="16" fillId="3" borderId="1" xfId="0" applyNumberFormat="1" applyFont="1" applyFill="1" applyBorder="1" applyAlignment="1">
      <alignment horizontal="center"/>
    </xf>
    <xf numFmtId="1" fontId="16" fillId="3" borderId="4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164" fontId="16" fillId="3" borderId="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16" fillId="3" borderId="15" xfId="0" applyNumberFormat="1" applyFont="1" applyFill="1" applyBorder="1" applyAlignment="1">
      <alignment horizontal="center"/>
    </xf>
    <xf numFmtId="164" fontId="16" fillId="3" borderId="5" xfId="0" applyNumberFormat="1" applyFont="1" applyFill="1" applyBorder="1" applyAlignment="1">
      <alignment horizontal="center"/>
    </xf>
    <xf numFmtId="164" fontId="16" fillId="3" borderId="2" xfId="0" applyNumberFormat="1" applyFont="1" applyFill="1" applyBorder="1" applyAlignment="1">
      <alignment horizontal="center"/>
    </xf>
    <xf numFmtId="164" fontId="16" fillId="3" borderId="6" xfId="0" applyNumberFormat="1" applyFont="1" applyFill="1" applyBorder="1" applyAlignment="1">
      <alignment horizontal="center"/>
    </xf>
    <xf numFmtId="164" fontId="16" fillId="2" borderId="5" xfId="0" applyNumberFormat="1" applyFont="1" applyFill="1" applyBorder="1" applyAlignment="1">
      <alignment horizontal="center"/>
    </xf>
    <xf numFmtId="164" fontId="16" fillId="2" borderId="2" xfId="0" applyNumberFormat="1" applyFont="1" applyFill="1" applyBorder="1" applyAlignment="1">
      <alignment horizontal="center"/>
    </xf>
    <xf numFmtId="164" fontId="16" fillId="2" borderId="6" xfId="0" applyNumberFormat="1" applyFont="1" applyFill="1" applyBorder="1" applyAlignment="1">
      <alignment horizontal="center"/>
    </xf>
    <xf numFmtId="164" fontId="16" fillId="2" borderId="16" xfId="0" applyNumberFormat="1" applyFont="1" applyFill="1" applyBorder="1" applyAlignment="1">
      <alignment horizontal="center"/>
    </xf>
    <xf numFmtId="164" fontId="16" fillId="3" borderId="16" xfId="0" applyNumberFormat="1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 wrapText="1"/>
    </xf>
    <xf numFmtId="0" fontId="16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6" fillId="2" borderId="23" xfId="0" applyFont="1" applyFill="1" applyBorder="1" applyAlignment="1">
      <alignment horizontal="center"/>
    </xf>
    <xf numFmtId="0" fontId="16" fillId="2" borderId="24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4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29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11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44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/>
    </xf>
    <xf numFmtId="0" fontId="16" fillId="3" borderId="28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8" xfId="0" applyFont="1" applyFill="1" applyBorder="1" applyAlignment="1">
      <alignment horizontal="center"/>
    </xf>
    <xf numFmtId="0" fontId="18" fillId="3" borderId="26" xfId="0" applyFont="1" applyFill="1" applyBorder="1" applyAlignment="1">
      <alignment horizontal="center"/>
    </xf>
    <xf numFmtId="0" fontId="18" fillId="3" borderId="27" xfId="0" applyFont="1" applyFill="1" applyBorder="1" applyAlignment="1">
      <alignment horizontal="center"/>
    </xf>
    <xf numFmtId="0" fontId="18" fillId="2" borderId="29" xfId="0" applyFont="1" applyFill="1" applyBorder="1" applyAlignment="1">
      <alignment horizontal="center"/>
    </xf>
    <xf numFmtId="0" fontId="18" fillId="2" borderId="46" xfId="0" applyFont="1" applyFill="1" applyBorder="1" applyAlignment="1">
      <alignment horizontal="center"/>
    </xf>
    <xf numFmtId="0" fontId="18" fillId="3" borderId="45" xfId="0" applyFont="1" applyFill="1" applyBorder="1" applyAlignment="1">
      <alignment horizontal="center"/>
    </xf>
    <xf numFmtId="1" fontId="16" fillId="2" borderId="45" xfId="0" applyNumberFormat="1" applyFont="1" applyFill="1" applyBorder="1" applyAlignment="1">
      <alignment horizontal="center"/>
    </xf>
    <xf numFmtId="164" fontId="16" fillId="3" borderId="45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2" borderId="45" xfId="0" applyFont="1" applyFill="1" applyBorder="1" applyAlignment="1">
      <alignment horizontal="center"/>
    </xf>
    <xf numFmtId="0" fontId="18" fillId="2" borderId="45" xfId="0" applyFont="1" applyFill="1" applyBorder="1" applyAlignment="1">
      <alignment horizontal="center"/>
    </xf>
    <xf numFmtId="0" fontId="16" fillId="2" borderId="52" xfId="0" applyFont="1" applyFill="1" applyBorder="1" applyAlignment="1">
      <alignment horizontal="center"/>
    </xf>
    <xf numFmtId="0" fontId="18" fillId="3" borderId="52" xfId="0" applyFont="1" applyFill="1" applyBorder="1" applyAlignment="1">
      <alignment horizontal="center"/>
    </xf>
    <xf numFmtId="1" fontId="16" fillId="2" borderId="52" xfId="0" applyNumberFormat="1" applyFont="1" applyFill="1" applyBorder="1" applyAlignment="1">
      <alignment horizontal="center"/>
    </xf>
    <xf numFmtId="164" fontId="16" fillId="2" borderId="52" xfId="0" applyNumberFormat="1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44" xfId="0" applyFont="1" applyFill="1" applyBorder="1" applyAlignment="1">
      <alignment horizontal="center"/>
    </xf>
    <xf numFmtId="0" fontId="16" fillId="2" borderId="51" xfId="0" applyFont="1" applyFill="1" applyBorder="1" applyAlignment="1">
      <alignment horizontal="center"/>
    </xf>
    <xf numFmtId="0" fontId="11" fillId="3" borderId="35" xfId="0" applyFont="1" applyFill="1" applyBorder="1" applyAlignment="1">
      <alignment horizontal="center"/>
    </xf>
    <xf numFmtId="164" fontId="10" fillId="3" borderId="35" xfId="0" applyNumberFormat="1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1" fontId="10" fillId="2" borderId="40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1" fillId="3" borderId="45" xfId="0" applyFont="1" applyFill="1" applyBorder="1" applyAlignment="1">
      <alignment horizontal="center"/>
    </xf>
    <xf numFmtId="164" fontId="10" fillId="3" borderId="45" xfId="0" applyNumberFormat="1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12" fillId="2" borderId="35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64" fontId="12" fillId="3" borderId="35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" fontId="12" fillId="2" borderId="4" xfId="0" applyNumberFormat="1" applyFont="1" applyFill="1" applyBorder="1" applyAlignment="1">
      <alignment horizontal="center"/>
    </xf>
    <xf numFmtId="164" fontId="12" fillId="3" borderId="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5" fillId="3" borderId="3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1" fillId="3" borderId="36" xfId="0" applyFont="1" applyFill="1" applyBorder="1" applyAlignment="1">
      <alignment horizontal="center"/>
    </xf>
    <xf numFmtId="1" fontId="10" fillId="3" borderId="35" xfId="0" applyNumberFormat="1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3" borderId="52" xfId="0" applyFont="1" applyFill="1" applyBorder="1" applyAlignment="1">
      <alignment horizontal="center"/>
    </xf>
    <xf numFmtId="1" fontId="10" fillId="2" borderId="52" xfId="0" applyNumberFormat="1" applyFont="1" applyFill="1" applyBorder="1" applyAlignment="1">
      <alignment horizontal="center"/>
    </xf>
    <xf numFmtId="164" fontId="10" fillId="3" borderId="52" xfId="0" applyNumberFormat="1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1" fontId="16" fillId="3" borderId="15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6" fillId="3" borderId="55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1" fontId="10" fillId="2" borderId="19" xfId="0" applyNumberFormat="1" applyFont="1" applyFill="1" applyBorder="1" applyAlignment="1">
      <alignment horizontal="center"/>
    </xf>
    <xf numFmtId="164" fontId="10" fillId="3" borderId="19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6" fillId="2" borderId="56" xfId="0" applyFont="1" applyFill="1" applyBorder="1" applyAlignment="1">
      <alignment horizontal="center" wrapText="1"/>
    </xf>
    <xf numFmtId="0" fontId="13" fillId="4" borderId="17" xfId="0" applyFont="1" applyFill="1" applyBorder="1" applyAlignment="1">
      <alignment wrapText="1"/>
    </xf>
    <xf numFmtId="0" fontId="14" fillId="2" borderId="18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0" fontId="14" fillId="3" borderId="48" xfId="0" applyFont="1" applyFill="1" applyBorder="1" applyAlignment="1">
      <alignment horizontal="center"/>
    </xf>
    <xf numFmtId="0" fontId="15" fillId="3" borderId="49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5" fillId="2" borderId="49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4" fillId="2" borderId="56" xfId="0" applyFont="1" applyFill="1" applyBorder="1" applyAlignment="1">
      <alignment horizontal="center"/>
    </xf>
    <xf numFmtId="0" fontId="14" fillId="3" borderId="56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164" fontId="10" fillId="5" borderId="3" xfId="0" applyNumberFormat="1" applyFont="1" applyFill="1" applyBorder="1" applyAlignment="1">
      <alignment horizontal="center"/>
    </xf>
    <xf numFmtId="164" fontId="10" fillId="5" borderId="40" xfId="0" applyNumberFormat="1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2" fillId="2" borderId="0" xfId="0" applyFont="1" applyFill="1" applyAlignment="1">
      <alignment wrapText="1"/>
    </xf>
    <xf numFmtId="0" fontId="2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99"/>
      <color rgb="FF99FF66"/>
      <color rgb="FFB6A8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opLeftCell="A3" zoomScale="165" workbookViewId="0">
      <selection activeCell="B16" sqref="B16:U16"/>
    </sheetView>
  </sheetViews>
  <sheetFormatPr baseColWidth="10" defaultRowHeight="33" customHeight="1" x14ac:dyDescent="0.15"/>
  <cols>
    <col min="1" max="1" width="16.83203125" style="5" customWidth="1"/>
    <col min="2" max="3" width="6.6640625" style="4" customWidth="1"/>
    <col min="4" max="4" width="6.6640625" style="8" customWidth="1"/>
    <col min="5" max="6" width="6.6640625" style="4" customWidth="1"/>
    <col min="7" max="7" width="6.6640625" style="8" customWidth="1"/>
    <col min="8" max="9" width="6.6640625" style="4" customWidth="1"/>
    <col min="10" max="10" width="6.6640625" style="8" customWidth="1"/>
    <col min="11" max="14" width="6.6640625" style="4" customWidth="1"/>
    <col min="15" max="15" width="6.6640625" style="8" customWidth="1"/>
    <col min="16" max="19" width="6.6640625" style="4" customWidth="1"/>
    <col min="20" max="20" width="6.6640625" style="9" customWidth="1"/>
    <col min="21" max="21" width="6.66406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1.7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6" customHeight="1" thickBot="1" x14ac:dyDescent="0.3">
      <c r="A3" s="85" t="s">
        <v>30</v>
      </c>
      <c r="B3" s="11" t="s">
        <v>9</v>
      </c>
      <c r="C3" s="11" t="s">
        <v>10</v>
      </c>
      <c r="D3" s="81" t="s">
        <v>4</v>
      </c>
      <c r="E3" s="13" t="s">
        <v>11</v>
      </c>
      <c r="F3" s="13" t="s">
        <v>12</v>
      </c>
      <c r="G3" s="82" t="s">
        <v>4</v>
      </c>
      <c r="H3" s="11" t="s">
        <v>13</v>
      </c>
      <c r="I3" s="11" t="s">
        <v>14</v>
      </c>
      <c r="J3" s="81" t="s">
        <v>4</v>
      </c>
      <c r="K3" s="13" t="s">
        <v>15</v>
      </c>
      <c r="L3" s="13" t="s">
        <v>16</v>
      </c>
      <c r="M3" s="11" t="s">
        <v>17</v>
      </c>
      <c r="N3" s="11" t="s">
        <v>18</v>
      </c>
      <c r="O3" s="81" t="s">
        <v>4</v>
      </c>
      <c r="P3" s="13" t="s">
        <v>19</v>
      </c>
      <c r="Q3" s="13" t="s">
        <v>20</v>
      </c>
      <c r="R3" s="11" t="s">
        <v>21</v>
      </c>
      <c r="S3" s="11" t="s">
        <v>22</v>
      </c>
      <c r="T3" s="81" t="s">
        <v>4</v>
      </c>
      <c r="U3" s="83" t="s">
        <v>25</v>
      </c>
      <c r="V3" s="3"/>
    </row>
    <row r="4" spans="1:22" ht="30.75" customHeight="1" thickBot="1" x14ac:dyDescent="0.2">
      <c r="A4" s="78" t="s">
        <v>23</v>
      </c>
      <c r="B4" s="27">
        <v>21</v>
      </c>
      <c r="C4" s="27">
        <v>21</v>
      </c>
      <c r="D4" s="27">
        <f>SUM(B4:C4)</f>
        <v>42</v>
      </c>
      <c r="E4" s="30">
        <v>21</v>
      </c>
      <c r="F4" s="30">
        <v>21</v>
      </c>
      <c r="G4" s="30">
        <f t="shared" ref="G4" si="0">SUM(E4:F4)</f>
        <v>42</v>
      </c>
      <c r="H4" s="27">
        <v>18</v>
      </c>
      <c r="I4" s="27">
        <v>18</v>
      </c>
      <c r="J4" s="27">
        <f>SUM(H4:I4)</f>
        <v>36</v>
      </c>
      <c r="K4" s="30">
        <v>21</v>
      </c>
      <c r="L4" s="30">
        <v>21</v>
      </c>
      <c r="M4" s="27">
        <v>21</v>
      </c>
      <c r="N4" s="27">
        <v>21</v>
      </c>
      <c r="O4" s="27">
        <f>SUM(M4:N4)</f>
        <v>42</v>
      </c>
      <c r="P4" s="30">
        <v>12</v>
      </c>
      <c r="Q4" s="30">
        <v>15</v>
      </c>
      <c r="R4" s="27">
        <v>18</v>
      </c>
      <c r="S4" s="27">
        <v>18</v>
      </c>
      <c r="T4" s="27">
        <f>SUM(R4:S4)</f>
        <v>36</v>
      </c>
      <c r="U4" s="30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4">
        <v>0</v>
      </c>
      <c r="C5" s="34">
        <v>0</v>
      </c>
      <c r="D5" s="79">
        <f>B5+C5</f>
        <v>0</v>
      </c>
      <c r="E5" s="37">
        <v>0</v>
      </c>
      <c r="F5" s="37">
        <v>0</v>
      </c>
      <c r="G5" s="87">
        <f>SUM(E5:F5)</f>
        <v>0</v>
      </c>
      <c r="H5" s="34">
        <v>7</v>
      </c>
      <c r="I5" s="34">
        <v>4</v>
      </c>
      <c r="J5" s="79">
        <f>H5+I5</f>
        <v>11</v>
      </c>
      <c r="K5" s="37">
        <v>0</v>
      </c>
      <c r="L5" s="37">
        <v>4</v>
      </c>
      <c r="M5" s="34">
        <v>0</v>
      </c>
      <c r="N5" s="34">
        <v>0</v>
      </c>
      <c r="O5" s="79">
        <v>0</v>
      </c>
      <c r="P5" s="37">
        <v>1</v>
      </c>
      <c r="Q5" s="37">
        <v>0</v>
      </c>
      <c r="R5" s="34">
        <v>17</v>
      </c>
      <c r="S5" s="34">
        <v>13</v>
      </c>
      <c r="T5" s="79">
        <f>R5+S5</f>
        <v>30</v>
      </c>
      <c r="U5" s="80">
        <f>SUM(B5,C5,E5,F5,H5,I5,K5,L5,M5,N5,P5,Q5,R5,S5)</f>
        <v>46</v>
      </c>
      <c r="V5" s="3"/>
    </row>
    <row r="6" spans="1:22" ht="25.5" customHeight="1" x14ac:dyDescent="0.15">
      <c r="A6" s="21" t="s">
        <v>0</v>
      </c>
      <c r="B6" s="2">
        <v>2</v>
      </c>
      <c r="C6" s="2">
        <v>0</v>
      </c>
      <c r="D6" s="76">
        <f>B6+C6</f>
        <v>2</v>
      </c>
      <c r="E6" s="1">
        <v>1</v>
      </c>
      <c r="F6" s="1">
        <v>0</v>
      </c>
      <c r="G6" s="56">
        <f>SUM(E6:F6)</f>
        <v>1</v>
      </c>
      <c r="H6" s="2">
        <v>0</v>
      </c>
      <c r="I6" s="2">
        <v>0</v>
      </c>
      <c r="J6" s="76">
        <f>H6+I6</f>
        <v>0</v>
      </c>
      <c r="K6" s="1">
        <v>0</v>
      </c>
      <c r="L6" s="1">
        <v>0</v>
      </c>
      <c r="M6" s="2">
        <v>2</v>
      </c>
      <c r="N6" s="2">
        <v>1</v>
      </c>
      <c r="O6" s="76">
        <f>M6+N6</f>
        <v>3</v>
      </c>
      <c r="P6" s="1">
        <v>0</v>
      </c>
      <c r="Q6" s="1">
        <v>0</v>
      </c>
      <c r="R6" s="2">
        <v>0</v>
      </c>
      <c r="S6" s="2">
        <v>0</v>
      </c>
      <c r="T6" s="76">
        <f>R6+S6</f>
        <v>0</v>
      </c>
      <c r="U6" s="77">
        <f>SUM(B6,C6,E6,F6,H6,I6,K6,L6,M6,N6,P6,Q6,R6,S6)</f>
        <v>6</v>
      </c>
      <c r="V6" s="3"/>
    </row>
    <row r="7" spans="1:22" ht="25.5" customHeight="1" thickBot="1" x14ac:dyDescent="0.2">
      <c r="A7" s="44" t="s">
        <v>7</v>
      </c>
      <c r="B7" s="46">
        <f>SUM(B5:B6)</f>
        <v>2</v>
      </c>
      <c r="C7" s="46">
        <f>SUM(C5:C6)</f>
        <v>0</v>
      </c>
      <c r="D7" s="46">
        <f>SUM(D5:D6)</f>
        <v>2</v>
      </c>
      <c r="E7" s="49">
        <f>SUM(E5:E6)</f>
        <v>1</v>
      </c>
      <c r="F7" s="49">
        <f>SUM(F5:F6)</f>
        <v>0</v>
      </c>
      <c r="G7" s="49">
        <f>SUM(E7:F7)</f>
        <v>1</v>
      </c>
      <c r="H7" s="52">
        <f>SUM(H5:H6)</f>
        <v>7</v>
      </c>
      <c r="I7" s="52">
        <f>SUM(I5:I6)</f>
        <v>4</v>
      </c>
      <c r="J7" s="46">
        <f t="shared" ref="J7:J12" si="1">H7+I7</f>
        <v>11</v>
      </c>
      <c r="K7" s="49">
        <f>SUM(K5:K6)</f>
        <v>0</v>
      </c>
      <c r="L7" s="49">
        <f>SUM(L5:L6)</f>
        <v>4</v>
      </c>
      <c r="M7" s="52">
        <f>SUM(M5:M6)</f>
        <v>2</v>
      </c>
      <c r="N7" s="52">
        <f>SUM(N5:N6)</f>
        <v>1</v>
      </c>
      <c r="O7" s="46">
        <f t="shared" ref="O7:U7" si="2">SUM(O5:O6)</f>
        <v>3</v>
      </c>
      <c r="P7" s="49">
        <f>SUM(P5:P6)</f>
        <v>1</v>
      </c>
      <c r="Q7" s="49">
        <f>SUM(Q5:Q6)</f>
        <v>0</v>
      </c>
      <c r="R7" s="52">
        <f>SUM(R5:R6)</f>
        <v>17</v>
      </c>
      <c r="S7" s="52">
        <f>SUM(S5:S6)</f>
        <v>13</v>
      </c>
      <c r="T7" s="46">
        <f t="shared" si="2"/>
        <v>30</v>
      </c>
      <c r="U7" s="88">
        <f t="shared" si="2"/>
        <v>52</v>
      </c>
      <c r="V7" s="3"/>
    </row>
    <row r="8" spans="1:22" ht="25.5" customHeight="1" thickTop="1" x14ac:dyDescent="0.25">
      <c r="A8" s="89" t="s">
        <v>28</v>
      </c>
      <c r="B8" s="34">
        <v>1</v>
      </c>
      <c r="C8" s="34">
        <v>0</v>
      </c>
      <c r="D8" s="79">
        <f t="shared" ref="D8:D9" si="3">B8+C8</f>
        <v>1</v>
      </c>
      <c r="E8" s="37">
        <v>0</v>
      </c>
      <c r="F8" s="37">
        <v>1</v>
      </c>
      <c r="G8" s="87">
        <f>SUM(E8:F8)</f>
        <v>1</v>
      </c>
      <c r="H8" s="34">
        <v>6</v>
      </c>
      <c r="I8" s="34">
        <v>1</v>
      </c>
      <c r="J8" s="79">
        <f t="shared" si="1"/>
        <v>7</v>
      </c>
      <c r="K8" s="37">
        <v>1</v>
      </c>
      <c r="L8" s="37">
        <v>4</v>
      </c>
      <c r="M8" s="34">
        <v>1</v>
      </c>
      <c r="N8" s="34">
        <v>1</v>
      </c>
      <c r="O8" s="79">
        <f t="shared" ref="O8:O12" si="4">M8+N8</f>
        <v>2</v>
      </c>
      <c r="P8" s="37">
        <v>0</v>
      </c>
      <c r="Q8" s="37">
        <v>0</v>
      </c>
      <c r="R8" s="34">
        <v>17</v>
      </c>
      <c r="S8" s="34">
        <v>11</v>
      </c>
      <c r="T8" s="79">
        <f t="shared" ref="T8:T12" si="5">R8+S8</f>
        <v>28</v>
      </c>
      <c r="U8" s="80">
        <f>SUM(B8,C8,E8,F8,H8,I8,K8,L8,M8,N8,P8,Q8,R8,S8)</f>
        <v>44</v>
      </c>
      <c r="V8" s="3"/>
    </row>
    <row r="9" spans="1:22" ht="25.5" customHeight="1" x14ac:dyDescent="0.15">
      <c r="A9" s="22" t="s">
        <v>5</v>
      </c>
      <c r="B9" s="2">
        <v>1</v>
      </c>
      <c r="C9" s="2">
        <v>0</v>
      </c>
      <c r="D9" s="76">
        <f t="shared" si="3"/>
        <v>1</v>
      </c>
      <c r="E9" s="1">
        <v>0</v>
      </c>
      <c r="F9" s="1">
        <v>0</v>
      </c>
      <c r="G9" s="56">
        <f>SUM(E9:F9)</f>
        <v>0</v>
      </c>
      <c r="H9" s="2">
        <v>1</v>
      </c>
      <c r="I9" s="2">
        <v>4</v>
      </c>
      <c r="J9" s="76">
        <f t="shared" si="1"/>
        <v>5</v>
      </c>
      <c r="K9" s="1">
        <v>0</v>
      </c>
      <c r="L9" s="1">
        <v>0</v>
      </c>
      <c r="M9" s="2">
        <v>0</v>
      </c>
      <c r="N9" s="2">
        <v>0</v>
      </c>
      <c r="O9" s="76">
        <f>M9+N9</f>
        <v>0</v>
      </c>
      <c r="P9" s="1">
        <v>0</v>
      </c>
      <c r="Q9" s="1">
        <v>0</v>
      </c>
      <c r="R9" s="2">
        <v>0</v>
      </c>
      <c r="S9" s="2">
        <v>0</v>
      </c>
      <c r="T9" s="76">
        <f t="shared" si="5"/>
        <v>0</v>
      </c>
      <c r="U9" s="77">
        <f>SUM(B9,C9,E9,F9,H9,I9,K9,L9,M9,N9,P9,Q9,R9,S9)</f>
        <v>6</v>
      </c>
      <c r="V9" s="3"/>
    </row>
    <row r="10" spans="1:22" ht="25.5" customHeight="1" x14ac:dyDescent="0.15">
      <c r="A10" s="90" t="s">
        <v>1</v>
      </c>
      <c r="B10" s="2">
        <v>0</v>
      </c>
      <c r="C10" s="2">
        <v>0</v>
      </c>
      <c r="D10" s="76">
        <v>0</v>
      </c>
      <c r="E10" s="1">
        <v>0</v>
      </c>
      <c r="F10" s="1">
        <v>0</v>
      </c>
      <c r="G10" s="56">
        <v>0</v>
      </c>
      <c r="H10" s="2">
        <v>0</v>
      </c>
      <c r="I10" s="2">
        <v>0</v>
      </c>
      <c r="J10" s="76">
        <f t="shared" si="1"/>
        <v>0</v>
      </c>
      <c r="K10" s="1">
        <v>0</v>
      </c>
      <c r="L10" s="1">
        <v>0</v>
      </c>
      <c r="M10" s="2">
        <v>0</v>
      </c>
      <c r="N10" s="2">
        <v>0</v>
      </c>
      <c r="O10" s="76">
        <f>SUM(M10:N10)</f>
        <v>0</v>
      </c>
      <c r="P10" s="1">
        <v>0</v>
      </c>
      <c r="Q10" s="1">
        <v>0</v>
      </c>
      <c r="R10" s="2">
        <v>0</v>
      </c>
      <c r="S10" s="2">
        <v>0</v>
      </c>
      <c r="T10" s="76">
        <f t="shared" si="5"/>
        <v>0</v>
      </c>
      <c r="U10" s="77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55">
        <f>SUM(B8+B9)</f>
        <v>2</v>
      </c>
      <c r="C11" s="55">
        <f t="shared" ref="C11:U11" si="6">SUM(C8+C9)</f>
        <v>0</v>
      </c>
      <c r="D11" s="55">
        <f t="shared" si="6"/>
        <v>2</v>
      </c>
      <c r="E11" s="56">
        <f t="shared" si="6"/>
        <v>0</v>
      </c>
      <c r="F11" s="56">
        <f t="shared" si="6"/>
        <v>1</v>
      </c>
      <c r="G11" s="56">
        <f t="shared" si="6"/>
        <v>1</v>
      </c>
      <c r="H11" s="55">
        <f t="shared" si="6"/>
        <v>7</v>
      </c>
      <c r="I11" s="55">
        <f t="shared" si="6"/>
        <v>5</v>
      </c>
      <c r="J11" s="55">
        <f t="shared" si="6"/>
        <v>12</v>
      </c>
      <c r="K11" s="56">
        <f t="shared" si="6"/>
        <v>1</v>
      </c>
      <c r="L11" s="56">
        <f t="shared" si="6"/>
        <v>4</v>
      </c>
      <c r="M11" s="55">
        <f t="shared" si="6"/>
        <v>1</v>
      </c>
      <c r="N11" s="55">
        <f t="shared" si="6"/>
        <v>1</v>
      </c>
      <c r="O11" s="55">
        <f t="shared" si="6"/>
        <v>2</v>
      </c>
      <c r="P11" s="56">
        <f t="shared" si="6"/>
        <v>0</v>
      </c>
      <c r="Q11" s="56">
        <f t="shared" si="6"/>
        <v>0</v>
      </c>
      <c r="R11" s="55">
        <f t="shared" si="6"/>
        <v>17</v>
      </c>
      <c r="S11" s="55">
        <f t="shared" si="6"/>
        <v>11</v>
      </c>
      <c r="T11" s="55">
        <f t="shared" si="6"/>
        <v>28</v>
      </c>
      <c r="U11" s="56">
        <f t="shared" si="6"/>
        <v>50</v>
      </c>
      <c r="V11" s="3"/>
    </row>
    <row r="12" spans="1:22" ht="25.5" customHeight="1" x14ac:dyDescent="0.15">
      <c r="A12" s="21" t="s">
        <v>8</v>
      </c>
      <c r="B12" s="2">
        <v>548</v>
      </c>
      <c r="C12" s="2">
        <v>504</v>
      </c>
      <c r="D12" s="76">
        <f>SUM(B12:C12)</f>
        <v>1052</v>
      </c>
      <c r="E12" s="1">
        <v>560</v>
      </c>
      <c r="F12" s="1">
        <v>531</v>
      </c>
      <c r="G12" s="56">
        <f>SUM(E12:F12)</f>
        <v>1091</v>
      </c>
      <c r="H12" s="2">
        <v>459</v>
      </c>
      <c r="I12" s="2">
        <v>490</v>
      </c>
      <c r="J12" s="76">
        <f t="shared" si="1"/>
        <v>949</v>
      </c>
      <c r="K12" s="1">
        <v>543</v>
      </c>
      <c r="L12" s="1">
        <v>480</v>
      </c>
      <c r="M12" s="2">
        <v>505</v>
      </c>
      <c r="N12" s="2">
        <v>530</v>
      </c>
      <c r="O12" s="76">
        <f t="shared" si="4"/>
        <v>1035</v>
      </c>
      <c r="P12" s="1">
        <v>349</v>
      </c>
      <c r="Q12" s="1">
        <v>392</v>
      </c>
      <c r="R12" s="2">
        <v>480</v>
      </c>
      <c r="S12" s="135">
        <v>480</v>
      </c>
      <c r="T12" s="76">
        <f t="shared" si="5"/>
        <v>960</v>
      </c>
      <c r="U12" s="136">
        <f>SUM(B12,C12,E12,F12,H12,I12,K12,L12,M12,N12,P12,Q12,R12,S12)</f>
        <v>6851</v>
      </c>
      <c r="V12" s="3"/>
    </row>
    <row r="13" spans="1:22" ht="37.5" customHeight="1" x14ac:dyDescent="0.15">
      <c r="A13" s="21" t="s">
        <v>29</v>
      </c>
      <c r="B13" s="58">
        <f>B12/28</f>
        <v>19.571428571428573</v>
      </c>
      <c r="C13" s="58">
        <f>C12/28</f>
        <v>18</v>
      </c>
      <c r="D13" s="58">
        <f>D12/28</f>
        <v>37.571428571428569</v>
      </c>
      <c r="E13" s="61">
        <f t="shared" ref="E13:U13" si="7">E12/28</f>
        <v>20</v>
      </c>
      <c r="F13" s="61">
        <f t="shared" si="7"/>
        <v>18.964285714285715</v>
      </c>
      <c r="G13" s="61">
        <f t="shared" si="7"/>
        <v>38.964285714285715</v>
      </c>
      <c r="H13" s="58">
        <f t="shared" si="7"/>
        <v>16.392857142857142</v>
      </c>
      <c r="I13" s="58">
        <f t="shared" si="7"/>
        <v>17.5</v>
      </c>
      <c r="J13" s="58">
        <f t="shared" si="7"/>
        <v>33.892857142857146</v>
      </c>
      <c r="K13" s="61">
        <f t="shared" si="7"/>
        <v>19.392857142857142</v>
      </c>
      <c r="L13" s="61">
        <f t="shared" si="7"/>
        <v>17.142857142857142</v>
      </c>
      <c r="M13" s="58">
        <f t="shared" si="7"/>
        <v>18.035714285714285</v>
      </c>
      <c r="N13" s="58">
        <f t="shared" si="7"/>
        <v>18.928571428571427</v>
      </c>
      <c r="O13" s="58">
        <f t="shared" si="7"/>
        <v>36.964285714285715</v>
      </c>
      <c r="P13" s="61">
        <f t="shared" si="7"/>
        <v>12.464285714285714</v>
      </c>
      <c r="Q13" s="61">
        <f t="shared" si="7"/>
        <v>14</v>
      </c>
      <c r="R13" s="58">
        <f t="shared" si="7"/>
        <v>17.142857142857142</v>
      </c>
      <c r="S13" s="58">
        <f t="shared" si="7"/>
        <v>17.142857142857142</v>
      </c>
      <c r="T13" s="58">
        <f t="shared" si="7"/>
        <v>34.285714285714285</v>
      </c>
      <c r="U13" s="61">
        <f t="shared" si="7"/>
        <v>244.67857142857142</v>
      </c>
      <c r="V13" s="3"/>
    </row>
    <row r="14" spans="1:22" ht="34.5" customHeight="1" x14ac:dyDescent="0.15">
      <c r="A14" s="21" t="s">
        <v>24</v>
      </c>
      <c r="B14" s="65">
        <f t="shared" ref="B14:U14" si="8">(B12*100)/(B4*28)</f>
        <v>93.197278911564624</v>
      </c>
      <c r="C14" s="65">
        <f t="shared" si="8"/>
        <v>85.714285714285708</v>
      </c>
      <c r="D14" s="65">
        <f t="shared" si="8"/>
        <v>89.455782312925166</v>
      </c>
      <c r="E14" s="75">
        <f t="shared" si="8"/>
        <v>95.238095238095241</v>
      </c>
      <c r="F14" s="75">
        <f t="shared" si="8"/>
        <v>90.306122448979593</v>
      </c>
      <c r="G14" s="75">
        <f t="shared" si="8"/>
        <v>92.77210884353741</v>
      </c>
      <c r="H14" s="65">
        <f t="shared" si="8"/>
        <v>91.071428571428569</v>
      </c>
      <c r="I14" s="65">
        <f t="shared" si="8"/>
        <v>97.222222222222229</v>
      </c>
      <c r="J14" s="65">
        <f t="shared" si="8"/>
        <v>94.146825396825392</v>
      </c>
      <c r="K14" s="75">
        <f t="shared" si="8"/>
        <v>92.34693877551021</v>
      </c>
      <c r="L14" s="75">
        <f t="shared" si="8"/>
        <v>81.632653061224488</v>
      </c>
      <c r="M14" s="65">
        <f t="shared" si="8"/>
        <v>85.884353741496597</v>
      </c>
      <c r="N14" s="65">
        <f t="shared" si="8"/>
        <v>90.136054421768705</v>
      </c>
      <c r="O14" s="65">
        <f t="shared" si="8"/>
        <v>88.010204081632651</v>
      </c>
      <c r="P14" s="75">
        <f t="shared" si="8"/>
        <v>103.86904761904762</v>
      </c>
      <c r="Q14" s="75">
        <f t="shared" si="8"/>
        <v>93.333333333333329</v>
      </c>
      <c r="R14" s="65">
        <f t="shared" si="8"/>
        <v>95.238095238095241</v>
      </c>
      <c r="S14" s="65">
        <f t="shared" si="8"/>
        <v>95.238095238095241</v>
      </c>
      <c r="T14" s="65">
        <f t="shared" si="8"/>
        <v>95.238095238095241</v>
      </c>
      <c r="U14" s="137">
        <f t="shared" si="8"/>
        <v>91.639914392723384</v>
      </c>
      <c r="V14" s="3"/>
    </row>
    <row r="15" spans="1:22" ht="25.5" customHeight="1" x14ac:dyDescent="0.15">
      <c r="A15" s="21" t="s">
        <v>2</v>
      </c>
      <c r="B15" s="69">
        <v>581</v>
      </c>
      <c r="C15" s="69">
        <v>0</v>
      </c>
      <c r="D15" s="76">
        <f>B15+C15</f>
        <v>581</v>
      </c>
      <c r="E15" s="71">
        <v>0</v>
      </c>
      <c r="F15" s="71">
        <v>769</v>
      </c>
      <c r="G15" s="77">
        <f>E15+F15</f>
        <v>769</v>
      </c>
      <c r="H15" s="69">
        <v>159</v>
      </c>
      <c r="I15" s="69">
        <v>36</v>
      </c>
      <c r="J15" s="76">
        <f>H15+I15</f>
        <v>195</v>
      </c>
      <c r="K15" s="71">
        <v>342</v>
      </c>
      <c r="L15" s="71">
        <v>4</v>
      </c>
      <c r="M15" s="69">
        <v>2717</v>
      </c>
      <c r="N15" s="69">
        <v>21</v>
      </c>
      <c r="O15" s="76">
        <f>M15+N15</f>
        <v>2738</v>
      </c>
      <c r="P15" s="71">
        <v>0</v>
      </c>
      <c r="Q15" s="71">
        <v>0</v>
      </c>
      <c r="R15" s="69">
        <v>435</v>
      </c>
      <c r="S15" s="69">
        <v>421</v>
      </c>
      <c r="T15" s="76">
        <f>R15+S15</f>
        <v>856</v>
      </c>
      <c r="U15" s="77">
        <f>SUM(B15,C15,E15,F15,H15,I15,K15,L15,M15,N15,P15,Q15,R15,S15)</f>
        <v>5485</v>
      </c>
      <c r="V15" s="3"/>
    </row>
    <row r="16" spans="1:22" ht="36.75" customHeight="1" thickBot="1" x14ac:dyDescent="0.2">
      <c r="A16" s="84" t="s">
        <v>3</v>
      </c>
      <c r="B16" s="74">
        <f>B15/B8</f>
        <v>581</v>
      </c>
      <c r="C16" s="74" t="e">
        <f>C15/C8</f>
        <v>#DIV/0!</v>
      </c>
      <c r="D16" s="74">
        <f>D15/D8</f>
        <v>581</v>
      </c>
      <c r="E16" s="74" t="e">
        <f>E15/E8</f>
        <v>#DIV/0!</v>
      </c>
      <c r="F16" s="74">
        <f>F15/F8</f>
        <v>769</v>
      </c>
      <c r="G16" s="74">
        <f>G15/G8</f>
        <v>769</v>
      </c>
      <c r="H16" s="74">
        <f>H15/H8</f>
        <v>26.5</v>
      </c>
      <c r="I16" s="74">
        <f>I15/I8</f>
        <v>36</v>
      </c>
      <c r="J16" s="74">
        <f>J15/J8</f>
        <v>27.857142857142858</v>
      </c>
      <c r="K16" s="74">
        <f>K15/K8</f>
        <v>342</v>
      </c>
      <c r="L16" s="74">
        <f>L15/L8</f>
        <v>1</v>
      </c>
      <c r="M16" s="74">
        <f>M15/M8</f>
        <v>2717</v>
      </c>
      <c r="N16" s="74">
        <f>N15/N8</f>
        <v>21</v>
      </c>
      <c r="O16" s="74">
        <f>O15/O8</f>
        <v>1369</v>
      </c>
      <c r="P16" s="74" t="e">
        <f>P15/P8</f>
        <v>#DIV/0!</v>
      </c>
      <c r="Q16" s="74" t="e">
        <f>Q15/Q8</f>
        <v>#DIV/0!</v>
      </c>
      <c r="R16" s="74">
        <f>R15/R8</f>
        <v>25.588235294117649</v>
      </c>
      <c r="S16" s="74">
        <f>S15/S8</f>
        <v>38.272727272727273</v>
      </c>
      <c r="T16" s="74">
        <f>T15/T8</f>
        <v>30.571428571428573</v>
      </c>
      <c r="U16" s="74">
        <f>U15/U8</f>
        <v>124.65909090909091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s="143" customFormat="1" ht="12" x14ac:dyDescent="0.15">
      <c r="A18" s="143" t="s">
        <v>44</v>
      </c>
    </row>
  </sheetData>
  <pageMargins left="0.7" right="0.7" top="0.75" bottom="0.75" header="0.3" footer="0.3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39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09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09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91" t="s">
        <v>23</v>
      </c>
      <c r="B4" s="26">
        <v>21</v>
      </c>
      <c r="C4" s="27">
        <v>21</v>
      </c>
      <c r="D4" s="28">
        <f>SUM(B4:C4)</f>
        <v>42</v>
      </c>
      <c r="E4" s="29">
        <v>21</v>
      </c>
      <c r="F4" s="30">
        <v>21</v>
      </c>
      <c r="G4" s="31">
        <f t="shared" ref="G4" si="0">SUM(E4:F4)</f>
        <v>42</v>
      </c>
      <c r="H4" s="26">
        <v>18</v>
      </c>
      <c r="I4" s="27">
        <v>18</v>
      </c>
      <c r="J4" s="28">
        <f>SUM(H4:I4)</f>
        <v>36</v>
      </c>
      <c r="K4" s="110">
        <v>21</v>
      </c>
      <c r="L4" s="32">
        <v>21</v>
      </c>
      <c r="M4" s="26">
        <v>21</v>
      </c>
      <c r="N4" s="27">
        <v>21</v>
      </c>
      <c r="O4" s="28">
        <f>SUM(M4:N4)</f>
        <v>42</v>
      </c>
      <c r="P4" s="110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3">
        <v>0</v>
      </c>
      <c r="C5" s="34">
        <v>0</v>
      </c>
      <c r="D5" s="35">
        <f>B5+C5</f>
        <v>0</v>
      </c>
      <c r="E5" s="36">
        <v>0</v>
      </c>
      <c r="F5" s="37">
        <v>0</v>
      </c>
      <c r="G5" s="38">
        <f>SUM(E5:F5)</f>
        <v>0</v>
      </c>
      <c r="H5" s="33">
        <v>5</v>
      </c>
      <c r="I5" s="34">
        <v>3</v>
      </c>
      <c r="J5" s="35">
        <f>H5+I5</f>
        <v>8</v>
      </c>
      <c r="K5" s="111">
        <v>0</v>
      </c>
      <c r="L5" s="39">
        <v>0</v>
      </c>
      <c r="M5" s="33">
        <v>0</v>
      </c>
      <c r="N5" s="34">
        <v>0</v>
      </c>
      <c r="O5" s="35">
        <v>0</v>
      </c>
      <c r="P5" s="111">
        <v>2</v>
      </c>
      <c r="Q5" s="39">
        <v>2</v>
      </c>
      <c r="R5" s="33">
        <v>18</v>
      </c>
      <c r="S5" s="34">
        <v>12</v>
      </c>
      <c r="T5" s="35">
        <f>R5+S5</f>
        <v>30</v>
      </c>
      <c r="U5" s="40">
        <f>SUM(B5,C5,E5,F5,H5,I5,K5,L5,M5,N5,P5,Q5,R5,S5)</f>
        <v>42</v>
      </c>
      <c r="V5" s="3"/>
    </row>
    <row r="6" spans="1:22" ht="25.5" customHeight="1" x14ac:dyDescent="0.15">
      <c r="A6" s="21" t="s">
        <v>0</v>
      </c>
      <c r="B6" s="6">
        <v>0</v>
      </c>
      <c r="C6" s="2">
        <v>0</v>
      </c>
      <c r="D6" s="41">
        <f>B6+C6</f>
        <v>0</v>
      </c>
      <c r="E6" s="10">
        <v>0</v>
      </c>
      <c r="F6" s="1">
        <v>0</v>
      </c>
      <c r="G6" s="42">
        <f>SUM(E6:F6)</f>
        <v>0</v>
      </c>
      <c r="H6" s="6">
        <v>1</v>
      </c>
      <c r="I6" s="2">
        <v>0</v>
      </c>
      <c r="J6" s="41">
        <f>H6+I6</f>
        <v>1</v>
      </c>
      <c r="K6" s="112">
        <v>1</v>
      </c>
      <c r="L6" s="18">
        <v>1</v>
      </c>
      <c r="M6" s="6">
        <v>0</v>
      </c>
      <c r="N6" s="2">
        <v>0</v>
      </c>
      <c r="O6" s="41">
        <f>SUM(M6:N6)</f>
        <v>0</v>
      </c>
      <c r="P6" s="112">
        <v>0</v>
      </c>
      <c r="Q6" s="18">
        <v>0</v>
      </c>
      <c r="R6" s="6">
        <v>1</v>
      </c>
      <c r="S6" s="2">
        <v>2</v>
      </c>
      <c r="T6" s="41">
        <f>R6+S6</f>
        <v>3</v>
      </c>
      <c r="U6" s="43">
        <f>SUM(B6,C6,E6,F6,H6,I6,K6,L6,M6,N6,P6,Q6,R6,S6)</f>
        <v>6</v>
      </c>
      <c r="V6" s="3"/>
    </row>
    <row r="7" spans="1:22" ht="25.5" customHeight="1" thickBot="1" x14ac:dyDescent="0.2">
      <c r="A7" s="44" t="s">
        <v>7</v>
      </c>
      <c r="B7" s="45">
        <f>SUM(B5:B6)</f>
        <v>0</v>
      </c>
      <c r="C7" s="46">
        <f>SUM(C5:C6)</f>
        <v>0</v>
      </c>
      <c r="D7" s="47">
        <f>SUM(D5:D6)</f>
        <v>0</v>
      </c>
      <c r="E7" s="48">
        <f>SUM(E5:E6)</f>
        <v>0</v>
      </c>
      <c r="F7" s="49">
        <f>SUM(F5:F6)</f>
        <v>0</v>
      </c>
      <c r="G7" s="50">
        <f>SUM(E7:F7)</f>
        <v>0</v>
      </c>
      <c r="H7" s="51">
        <f>SUM(H5:H6)</f>
        <v>6</v>
      </c>
      <c r="I7" s="52">
        <f>SUM(I5:I6)</f>
        <v>3</v>
      </c>
      <c r="J7" s="47">
        <f t="shared" ref="J7:J12" si="1">H7+I7</f>
        <v>9</v>
      </c>
      <c r="K7" s="113">
        <f>SUM(K5:K6)</f>
        <v>1</v>
      </c>
      <c r="L7" s="53">
        <f>SUM(L5:L6)</f>
        <v>1</v>
      </c>
      <c r="M7" s="51">
        <f>SUM(M5:M6)</f>
        <v>0</v>
      </c>
      <c r="N7" s="52">
        <f>SUM(N5:N6)</f>
        <v>0</v>
      </c>
      <c r="O7" s="47">
        <f t="shared" ref="O7:U7" si="2">SUM(O5:O6)</f>
        <v>0</v>
      </c>
      <c r="P7" s="113">
        <f>SUM(P5:P6)</f>
        <v>2</v>
      </c>
      <c r="Q7" s="53">
        <f>SUM(Q5:Q6)</f>
        <v>2</v>
      </c>
      <c r="R7" s="51">
        <f>SUM(R5:R6)</f>
        <v>19</v>
      </c>
      <c r="S7" s="52">
        <f>SUM(S5:S6)</f>
        <v>14</v>
      </c>
      <c r="T7" s="47">
        <f t="shared" si="2"/>
        <v>33</v>
      </c>
      <c r="U7" s="54">
        <f t="shared" si="2"/>
        <v>48</v>
      </c>
      <c r="V7" s="3"/>
    </row>
    <row r="8" spans="1:22" ht="25.5" customHeight="1" thickTop="1" x14ac:dyDescent="0.25">
      <c r="A8" s="89" t="s">
        <v>28</v>
      </c>
      <c r="B8" s="33">
        <v>0</v>
      </c>
      <c r="C8" s="34">
        <v>0</v>
      </c>
      <c r="D8" s="35">
        <f t="shared" ref="D8:D9" si="3">B8+C8</f>
        <v>0</v>
      </c>
      <c r="E8" s="36">
        <v>0</v>
      </c>
      <c r="F8" s="37">
        <v>0</v>
      </c>
      <c r="G8" s="38">
        <f>SUM(E8:F8)</f>
        <v>0</v>
      </c>
      <c r="H8" s="33">
        <v>6</v>
      </c>
      <c r="I8" s="34">
        <v>1</v>
      </c>
      <c r="J8" s="35">
        <f t="shared" si="1"/>
        <v>7</v>
      </c>
      <c r="K8" s="111">
        <v>1</v>
      </c>
      <c r="L8" s="39">
        <v>1</v>
      </c>
      <c r="M8" s="33">
        <v>0</v>
      </c>
      <c r="N8" s="34">
        <v>1</v>
      </c>
      <c r="O8" s="35">
        <f t="shared" ref="O8:O12" si="4">M8+N8</f>
        <v>1</v>
      </c>
      <c r="P8" s="111">
        <v>2</v>
      </c>
      <c r="Q8" s="39">
        <v>0</v>
      </c>
      <c r="R8" s="33">
        <v>14</v>
      </c>
      <c r="S8" s="34">
        <v>11</v>
      </c>
      <c r="T8" s="35">
        <f t="shared" ref="T8:T12" si="5">R8+S8</f>
        <v>25</v>
      </c>
      <c r="U8" s="40">
        <f>SUM(B8,C8,E8,F8,H8,I8,K8,L8,M8,N8,P8,Q8,R8,S8)</f>
        <v>37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41">
        <f t="shared" si="3"/>
        <v>0</v>
      </c>
      <c r="E9" s="10">
        <v>0</v>
      </c>
      <c r="F9" s="1">
        <v>0</v>
      </c>
      <c r="G9" s="42">
        <f>SUM(E9:F9)</f>
        <v>0</v>
      </c>
      <c r="H9" s="6">
        <v>0</v>
      </c>
      <c r="I9" s="2">
        <v>1</v>
      </c>
      <c r="J9" s="41">
        <f t="shared" si="1"/>
        <v>1</v>
      </c>
      <c r="K9" s="112">
        <v>0</v>
      </c>
      <c r="L9" s="18">
        <v>0</v>
      </c>
      <c r="M9" s="6">
        <v>0</v>
      </c>
      <c r="N9" s="2">
        <v>0</v>
      </c>
      <c r="O9" s="41">
        <f t="shared" si="4"/>
        <v>0</v>
      </c>
      <c r="P9" s="112">
        <v>1</v>
      </c>
      <c r="Q9" s="18">
        <v>0</v>
      </c>
      <c r="R9" s="6">
        <v>2</v>
      </c>
      <c r="S9" s="2">
        <v>2</v>
      </c>
      <c r="T9" s="41">
        <f t="shared" si="5"/>
        <v>4</v>
      </c>
      <c r="U9" s="43">
        <f>SUM(B9,C9,E9,F9,H9,I9,K9,L9,M9,N9,P9,Q9,R9,S9)</f>
        <v>6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41">
        <v>0</v>
      </c>
      <c r="E10" s="10">
        <v>0</v>
      </c>
      <c r="F10" s="1">
        <v>0</v>
      </c>
      <c r="G10" s="42">
        <v>0</v>
      </c>
      <c r="H10" s="6">
        <v>0</v>
      </c>
      <c r="I10" s="2">
        <v>0</v>
      </c>
      <c r="J10" s="41">
        <f t="shared" si="1"/>
        <v>0</v>
      </c>
      <c r="K10" s="112">
        <v>0</v>
      </c>
      <c r="L10" s="18">
        <v>0</v>
      </c>
      <c r="M10" s="6">
        <v>0</v>
      </c>
      <c r="N10" s="2">
        <v>0</v>
      </c>
      <c r="O10" s="41">
        <f>SUM(M10:N10)</f>
        <v>0</v>
      </c>
      <c r="P10" s="112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99">
        <f t="shared" ref="B11:U11" si="6">SUM(B8+B9)</f>
        <v>0</v>
      </c>
      <c r="C11" s="55">
        <f t="shared" si="6"/>
        <v>0</v>
      </c>
      <c r="D11" s="100">
        <f t="shared" si="6"/>
        <v>0</v>
      </c>
      <c r="E11" s="99">
        <f t="shared" si="6"/>
        <v>0</v>
      </c>
      <c r="F11" s="55">
        <f t="shared" si="6"/>
        <v>0</v>
      </c>
      <c r="G11" s="100">
        <f t="shared" si="6"/>
        <v>0</v>
      </c>
      <c r="H11" s="99">
        <f t="shared" si="6"/>
        <v>6</v>
      </c>
      <c r="I11" s="55">
        <f t="shared" si="6"/>
        <v>2</v>
      </c>
      <c r="J11" s="100">
        <f t="shared" si="6"/>
        <v>8</v>
      </c>
      <c r="K11" s="243">
        <f t="shared" si="6"/>
        <v>1</v>
      </c>
      <c r="L11" s="245">
        <f t="shared" si="6"/>
        <v>1</v>
      </c>
      <c r="M11" s="99">
        <f t="shared" si="6"/>
        <v>0</v>
      </c>
      <c r="N11" s="55">
        <f t="shared" si="6"/>
        <v>1</v>
      </c>
      <c r="O11" s="100">
        <f t="shared" si="6"/>
        <v>1</v>
      </c>
      <c r="P11" s="243">
        <f t="shared" si="6"/>
        <v>3</v>
      </c>
      <c r="Q11" s="245">
        <f t="shared" si="6"/>
        <v>0</v>
      </c>
      <c r="R11" s="99">
        <f t="shared" si="6"/>
        <v>16</v>
      </c>
      <c r="S11" s="55">
        <f t="shared" si="6"/>
        <v>13</v>
      </c>
      <c r="T11" s="100">
        <f t="shared" si="6"/>
        <v>29</v>
      </c>
      <c r="U11" s="245">
        <f t="shared" si="6"/>
        <v>43</v>
      </c>
      <c r="V11" s="3"/>
    </row>
    <row r="12" spans="1:22" ht="25.5" customHeight="1" x14ac:dyDescent="0.15">
      <c r="A12" s="21" t="s">
        <v>8</v>
      </c>
      <c r="B12" s="6">
        <v>475</v>
      </c>
      <c r="C12" s="2">
        <v>504</v>
      </c>
      <c r="D12" s="41">
        <f>SUM(B12:C12)</f>
        <v>979</v>
      </c>
      <c r="E12" s="10">
        <v>588</v>
      </c>
      <c r="F12" s="1">
        <v>560</v>
      </c>
      <c r="G12" s="42">
        <f>SUM(E12:F12)</f>
        <v>1148</v>
      </c>
      <c r="H12" s="6">
        <v>458</v>
      </c>
      <c r="I12" s="2">
        <v>490</v>
      </c>
      <c r="J12" s="41">
        <f t="shared" si="1"/>
        <v>948</v>
      </c>
      <c r="K12" s="112">
        <v>558</v>
      </c>
      <c r="L12" s="18">
        <v>504</v>
      </c>
      <c r="M12" s="6">
        <v>504</v>
      </c>
      <c r="N12" s="2">
        <v>511</v>
      </c>
      <c r="O12" s="41">
        <f t="shared" si="4"/>
        <v>1015</v>
      </c>
      <c r="P12" s="112">
        <v>288</v>
      </c>
      <c r="Q12" s="18">
        <v>380</v>
      </c>
      <c r="R12" s="6">
        <v>443</v>
      </c>
      <c r="S12" s="2">
        <v>474</v>
      </c>
      <c r="T12" s="41">
        <f t="shared" si="5"/>
        <v>917</v>
      </c>
      <c r="U12" s="43">
        <f>SUM(B12,C12,E12,F12,H12,I12,K12,L12,M12,N12,P12,Q12,R12,S12)</f>
        <v>6737</v>
      </c>
      <c r="V12" s="3"/>
    </row>
    <row r="13" spans="1:22" ht="42.75" customHeight="1" x14ac:dyDescent="0.15">
      <c r="A13" s="21" t="s">
        <v>29</v>
      </c>
      <c r="B13" s="57">
        <f>B12/28</f>
        <v>16.964285714285715</v>
      </c>
      <c r="C13" s="58">
        <f>C12/28</f>
        <v>18</v>
      </c>
      <c r="D13" s="59">
        <f>D12/28</f>
        <v>34.964285714285715</v>
      </c>
      <c r="E13" s="60">
        <f t="shared" ref="E13:U13" si="7">E12/28</f>
        <v>21</v>
      </c>
      <c r="F13" s="61">
        <f t="shared" si="7"/>
        <v>20</v>
      </c>
      <c r="G13" s="62">
        <f t="shared" si="7"/>
        <v>41</v>
      </c>
      <c r="H13" s="57">
        <f t="shared" si="7"/>
        <v>16.357142857142858</v>
      </c>
      <c r="I13" s="58">
        <f t="shared" si="7"/>
        <v>17.5</v>
      </c>
      <c r="J13" s="59">
        <f t="shared" si="7"/>
        <v>33.857142857142854</v>
      </c>
      <c r="K13" s="114">
        <f t="shared" si="7"/>
        <v>19.928571428571427</v>
      </c>
      <c r="L13" s="63">
        <f t="shared" si="7"/>
        <v>18</v>
      </c>
      <c r="M13" s="57">
        <f t="shared" si="7"/>
        <v>18</v>
      </c>
      <c r="N13" s="58">
        <f t="shared" si="7"/>
        <v>18.25</v>
      </c>
      <c r="O13" s="59">
        <f t="shared" si="7"/>
        <v>36.25</v>
      </c>
      <c r="P13" s="114">
        <f t="shared" si="7"/>
        <v>10.285714285714286</v>
      </c>
      <c r="Q13" s="63">
        <f t="shared" si="7"/>
        <v>13.571428571428571</v>
      </c>
      <c r="R13" s="57">
        <f t="shared" si="7"/>
        <v>15.821428571428571</v>
      </c>
      <c r="S13" s="58">
        <f t="shared" si="7"/>
        <v>16.928571428571427</v>
      </c>
      <c r="T13" s="59">
        <f t="shared" si="7"/>
        <v>32.75</v>
      </c>
      <c r="U13" s="63">
        <f t="shared" si="7"/>
        <v>240.60714285714286</v>
      </c>
      <c r="V13" s="3"/>
    </row>
    <row r="14" spans="1:22" ht="34.5" customHeight="1" x14ac:dyDescent="0.15">
      <c r="A14" s="21" t="s">
        <v>24</v>
      </c>
      <c r="B14" s="64">
        <f t="shared" ref="B14:U14" si="8">(B12*100)/(B4*28)</f>
        <v>80.782312925170075</v>
      </c>
      <c r="C14" s="65">
        <f t="shared" si="8"/>
        <v>85.714285714285708</v>
      </c>
      <c r="D14" s="66">
        <f t="shared" si="8"/>
        <v>83.248299319727892</v>
      </c>
      <c r="E14" s="64">
        <f t="shared" si="8"/>
        <v>100</v>
      </c>
      <c r="F14" s="65">
        <f t="shared" si="8"/>
        <v>95.238095238095241</v>
      </c>
      <c r="G14" s="66">
        <f t="shared" si="8"/>
        <v>97.61904761904762</v>
      </c>
      <c r="H14" s="64">
        <f t="shared" si="8"/>
        <v>90.873015873015873</v>
      </c>
      <c r="I14" s="65">
        <f t="shared" si="8"/>
        <v>97.222222222222229</v>
      </c>
      <c r="J14" s="66">
        <f t="shared" si="8"/>
        <v>94.047619047619051</v>
      </c>
      <c r="K14" s="244">
        <f t="shared" si="8"/>
        <v>94.897959183673464</v>
      </c>
      <c r="L14" s="67">
        <f t="shared" si="8"/>
        <v>85.714285714285708</v>
      </c>
      <c r="M14" s="64">
        <f t="shared" si="8"/>
        <v>85.714285714285708</v>
      </c>
      <c r="N14" s="65">
        <f t="shared" si="8"/>
        <v>86.904761904761898</v>
      </c>
      <c r="O14" s="66">
        <f t="shared" si="8"/>
        <v>86.30952380952381</v>
      </c>
      <c r="P14" s="244">
        <f t="shared" si="8"/>
        <v>85.714285714285708</v>
      </c>
      <c r="Q14" s="67">
        <f t="shared" si="8"/>
        <v>90.476190476190482</v>
      </c>
      <c r="R14" s="64">
        <f t="shared" si="8"/>
        <v>87.896825396825392</v>
      </c>
      <c r="S14" s="65">
        <f t="shared" si="8"/>
        <v>94.047619047619051</v>
      </c>
      <c r="T14" s="66">
        <f t="shared" si="8"/>
        <v>90.972222222222229</v>
      </c>
      <c r="U14" s="68">
        <f t="shared" si="8"/>
        <v>90.115034777956126</v>
      </c>
      <c r="V14" s="3"/>
    </row>
    <row r="15" spans="1:22" ht="25.5" customHeight="1" x14ac:dyDescent="0.15">
      <c r="A15" s="21" t="s">
        <v>2</v>
      </c>
      <c r="B15" s="7">
        <v>0</v>
      </c>
      <c r="C15" s="69">
        <v>0</v>
      </c>
      <c r="D15" s="41">
        <f>B15+C15</f>
        <v>0</v>
      </c>
      <c r="E15" s="70">
        <v>0</v>
      </c>
      <c r="F15" s="71">
        <v>0</v>
      </c>
      <c r="G15" s="72">
        <v>0</v>
      </c>
      <c r="H15" s="7">
        <v>158</v>
      </c>
      <c r="I15" s="69">
        <v>160</v>
      </c>
      <c r="J15" s="41">
        <f>H15+I15</f>
        <v>318</v>
      </c>
      <c r="K15" s="115">
        <v>1800</v>
      </c>
      <c r="L15" s="19">
        <v>588</v>
      </c>
      <c r="M15" s="7">
        <v>0</v>
      </c>
      <c r="N15" s="69">
        <v>525</v>
      </c>
      <c r="O15" s="41">
        <f>M15+N15</f>
        <v>525</v>
      </c>
      <c r="P15" s="115">
        <v>29</v>
      </c>
      <c r="Q15" s="19">
        <v>0</v>
      </c>
      <c r="R15" s="7">
        <v>173</v>
      </c>
      <c r="S15" s="69">
        <v>197</v>
      </c>
      <c r="T15" s="41">
        <f>R15+S15</f>
        <v>370</v>
      </c>
      <c r="U15" s="43">
        <f>SUM(B15,C15,E15,F15,H15,I15,K15,L15,M15,N15,P15,Q15,R15,S15)</f>
        <v>3630</v>
      </c>
      <c r="V15" s="3"/>
    </row>
    <row r="16" spans="1:22" ht="36.75" customHeight="1" thickBot="1" x14ac:dyDescent="0.2">
      <c r="A16" s="73" t="s">
        <v>3</v>
      </c>
      <c r="B16" s="74" t="e">
        <f>B15/B8</f>
        <v>#DIV/0!</v>
      </c>
      <c r="C16" s="74" t="e">
        <f>C15/C8</f>
        <v>#DIV/0!</v>
      </c>
      <c r="D16" s="74" t="e">
        <f>D15/D8</f>
        <v>#DIV/0!</v>
      </c>
      <c r="E16" s="74" t="e">
        <f>E15/E8</f>
        <v>#DIV/0!</v>
      </c>
      <c r="F16" s="74" t="e">
        <f>F15/F8</f>
        <v>#DIV/0!</v>
      </c>
      <c r="G16" s="74" t="e">
        <f>G15/G8</f>
        <v>#DIV/0!</v>
      </c>
      <c r="H16" s="74">
        <f>H15/H8</f>
        <v>26.333333333333332</v>
      </c>
      <c r="I16" s="74">
        <f>I15/I8</f>
        <v>160</v>
      </c>
      <c r="J16" s="74">
        <f>J15/J8</f>
        <v>45.428571428571431</v>
      </c>
      <c r="K16" s="74">
        <f>K15/K8</f>
        <v>1800</v>
      </c>
      <c r="L16" s="74">
        <f>L15/L8</f>
        <v>588</v>
      </c>
      <c r="M16" s="74" t="e">
        <f>M15/M8</f>
        <v>#DIV/0!</v>
      </c>
      <c r="N16" s="74">
        <f>N15/N8</f>
        <v>525</v>
      </c>
      <c r="O16" s="74">
        <f>O15/O8</f>
        <v>525</v>
      </c>
      <c r="P16" s="74">
        <f>P15/P8</f>
        <v>14.5</v>
      </c>
      <c r="Q16" s="74" t="e">
        <f>Q15/Q8</f>
        <v>#DIV/0!</v>
      </c>
      <c r="R16" s="74">
        <f>R15/R8</f>
        <v>12.357142857142858</v>
      </c>
      <c r="S16" s="74">
        <f>S15/S8</f>
        <v>17.90909090909091</v>
      </c>
      <c r="T16" s="74">
        <f>T15/T8</f>
        <v>14.8</v>
      </c>
      <c r="U16" s="74">
        <f>U15/U8</f>
        <v>98.108108108108112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40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25" t="s">
        <v>23</v>
      </c>
      <c r="B4" s="26">
        <v>21</v>
      </c>
      <c r="C4" s="27">
        <v>21</v>
      </c>
      <c r="D4" s="28">
        <f>SUM(B4:C4)</f>
        <v>42</v>
      </c>
      <c r="E4" s="29">
        <v>21</v>
      </c>
      <c r="F4" s="30">
        <v>21</v>
      </c>
      <c r="G4" s="31">
        <f t="shared" ref="G4" si="0">SUM(E4:F4)</f>
        <v>42</v>
      </c>
      <c r="H4" s="26">
        <v>18</v>
      </c>
      <c r="I4" s="27">
        <v>18</v>
      </c>
      <c r="J4" s="28">
        <f>SUM(H4:I4)</f>
        <v>36</v>
      </c>
      <c r="K4" s="32">
        <v>21</v>
      </c>
      <c r="L4" s="32">
        <v>21</v>
      </c>
      <c r="M4" s="26">
        <v>21</v>
      </c>
      <c r="N4" s="27">
        <v>21</v>
      </c>
      <c r="O4" s="28">
        <f>SUM(M4:N4)</f>
        <v>42</v>
      </c>
      <c r="P4" s="32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3">
        <v>0</v>
      </c>
      <c r="C5" s="34">
        <v>0</v>
      </c>
      <c r="D5" s="35">
        <f>B5+C5</f>
        <v>0</v>
      </c>
      <c r="E5" s="36">
        <v>0</v>
      </c>
      <c r="F5" s="37">
        <v>0</v>
      </c>
      <c r="G5" s="38">
        <f>SUM(E5:F5)</f>
        <v>0</v>
      </c>
      <c r="H5" s="33">
        <v>11</v>
      </c>
      <c r="I5" s="34">
        <v>4</v>
      </c>
      <c r="J5" s="35">
        <f>H5+I5</f>
        <v>15</v>
      </c>
      <c r="K5" s="39">
        <v>0</v>
      </c>
      <c r="L5" s="39">
        <v>1</v>
      </c>
      <c r="M5" s="33">
        <v>0</v>
      </c>
      <c r="N5" s="34">
        <v>0</v>
      </c>
      <c r="O5" s="35">
        <v>0</v>
      </c>
      <c r="P5" s="39">
        <v>2</v>
      </c>
      <c r="Q5" s="39">
        <v>1</v>
      </c>
      <c r="R5" s="33">
        <v>21</v>
      </c>
      <c r="S5" s="34">
        <v>14</v>
      </c>
      <c r="T5" s="35">
        <f>R5+S5</f>
        <v>35</v>
      </c>
      <c r="U5" s="80">
        <f>SUM(B5,C5,E5,F5,H5,I5,K5,L5,M5,N5,P5,Q5,R5,S5)</f>
        <v>54</v>
      </c>
      <c r="V5" s="3"/>
    </row>
    <row r="6" spans="1:22" ht="25.5" customHeight="1" x14ac:dyDescent="0.15">
      <c r="A6" s="21" t="s">
        <v>0</v>
      </c>
      <c r="B6" s="6">
        <v>1</v>
      </c>
      <c r="C6" s="2">
        <v>1</v>
      </c>
      <c r="D6" s="41">
        <f>B6+C6</f>
        <v>2</v>
      </c>
      <c r="E6" s="10">
        <v>1</v>
      </c>
      <c r="F6" s="1">
        <v>0</v>
      </c>
      <c r="G6" s="42">
        <f>SUM(E6:F6)</f>
        <v>1</v>
      </c>
      <c r="H6" s="6">
        <v>0</v>
      </c>
      <c r="I6" s="2">
        <v>1</v>
      </c>
      <c r="J6" s="41">
        <f>H6+I6</f>
        <v>1</v>
      </c>
      <c r="K6" s="18">
        <v>0</v>
      </c>
      <c r="L6" s="18">
        <v>0</v>
      </c>
      <c r="M6" s="6">
        <v>1</v>
      </c>
      <c r="N6" s="2">
        <v>2</v>
      </c>
      <c r="O6" s="41">
        <f>M6+N6</f>
        <v>3</v>
      </c>
      <c r="P6" s="18">
        <v>1</v>
      </c>
      <c r="Q6" s="18">
        <v>0</v>
      </c>
      <c r="R6" s="6">
        <v>0</v>
      </c>
      <c r="S6" s="2">
        <v>0</v>
      </c>
      <c r="T6" s="41">
        <f>R6+S6</f>
        <v>0</v>
      </c>
      <c r="U6" s="43">
        <f>SUM(B6,C6,E6,F6,H6,I6,K6,L6,M6,N6,P6,Q6,R6,S6)</f>
        <v>8</v>
      </c>
      <c r="V6" s="3"/>
    </row>
    <row r="7" spans="1:22" ht="25.5" customHeight="1" thickBot="1" x14ac:dyDescent="0.2">
      <c r="A7" s="44" t="s">
        <v>7</v>
      </c>
      <c r="B7" s="45">
        <f>SUM(B5:B6)</f>
        <v>1</v>
      </c>
      <c r="C7" s="46">
        <f>SUM(C5:C6)</f>
        <v>1</v>
      </c>
      <c r="D7" s="47">
        <f>SUM(D5:D6)</f>
        <v>2</v>
      </c>
      <c r="E7" s="48">
        <f>SUM(E5:E6)</f>
        <v>1</v>
      </c>
      <c r="F7" s="49">
        <f>SUM(F5:F6)</f>
        <v>0</v>
      </c>
      <c r="G7" s="50">
        <f>SUM(E7:F7)</f>
        <v>1</v>
      </c>
      <c r="H7" s="51">
        <f>SUM(H5:H6)</f>
        <v>11</v>
      </c>
      <c r="I7" s="52">
        <f>SUM(I5:I6)</f>
        <v>5</v>
      </c>
      <c r="J7" s="47">
        <f t="shared" ref="J7:J12" si="1">H7+I7</f>
        <v>16</v>
      </c>
      <c r="K7" s="53">
        <f>SUM(K5:K6)</f>
        <v>0</v>
      </c>
      <c r="L7" s="53">
        <f>SUM(L5:L6)</f>
        <v>1</v>
      </c>
      <c r="M7" s="51">
        <f>SUM(M5:M6)</f>
        <v>1</v>
      </c>
      <c r="N7" s="52">
        <f>SUM(N5:N6)</f>
        <v>2</v>
      </c>
      <c r="O7" s="47">
        <f t="shared" ref="O7:U7" si="2">SUM(O5:O6)</f>
        <v>3</v>
      </c>
      <c r="P7" s="53">
        <f>SUM(P5:P6)</f>
        <v>3</v>
      </c>
      <c r="Q7" s="53">
        <f>SUM(Q5:Q6)</f>
        <v>1</v>
      </c>
      <c r="R7" s="51">
        <f>SUM(R5:R6)</f>
        <v>21</v>
      </c>
      <c r="S7" s="52">
        <f>SUM(S5:S6)</f>
        <v>14</v>
      </c>
      <c r="T7" s="47">
        <f t="shared" si="2"/>
        <v>35</v>
      </c>
      <c r="U7" s="54">
        <f t="shared" si="2"/>
        <v>62</v>
      </c>
      <c r="V7" s="3"/>
    </row>
    <row r="8" spans="1:22" ht="25.5" customHeight="1" thickTop="1" x14ac:dyDescent="0.25">
      <c r="A8" s="89" t="s">
        <v>28</v>
      </c>
      <c r="B8" s="33">
        <v>1</v>
      </c>
      <c r="C8" s="34">
        <v>0</v>
      </c>
      <c r="D8" s="35">
        <f t="shared" ref="D8:D9" si="3">B8+C8</f>
        <v>1</v>
      </c>
      <c r="E8" s="36">
        <v>0</v>
      </c>
      <c r="F8" s="37">
        <v>0</v>
      </c>
      <c r="G8" s="38">
        <f>SUM(E8:F8)</f>
        <v>0</v>
      </c>
      <c r="H8" s="33">
        <v>7</v>
      </c>
      <c r="I8" s="34">
        <v>5</v>
      </c>
      <c r="J8" s="35">
        <f t="shared" si="1"/>
        <v>12</v>
      </c>
      <c r="K8" s="39">
        <v>0</v>
      </c>
      <c r="L8" s="39">
        <v>1</v>
      </c>
      <c r="M8" s="33">
        <v>0</v>
      </c>
      <c r="N8" s="34">
        <v>1</v>
      </c>
      <c r="O8" s="35">
        <f t="shared" ref="O8:O12" si="4">M8+N8</f>
        <v>1</v>
      </c>
      <c r="P8" s="39">
        <v>1</v>
      </c>
      <c r="Q8" s="39">
        <v>1</v>
      </c>
      <c r="R8" s="33">
        <v>20</v>
      </c>
      <c r="S8" s="34">
        <v>13</v>
      </c>
      <c r="T8" s="35">
        <f t="shared" ref="T8:T12" si="5">R8+S8</f>
        <v>33</v>
      </c>
      <c r="U8" s="40">
        <f>SUM(B8,C8,E8,F8,H8,I8,K8,L8,M8,N8,P8,Q8,R8,S8)</f>
        <v>50</v>
      </c>
      <c r="V8" s="3"/>
    </row>
    <row r="9" spans="1:22" ht="25.5" customHeight="1" x14ac:dyDescent="0.15">
      <c r="A9" s="22" t="s">
        <v>5</v>
      </c>
      <c r="B9" s="6">
        <v>0</v>
      </c>
      <c r="C9" s="2">
        <v>1</v>
      </c>
      <c r="D9" s="41">
        <f t="shared" si="3"/>
        <v>1</v>
      </c>
      <c r="E9" s="10">
        <v>1</v>
      </c>
      <c r="F9" s="1">
        <v>0</v>
      </c>
      <c r="G9" s="42">
        <f>SUM(E9:F9)</f>
        <v>1</v>
      </c>
      <c r="H9" s="6">
        <v>4</v>
      </c>
      <c r="I9" s="2">
        <v>1</v>
      </c>
      <c r="J9" s="41">
        <f t="shared" si="1"/>
        <v>5</v>
      </c>
      <c r="K9" s="18">
        <v>0</v>
      </c>
      <c r="L9" s="18">
        <v>0</v>
      </c>
      <c r="M9" s="6">
        <v>0</v>
      </c>
      <c r="N9" s="2">
        <v>0</v>
      </c>
      <c r="O9" s="41">
        <f t="shared" si="4"/>
        <v>0</v>
      </c>
      <c r="P9" s="18">
        <v>0</v>
      </c>
      <c r="Q9" s="18">
        <v>0</v>
      </c>
      <c r="R9" s="6">
        <v>0</v>
      </c>
      <c r="S9" s="2">
        <v>1</v>
      </c>
      <c r="T9" s="41">
        <f t="shared" si="5"/>
        <v>1</v>
      </c>
      <c r="U9" s="43">
        <f>SUM(B9,C9,E9,F9,H9,I9,K9,L9,M9,N9,P9,Q9,R9,S9)</f>
        <v>8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41">
        <v>0</v>
      </c>
      <c r="E10" s="10">
        <v>0</v>
      </c>
      <c r="F10" s="1">
        <v>0</v>
      </c>
      <c r="G10" s="42">
        <v>0</v>
      </c>
      <c r="H10" s="6">
        <v>0</v>
      </c>
      <c r="I10" s="2">
        <v>0</v>
      </c>
      <c r="J10" s="41">
        <f t="shared" si="1"/>
        <v>0</v>
      </c>
      <c r="K10" s="18">
        <v>0</v>
      </c>
      <c r="L10" s="18">
        <v>0</v>
      </c>
      <c r="M10" s="6">
        <v>0</v>
      </c>
      <c r="N10" s="2">
        <v>0</v>
      </c>
      <c r="O10" s="41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55">
        <f t="shared" ref="B11:U11" si="6">SUM(B8+B9)</f>
        <v>1</v>
      </c>
      <c r="C11" s="55">
        <f t="shared" si="6"/>
        <v>1</v>
      </c>
      <c r="D11" s="55">
        <f t="shared" si="6"/>
        <v>2</v>
      </c>
      <c r="E11" s="56">
        <f t="shared" si="6"/>
        <v>1</v>
      </c>
      <c r="F11" s="56">
        <f t="shared" si="6"/>
        <v>0</v>
      </c>
      <c r="G11" s="56">
        <f t="shared" si="6"/>
        <v>1</v>
      </c>
      <c r="H11" s="55">
        <f t="shared" si="6"/>
        <v>11</v>
      </c>
      <c r="I11" s="55">
        <f t="shared" si="6"/>
        <v>6</v>
      </c>
      <c r="J11" s="55">
        <f t="shared" si="6"/>
        <v>17</v>
      </c>
      <c r="K11" s="56">
        <f t="shared" si="6"/>
        <v>0</v>
      </c>
      <c r="L11" s="56">
        <f t="shared" si="6"/>
        <v>1</v>
      </c>
      <c r="M11" s="55">
        <f t="shared" si="6"/>
        <v>0</v>
      </c>
      <c r="N11" s="55">
        <f t="shared" si="6"/>
        <v>1</v>
      </c>
      <c r="O11" s="55">
        <f t="shared" si="6"/>
        <v>1</v>
      </c>
      <c r="P11" s="56">
        <f t="shared" si="6"/>
        <v>1</v>
      </c>
      <c r="Q11" s="56">
        <f t="shared" si="6"/>
        <v>1</v>
      </c>
      <c r="R11" s="55">
        <f t="shared" si="6"/>
        <v>20</v>
      </c>
      <c r="S11" s="55">
        <f t="shared" si="6"/>
        <v>14</v>
      </c>
      <c r="T11" s="55">
        <f t="shared" si="6"/>
        <v>34</v>
      </c>
      <c r="U11" s="56">
        <f t="shared" si="6"/>
        <v>58</v>
      </c>
      <c r="V11" s="3"/>
    </row>
    <row r="12" spans="1:22" ht="25.5" customHeight="1" x14ac:dyDescent="0.15">
      <c r="A12" s="21" t="s">
        <v>8</v>
      </c>
      <c r="B12" s="6">
        <v>461</v>
      </c>
      <c r="C12" s="2">
        <v>504</v>
      </c>
      <c r="D12" s="41">
        <f>SUM(B12:C12)</f>
        <v>965</v>
      </c>
      <c r="E12" s="10">
        <v>588</v>
      </c>
      <c r="F12" s="1">
        <v>560</v>
      </c>
      <c r="G12" s="42">
        <f>SUM(E12:F12)</f>
        <v>1148</v>
      </c>
      <c r="H12" s="6">
        <v>461</v>
      </c>
      <c r="I12" s="2">
        <v>517</v>
      </c>
      <c r="J12" s="41">
        <f t="shared" si="1"/>
        <v>978</v>
      </c>
      <c r="K12" s="18">
        <v>560</v>
      </c>
      <c r="L12" s="18">
        <v>490</v>
      </c>
      <c r="M12" s="6">
        <v>530</v>
      </c>
      <c r="N12" s="2">
        <v>504</v>
      </c>
      <c r="O12" s="41">
        <f t="shared" si="4"/>
        <v>1034</v>
      </c>
      <c r="P12" s="18">
        <v>324</v>
      </c>
      <c r="Q12" s="18">
        <v>413</v>
      </c>
      <c r="R12" s="6">
        <v>459</v>
      </c>
      <c r="S12" s="2">
        <v>471</v>
      </c>
      <c r="T12" s="41">
        <f t="shared" si="5"/>
        <v>930</v>
      </c>
      <c r="U12" s="43">
        <f>SUM(B12,C12,E12,F12,H12,I12,K12,L12,M12,N12,P12,Q12,R12,S12)</f>
        <v>6842</v>
      </c>
      <c r="V12" s="3"/>
    </row>
    <row r="13" spans="1:22" ht="42.75" customHeight="1" x14ac:dyDescent="0.15">
      <c r="A13" s="21" t="s">
        <v>29</v>
      </c>
      <c r="B13" s="57">
        <f>B12/28</f>
        <v>16.464285714285715</v>
      </c>
      <c r="C13" s="58">
        <f>C12/28</f>
        <v>18</v>
      </c>
      <c r="D13" s="59">
        <f>D12/28</f>
        <v>34.464285714285715</v>
      </c>
      <c r="E13" s="60">
        <f t="shared" ref="E13:U13" si="7">E12/28</f>
        <v>21</v>
      </c>
      <c r="F13" s="61">
        <f t="shared" si="7"/>
        <v>20</v>
      </c>
      <c r="G13" s="62">
        <f t="shared" si="7"/>
        <v>41</v>
      </c>
      <c r="H13" s="57">
        <f t="shared" si="7"/>
        <v>16.464285714285715</v>
      </c>
      <c r="I13" s="58">
        <f t="shared" si="7"/>
        <v>18.464285714285715</v>
      </c>
      <c r="J13" s="59">
        <f t="shared" si="7"/>
        <v>34.928571428571431</v>
      </c>
      <c r="K13" s="63">
        <f t="shared" si="7"/>
        <v>20</v>
      </c>
      <c r="L13" s="63">
        <f t="shared" si="7"/>
        <v>17.5</v>
      </c>
      <c r="M13" s="57">
        <f t="shared" si="7"/>
        <v>18.928571428571427</v>
      </c>
      <c r="N13" s="58">
        <f t="shared" si="7"/>
        <v>18</v>
      </c>
      <c r="O13" s="59">
        <f t="shared" si="7"/>
        <v>36.928571428571431</v>
      </c>
      <c r="P13" s="63">
        <f t="shared" si="7"/>
        <v>11.571428571428571</v>
      </c>
      <c r="Q13" s="63">
        <f t="shared" si="7"/>
        <v>14.75</v>
      </c>
      <c r="R13" s="57">
        <f t="shared" si="7"/>
        <v>16.392857142857142</v>
      </c>
      <c r="S13" s="58">
        <f t="shared" si="7"/>
        <v>16.821428571428573</v>
      </c>
      <c r="T13" s="59">
        <f t="shared" si="7"/>
        <v>33.214285714285715</v>
      </c>
      <c r="U13" s="63">
        <f t="shared" si="7"/>
        <v>244.35714285714286</v>
      </c>
      <c r="V13" s="3"/>
    </row>
    <row r="14" spans="1:22" ht="34.5" customHeight="1" x14ac:dyDescent="0.15">
      <c r="A14" s="21" t="s">
        <v>24</v>
      </c>
      <c r="B14" s="64">
        <f t="shared" ref="B14:U14" si="8">(B12*100)/(B4*28)</f>
        <v>78.401360544217681</v>
      </c>
      <c r="C14" s="65">
        <f t="shared" si="8"/>
        <v>85.714285714285708</v>
      </c>
      <c r="D14" s="66">
        <f t="shared" si="8"/>
        <v>82.057823129251702</v>
      </c>
      <c r="E14" s="120">
        <f t="shared" si="8"/>
        <v>100</v>
      </c>
      <c r="F14" s="75">
        <f t="shared" si="8"/>
        <v>95.238095238095241</v>
      </c>
      <c r="G14" s="121">
        <f t="shared" si="8"/>
        <v>97.61904761904762</v>
      </c>
      <c r="H14" s="64">
        <f t="shared" si="8"/>
        <v>91.468253968253961</v>
      </c>
      <c r="I14" s="65">
        <f t="shared" si="8"/>
        <v>102.57936507936508</v>
      </c>
      <c r="J14" s="66">
        <f t="shared" si="8"/>
        <v>97.023809523809518</v>
      </c>
      <c r="K14" s="68">
        <f t="shared" si="8"/>
        <v>95.238095238095241</v>
      </c>
      <c r="L14" s="68">
        <f t="shared" si="8"/>
        <v>83.333333333333329</v>
      </c>
      <c r="M14" s="64">
        <f t="shared" si="8"/>
        <v>90.136054421768705</v>
      </c>
      <c r="N14" s="65">
        <f t="shared" si="8"/>
        <v>85.714285714285708</v>
      </c>
      <c r="O14" s="66">
        <f t="shared" si="8"/>
        <v>87.925170068027214</v>
      </c>
      <c r="P14" s="68">
        <f t="shared" si="8"/>
        <v>96.428571428571431</v>
      </c>
      <c r="Q14" s="68">
        <f t="shared" si="8"/>
        <v>98.333333333333329</v>
      </c>
      <c r="R14" s="64">
        <f t="shared" si="8"/>
        <v>91.071428571428569</v>
      </c>
      <c r="S14" s="65">
        <f t="shared" si="8"/>
        <v>93.452380952380949</v>
      </c>
      <c r="T14" s="66">
        <f t="shared" si="8"/>
        <v>92.261904761904759</v>
      </c>
      <c r="U14" s="68">
        <f t="shared" si="8"/>
        <v>91.519529159978603</v>
      </c>
      <c r="V14" s="3"/>
    </row>
    <row r="15" spans="1:22" ht="25.5" customHeight="1" x14ac:dyDescent="0.15">
      <c r="A15" s="21" t="s">
        <v>2</v>
      </c>
      <c r="B15" s="7">
        <v>126</v>
      </c>
      <c r="C15" s="69">
        <v>0</v>
      </c>
      <c r="D15" s="41">
        <f>B15+C15</f>
        <v>126</v>
      </c>
      <c r="E15" s="70">
        <v>0</v>
      </c>
      <c r="F15" s="71">
        <v>0</v>
      </c>
      <c r="G15" s="72">
        <v>0</v>
      </c>
      <c r="H15" s="7">
        <v>317</v>
      </c>
      <c r="I15" s="69">
        <v>451</v>
      </c>
      <c r="J15" s="41">
        <f>H15+I15</f>
        <v>768</v>
      </c>
      <c r="K15" s="19">
        <v>0</v>
      </c>
      <c r="L15" s="19">
        <v>1</v>
      </c>
      <c r="M15" s="7">
        <v>0</v>
      </c>
      <c r="N15" s="69">
        <v>582</v>
      </c>
      <c r="O15" s="41">
        <f>M15+N15</f>
        <v>582</v>
      </c>
      <c r="P15" s="19">
        <v>97</v>
      </c>
      <c r="Q15" s="19">
        <v>776</v>
      </c>
      <c r="R15" s="7">
        <v>370</v>
      </c>
      <c r="S15" s="69">
        <v>284</v>
      </c>
      <c r="T15" s="41">
        <f>R15+S15</f>
        <v>654</v>
      </c>
      <c r="U15" s="43">
        <f>SUM(B15,C15,E15,F15,H15,I15,K15,L15,M15,N15,P15,Q15,R15,S15)</f>
        <v>3004</v>
      </c>
      <c r="V15" s="3"/>
    </row>
    <row r="16" spans="1:22" ht="36.75" customHeight="1" thickBot="1" x14ac:dyDescent="0.2">
      <c r="A16" s="73" t="s">
        <v>3</v>
      </c>
      <c r="B16" s="74">
        <f>B15/B8</f>
        <v>126</v>
      </c>
      <c r="C16" s="74" t="e">
        <f>C15/C8</f>
        <v>#DIV/0!</v>
      </c>
      <c r="D16" s="74">
        <f>D15/D8</f>
        <v>126</v>
      </c>
      <c r="E16" s="74" t="e">
        <f>E15/E8</f>
        <v>#DIV/0!</v>
      </c>
      <c r="F16" s="74" t="e">
        <f>F15/F8</f>
        <v>#DIV/0!</v>
      </c>
      <c r="G16" s="74" t="e">
        <f>G15/G8</f>
        <v>#DIV/0!</v>
      </c>
      <c r="H16" s="74">
        <f>H15/H8</f>
        <v>45.285714285714285</v>
      </c>
      <c r="I16" s="74">
        <f>I15/I8</f>
        <v>90.2</v>
      </c>
      <c r="J16" s="74">
        <f>J15/J8</f>
        <v>64</v>
      </c>
      <c r="K16" s="74" t="e">
        <f>K15/K8</f>
        <v>#DIV/0!</v>
      </c>
      <c r="L16" s="74">
        <f>L15/L8</f>
        <v>1</v>
      </c>
      <c r="M16" s="74" t="e">
        <f>M15/M8</f>
        <v>#DIV/0!</v>
      </c>
      <c r="N16" s="74">
        <f>N15/N8</f>
        <v>582</v>
      </c>
      <c r="O16" s="74">
        <f>O15/O8</f>
        <v>582</v>
      </c>
      <c r="P16" s="74">
        <f>P15/P8</f>
        <v>97</v>
      </c>
      <c r="Q16" s="74">
        <f>Q15/Q8</f>
        <v>776</v>
      </c>
      <c r="R16" s="74">
        <f>R15/R8</f>
        <v>18.5</v>
      </c>
      <c r="S16" s="74">
        <f>S15/S8</f>
        <v>21.846153846153847</v>
      </c>
      <c r="T16" s="74">
        <f>T15/T8</f>
        <v>19.818181818181817</v>
      </c>
      <c r="U16" s="74">
        <f>U15/U8</f>
        <v>60.08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22" t="s">
        <v>41</v>
      </c>
      <c r="B3" s="14" t="s">
        <v>9</v>
      </c>
      <c r="C3" s="11" t="s">
        <v>10</v>
      </c>
      <c r="D3" s="15" t="s">
        <v>4</v>
      </c>
      <c r="E3" s="92" t="s">
        <v>11</v>
      </c>
      <c r="F3" s="13" t="s">
        <v>12</v>
      </c>
      <c r="G3" s="236" t="s">
        <v>4</v>
      </c>
      <c r="H3" s="14" t="s">
        <v>13</v>
      </c>
      <c r="I3" s="11" t="s">
        <v>14</v>
      </c>
      <c r="J3" s="15" t="s">
        <v>4</v>
      </c>
      <c r="K3" s="109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09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25" t="s">
        <v>23</v>
      </c>
      <c r="B4" s="26">
        <v>21</v>
      </c>
      <c r="C4" s="27">
        <v>21</v>
      </c>
      <c r="D4" s="28">
        <f>SUM(B4:C4)</f>
        <v>42</v>
      </c>
      <c r="E4" s="93">
        <v>21</v>
      </c>
      <c r="F4" s="30">
        <v>21</v>
      </c>
      <c r="G4" s="237">
        <f t="shared" ref="G4" si="0">SUM(E4:F4)</f>
        <v>42</v>
      </c>
      <c r="H4" s="26">
        <v>18</v>
      </c>
      <c r="I4" s="27">
        <v>18</v>
      </c>
      <c r="J4" s="28">
        <f>SUM(H4:I4)</f>
        <v>36</v>
      </c>
      <c r="K4" s="110">
        <v>21</v>
      </c>
      <c r="L4" s="32">
        <v>21</v>
      </c>
      <c r="M4" s="26">
        <v>21</v>
      </c>
      <c r="N4" s="27">
        <v>21</v>
      </c>
      <c r="O4" s="28">
        <f>SUM(M4:N4)</f>
        <v>42</v>
      </c>
      <c r="P4" s="110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123" t="s">
        <v>27</v>
      </c>
      <c r="B5" s="33">
        <v>0</v>
      </c>
      <c r="C5" s="34">
        <v>0</v>
      </c>
      <c r="D5" s="35">
        <f>B5+C5</f>
        <v>0</v>
      </c>
      <c r="E5" s="94">
        <v>0</v>
      </c>
      <c r="F5" s="37">
        <v>0</v>
      </c>
      <c r="G5" s="238">
        <f>SUM(E5:F5)</f>
        <v>0</v>
      </c>
      <c r="H5" s="33">
        <v>8</v>
      </c>
      <c r="I5" s="34">
        <v>6</v>
      </c>
      <c r="J5" s="35">
        <f>H5+I5</f>
        <v>14</v>
      </c>
      <c r="K5" s="111">
        <v>0</v>
      </c>
      <c r="L5" s="39">
        <v>0</v>
      </c>
      <c r="M5" s="33">
        <v>0</v>
      </c>
      <c r="N5" s="34">
        <v>0</v>
      </c>
      <c r="O5" s="35">
        <v>0</v>
      </c>
      <c r="P5" s="111">
        <v>0</v>
      </c>
      <c r="Q5" s="39">
        <v>1</v>
      </c>
      <c r="R5" s="33">
        <v>21</v>
      </c>
      <c r="S5" s="34">
        <v>12</v>
      </c>
      <c r="T5" s="35">
        <f>R5+S5</f>
        <v>33</v>
      </c>
      <c r="U5" s="40">
        <f>SUM(B5,C5,E5,F5,H5,I5,K5,L5,M5,N5,P5,Q5,R5,S5)</f>
        <v>48</v>
      </c>
      <c r="V5" s="3"/>
    </row>
    <row r="6" spans="1:22" ht="25.5" customHeight="1" x14ac:dyDescent="0.15">
      <c r="A6" s="124" t="s">
        <v>0</v>
      </c>
      <c r="B6" s="6">
        <v>1</v>
      </c>
      <c r="C6" s="2">
        <v>1</v>
      </c>
      <c r="D6" s="41">
        <f>B6+C6</f>
        <v>2</v>
      </c>
      <c r="E6" s="95">
        <v>1</v>
      </c>
      <c r="F6" s="1">
        <v>1</v>
      </c>
      <c r="G6" s="239">
        <f>SUM(E6:F6)</f>
        <v>2</v>
      </c>
      <c r="H6" s="6">
        <v>1</v>
      </c>
      <c r="I6" s="2">
        <v>2</v>
      </c>
      <c r="J6" s="41">
        <f>H6+I6</f>
        <v>3</v>
      </c>
      <c r="K6" s="112">
        <v>1</v>
      </c>
      <c r="L6" s="18">
        <v>1</v>
      </c>
      <c r="M6" s="6">
        <v>1</v>
      </c>
      <c r="N6" s="2"/>
      <c r="O6" s="41">
        <f>M6+N6</f>
        <v>1</v>
      </c>
      <c r="P6" s="112"/>
      <c r="Q6" s="18"/>
      <c r="R6" s="6"/>
      <c r="S6" s="2">
        <v>1</v>
      </c>
      <c r="T6" s="41">
        <f>R6+S6</f>
        <v>1</v>
      </c>
      <c r="U6" s="43">
        <f>SUM(B6,C6,E6,F6,H6,I6,K6,L6,M6,N6,P6,Q6,R6,S6)</f>
        <v>11</v>
      </c>
      <c r="V6" s="3"/>
    </row>
    <row r="7" spans="1:22" ht="25.5" customHeight="1" thickBot="1" x14ac:dyDescent="0.2">
      <c r="A7" s="125" t="s">
        <v>7</v>
      </c>
      <c r="B7" s="45">
        <f>SUM(B5:B6)</f>
        <v>1</v>
      </c>
      <c r="C7" s="46">
        <f>SUM(C5:C6)</f>
        <v>1</v>
      </c>
      <c r="D7" s="47">
        <f>SUM(D5:D6)</f>
        <v>2</v>
      </c>
      <c r="E7" s="96">
        <f>SUM(E5:E6)</f>
        <v>1</v>
      </c>
      <c r="F7" s="49">
        <f>SUM(F5:F6)</f>
        <v>1</v>
      </c>
      <c r="G7" s="240">
        <f>SUM(E7:F7)</f>
        <v>2</v>
      </c>
      <c r="H7" s="51">
        <f>SUM(H5:H6)</f>
        <v>9</v>
      </c>
      <c r="I7" s="52">
        <f>SUM(I5:I6)</f>
        <v>8</v>
      </c>
      <c r="J7" s="47">
        <f t="shared" ref="J7:J12" si="1">H7+I7</f>
        <v>17</v>
      </c>
      <c r="K7" s="113">
        <f>SUM(K5:K6)</f>
        <v>1</v>
      </c>
      <c r="L7" s="53">
        <f>SUM(L5:L6)</f>
        <v>1</v>
      </c>
      <c r="M7" s="51">
        <f>SUM(M5:M6)</f>
        <v>1</v>
      </c>
      <c r="N7" s="52">
        <f>SUM(N5:N6)</f>
        <v>0</v>
      </c>
      <c r="O7" s="47">
        <f t="shared" ref="O7:U7" si="2">SUM(O5:O6)</f>
        <v>1</v>
      </c>
      <c r="P7" s="113">
        <f>SUM(P5:P6)</f>
        <v>0</v>
      </c>
      <c r="Q7" s="53">
        <f>SUM(Q5:Q6)</f>
        <v>1</v>
      </c>
      <c r="R7" s="51">
        <f>SUM(R5:R6)</f>
        <v>21</v>
      </c>
      <c r="S7" s="52">
        <f>SUM(S5:S6)</f>
        <v>13</v>
      </c>
      <c r="T7" s="47">
        <f t="shared" si="2"/>
        <v>34</v>
      </c>
      <c r="U7" s="54">
        <f t="shared" si="2"/>
        <v>59</v>
      </c>
      <c r="V7" s="3"/>
    </row>
    <row r="8" spans="1:22" ht="25.5" customHeight="1" thickTop="1" x14ac:dyDescent="0.25">
      <c r="A8" s="123" t="s">
        <v>28</v>
      </c>
      <c r="B8" s="33">
        <v>1</v>
      </c>
      <c r="C8" s="34">
        <v>1</v>
      </c>
      <c r="D8" s="35">
        <f t="shared" ref="D8:D9" si="3">B8+C8</f>
        <v>2</v>
      </c>
      <c r="E8" s="94">
        <v>0</v>
      </c>
      <c r="F8" s="37">
        <v>0</v>
      </c>
      <c r="G8" s="238">
        <f>SUM(E8:F8)</f>
        <v>0</v>
      </c>
      <c r="H8" s="33">
        <v>7</v>
      </c>
      <c r="I8" s="34">
        <v>3</v>
      </c>
      <c r="J8" s="35">
        <f t="shared" si="1"/>
        <v>10</v>
      </c>
      <c r="K8" s="111">
        <v>2</v>
      </c>
      <c r="L8" s="39">
        <v>1</v>
      </c>
      <c r="M8" s="33">
        <v>0</v>
      </c>
      <c r="N8" s="34">
        <v>0</v>
      </c>
      <c r="O8" s="35">
        <f t="shared" ref="O8:O12" si="4">M8+N8</f>
        <v>0</v>
      </c>
      <c r="P8" s="111">
        <v>0</v>
      </c>
      <c r="Q8" s="39">
        <v>0</v>
      </c>
      <c r="R8" s="33">
        <v>19</v>
      </c>
      <c r="S8" s="34">
        <v>12</v>
      </c>
      <c r="T8" s="35">
        <f t="shared" ref="T8:T12" si="5">R8+S8</f>
        <v>31</v>
      </c>
      <c r="U8" s="40">
        <f>SUM(B8,C8,E8,F8,H8,I8,K8,L8,M8,N8,P8,Q8,R8,S8)</f>
        <v>46</v>
      </c>
      <c r="V8" s="3"/>
    </row>
    <row r="9" spans="1:22" ht="25.5" customHeight="1" x14ac:dyDescent="0.15">
      <c r="A9" s="126" t="s">
        <v>5</v>
      </c>
      <c r="B9" s="6">
        <v>0</v>
      </c>
      <c r="C9" s="2">
        <v>0</v>
      </c>
      <c r="D9" s="41">
        <f t="shared" si="3"/>
        <v>0</v>
      </c>
      <c r="E9" s="95">
        <v>1</v>
      </c>
      <c r="F9" s="1">
        <v>1</v>
      </c>
      <c r="G9" s="239">
        <f>SUM(E9:F9)</f>
        <v>2</v>
      </c>
      <c r="H9" s="6">
        <v>2</v>
      </c>
      <c r="I9" s="2">
        <v>4</v>
      </c>
      <c r="J9" s="41">
        <f t="shared" si="1"/>
        <v>6</v>
      </c>
      <c r="K9" s="112">
        <v>0</v>
      </c>
      <c r="L9" s="18">
        <v>0</v>
      </c>
      <c r="M9" s="6">
        <v>1</v>
      </c>
      <c r="N9" s="2">
        <v>0</v>
      </c>
      <c r="O9" s="41">
        <f t="shared" si="4"/>
        <v>1</v>
      </c>
      <c r="P9" s="112">
        <v>0</v>
      </c>
      <c r="Q9" s="18">
        <v>0</v>
      </c>
      <c r="R9" s="6">
        <v>1</v>
      </c>
      <c r="S9" s="2">
        <v>1</v>
      </c>
      <c r="T9" s="41">
        <f t="shared" si="5"/>
        <v>2</v>
      </c>
      <c r="U9" s="43">
        <f>SUM(B9,C9,E9,F9,H9,I9,K9,L9,M9,N9,P9,Q9,R9,S9)</f>
        <v>11</v>
      </c>
      <c r="V9" s="3"/>
    </row>
    <row r="10" spans="1:22" ht="25.5" customHeight="1" x14ac:dyDescent="0.15">
      <c r="A10" s="127" t="s">
        <v>1</v>
      </c>
      <c r="B10" s="6">
        <v>0</v>
      </c>
      <c r="C10" s="2">
        <v>0</v>
      </c>
      <c r="D10" s="41">
        <v>0</v>
      </c>
      <c r="E10" s="95">
        <v>0</v>
      </c>
      <c r="F10" s="1">
        <v>0</v>
      </c>
      <c r="G10" s="239">
        <v>0</v>
      </c>
      <c r="H10" s="6">
        <v>0</v>
      </c>
      <c r="I10" s="2">
        <v>0</v>
      </c>
      <c r="J10" s="41">
        <f t="shared" si="1"/>
        <v>0</v>
      </c>
      <c r="K10" s="112">
        <v>0</v>
      </c>
      <c r="L10" s="18">
        <v>0</v>
      </c>
      <c r="M10" s="6">
        <v>0</v>
      </c>
      <c r="N10" s="2">
        <v>0</v>
      </c>
      <c r="O10" s="41">
        <f>SUM(M10:N10)</f>
        <v>0</v>
      </c>
      <c r="P10" s="112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124" t="s">
        <v>6</v>
      </c>
      <c r="B11" s="99">
        <f t="shared" ref="B11:U11" si="6">SUM(B8+B9)</f>
        <v>1</v>
      </c>
      <c r="C11" s="55">
        <f t="shared" si="6"/>
        <v>1</v>
      </c>
      <c r="D11" s="100">
        <f t="shared" si="6"/>
        <v>2</v>
      </c>
      <c r="E11" s="234">
        <f t="shared" si="6"/>
        <v>1</v>
      </c>
      <c r="F11" s="55">
        <f t="shared" si="6"/>
        <v>1</v>
      </c>
      <c r="G11" s="106">
        <f t="shared" si="6"/>
        <v>2</v>
      </c>
      <c r="H11" s="99">
        <f t="shared" si="6"/>
        <v>9</v>
      </c>
      <c r="I11" s="55">
        <f t="shared" si="6"/>
        <v>7</v>
      </c>
      <c r="J11" s="100">
        <f t="shared" si="6"/>
        <v>16</v>
      </c>
      <c r="K11" s="243">
        <f t="shared" si="6"/>
        <v>2</v>
      </c>
      <c r="L11" s="245">
        <f t="shared" si="6"/>
        <v>1</v>
      </c>
      <c r="M11" s="99">
        <f t="shared" si="6"/>
        <v>1</v>
      </c>
      <c r="N11" s="55">
        <f t="shared" si="6"/>
        <v>0</v>
      </c>
      <c r="O11" s="100">
        <f t="shared" si="6"/>
        <v>1</v>
      </c>
      <c r="P11" s="243">
        <f t="shared" si="6"/>
        <v>0</v>
      </c>
      <c r="Q11" s="245">
        <f t="shared" si="6"/>
        <v>0</v>
      </c>
      <c r="R11" s="99">
        <f t="shared" si="6"/>
        <v>20</v>
      </c>
      <c r="S11" s="55">
        <f t="shared" si="6"/>
        <v>13</v>
      </c>
      <c r="T11" s="100">
        <f t="shared" si="6"/>
        <v>33</v>
      </c>
      <c r="U11" s="275">
        <f t="shared" si="6"/>
        <v>57</v>
      </c>
      <c r="V11" s="3"/>
    </row>
    <row r="12" spans="1:22" ht="25.5" customHeight="1" x14ac:dyDescent="0.15">
      <c r="A12" s="124" t="s">
        <v>8</v>
      </c>
      <c r="B12" s="6">
        <v>447</v>
      </c>
      <c r="C12" s="2">
        <v>497</v>
      </c>
      <c r="D12" s="41">
        <f>SUM(B12:C12)</f>
        <v>944</v>
      </c>
      <c r="E12" s="95">
        <v>588</v>
      </c>
      <c r="F12" s="1">
        <v>560</v>
      </c>
      <c r="G12" s="239">
        <f>SUM(E12:F12)</f>
        <v>1148</v>
      </c>
      <c r="H12" s="6">
        <v>462</v>
      </c>
      <c r="I12" s="2">
        <v>477</v>
      </c>
      <c r="J12" s="41">
        <f t="shared" si="1"/>
        <v>939</v>
      </c>
      <c r="K12" s="112">
        <v>554</v>
      </c>
      <c r="L12" s="18">
        <v>492</v>
      </c>
      <c r="M12" s="6">
        <v>528</v>
      </c>
      <c r="N12" s="2">
        <v>522</v>
      </c>
      <c r="O12" s="41">
        <f t="shared" si="4"/>
        <v>1050</v>
      </c>
      <c r="P12" s="112">
        <v>336</v>
      </c>
      <c r="Q12" s="18">
        <v>418</v>
      </c>
      <c r="R12" s="6">
        <v>469</v>
      </c>
      <c r="S12" s="2">
        <v>478</v>
      </c>
      <c r="T12" s="41">
        <f t="shared" si="5"/>
        <v>947</v>
      </c>
      <c r="U12" s="43">
        <f>SUM(B12,C12,E12,F12,H12,I12,K12,L12,M12,N12,P12,Q12,R12,S12)</f>
        <v>6828</v>
      </c>
      <c r="V12" s="3"/>
    </row>
    <row r="13" spans="1:22" ht="42.75" customHeight="1" x14ac:dyDescent="0.15">
      <c r="A13" s="124" t="s">
        <v>29</v>
      </c>
      <c r="B13" s="57">
        <f>B12/28</f>
        <v>15.964285714285714</v>
      </c>
      <c r="C13" s="58">
        <f>C12/28</f>
        <v>17.75</v>
      </c>
      <c r="D13" s="59">
        <f>D12/28</f>
        <v>33.714285714285715</v>
      </c>
      <c r="E13" s="97">
        <f t="shared" ref="E13:U13" si="7">E12/28</f>
        <v>21</v>
      </c>
      <c r="F13" s="61">
        <f t="shared" si="7"/>
        <v>20</v>
      </c>
      <c r="G13" s="241">
        <f t="shared" si="7"/>
        <v>41</v>
      </c>
      <c r="H13" s="57">
        <f t="shared" si="7"/>
        <v>16.5</v>
      </c>
      <c r="I13" s="58">
        <f t="shared" si="7"/>
        <v>17.035714285714285</v>
      </c>
      <c r="J13" s="59">
        <f t="shared" si="7"/>
        <v>33.535714285714285</v>
      </c>
      <c r="K13" s="114">
        <f t="shared" si="7"/>
        <v>19.785714285714285</v>
      </c>
      <c r="L13" s="63">
        <f t="shared" si="7"/>
        <v>17.571428571428573</v>
      </c>
      <c r="M13" s="57">
        <f t="shared" si="7"/>
        <v>18.857142857142858</v>
      </c>
      <c r="N13" s="58">
        <f t="shared" si="7"/>
        <v>18.642857142857142</v>
      </c>
      <c r="O13" s="59">
        <f t="shared" si="7"/>
        <v>37.5</v>
      </c>
      <c r="P13" s="114">
        <f t="shared" si="7"/>
        <v>12</v>
      </c>
      <c r="Q13" s="63">
        <f t="shared" si="7"/>
        <v>14.928571428571429</v>
      </c>
      <c r="R13" s="57">
        <f t="shared" si="7"/>
        <v>16.75</v>
      </c>
      <c r="S13" s="58">
        <f t="shared" si="7"/>
        <v>17.071428571428573</v>
      </c>
      <c r="T13" s="59">
        <f t="shared" si="7"/>
        <v>33.821428571428569</v>
      </c>
      <c r="U13" s="63">
        <f t="shared" si="7"/>
        <v>243.85714285714286</v>
      </c>
      <c r="V13" s="3"/>
    </row>
    <row r="14" spans="1:22" ht="34.5" customHeight="1" x14ac:dyDescent="0.15">
      <c r="A14" s="124" t="s">
        <v>24</v>
      </c>
      <c r="B14" s="64">
        <f t="shared" ref="B14:U14" si="8">(B12*100)/(B4*28)</f>
        <v>76.020408163265301</v>
      </c>
      <c r="C14" s="65">
        <f t="shared" si="8"/>
        <v>84.523809523809518</v>
      </c>
      <c r="D14" s="66">
        <f t="shared" si="8"/>
        <v>80.27210884353741</v>
      </c>
      <c r="E14" s="235">
        <f t="shared" si="8"/>
        <v>100</v>
      </c>
      <c r="F14" s="65">
        <f t="shared" si="8"/>
        <v>95.238095238095241</v>
      </c>
      <c r="G14" s="108">
        <f t="shared" si="8"/>
        <v>97.61904761904762</v>
      </c>
      <c r="H14" s="64">
        <f t="shared" si="8"/>
        <v>91.666666666666671</v>
      </c>
      <c r="I14" s="65">
        <f t="shared" si="8"/>
        <v>94.642857142857139</v>
      </c>
      <c r="J14" s="66">
        <f t="shared" si="8"/>
        <v>93.154761904761898</v>
      </c>
      <c r="K14" s="244">
        <f t="shared" si="8"/>
        <v>94.217687074829925</v>
      </c>
      <c r="L14" s="67">
        <f t="shared" si="8"/>
        <v>83.673469387755105</v>
      </c>
      <c r="M14" s="64">
        <f t="shared" si="8"/>
        <v>89.795918367346943</v>
      </c>
      <c r="N14" s="65">
        <f t="shared" si="8"/>
        <v>88.775510204081627</v>
      </c>
      <c r="O14" s="66">
        <f t="shared" si="8"/>
        <v>89.285714285714292</v>
      </c>
      <c r="P14" s="244">
        <f t="shared" si="8"/>
        <v>100</v>
      </c>
      <c r="Q14" s="67">
        <f t="shared" si="8"/>
        <v>99.523809523809518</v>
      </c>
      <c r="R14" s="64">
        <f t="shared" si="8"/>
        <v>93.055555555555557</v>
      </c>
      <c r="S14" s="65">
        <f t="shared" si="8"/>
        <v>94.841269841269835</v>
      </c>
      <c r="T14" s="66">
        <f t="shared" si="8"/>
        <v>93.948412698412696</v>
      </c>
      <c r="U14" s="68">
        <f t="shared" si="8"/>
        <v>91.332263242375603</v>
      </c>
      <c r="V14" s="3"/>
    </row>
    <row r="15" spans="1:22" ht="25.5" customHeight="1" x14ac:dyDescent="0.15">
      <c r="A15" s="124" t="s">
        <v>2</v>
      </c>
      <c r="B15" s="7">
        <v>215</v>
      </c>
      <c r="C15" s="69">
        <v>725</v>
      </c>
      <c r="D15" s="41">
        <f>B15+C15</f>
        <v>940</v>
      </c>
      <c r="E15" s="98">
        <v>0</v>
      </c>
      <c r="F15" s="71">
        <v>0</v>
      </c>
      <c r="G15" s="242">
        <v>0</v>
      </c>
      <c r="H15" s="7">
        <v>201</v>
      </c>
      <c r="I15" s="69">
        <v>446</v>
      </c>
      <c r="J15" s="41">
        <f>H15+I15</f>
        <v>647</v>
      </c>
      <c r="K15" s="115">
        <v>2133</v>
      </c>
      <c r="L15" s="19">
        <v>476</v>
      </c>
      <c r="M15" s="7">
        <v>0</v>
      </c>
      <c r="N15" s="69">
        <v>0</v>
      </c>
      <c r="O15" s="41">
        <f>M15+N15</f>
        <v>0</v>
      </c>
      <c r="P15" s="115">
        <v>0</v>
      </c>
      <c r="Q15" s="19">
        <v>0</v>
      </c>
      <c r="R15" s="7">
        <v>477</v>
      </c>
      <c r="S15" s="69">
        <v>311</v>
      </c>
      <c r="T15" s="41">
        <f>R15+S15</f>
        <v>788</v>
      </c>
      <c r="U15" s="43">
        <f>SUM(B15,C15,E15,F15,H15,I15,K15,L15,M15,N15,P15,Q15,R15,S15)</f>
        <v>4984</v>
      </c>
      <c r="V15" s="3"/>
    </row>
    <row r="16" spans="1:22" ht="36.75" customHeight="1" thickBot="1" x14ac:dyDescent="0.2">
      <c r="A16" s="128" t="s">
        <v>3</v>
      </c>
      <c r="B16" s="74">
        <f>B15/B8</f>
        <v>215</v>
      </c>
      <c r="C16" s="74">
        <f>C15/C8</f>
        <v>725</v>
      </c>
      <c r="D16" s="74">
        <f>D15/D8</f>
        <v>470</v>
      </c>
      <c r="E16" s="74" t="e">
        <f>E15/E8</f>
        <v>#DIV/0!</v>
      </c>
      <c r="F16" s="74" t="e">
        <f>F15/F8</f>
        <v>#DIV/0!</v>
      </c>
      <c r="G16" s="74" t="e">
        <f>G15/G8</f>
        <v>#DIV/0!</v>
      </c>
      <c r="H16" s="74">
        <f>H15/H8</f>
        <v>28.714285714285715</v>
      </c>
      <c r="I16" s="74">
        <f>I15/I8</f>
        <v>148.66666666666666</v>
      </c>
      <c r="J16" s="74">
        <f>J15/J8</f>
        <v>64.7</v>
      </c>
      <c r="K16" s="74">
        <f>K15/K8</f>
        <v>1066.5</v>
      </c>
      <c r="L16" s="74">
        <f>L15/L8</f>
        <v>476</v>
      </c>
      <c r="M16" s="74" t="e">
        <f>M15/M8</f>
        <v>#DIV/0!</v>
      </c>
      <c r="N16" s="74" t="e">
        <f>N15/N8</f>
        <v>#DIV/0!</v>
      </c>
      <c r="O16" s="74" t="e">
        <f>O15/O8</f>
        <v>#DIV/0!</v>
      </c>
      <c r="P16" s="74" t="e">
        <f>P15/P8</f>
        <v>#DIV/0!</v>
      </c>
      <c r="Q16" s="74" t="e">
        <f>Q15/Q8</f>
        <v>#DIV/0!</v>
      </c>
      <c r="R16" s="74">
        <f>R15/R8</f>
        <v>25.105263157894736</v>
      </c>
      <c r="S16" s="74">
        <f>S15/S8</f>
        <v>25.916666666666668</v>
      </c>
      <c r="T16" s="74">
        <f>T15/T8</f>
        <v>25.419354838709676</v>
      </c>
      <c r="U16" s="74">
        <f>U15/U8</f>
        <v>108.34782608695652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18"/>
  <sheetViews>
    <sheetView tabSelected="1" topLeftCell="A2" zoomScale="150" workbookViewId="0">
      <selection activeCell="H19" sqref="H19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42</v>
      </c>
      <c r="B3" s="116" t="s">
        <v>9</v>
      </c>
      <c r="C3" s="117" t="s">
        <v>10</v>
      </c>
      <c r="D3" s="277" t="s">
        <v>4</v>
      </c>
      <c r="E3" s="278" t="s">
        <v>11</v>
      </c>
      <c r="F3" s="279" t="s">
        <v>12</v>
      </c>
      <c r="G3" s="281" t="s">
        <v>4</v>
      </c>
      <c r="H3" s="116" t="s">
        <v>13</v>
      </c>
      <c r="I3" s="117" t="s">
        <v>14</v>
      </c>
      <c r="J3" s="277" t="s">
        <v>4</v>
      </c>
      <c r="K3" s="282" t="s">
        <v>15</v>
      </c>
      <c r="L3" s="282" t="s">
        <v>16</v>
      </c>
      <c r="M3" s="116" t="s">
        <v>17</v>
      </c>
      <c r="N3" s="117" t="s">
        <v>18</v>
      </c>
      <c r="O3" s="277" t="s">
        <v>4</v>
      </c>
      <c r="P3" s="282" t="s">
        <v>19</v>
      </c>
      <c r="Q3" s="282" t="s">
        <v>20</v>
      </c>
      <c r="R3" s="116" t="s">
        <v>21</v>
      </c>
      <c r="S3" s="117" t="s">
        <v>22</v>
      </c>
      <c r="T3" s="277" t="s">
        <v>4</v>
      </c>
      <c r="U3" s="290" t="s">
        <v>25</v>
      </c>
      <c r="V3" s="3"/>
    </row>
    <row r="4" spans="1:22" ht="25.5" customHeight="1" thickBot="1" x14ac:dyDescent="0.2">
      <c r="A4" s="91" t="s">
        <v>23</v>
      </c>
      <c r="B4" s="119">
        <v>21</v>
      </c>
      <c r="C4" s="76">
        <v>21</v>
      </c>
      <c r="D4" s="104">
        <f>SUM(B4:C4)</f>
        <v>42</v>
      </c>
      <c r="E4" s="280">
        <v>21</v>
      </c>
      <c r="F4" s="77">
        <v>21</v>
      </c>
      <c r="G4" s="242">
        <f t="shared" ref="G4" si="0">SUM(E4:F4)</f>
        <v>42</v>
      </c>
      <c r="H4" s="119">
        <v>18</v>
      </c>
      <c r="I4" s="76">
        <v>18</v>
      </c>
      <c r="J4" s="104">
        <f>SUM(H4:I4)</f>
        <v>36</v>
      </c>
      <c r="K4" s="283">
        <v>21</v>
      </c>
      <c r="L4" s="283">
        <v>21</v>
      </c>
      <c r="M4" s="119">
        <v>21</v>
      </c>
      <c r="N4" s="76">
        <v>21</v>
      </c>
      <c r="O4" s="104">
        <f>SUM(M4:N4)</f>
        <v>42</v>
      </c>
      <c r="P4" s="283">
        <v>12</v>
      </c>
      <c r="Q4" s="283">
        <v>15</v>
      </c>
      <c r="R4" s="119">
        <v>18</v>
      </c>
      <c r="S4" s="76">
        <v>18</v>
      </c>
      <c r="T4" s="104">
        <f>SUM(R4:S4)</f>
        <v>36</v>
      </c>
      <c r="U4" s="43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6">
        <v>0</v>
      </c>
      <c r="C5" s="2">
        <v>0</v>
      </c>
      <c r="D5" s="104">
        <f>B5+C5</f>
        <v>0</v>
      </c>
      <c r="E5" s="10">
        <v>0</v>
      </c>
      <c r="F5" s="1">
        <v>0</v>
      </c>
      <c r="G5" s="239">
        <f>SUM(E5:F5)</f>
        <v>0</v>
      </c>
      <c r="H5" s="6">
        <v>9</v>
      </c>
      <c r="I5" s="2">
        <v>3</v>
      </c>
      <c r="J5" s="104">
        <f>H5+I5</f>
        <v>12</v>
      </c>
      <c r="K5" s="284">
        <v>0</v>
      </c>
      <c r="L5" s="284">
        <v>2</v>
      </c>
      <c r="M5" s="6">
        <v>0</v>
      </c>
      <c r="N5" s="2">
        <v>0</v>
      </c>
      <c r="O5" s="104">
        <v>0</v>
      </c>
      <c r="P5" s="284">
        <v>0</v>
      </c>
      <c r="Q5" s="284">
        <v>1</v>
      </c>
      <c r="R5" s="6">
        <v>22</v>
      </c>
      <c r="S5" s="2">
        <v>17</v>
      </c>
      <c r="T5" s="104">
        <f>R5+S5</f>
        <v>39</v>
      </c>
      <c r="U5" s="43">
        <f>SUM(B5,C5,E5,F5,H5,I5,K5,L5,M5,N5,P5,Q5,R5,S5)</f>
        <v>54</v>
      </c>
      <c r="V5" s="3"/>
    </row>
    <row r="6" spans="1:22" ht="25.5" customHeight="1" x14ac:dyDescent="0.15">
      <c r="A6" s="21" t="s">
        <v>0</v>
      </c>
      <c r="B6" s="6">
        <v>2</v>
      </c>
      <c r="C6" s="2">
        <v>0</v>
      </c>
      <c r="D6" s="104">
        <f>B6+C6</f>
        <v>2</v>
      </c>
      <c r="E6" s="10">
        <v>0</v>
      </c>
      <c r="F6" s="1">
        <v>1</v>
      </c>
      <c r="G6" s="239">
        <f>SUM(E6:F6)</f>
        <v>1</v>
      </c>
      <c r="H6" s="6">
        <v>0</v>
      </c>
      <c r="I6" s="2">
        <v>1</v>
      </c>
      <c r="J6" s="104">
        <f>H6+I6</f>
        <v>1</v>
      </c>
      <c r="K6" s="284">
        <v>1</v>
      </c>
      <c r="L6" s="284">
        <v>2</v>
      </c>
      <c r="M6" s="6">
        <v>0</v>
      </c>
      <c r="N6" s="2">
        <v>0</v>
      </c>
      <c r="O6" s="104">
        <f>M6+N6</f>
        <v>0</v>
      </c>
      <c r="P6" s="284">
        <v>0</v>
      </c>
      <c r="Q6" s="284">
        <v>0</v>
      </c>
      <c r="R6" s="6">
        <v>0</v>
      </c>
      <c r="S6" s="2">
        <v>0</v>
      </c>
      <c r="T6" s="104">
        <f>R6+S6</f>
        <v>0</v>
      </c>
      <c r="U6" s="43">
        <f>SUM(B6,C6,E6,F6,H6,I6,K6,L6,M6,N6,P6,Q6,R6,S6)</f>
        <v>7</v>
      </c>
      <c r="V6" s="3"/>
    </row>
    <row r="7" spans="1:22" ht="25.5" customHeight="1" thickBot="1" x14ac:dyDescent="0.2">
      <c r="A7" s="44" t="s">
        <v>7</v>
      </c>
      <c r="B7" s="119">
        <f>SUM(B5:B6)</f>
        <v>2</v>
      </c>
      <c r="C7" s="76">
        <f>SUM(C5:C6)</f>
        <v>0</v>
      </c>
      <c r="D7" s="104">
        <f>SUM(D5:D6)</f>
        <v>2</v>
      </c>
      <c r="E7" s="132">
        <f>SUM(E5:E6)</f>
        <v>0</v>
      </c>
      <c r="F7" s="56">
        <f>SUM(F5:F6)</f>
        <v>1</v>
      </c>
      <c r="G7" s="239">
        <f>SUM(E7:F7)</f>
        <v>1</v>
      </c>
      <c r="H7" s="99">
        <f>SUM(H5:H6)</f>
        <v>9</v>
      </c>
      <c r="I7" s="55">
        <f>SUM(I5:I6)</f>
        <v>4</v>
      </c>
      <c r="J7" s="104">
        <f t="shared" ref="J7:J12" si="1">H7+I7</f>
        <v>13</v>
      </c>
      <c r="K7" s="285">
        <f>SUM(K5:K6)</f>
        <v>1</v>
      </c>
      <c r="L7" s="285">
        <f>SUM(L5:L6)</f>
        <v>4</v>
      </c>
      <c r="M7" s="99">
        <f>SUM(M5:M6)</f>
        <v>0</v>
      </c>
      <c r="N7" s="55">
        <f>SUM(N5:N6)</f>
        <v>0</v>
      </c>
      <c r="O7" s="104">
        <f t="shared" ref="O7:U7" si="2">SUM(O5:O6)</f>
        <v>0</v>
      </c>
      <c r="P7" s="285">
        <f>SUM(P5:P6)</f>
        <v>0</v>
      </c>
      <c r="Q7" s="285">
        <f>SUM(Q5:Q6)</f>
        <v>1</v>
      </c>
      <c r="R7" s="99">
        <f>SUM(R5:R6)</f>
        <v>22</v>
      </c>
      <c r="S7" s="55">
        <f>SUM(S5:S6)</f>
        <v>17</v>
      </c>
      <c r="T7" s="104">
        <f t="shared" si="2"/>
        <v>39</v>
      </c>
      <c r="U7" s="43">
        <f t="shared" si="2"/>
        <v>61</v>
      </c>
      <c r="V7" s="3"/>
    </row>
    <row r="8" spans="1:22" ht="25.5" customHeight="1" thickTop="1" x14ac:dyDescent="0.25">
      <c r="A8" s="89" t="s">
        <v>28</v>
      </c>
      <c r="B8" s="6">
        <v>1</v>
      </c>
      <c r="C8" s="2">
        <v>0</v>
      </c>
      <c r="D8" s="104">
        <f t="shared" ref="D8:D9" si="3">B8+C8</f>
        <v>1</v>
      </c>
      <c r="E8" s="10">
        <v>0</v>
      </c>
      <c r="F8" s="1">
        <v>1</v>
      </c>
      <c r="G8" s="239">
        <f>SUM(E8:F8)</f>
        <v>1</v>
      </c>
      <c r="H8" s="6">
        <v>8</v>
      </c>
      <c r="I8" s="2">
        <v>3</v>
      </c>
      <c r="J8" s="104">
        <f t="shared" si="1"/>
        <v>11</v>
      </c>
      <c r="K8" s="284">
        <v>0</v>
      </c>
      <c r="L8" s="284">
        <v>3</v>
      </c>
      <c r="M8" s="6">
        <v>0</v>
      </c>
      <c r="N8" s="2">
        <v>1</v>
      </c>
      <c r="O8" s="104">
        <f t="shared" ref="O8:O12" si="4">M8+N8</f>
        <v>1</v>
      </c>
      <c r="P8" s="284">
        <v>2</v>
      </c>
      <c r="Q8" s="284">
        <v>1</v>
      </c>
      <c r="R8" s="6">
        <v>21</v>
      </c>
      <c r="S8" s="2">
        <v>18</v>
      </c>
      <c r="T8" s="104">
        <f t="shared" ref="T8:T12" si="5">R8+S8</f>
        <v>39</v>
      </c>
      <c r="U8" s="43">
        <f>SUM(B8,C8,E8,F8,H8,I8,K8,L8,M8,N8,P8,Q8,R8,S8)</f>
        <v>59</v>
      </c>
      <c r="V8" s="3"/>
    </row>
    <row r="9" spans="1:22" ht="25.5" customHeight="1" x14ac:dyDescent="0.15">
      <c r="A9" s="22" t="s">
        <v>5</v>
      </c>
      <c r="B9" s="6">
        <v>1</v>
      </c>
      <c r="C9" s="2">
        <v>0</v>
      </c>
      <c r="D9" s="104">
        <f t="shared" si="3"/>
        <v>1</v>
      </c>
      <c r="E9" s="10">
        <v>0</v>
      </c>
      <c r="F9" s="1">
        <v>0</v>
      </c>
      <c r="G9" s="239">
        <f>SUM(E9:F9)</f>
        <v>0</v>
      </c>
      <c r="H9" s="6">
        <v>1</v>
      </c>
      <c r="I9" s="2">
        <v>3</v>
      </c>
      <c r="J9" s="104">
        <f t="shared" si="1"/>
        <v>4</v>
      </c>
      <c r="K9" s="284">
        <v>0</v>
      </c>
      <c r="L9" s="284">
        <v>0</v>
      </c>
      <c r="M9" s="6">
        <v>0</v>
      </c>
      <c r="N9" s="2">
        <v>0</v>
      </c>
      <c r="O9" s="104">
        <v>0</v>
      </c>
      <c r="P9" s="284">
        <v>0</v>
      </c>
      <c r="Q9" s="284">
        <v>0</v>
      </c>
      <c r="R9" s="6">
        <v>1</v>
      </c>
      <c r="S9" s="2">
        <v>1</v>
      </c>
      <c r="T9" s="104">
        <f t="shared" si="5"/>
        <v>2</v>
      </c>
      <c r="U9" s="43">
        <f>SUM(B9,C9,E9,F9,H9,I9,K9,L9,M9,N9,P9,Q9,R9,S9)</f>
        <v>7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104">
        <v>0</v>
      </c>
      <c r="E10" s="10">
        <v>0</v>
      </c>
      <c r="F10" s="1">
        <v>0</v>
      </c>
      <c r="G10" s="239">
        <v>0</v>
      </c>
      <c r="H10" s="6">
        <v>0</v>
      </c>
      <c r="I10" s="2">
        <v>0</v>
      </c>
      <c r="J10" s="104">
        <f t="shared" si="1"/>
        <v>0</v>
      </c>
      <c r="K10" s="284">
        <v>0</v>
      </c>
      <c r="L10" s="284">
        <v>0</v>
      </c>
      <c r="M10" s="6">
        <v>0</v>
      </c>
      <c r="N10" s="2">
        <v>0</v>
      </c>
      <c r="O10" s="104">
        <f>SUM(M10:N10)</f>
        <v>0</v>
      </c>
      <c r="P10" s="284">
        <v>0</v>
      </c>
      <c r="Q10" s="284">
        <v>0</v>
      </c>
      <c r="R10" s="6">
        <v>0</v>
      </c>
      <c r="S10" s="2">
        <v>0</v>
      </c>
      <c r="T10" s="104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99">
        <f t="shared" ref="B11:U11" si="6">SUM(B8+B9)</f>
        <v>2</v>
      </c>
      <c r="C11" s="55">
        <f t="shared" si="6"/>
        <v>0</v>
      </c>
      <c r="D11" s="106">
        <f t="shared" si="6"/>
        <v>2</v>
      </c>
      <c r="E11" s="99">
        <f t="shared" si="6"/>
        <v>0</v>
      </c>
      <c r="F11" s="55">
        <f t="shared" si="6"/>
        <v>1</v>
      </c>
      <c r="G11" s="106">
        <f t="shared" si="6"/>
        <v>1</v>
      </c>
      <c r="H11" s="99">
        <f t="shared" si="6"/>
        <v>9</v>
      </c>
      <c r="I11" s="55">
        <f t="shared" si="6"/>
        <v>6</v>
      </c>
      <c r="J11" s="106">
        <f t="shared" si="6"/>
        <v>15</v>
      </c>
      <c r="K11" s="286">
        <f t="shared" si="6"/>
        <v>0</v>
      </c>
      <c r="L11" s="286">
        <f t="shared" si="6"/>
        <v>3</v>
      </c>
      <c r="M11" s="99">
        <f t="shared" si="6"/>
        <v>0</v>
      </c>
      <c r="N11" s="55">
        <f t="shared" si="6"/>
        <v>1</v>
      </c>
      <c r="O11" s="106">
        <f t="shared" si="6"/>
        <v>1</v>
      </c>
      <c r="P11" s="286">
        <f t="shared" si="6"/>
        <v>2</v>
      </c>
      <c r="Q11" s="286">
        <f t="shared" si="6"/>
        <v>1</v>
      </c>
      <c r="R11" s="99">
        <f t="shared" si="6"/>
        <v>22</v>
      </c>
      <c r="S11" s="55">
        <f t="shared" si="6"/>
        <v>19</v>
      </c>
      <c r="T11" s="106">
        <f t="shared" si="6"/>
        <v>41</v>
      </c>
      <c r="U11" s="245">
        <f t="shared" si="6"/>
        <v>66</v>
      </c>
      <c r="V11" s="3"/>
    </row>
    <row r="12" spans="1:22" ht="25.5" customHeight="1" x14ac:dyDescent="0.15">
      <c r="A12" s="21" t="s">
        <v>8</v>
      </c>
      <c r="B12" s="6">
        <v>471</v>
      </c>
      <c r="C12" s="2">
        <v>522</v>
      </c>
      <c r="D12" s="104">
        <f>SUM(B12:C12)</f>
        <v>993</v>
      </c>
      <c r="E12" s="10">
        <v>609</v>
      </c>
      <c r="F12" s="1">
        <v>578</v>
      </c>
      <c r="G12" s="239">
        <f>SUM(E12:F12)</f>
        <v>1187</v>
      </c>
      <c r="H12" s="305">
        <v>496</v>
      </c>
      <c r="I12" s="2">
        <v>494</v>
      </c>
      <c r="J12" s="306">
        <f t="shared" si="1"/>
        <v>990</v>
      </c>
      <c r="K12" s="284">
        <v>576</v>
      </c>
      <c r="L12" s="284">
        <v>514</v>
      </c>
      <c r="M12" s="6">
        <v>517</v>
      </c>
      <c r="N12" s="2">
        <v>560</v>
      </c>
      <c r="O12" s="104">
        <f t="shared" si="4"/>
        <v>1077</v>
      </c>
      <c r="P12" s="284">
        <v>324</v>
      </c>
      <c r="Q12" s="284">
        <v>430</v>
      </c>
      <c r="R12" s="6">
        <v>476</v>
      </c>
      <c r="S12" s="2">
        <v>467</v>
      </c>
      <c r="T12" s="104">
        <f t="shared" si="5"/>
        <v>943</v>
      </c>
      <c r="U12" s="309">
        <f>SUM(B12,C12,E12,F12,H12,I12,K12,L12,M12,N12,P12,Q12,R12,S12)</f>
        <v>7034</v>
      </c>
      <c r="V12" s="3"/>
    </row>
    <row r="13" spans="1:22" ht="42.75" customHeight="1" x14ac:dyDescent="0.15">
      <c r="A13" s="21" t="s">
        <v>29</v>
      </c>
      <c r="B13" s="57">
        <f>B12/28</f>
        <v>16.821428571428573</v>
      </c>
      <c r="C13" s="58">
        <f>C12/28</f>
        <v>18.642857142857142</v>
      </c>
      <c r="D13" s="107">
        <f>D12/28</f>
        <v>35.464285714285715</v>
      </c>
      <c r="E13" s="60">
        <f t="shared" ref="E13:T13" si="7">E12/28</f>
        <v>21.75</v>
      </c>
      <c r="F13" s="61">
        <f t="shared" si="7"/>
        <v>20.642857142857142</v>
      </c>
      <c r="G13" s="241">
        <f t="shared" si="7"/>
        <v>42.392857142857146</v>
      </c>
      <c r="H13" s="57">
        <f t="shared" si="7"/>
        <v>17.714285714285715</v>
      </c>
      <c r="I13" s="58">
        <f t="shared" si="7"/>
        <v>17.642857142857142</v>
      </c>
      <c r="J13" s="107">
        <f t="shared" si="7"/>
        <v>35.357142857142854</v>
      </c>
      <c r="K13" s="287">
        <f t="shared" si="7"/>
        <v>20.571428571428573</v>
      </c>
      <c r="L13" s="287">
        <f t="shared" si="7"/>
        <v>18.357142857142858</v>
      </c>
      <c r="M13" s="57">
        <f t="shared" si="7"/>
        <v>18.464285714285715</v>
      </c>
      <c r="N13" s="58">
        <f t="shared" si="7"/>
        <v>20</v>
      </c>
      <c r="O13" s="107">
        <f t="shared" si="7"/>
        <v>38.464285714285715</v>
      </c>
      <c r="P13" s="287">
        <f t="shared" si="7"/>
        <v>11.571428571428571</v>
      </c>
      <c r="Q13" s="287">
        <f t="shared" si="7"/>
        <v>15.357142857142858</v>
      </c>
      <c r="R13" s="57">
        <f t="shared" si="7"/>
        <v>17</v>
      </c>
      <c r="S13" s="58">
        <f t="shared" si="7"/>
        <v>16.678571428571427</v>
      </c>
      <c r="T13" s="107">
        <f t="shared" si="7"/>
        <v>33.678571428571431</v>
      </c>
      <c r="U13" s="63">
        <f>U12/29</f>
        <v>242.55172413793105</v>
      </c>
      <c r="V13" s="3"/>
    </row>
    <row r="14" spans="1:22" ht="34.5" customHeight="1" x14ac:dyDescent="0.15">
      <c r="A14" s="21" t="s">
        <v>24</v>
      </c>
      <c r="B14" s="64">
        <f t="shared" ref="B14:T14" si="8">(B12*100)/(B4*28)</f>
        <v>80.102040816326536</v>
      </c>
      <c r="C14" s="65">
        <f t="shared" si="8"/>
        <v>88.775510204081627</v>
      </c>
      <c r="D14" s="108">
        <f t="shared" si="8"/>
        <v>84.438775510204081</v>
      </c>
      <c r="E14" s="64">
        <f t="shared" si="8"/>
        <v>103.57142857142857</v>
      </c>
      <c r="F14" s="65">
        <f t="shared" si="8"/>
        <v>98.299319727891159</v>
      </c>
      <c r="G14" s="108">
        <f t="shared" si="8"/>
        <v>100.93537414965986</v>
      </c>
      <c r="H14" s="307">
        <f t="shared" si="8"/>
        <v>98.412698412698418</v>
      </c>
      <c r="I14" s="65">
        <f t="shared" si="8"/>
        <v>98.015873015873012</v>
      </c>
      <c r="J14" s="308">
        <f t="shared" si="8"/>
        <v>98.214285714285708</v>
      </c>
      <c r="K14" s="288">
        <f t="shared" si="8"/>
        <v>97.959183673469383</v>
      </c>
      <c r="L14" s="288">
        <f t="shared" si="8"/>
        <v>87.414965986394563</v>
      </c>
      <c r="M14" s="64">
        <f t="shared" si="8"/>
        <v>87.925170068027214</v>
      </c>
      <c r="N14" s="65">
        <f t="shared" si="8"/>
        <v>95.238095238095241</v>
      </c>
      <c r="O14" s="108">
        <f t="shared" si="8"/>
        <v>91.58163265306122</v>
      </c>
      <c r="P14" s="288">
        <f t="shared" si="8"/>
        <v>96.428571428571431</v>
      </c>
      <c r="Q14" s="288">
        <f t="shared" si="8"/>
        <v>102.38095238095238</v>
      </c>
      <c r="R14" s="64">
        <f t="shared" si="8"/>
        <v>94.444444444444443</v>
      </c>
      <c r="S14" s="65">
        <f t="shared" si="8"/>
        <v>92.658730158730165</v>
      </c>
      <c r="T14" s="108">
        <f t="shared" si="8"/>
        <v>93.551587301587304</v>
      </c>
      <c r="U14" s="68">
        <f>(U12*100)/(U4*29)</f>
        <v>90.84334237375694</v>
      </c>
      <c r="V14" s="3"/>
    </row>
    <row r="15" spans="1:22" ht="25.5" customHeight="1" x14ac:dyDescent="0.15">
      <c r="A15" s="21" t="s">
        <v>2</v>
      </c>
      <c r="B15" s="7">
        <v>659</v>
      </c>
      <c r="C15" s="69">
        <v>0</v>
      </c>
      <c r="D15" s="104">
        <f>B15+C15</f>
        <v>659</v>
      </c>
      <c r="E15" s="70">
        <v>0</v>
      </c>
      <c r="F15" s="71">
        <v>441</v>
      </c>
      <c r="G15" s="242">
        <f>SUM(E15:F15)</f>
        <v>441</v>
      </c>
      <c r="H15" s="7">
        <v>215</v>
      </c>
      <c r="I15" s="69">
        <v>121</v>
      </c>
      <c r="J15" s="104">
        <f>H15+I15</f>
        <v>336</v>
      </c>
      <c r="K15" s="289">
        <v>0</v>
      </c>
      <c r="L15" s="289">
        <v>382</v>
      </c>
      <c r="M15" s="7">
        <v>0</v>
      </c>
      <c r="N15" s="69">
        <v>363</v>
      </c>
      <c r="O15" s="104">
        <f>M15+N15</f>
        <v>363</v>
      </c>
      <c r="P15" s="289">
        <v>497</v>
      </c>
      <c r="Q15" s="289">
        <v>62</v>
      </c>
      <c r="R15" s="7">
        <v>437</v>
      </c>
      <c r="S15" s="69">
        <v>385</v>
      </c>
      <c r="T15" s="104">
        <f>R15+S15</f>
        <v>822</v>
      </c>
      <c r="U15" s="43">
        <f>SUM(B15,C15,E15,F15,H15,I15,K15,L15,M15,N15,P15,Q15,R15,S15)</f>
        <v>3562</v>
      </c>
      <c r="V15" s="3"/>
    </row>
    <row r="16" spans="1:22" ht="36.75" customHeight="1" thickBot="1" x14ac:dyDescent="0.2">
      <c r="A16" s="73" t="s">
        <v>3</v>
      </c>
      <c r="B16" s="74">
        <f>B15/B8</f>
        <v>659</v>
      </c>
      <c r="C16" s="74" t="e">
        <f>C15/C8</f>
        <v>#DIV/0!</v>
      </c>
      <c r="D16" s="74">
        <f>D15/D8</f>
        <v>659</v>
      </c>
      <c r="E16" s="74" t="e">
        <f>E15/E8</f>
        <v>#DIV/0!</v>
      </c>
      <c r="F16" s="74">
        <f>F15/F8</f>
        <v>441</v>
      </c>
      <c r="G16" s="74">
        <f>G15/G8</f>
        <v>441</v>
      </c>
      <c r="H16" s="74">
        <f>H15/H8</f>
        <v>26.875</v>
      </c>
      <c r="I16" s="74">
        <f>I15/I8</f>
        <v>40.333333333333336</v>
      </c>
      <c r="J16" s="74">
        <f>J15/J8</f>
        <v>30.545454545454547</v>
      </c>
      <c r="K16" s="74" t="e">
        <f>K15/K8</f>
        <v>#DIV/0!</v>
      </c>
      <c r="L16" s="74">
        <f>L15/L8</f>
        <v>127.33333333333333</v>
      </c>
      <c r="M16" s="74" t="e">
        <f>M15/M8</f>
        <v>#DIV/0!</v>
      </c>
      <c r="N16" s="74">
        <f>N15/N8</f>
        <v>363</v>
      </c>
      <c r="O16" s="74">
        <f>O15/O8</f>
        <v>363</v>
      </c>
      <c r="P16" s="74">
        <f>P15/P8</f>
        <v>248.5</v>
      </c>
      <c r="Q16" s="74">
        <f>Q15/Q8</f>
        <v>62</v>
      </c>
      <c r="R16" s="74">
        <f>R15/R8</f>
        <v>20.80952380952381</v>
      </c>
      <c r="S16" s="74">
        <f>S15/S8</f>
        <v>21.388888888888889</v>
      </c>
      <c r="T16" s="74">
        <f>T15/T8</f>
        <v>21.076923076923077</v>
      </c>
      <c r="U16" s="74">
        <f>U15/U8</f>
        <v>60.372881355932201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23622047244094491" right="0.23622047244094491" top="0.74803149606299213" bottom="0.74803149606299213" header="0.31496062992125984" footer="0.31496062992125984"/>
  <pageSetup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18"/>
  <sheetViews>
    <sheetView zoomScale="161" workbookViewId="0">
      <selection activeCell="A13" sqref="A13"/>
    </sheetView>
  </sheetViews>
  <sheetFormatPr baseColWidth="10" defaultRowHeight="33" customHeight="1" x14ac:dyDescent="0.15"/>
  <cols>
    <col min="1" max="1" width="18.33203125" style="5" customWidth="1"/>
    <col min="2" max="3" width="6.5" style="4" customWidth="1"/>
    <col min="4" max="4" width="6.33203125" style="8" customWidth="1"/>
    <col min="5" max="6" width="7.5" style="4" customWidth="1"/>
    <col min="7" max="7" width="7.5" style="8" customWidth="1"/>
    <col min="8" max="9" width="7.5" style="4" customWidth="1"/>
    <col min="10" max="10" width="7.5" style="8" customWidth="1"/>
    <col min="11" max="12" width="7.5" style="4" customWidth="1"/>
    <col min="13" max="13" width="6.6640625" style="4" customWidth="1"/>
    <col min="14" max="14" width="7.5" style="4" customWidth="1"/>
    <col min="15" max="15" width="7.5" style="8" customWidth="1"/>
    <col min="16" max="16" width="5.83203125" style="4" customWidth="1"/>
    <col min="17" max="17" width="6.1640625" style="4" customWidth="1"/>
    <col min="18" max="19" width="7.5" style="4" customWidth="1"/>
    <col min="20" max="20" width="7.5" style="9" customWidth="1"/>
    <col min="21" max="21" width="7.3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18.7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291" t="s">
        <v>43</v>
      </c>
      <c r="B3" s="294" t="s">
        <v>9</v>
      </c>
      <c r="C3" s="295" t="s">
        <v>10</v>
      </c>
      <c r="D3" s="296" t="s">
        <v>4</v>
      </c>
      <c r="E3" s="297" t="s">
        <v>11</v>
      </c>
      <c r="F3" s="298" t="s">
        <v>12</v>
      </c>
      <c r="G3" s="299" t="s">
        <v>4</v>
      </c>
      <c r="H3" s="294" t="s">
        <v>13</v>
      </c>
      <c r="I3" s="295" t="s">
        <v>14</v>
      </c>
      <c r="J3" s="296" t="s">
        <v>4</v>
      </c>
      <c r="K3" s="301" t="s">
        <v>15</v>
      </c>
      <c r="L3" s="302" t="s">
        <v>16</v>
      </c>
      <c r="M3" s="297" t="s">
        <v>17</v>
      </c>
      <c r="N3" s="298" t="s">
        <v>18</v>
      </c>
      <c r="O3" s="299" t="s">
        <v>4</v>
      </c>
      <c r="P3" s="302" t="s">
        <v>19</v>
      </c>
      <c r="Q3" s="301" t="s">
        <v>20</v>
      </c>
      <c r="R3" s="294" t="s">
        <v>21</v>
      </c>
      <c r="S3" s="295" t="s">
        <v>22</v>
      </c>
      <c r="T3" s="296" t="s">
        <v>4</v>
      </c>
      <c r="U3" s="304" t="s">
        <v>25</v>
      </c>
      <c r="V3" s="3"/>
    </row>
    <row r="4" spans="1:22" ht="25.5" customHeight="1" thickBot="1" x14ac:dyDescent="0.2">
      <c r="A4" s="78" t="s">
        <v>23</v>
      </c>
      <c r="B4" s="144">
        <v>21</v>
      </c>
      <c r="C4" s="145">
        <v>21</v>
      </c>
      <c r="D4" s="146">
        <f>SUM(B4:C4)</f>
        <v>42</v>
      </c>
      <c r="E4" s="300">
        <v>21</v>
      </c>
      <c r="F4" s="293">
        <v>21</v>
      </c>
      <c r="G4" s="147">
        <f t="shared" ref="G4" si="0">SUM(E4:F4)</f>
        <v>42</v>
      </c>
      <c r="H4" s="144">
        <v>18</v>
      </c>
      <c r="I4" s="145">
        <v>18</v>
      </c>
      <c r="J4" s="146">
        <f>SUM(H4:I4)</f>
        <v>36</v>
      </c>
      <c r="K4" s="148">
        <v>21</v>
      </c>
      <c r="L4" s="303">
        <v>21</v>
      </c>
      <c r="M4" s="300">
        <v>21</v>
      </c>
      <c r="N4" s="293">
        <v>21</v>
      </c>
      <c r="O4" s="147">
        <f>SUM(M4:N4)</f>
        <v>42</v>
      </c>
      <c r="P4" s="303">
        <v>12</v>
      </c>
      <c r="Q4" s="148">
        <v>15</v>
      </c>
      <c r="R4" s="144">
        <v>18</v>
      </c>
      <c r="S4" s="145">
        <v>18</v>
      </c>
      <c r="T4" s="146">
        <f>SUM(R4:S4)</f>
        <v>36</v>
      </c>
      <c r="U4" s="148">
        <f>SUM(B4,C4,E4,F4,H4,I4,K4,L4,M4,N4,P4,Q4,R4,S4)</f>
        <v>267</v>
      </c>
      <c r="V4" s="3"/>
    </row>
    <row r="5" spans="1:22" ht="25.5" customHeight="1" thickTop="1" x14ac:dyDescent="0.25">
      <c r="A5" s="292" t="s">
        <v>27</v>
      </c>
      <c r="B5" s="149">
        <f>+'per1'!B5+'per2'!B5+'per3'!B5+'per4'!B5+'per5'!B5+'per6'!B5+'per7'!B5+'per8'!B5+'per9'!B5+'per10'!B5+'per11'!B5+'per12'!B5+'per13'!B5</f>
        <v>2</v>
      </c>
      <c r="C5" s="150">
        <f>+'per1'!C5+'per2'!C5+'per3'!C5+'per4'!C5+'per5'!C5+'per6'!C5+'per7'!C5+'per8'!C5+'per9'!C5+'per10'!C5+'per11'!C5+'per12'!C5+'per13'!C5</f>
        <v>0</v>
      </c>
      <c r="D5" s="146">
        <f>B5+C5</f>
        <v>2</v>
      </c>
      <c r="E5" s="151">
        <f>+'per1'!E5+'per2'!E5+'per3'!E5+'per4'!E5+'per5'!E5+'per6'!E5+'per7'!E5+'per8'!E5+'per9'!E5+'per10'!E5+'per11'!E5+'per12'!E5+'per13'!E5</f>
        <v>0</v>
      </c>
      <c r="F5" s="152">
        <f>+'per1'!F5+'per2'!F5+'per3'!F5+'per4'!F5+'per5'!F5+'per6'!F5+'per7'!F5+'per8'!F5+'per9'!F5+'per10'!F5+'per11'!F5+'per12'!F5+'per13'!F5</f>
        <v>0</v>
      </c>
      <c r="G5" s="153">
        <f>SUM(E5:F5)</f>
        <v>0</v>
      </c>
      <c r="H5" s="149">
        <f>+'per1'!H5+'per2'!H5+'per3'!H5+'per4'!H5+'per5'!H5+'per6'!H5+'per7'!H5+'per8'!H5+'per9'!H5+'per10'!H5+'per11'!H5+'per12'!H5+'per13'!H5</f>
        <v>114</v>
      </c>
      <c r="I5" s="150">
        <f>+'per1'!I5+'per2'!I5+'per3'!I5+'per4'!I5+'per5'!I5+'per6'!I5+'per7'!I5+'per8'!I5+'per9'!I5+'per10'!I5+'per11'!I5+'per12'!I5+'per13'!I5</f>
        <v>53</v>
      </c>
      <c r="J5" s="146">
        <f>H5+I5</f>
        <v>167</v>
      </c>
      <c r="K5" s="154">
        <f>+'per1'!K5+'per2'!K5+'per3'!K5+'per4'!K5+'per5'!K5+'per6'!K5+'per7'!K5+'per8'!K5+'per9'!K5+'per10'!K5+'per11'!K5+'per12'!K5+'per13'!K5</f>
        <v>0</v>
      </c>
      <c r="L5" s="155">
        <f>+'per1'!L5+'per2'!L5+'per3'!L5+'per4'!L5+'per5'!L5+'per6'!L5+'per7'!L5+'per8'!L5+'per9'!L5+'per10'!L5+'per11'!L5+'per12'!L5+'per13'!L5</f>
        <v>24</v>
      </c>
      <c r="M5" s="151">
        <f>+'per1'!M5+'per2'!M5+'per3'!M5+'per4'!M5+'per5'!M5+'per6'!M5+'per7'!M5+'per8'!M5+'per9'!M5+'per10'!M5+'per11'!M5+'per12'!M5+'per13'!M5</f>
        <v>0</v>
      </c>
      <c r="N5" s="152">
        <f>+'per1'!N5+'per2'!N5+'per3'!N5+'per4'!N5+'per5'!N5+'per6'!N5+'per7'!N5+'per8'!N5+'per9'!N5+'per10'!N5+'per11'!N5+'per12'!N5+'per13'!N5</f>
        <v>1</v>
      </c>
      <c r="O5" s="274">
        <f>SUM(M5:N5)</f>
        <v>1</v>
      </c>
      <c r="P5" s="155">
        <f>+'per1'!P5+'per2'!P5+'per3'!P5+'per4'!P5+'per5'!P5+'per6'!P5+'per7'!P5+'per8'!P5+'per9'!P5+'per10'!P5+'per11'!P5+'per12'!P5+'per13'!P5</f>
        <v>18</v>
      </c>
      <c r="Q5" s="154">
        <f>+'per1'!Q5+'per2'!Q5+'per3'!Q5+'per4'!Q5+'per5'!Q5+'per6'!Q5+'per7'!Q5+'per8'!Q5+'per9'!Q5+'per10'!Q5+'per11'!Q5+'per12'!Q5+'per13'!Q5</f>
        <v>14</v>
      </c>
      <c r="R5" s="149">
        <f>+'per1'!R5+'per2'!R5+'per3'!R5+'per4'!R5+'per5'!R5+'per6'!R5+'per7'!R5+'per8'!R5+'per9'!R5+'per10'!R5+'per11'!R5+'per12'!R5+'per13'!R5</f>
        <v>254</v>
      </c>
      <c r="S5" s="150">
        <f>+'per1'!S5+'per2'!S5+'per3'!S5+'per4'!S5+'per5'!S5+'per6'!S5+'per7'!S5+'per8'!S5+'per9'!S5+'per10'!S5+'per11'!S5+'per12'!S5+'per13'!S5</f>
        <v>182</v>
      </c>
      <c r="T5" s="146">
        <f>R5+S5</f>
        <v>436</v>
      </c>
      <c r="U5" s="276">
        <f>SUM(D5+G5+J5+K5+L5+O5+P5+Q5+T5)</f>
        <v>662</v>
      </c>
      <c r="V5" s="3"/>
    </row>
    <row r="6" spans="1:22" ht="25.5" customHeight="1" x14ac:dyDescent="0.15">
      <c r="A6" s="21" t="s">
        <v>0</v>
      </c>
      <c r="B6" s="149">
        <f>+'per1'!B6+'per2'!B6+'per3'!B6+'per4'!B6+'per5'!B6+'per6'!B6+'per7'!B6+'per8'!B6+'per9'!B6+'per10'!B6+'per11'!B6+'per12'!B6+'per13'!B6</f>
        <v>12</v>
      </c>
      <c r="C6" s="150">
        <f>+'per1'!C6+'per2'!C6+'per3'!C6+'per4'!C6+'per5'!C6+'per6'!C6+'per7'!C6+'per8'!C6+'per9'!C6+'per10'!C6+'per11'!C6+'per12'!C6+'per13'!C6</f>
        <v>11</v>
      </c>
      <c r="D6" s="146">
        <f>B6+C6</f>
        <v>23</v>
      </c>
      <c r="E6" s="151">
        <f>+'per1'!E6+'per2'!E6+'per3'!E6+'per4'!E6+'per5'!E6+'per6'!E6+'per7'!E6+'per8'!E6+'per9'!E6+'per10'!E6+'per11'!E6+'per12'!E6+'per13'!E6</f>
        <v>7</v>
      </c>
      <c r="F6" s="152">
        <f>+'per1'!F6+'per2'!F6+'per3'!F6+'per4'!F6+'per5'!F6+'per6'!F6+'per7'!F6+'per8'!F6+'per9'!F6+'per10'!F6+'per11'!F6+'per12'!F6+'per13'!F6</f>
        <v>10</v>
      </c>
      <c r="G6" s="153">
        <f>SUM(E6:F6)</f>
        <v>17</v>
      </c>
      <c r="H6" s="149">
        <f>+'per1'!H6+'per2'!H6+'per3'!H6+'per4'!H6+'per5'!H6+'per6'!H6+'per7'!H6+'per8'!H6+'per9'!H6+'per10'!H6+'per11'!H6+'per12'!H6+'per13'!H6</f>
        <v>5</v>
      </c>
      <c r="I6" s="150">
        <f>+'per1'!I6+'per2'!I6+'per3'!I6+'per4'!I6+'per5'!I6+'per6'!I6+'per7'!I6+'per8'!I6+'per9'!I6+'per10'!I6+'per11'!I6+'per12'!I6+'per13'!I6</f>
        <v>12</v>
      </c>
      <c r="J6" s="146">
        <f>H6+I6</f>
        <v>17</v>
      </c>
      <c r="K6" s="154">
        <f>+'per1'!K6+'per2'!K6+'per3'!K6+'per4'!K6+'per5'!K6+'per6'!K6+'per7'!K6+'per8'!K6+'per9'!K6+'per10'!K6+'per11'!K6+'per12'!K6+'per13'!K6</f>
        <v>6</v>
      </c>
      <c r="L6" s="155">
        <f>+'per1'!L6+'per2'!L6+'per3'!L6+'per4'!L6+'per5'!L6+'per6'!L6+'per7'!L6+'per8'!L6+'per9'!L6+'per10'!L6+'per11'!L6+'per12'!L6+'per13'!L6</f>
        <v>13</v>
      </c>
      <c r="M6" s="151">
        <f>+'per1'!M6+'per2'!M6+'per3'!M6+'per4'!M6+'per5'!M6+'per6'!M6+'per7'!M6+'per8'!M6+'per9'!M6+'per10'!M6+'per11'!M6+'per12'!M6+'per13'!M6</f>
        <v>10</v>
      </c>
      <c r="N6" s="152">
        <f>+'per1'!N6+'per2'!N6+'per3'!N6+'per4'!N6+'per5'!N6+'per6'!N6+'per7'!N6+'per8'!N6+'per9'!N6+'per10'!N6+'per11'!N6+'per12'!N6+'per13'!N6</f>
        <v>9</v>
      </c>
      <c r="O6" s="147">
        <f>M6+N6</f>
        <v>19</v>
      </c>
      <c r="P6" s="155">
        <f>+'per1'!P6+'per2'!P6+'per3'!P6+'per4'!P6+'per5'!P6+'per6'!P6+'per7'!P6+'per8'!P6+'per9'!P6+'per10'!P6+'per11'!P6+'per12'!P6+'per13'!P6</f>
        <v>1</v>
      </c>
      <c r="Q6" s="154">
        <f>+'per1'!Q6+'per2'!Q6+'per3'!Q6+'per4'!Q6+'per5'!Q6+'per6'!Q6+'per7'!Q6+'per8'!Q6+'per9'!Q6+'per10'!Q6+'per11'!Q6+'per12'!Q6+'per13'!Q6</f>
        <v>0</v>
      </c>
      <c r="R6" s="149">
        <f>+'per1'!R6+'per2'!R6+'per3'!R6+'per4'!R6+'per5'!R6+'per6'!R6+'per7'!R6+'per8'!R6+'per9'!R6+'per10'!R6+'per11'!R6+'per12'!R6+'per13'!R6</f>
        <v>1</v>
      </c>
      <c r="S6" s="150">
        <f>+'per1'!S6+'per2'!S6+'per3'!S6+'per4'!S6+'per5'!S6+'per6'!S6+'per7'!S6+'per8'!S6+'per9'!S6+'per10'!S6+'per11'!S6+'per12'!S6+'per13'!S6</f>
        <v>4</v>
      </c>
      <c r="T6" s="146">
        <f>R6+S6</f>
        <v>5</v>
      </c>
      <c r="U6" s="148">
        <f>SUM(B6,C6,E6,F6,H6,I6,K6,L6,M6,N6,P6,Q6,R6,S6)</f>
        <v>101</v>
      </c>
      <c r="V6" s="3"/>
    </row>
    <row r="7" spans="1:22" ht="25.5" customHeight="1" thickBot="1" x14ac:dyDescent="0.2">
      <c r="A7" s="44" t="s">
        <v>7</v>
      </c>
      <c r="B7" s="144">
        <f>SUM(B5:B6)</f>
        <v>14</v>
      </c>
      <c r="C7" s="145">
        <f>SUM(C5:C6)</f>
        <v>11</v>
      </c>
      <c r="D7" s="146">
        <f>SUM(D5:D6)</f>
        <v>25</v>
      </c>
      <c r="E7" s="156">
        <f>SUM(E5:E6)</f>
        <v>7</v>
      </c>
      <c r="F7" s="157">
        <f>SUM(F5:F6)</f>
        <v>10</v>
      </c>
      <c r="G7" s="153">
        <f>SUM(E7:F7)</f>
        <v>17</v>
      </c>
      <c r="H7" s="158">
        <f>SUM(H5:H6)</f>
        <v>119</v>
      </c>
      <c r="I7" s="159">
        <f>SUM(I5:I6)</f>
        <v>65</v>
      </c>
      <c r="J7" s="146">
        <f t="shared" ref="J7:J12" si="1">H7+I7</f>
        <v>184</v>
      </c>
      <c r="K7" s="160">
        <f>SUM(K5:K6)</f>
        <v>6</v>
      </c>
      <c r="L7" s="161">
        <f>SUM(L5:L6)</f>
        <v>37</v>
      </c>
      <c r="M7" s="156">
        <f>SUM(M5:M6)</f>
        <v>10</v>
      </c>
      <c r="N7" s="157">
        <f>SUM(N5:N6)</f>
        <v>10</v>
      </c>
      <c r="O7" s="147">
        <f t="shared" ref="O7" si="2">SUM(O5:O6)</f>
        <v>20</v>
      </c>
      <c r="P7" s="161">
        <f t="shared" ref="P7:U7" si="3">SUM(P5:P6)</f>
        <v>19</v>
      </c>
      <c r="Q7" s="160">
        <f t="shared" si="3"/>
        <v>14</v>
      </c>
      <c r="R7" s="158">
        <f t="shared" si="3"/>
        <v>255</v>
      </c>
      <c r="S7" s="159">
        <f t="shared" si="3"/>
        <v>186</v>
      </c>
      <c r="T7" s="146">
        <f t="shared" si="3"/>
        <v>441</v>
      </c>
      <c r="U7" s="148">
        <f t="shared" si="3"/>
        <v>763</v>
      </c>
      <c r="V7" s="3"/>
    </row>
    <row r="8" spans="1:22" ht="25.5" customHeight="1" thickTop="1" x14ac:dyDescent="0.25">
      <c r="A8" s="292" t="s">
        <v>28</v>
      </c>
      <c r="B8" s="149">
        <f>+'per1'!B8+'per2'!B8+'per3'!B8+'per4'!B8+'per5'!B8+'per6'!B8+'per7'!B8+'per8'!B8+'per9'!B8+'per10'!B8+'per11'!B8+'per12'!B8+'per13'!B8</f>
        <v>13</v>
      </c>
      <c r="C8" s="150">
        <f>+'per1'!C8+'per2'!C8+'per3'!C8+'per4'!C8+'per5'!C8+'per6'!C8+'per7'!C8+'per8'!C8+'per9'!C8+'per10'!C8+'per11'!C8+'per12'!C8+'per13'!C8</f>
        <v>9</v>
      </c>
      <c r="D8" s="146">
        <f t="shared" ref="D8:D9" si="4">B8+C8</f>
        <v>22</v>
      </c>
      <c r="E8" s="151">
        <f>+'per1'!E8+'per2'!E8+'per3'!E8+'per4'!E8+'per5'!E8+'per6'!E8+'per7'!E8+'per8'!E8+'per9'!E8+'per10'!E8+'per11'!E8+'per12'!E8+'per13'!E8</f>
        <v>2</v>
      </c>
      <c r="F8" s="152">
        <f>+'per1'!F8+'per2'!F8+'per3'!F8+'per4'!F8+'per5'!F8+'per6'!F8+'per7'!F8+'per8'!F8+'per9'!F8+'per10'!F8+'per11'!F8+'per12'!F8+'per13'!F8</f>
        <v>9</v>
      </c>
      <c r="G8" s="153">
        <f>SUM(E8:F8)</f>
        <v>11</v>
      </c>
      <c r="H8" s="149">
        <f>+'per1'!H8+'per2'!H8+'per3'!H8+'per4'!H8+'per5'!H8+'per6'!H8+'per7'!H8+'per8'!H8+'per9'!H8+'per10'!H8+'per11'!H8+'per12'!H8+'per13'!H8</f>
        <v>97</v>
      </c>
      <c r="I8" s="150">
        <f>+'per1'!I8+'per2'!I8+'per3'!I8+'per4'!I8+'per5'!I8+'per6'!I8+'per7'!I8+'per8'!I8+'per9'!I8+'per10'!I8+'per11'!I8+'per12'!I8+'per13'!I8</f>
        <v>32</v>
      </c>
      <c r="J8" s="146">
        <f t="shared" si="1"/>
        <v>129</v>
      </c>
      <c r="K8" s="154">
        <f>+'per1'!K8+'per2'!K8+'per3'!K8+'per4'!K8+'per5'!K8+'per6'!K8+'per7'!K8+'per8'!K8+'per9'!K8+'per10'!K8+'per11'!K8+'per12'!K8+'per13'!K8</f>
        <v>6</v>
      </c>
      <c r="L8" s="155">
        <f>+'per1'!L8+'per2'!L8+'per3'!L8+'per4'!L8+'per5'!L8+'per6'!L8+'per7'!L8+'per8'!L8+'per9'!L8+'per10'!L8+'per11'!L8+'per12'!L8+'per13'!L8</f>
        <v>31</v>
      </c>
      <c r="M8" s="151">
        <f>+'per1'!M8+'per2'!M8+'per3'!M8+'per4'!M8+'per5'!M8+'per6'!M8+'per7'!M8+'per8'!M8+'per9'!M8+'per10'!M8+'per11'!M8+'per12'!M8+'per13'!M8</f>
        <v>5</v>
      </c>
      <c r="N8" s="152">
        <f>+'per1'!N8+'per2'!N8+'per3'!N8+'per4'!N8+'per5'!N8+'per6'!N8+'per7'!N8+'per8'!N8+'per9'!N8+'per10'!N8+'per11'!N8+'per12'!N8+'per13'!N8</f>
        <v>10</v>
      </c>
      <c r="O8" s="147">
        <f t="shared" ref="O8:O12" si="5">M8+N8</f>
        <v>15</v>
      </c>
      <c r="P8" s="155">
        <f>+'per1'!P8+'per2'!P8+'per3'!P8+'per4'!P8+'per5'!P8+'per6'!P8+'per7'!P8+'per8'!P8+'per9'!P8+'per10'!P8+'per11'!P8+'per12'!P8+'per13'!P8</f>
        <v>20</v>
      </c>
      <c r="Q8" s="154">
        <f>+'per1'!Q8+'per2'!Q8+'per3'!Q8+'per4'!Q8+'per5'!Q8+'per6'!Q8+'per7'!Q8+'per8'!Q8+'per9'!Q8+'per10'!Q8+'per11'!Q8+'per12'!Q8+'per13'!Q8</f>
        <v>13</v>
      </c>
      <c r="R8" s="149">
        <f>+'per1'!R8+'per2'!R8+'per3'!R8+'per4'!R8+'per5'!R8+'per6'!R8+'per7'!R8+'per8'!R8+'per9'!R8+'per10'!R8+'per11'!R8+'per12'!R8+'per13'!R8</f>
        <v>241</v>
      </c>
      <c r="S8" s="150">
        <f>+'per1'!S8+'per2'!S8+'per3'!S8+'per4'!S8+'per5'!S8+'per6'!S8+'per7'!S8+'per8'!S8+'per9'!S8+'per10'!S8+'per11'!S8+'per12'!S8+'per13'!S8</f>
        <v>174</v>
      </c>
      <c r="T8" s="146">
        <f>R8+S8</f>
        <v>415</v>
      </c>
      <c r="U8" s="148">
        <f>SUM(B8,C8,E8,F8,H8,I8,K8,L8,M8,N8,P8,Q8,R8,S8)</f>
        <v>662</v>
      </c>
      <c r="V8" s="3"/>
    </row>
    <row r="9" spans="1:22" ht="29.25" customHeight="1" x14ac:dyDescent="0.15">
      <c r="A9" s="22" t="s">
        <v>5</v>
      </c>
      <c r="B9" s="149">
        <f>+'per1'!B9+'per2'!B9+'per3'!B9+'per4'!B9+'per5'!B9+'per6'!B9+'per7'!B9+'per8'!B9+'per9'!B9+'per10'!B9+'per11'!B9+'per12'!B9+'per13'!B9</f>
        <v>4</v>
      </c>
      <c r="C9" s="150">
        <f>+'per1'!C9+'per2'!C9+'per3'!C9+'per4'!C9+'per5'!C9+'per6'!C9+'per7'!C9+'per8'!C9+'per9'!C9+'per10'!C9+'per11'!C9+'per12'!C9+'per13'!C9</f>
        <v>1</v>
      </c>
      <c r="D9" s="146">
        <f t="shared" si="4"/>
        <v>5</v>
      </c>
      <c r="E9" s="151">
        <f>+'per1'!E9+'per2'!E9+'per3'!E9+'per4'!E9+'per5'!E9+'per6'!E9+'per7'!E9+'per8'!E9+'per9'!E9+'per10'!E9+'per11'!E9+'per12'!E9+'per13'!E9</f>
        <v>3</v>
      </c>
      <c r="F9" s="152">
        <f>+'per1'!F9+'per2'!F9+'per3'!F9+'per4'!F9+'per5'!F9+'per6'!F9+'per7'!F9+'per8'!F9+'per9'!F9+'per10'!F9+'per11'!F9+'per12'!F9+'per13'!F9</f>
        <v>1</v>
      </c>
      <c r="G9" s="153">
        <f>SUM(E9:F9)</f>
        <v>4</v>
      </c>
      <c r="H9" s="149">
        <f>+'per1'!H9+'per2'!H9+'per3'!H9+'per4'!H9+'per5'!H9+'per6'!H9+'per7'!H9+'per8'!H9+'per9'!H9+'per10'!H9+'per11'!H9+'per12'!H9+'per13'!H9</f>
        <v>21</v>
      </c>
      <c r="I9" s="150">
        <f>+'per1'!I9+'per2'!I9+'per3'!I9+'per4'!I9+'per5'!I9+'per6'!I9+'per7'!I9+'per8'!I9+'per9'!I9+'per10'!I9+'per11'!I9+'per12'!I9+'per13'!I9</f>
        <v>35</v>
      </c>
      <c r="J9" s="146">
        <f t="shared" si="1"/>
        <v>56</v>
      </c>
      <c r="K9" s="154">
        <f>+'per1'!K9+'per2'!K9+'per3'!K9+'per4'!K9+'per5'!K9+'per6'!K9+'per7'!K9+'per8'!K9+'per9'!K9+'per10'!K9+'per11'!K9+'per12'!K9+'per13'!K9</f>
        <v>1</v>
      </c>
      <c r="L9" s="155">
        <f>+'per1'!L9+'per2'!L9+'per3'!L9+'per4'!L9+'per5'!L9+'per6'!L9+'per7'!L9+'per8'!L9+'per9'!L9+'per10'!L9+'per11'!L9+'per12'!L9+'per13'!L9</f>
        <v>4</v>
      </c>
      <c r="M9" s="151">
        <f>+'per1'!M9+'per2'!M9+'per3'!M9+'per4'!M9+'per5'!M9+'per6'!M9+'per7'!M9+'per8'!M9+'per9'!M9+'per10'!M9+'per11'!M9+'per12'!M9+'per13'!M9</f>
        <v>4</v>
      </c>
      <c r="N9" s="152">
        <f>+'per1'!N9+'per2'!N9+'per3'!N9+'per4'!N9+'per5'!N9+'per6'!N9+'per7'!N9+'per8'!N9+'per9'!N9+'per10'!N9+'per11'!N9+'per12'!N9+'per13'!N9</f>
        <v>1</v>
      </c>
      <c r="O9" s="147">
        <f t="shared" si="5"/>
        <v>5</v>
      </c>
      <c r="P9" s="155">
        <f>+'per1'!P9+'per2'!P9+'per3'!P9+'per4'!P9+'per5'!P9+'per6'!P9+'per7'!P9+'per8'!P9+'per9'!P9+'per10'!P9+'per11'!P9+'per12'!P9+'per13'!P9</f>
        <v>1</v>
      </c>
      <c r="Q9" s="154">
        <f>+'per1'!Q9+'per2'!Q9+'per3'!Q9+'per4'!Q9+'per5'!Q9+'per6'!Q9+'per7'!Q9+'per8'!Q9+'per9'!Q9+'per10'!Q9+'per11'!Q9+'per12'!Q9+'per13'!Q9</f>
        <v>0</v>
      </c>
      <c r="R9" s="149">
        <f>+'per1'!R9+'per2'!R9+'per3'!R9+'per4'!R9+'per5'!R9+'per6'!R9+'per7'!R9+'per8'!R9+'per9'!R9+'per10'!R9+'per11'!R9+'per12'!R9+'per13'!R9</f>
        <v>13</v>
      </c>
      <c r="S9" s="150">
        <f>+'per1'!S9+'per2'!S9+'per3'!S9+'per4'!S9+'per5'!S9+'per6'!S9+'per7'!S9+'per8'!S9+'per9'!S9+'per10'!S9+'per11'!S9+'per12'!S9+'per13'!S9</f>
        <v>12</v>
      </c>
      <c r="T9" s="146">
        <f>R9+S9</f>
        <v>25</v>
      </c>
      <c r="U9" s="148">
        <f>SUM(B9,C9,E9,F9,H9,I9,K9,L9,M9,N9,P9,Q9,R9,S9)</f>
        <v>101</v>
      </c>
      <c r="V9" s="3"/>
    </row>
    <row r="10" spans="1:22" ht="25.5" customHeight="1" x14ac:dyDescent="0.15">
      <c r="A10" s="90" t="s">
        <v>1</v>
      </c>
      <c r="B10" s="149">
        <f>+'per1'!B10+'per2'!B10+'per3'!B10+'per4'!B10+'per5'!B10+'per6'!B10+'per7'!B10+'per8'!B10+'per9'!B10+'per10'!B10+'per11'!B10+'per12'!B10+'per13'!B10</f>
        <v>0</v>
      </c>
      <c r="C10" s="150">
        <f>+'per1'!C10+'per2'!C10+'per3'!C10+'per4'!C10+'per5'!C10+'per6'!C10+'per7'!C10+'per8'!C10+'per9'!C10+'per10'!C10+'per11'!C10+'per12'!C10+'per13'!C10</f>
        <v>0</v>
      </c>
      <c r="D10" s="146">
        <v>0</v>
      </c>
      <c r="E10" s="151">
        <f>+'per1'!E10+'per2'!E10+'per3'!E10+'per4'!E10+'per5'!E10+'per6'!E10+'per7'!E10+'per8'!E10+'per9'!E10+'per10'!E10+'per11'!E10+'per12'!E10+'per13'!E10</f>
        <v>0</v>
      </c>
      <c r="F10" s="152">
        <f>+'per1'!F10+'per2'!F10+'per3'!F10+'per4'!F10+'per5'!F10+'per6'!F10+'per7'!F10+'per8'!F10+'per9'!F10+'per10'!F10+'per11'!F10+'per12'!F10+'per13'!F10</f>
        <v>0</v>
      </c>
      <c r="G10" s="153">
        <v>0</v>
      </c>
      <c r="H10" s="149">
        <f>+'per1'!H10+'per2'!H10+'per3'!H10+'per4'!H10+'per5'!H10+'per6'!H10+'per7'!H10+'per8'!H10+'per9'!H10+'per10'!H10+'per11'!H10+'per12'!H10+'per13'!H10</f>
        <v>0</v>
      </c>
      <c r="I10" s="150">
        <f>+'per1'!I10+'per2'!I10+'per3'!I10+'per4'!I10+'per5'!I10+'per6'!I10+'per7'!I10+'per8'!I10+'per9'!I10+'per10'!I10+'per11'!I10+'per12'!I10+'per13'!I10</f>
        <v>0</v>
      </c>
      <c r="J10" s="146">
        <f t="shared" si="1"/>
        <v>0</v>
      </c>
      <c r="K10" s="154">
        <f>+'per1'!K10+'per2'!K10+'per3'!K10+'per4'!K10+'per5'!K10+'per6'!K10+'per7'!K10+'per8'!K10+'per9'!K10+'per10'!K10+'per11'!K10+'per12'!K10+'per13'!K10</f>
        <v>0</v>
      </c>
      <c r="L10" s="155">
        <f>+'per1'!L10+'per2'!L10+'per3'!L10+'per4'!L10+'per5'!L10+'per6'!L10+'per7'!L10+'per8'!L10+'per9'!L10+'per10'!L10+'per11'!L10+'per12'!L10+'per13'!L10</f>
        <v>0</v>
      </c>
      <c r="M10" s="151">
        <f>+'per1'!M10+'per2'!M10+'per3'!M10+'per4'!M10+'per5'!M10+'per6'!M10+'per7'!M10+'per8'!M10+'per9'!M10+'per10'!M10+'per11'!M10+'per12'!M10+'per13'!M10</f>
        <v>0</v>
      </c>
      <c r="N10" s="152">
        <f>+'per1'!N10+'per2'!N10+'per3'!N10+'per4'!N10+'per5'!N10+'per6'!N10+'per7'!N10+'per8'!N10+'per9'!N10+'per10'!N10+'per11'!N10+'per12'!N10+'per13'!N10</f>
        <v>0</v>
      </c>
      <c r="O10" s="147">
        <f>SUM(M10:N10)</f>
        <v>0</v>
      </c>
      <c r="P10" s="155">
        <f>+'per1'!P10+'per2'!P10+'per3'!P10+'per4'!P10+'per5'!P10+'per6'!P10+'per7'!P10+'per8'!P10+'per9'!P10+'per10'!P10+'per11'!P10+'per12'!P10+'per13'!P10</f>
        <v>0</v>
      </c>
      <c r="Q10" s="154">
        <f>+'per1'!Q10+'per2'!Q10+'per3'!Q10+'per4'!Q10+'per5'!Q10+'per6'!Q10+'per7'!Q10+'per8'!Q10+'per9'!Q10+'per10'!Q10+'per11'!Q10+'per12'!Q10+'per13'!Q10</f>
        <v>0</v>
      </c>
      <c r="R10" s="149">
        <f>+'per1'!R10+'per2'!R10+'per3'!R10+'per4'!R10+'per5'!R10+'per6'!R10+'per7'!R10+'per8'!R10+'per9'!R10+'per10'!R10+'per11'!R10+'per12'!R10+'per13'!R10</f>
        <v>0</v>
      </c>
      <c r="S10" s="150">
        <f>+'per1'!S10+'per2'!S10+'per3'!S10+'per4'!S10+'per5'!S10+'per6'!S10+'per7'!S10+'per8'!S10+'per9'!S10+'per10'!S10+'per11'!S10+'per12'!S10+'per13'!S10</f>
        <v>0</v>
      </c>
      <c r="T10" s="146">
        <f>R10+S10</f>
        <v>0</v>
      </c>
      <c r="U10" s="148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58">
        <f>SUM(B8+B9)</f>
        <v>17</v>
      </c>
      <c r="C11" s="159">
        <f t="shared" ref="C11:S11" si="6">SUM(C8+C9)</f>
        <v>10</v>
      </c>
      <c r="D11" s="162">
        <f t="shared" si="6"/>
        <v>27</v>
      </c>
      <c r="E11" s="156">
        <f t="shared" si="6"/>
        <v>5</v>
      </c>
      <c r="F11" s="157">
        <f t="shared" si="6"/>
        <v>10</v>
      </c>
      <c r="G11" s="153">
        <f t="shared" si="6"/>
        <v>15</v>
      </c>
      <c r="H11" s="158">
        <f t="shared" si="6"/>
        <v>118</v>
      </c>
      <c r="I11" s="159">
        <f t="shared" si="6"/>
        <v>67</v>
      </c>
      <c r="J11" s="162">
        <f t="shared" si="6"/>
        <v>185</v>
      </c>
      <c r="K11" s="160">
        <f t="shared" si="6"/>
        <v>7</v>
      </c>
      <c r="L11" s="161">
        <f t="shared" si="6"/>
        <v>35</v>
      </c>
      <c r="M11" s="156">
        <f t="shared" si="6"/>
        <v>9</v>
      </c>
      <c r="N11" s="157">
        <f t="shared" si="6"/>
        <v>11</v>
      </c>
      <c r="O11" s="153">
        <f t="shared" si="6"/>
        <v>20</v>
      </c>
      <c r="P11" s="161">
        <f t="shared" si="6"/>
        <v>21</v>
      </c>
      <c r="Q11" s="160">
        <f t="shared" si="6"/>
        <v>13</v>
      </c>
      <c r="R11" s="158">
        <f t="shared" si="6"/>
        <v>254</v>
      </c>
      <c r="S11" s="159">
        <f t="shared" si="6"/>
        <v>186</v>
      </c>
      <c r="T11" s="162">
        <f>SUM(T8+T9)</f>
        <v>440</v>
      </c>
      <c r="U11" s="148">
        <f>SUM(U8+U9)</f>
        <v>763</v>
      </c>
      <c r="V11" s="3"/>
    </row>
    <row r="12" spans="1:22" ht="25.5" customHeight="1" x14ac:dyDescent="0.15">
      <c r="A12" s="21" t="s">
        <v>8</v>
      </c>
      <c r="B12" s="149">
        <f>+'per1'!B12+'per2'!B12+'per3'!B12+'per4'!B12+'per5'!B12+'per6'!B12+'per7'!B12+'per8'!B12+'per9'!B12+'per10'!B12+'per11'!B12+'per12'!B12+'per13'!B12</f>
        <v>6543</v>
      </c>
      <c r="C12" s="150">
        <f>+'per1'!C12+'per2'!C12+'per3'!C12+'per4'!C12+'per5'!C12+'per6'!C12+'per7'!C12+'per8'!C12+'per9'!C12+'per10'!C12+'per11'!C12+'per12'!C12+'per13'!C12</f>
        <v>6467</v>
      </c>
      <c r="D12" s="146">
        <f>SUM(B12:C12)</f>
        <v>13010</v>
      </c>
      <c r="E12" s="151">
        <f>+'per1'!E12+'per2'!E12+'per3'!E12+'per4'!E12+'per5'!E12+'per6'!E12+'per7'!E12+'per8'!E12+'per9'!E12+'per10'!E12+'per11'!E12+'per12'!E12+'per13'!E12</f>
        <v>7528</v>
      </c>
      <c r="F12" s="152">
        <f>+'per1'!F12+'per2'!F12+'per3'!F12+'per4'!F12+'per5'!F12+'per6'!F12+'per7'!F12+'per8'!F12+'per9'!F12+'per10'!F12+'per11'!F12+'per12'!F12+'per13'!F12</f>
        <v>7192</v>
      </c>
      <c r="G12" s="153">
        <f>SUM(E12:F12)</f>
        <v>14720</v>
      </c>
      <c r="H12" s="149">
        <f>+'per1'!H12+'per2'!H12+'per3'!H12+'per4'!H12+'per5'!H12+'per6'!H12+'per7'!H12+'per8'!H12+'per9'!H12+'per10'!H12+'per11'!H12+'per12'!H12+'per13'!H12</f>
        <v>5949</v>
      </c>
      <c r="I12" s="150">
        <f>+'per1'!I12+'per2'!I12+'per3'!I12+'per4'!I12+'per5'!I12+'per6'!I12+'per7'!I12+'per8'!I12+'per9'!I12+'per10'!I12+'per11'!I12+'per12'!I12+'per13'!I12</f>
        <v>6076</v>
      </c>
      <c r="J12" s="146">
        <f t="shared" si="1"/>
        <v>12025</v>
      </c>
      <c r="K12" s="154">
        <f>+'per1'!K12+'per2'!K12+'per3'!K12+'per4'!K12+'per5'!K12+'per6'!K12+'per7'!K12+'per8'!K12+'per9'!K12+'per10'!K12+'per11'!K12+'per12'!K12+'per13'!K12</f>
        <v>7202</v>
      </c>
      <c r="L12" s="155">
        <f>+'per1'!L12+'per2'!L12+'per3'!L12+'per4'!L12+'per5'!L12+'per6'!L12+'per7'!L12+'per8'!L12+'per9'!L12+'per10'!L12+'per11'!L12+'per12'!L12+'per13'!L12</f>
        <v>6492</v>
      </c>
      <c r="M12" s="151">
        <f>+'per1'!M12+'per2'!M12+'per3'!M12+'per4'!M12+'per5'!M12+'per6'!M12+'per7'!M12+'per8'!M12+'per9'!M12+'per10'!M12+'per11'!M12+'per12'!M12+'per13'!M12</f>
        <v>6618</v>
      </c>
      <c r="N12" s="152">
        <f>+'per1'!N12+'per2'!N12+'per3'!N12+'per4'!N12+'per5'!N12+'per6'!N12+'per7'!N12+'per8'!N12+'per9'!N12+'per10'!N12+'per11'!N12+'per12'!N12+'per13'!N12</f>
        <v>6793</v>
      </c>
      <c r="O12" s="147">
        <f t="shared" si="5"/>
        <v>13411</v>
      </c>
      <c r="P12" s="155">
        <f>+'per1'!P12+'per2'!P12+'per3'!P12+'per4'!P12+'per5'!P12+'per6'!P12+'per7'!P12+'per8'!P12+'per9'!P12+'per10'!P12+'per11'!P12+'per12'!P12+'per13'!P12</f>
        <v>4002</v>
      </c>
      <c r="Q12" s="154">
        <f>+'per1'!Q12+'per2'!Q12+'per3'!Q12+'per4'!Q12+'per5'!Q12+'per6'!Q12+'per7'!Q12+'per8'!Q12+'per9'!Q12+'per10'!Q12+'per11'!Q12+'per12'!Q12+'per13'!Q12</f>
        <v>5080</v>
      </c>
      <c r="R12" s="149">
        <f>+'per1'!R12+'per2'!R12+'per3'!R12+'per4'!R12+'per5'!R12+'per6'!R12+'per7'!R12+'per8'!R12+'per9'!R12+'per10'!R12+'per11'!R12+'per12'!R12+'per13'!R12</f>
        <v>5907</v>
      </c>
      <c r="S12" s="150">
        <f>+'per1'!S12+'per2'!S12+'per3'!S12+'per4'!S12+'per5'!S12+'per6'!S12+'per7'!S12+'per8'!S12+'per9'!S12+'per10'!S12+'per11'!S12+'per12'!S12+'per13'!S12</f>
        <v>6052</v>
      </c>
      <c r="T12" s="146">
        <f>R12+S12</f>
        <v>11959</v>
      </c>
      <c r="U12" s="148">
        <f>SUM(B12,C12,E12,F12,H12,I12,K12,L12,M12,N12,P12,Q12,R12,S12)</f>
        <v>87901</v>
      </c>
      <c r="V12" s="3"/>
    </row>
    <row r="13" spans="1:22" ht="36.75" customHeight="1" x14ac:dyDescent="0.15">
      <c r="A13" s="21" t="s">
        <v>46</v>
      </c>
      <c r="B13" s="163">
        <f>B12/365</f>
        <v>17.926027397260274</v>
      </c>
      <c r="C13" s="164">
        <f>C12/365</f>
        <v>17.717808219178082</v>
      </c>
      <c r="D13" s="165">
        <f>D12/365</f>
        <v>35.643835616438359</v>
      </c>
      <c r="E13" s="163">
        <f t="shared" ref="E13:T13" si="7">E12/365</f>
        <v>20.624657534246577</v>
      </c>
      <c r="F13" s="164">
        <f t="shared" si="7"/>
        <v>19.704109589041096</v>
      </c>
      <c r="G13" s="165">
        <f t="shared" si="7"/>
        <v>40.328767123287669</v>
      </c>
      <c r="H13" s="163">
        <f t="shared" si="7"/>
        <v>16.298630136986301</v>
      </c>
      <c r="I13" s="164">
        <f t="shared" si="7"/>
        <v>16.646575342465752</v>
      </c>
      <c r="J13" s="165">
        <f t="shared" si="7"/>
        <v>32.945205479452056</v>
      </c>
      <c r="K13" s="273">
        <f t="shared" si="7"/>
        <v>19.731506849315068</v>
      </c>
      <c r="L13" s="273">
        <f t="shared" si="7"/>
        <v>17.786301369863015</v>
      </c>
      <c r="M13" s="163">
        <f t="shared" si="7"/>
        <v>18.13150684931507</v>
      </c>
      <c r="N13" s="164">
        <f t="shared" si="7"/>
        <v>18.610958904109587</v>
      </c>
      <c r="O13" s="165">
        <f t="shared" si="7"/>
        <v>36.742465753424661</v>
      </c>
      <c r="P13" s="273">
        <f t="shared" si="7"/>
        <v>10.964383561643835</v>
      </c>
      <c r="Q13" s="273">
        <f t="shared" si="7"/>
        <v>13.917808219178083</v>
      </c>
      <c r="R13" s="163">
        <f t="shared" si="7"/>
        <v>16.183561643835617</v>
      </c>
      <c r="S13" s="164">
        <f t="shared" si="7"/>
        <v>16.580821917808219</v>
      </c>
      <c r="T13" s="165">
        <f t="shared" si="7"/>
        <v>32.764383561643832</v>
      </c>
      <c r="U13" s="169">
        <f>U12/365</f>
        <v>240.82465753424657</v>
      </c>
      <c r="V13" s="3"/>
    </row>
    <row r="14" spans="1:22" ht="34.5" customHeight="1" x14ac:dyDescent="0.15">
      <c r="A14" s="21" t="s">
        <v>45</v>
      </c>
      <c r="B14" s="170">
        <f>(B12*100)/(B4*365)</f>
        <v>85.362035225048928</v>
      </c>
      <c r="C14" s="171">
        <f t="shared" ref="C14:T14" si="8">(C12*100)/(C4*365)</f>
        <v>84.370515329419433</v>
      </c>
      <c r="D14" s="172">
        <f t="shared" si="8"/>
        <v>84.86627527723418</v>
      </c>
      <c r="E14" s="170">
        <f t="shared" si="8"/>
        <v>98.212654924983696</v>
      </c>
      <c r="F14" s="171">
        <f t="shared" si="8"/>
        <v>93.829093281148076</v>
      </c>
      <c r="G14" s="172">
        <f t="shared" si="8"/>
        <v>96.020874103065879</v>
      </c>
      <c r="H14" s="170">
        <f t="shared" si="8"/>
        <v>90.547945205479451</v>
      </c>
      <c r="I14" s="171">
        <f t="shared" si="8"/>
        <v>92.480974124809748</v>
      </c>
      <c r="J14" s="172">
        <f t="shared" si="8"/>
        <v>91.514459665144599</v>
      </c>
      <c r="K14" s="174">
        <f t="shared" si="8"/>
        <v>93.959556425309856</v>
      </c>
      <c r="L14" s="174">
        <f t="shared" si="8"/>
        <v>84.696673189823869</v>
      </c>
      <c r="M14" s="170">
        <f t="shared" si="8"/>
        <v>86.340508806262235</v>
      </c>
      <c r="N14" s="171">
        <f t="shared" si="8"/>
        <v>88.623613829093287</v>
      </c>
      <c r="O14" s="172">
        <f t="shared" si="8"/>
        <v>87.482061317677761</v>
      </c>
      <c r="P14" s="174">
        <f t="shared" si="8"/>
        <v>91.369863013698634</v>
      </c>
      <c r="Q14" s="174">
        <f t="shared" si="8"/>
        <v>92.785388127853878</v>
      </c>
      <c r="R14" s="170">
        <f t="shared" si="8"/>
        <v>89.908675799086751</v>
      </c>
      <c r="S14" s="171">
        <f t="shared" si="8"/>
        <v>92.115677321156767</v>
      </c>
      <c r="T14" s="172">
        <f t="shared" si="8"/>
        <v>91.012176560121759</v>
      </c>
      <c r="U14" s="173">
        <f>(U12*100)/(U4*365)</f>
        <v>90.196500949156018</v>
      </c>
      <c r="V14" s="3"/>
    </row>
    <row r="15" spans="1:22" ht="25.5" customHeight="1" x14ac:dyDescent="0.15">
      <c r="A15" s="21" t="s">
        <v>2</v>
      </c>
      <c r="B15" s="149">
        <f>+'per1'!B15+'per2'!B15+'per3'!B15+'per4'!B15+'per5'!B15+'per6'!B15+'per7'!B15+'per8'!B15+'per9'!B15+'per10'!B15+'per11'!B15+'per12'!B15+'per13'!B15</f>
        <v>14913</v>
      </c>
      <c r="C15" s="150">
        <f>+'per1'!C15+'per2'!C15+'per3'!C15+'per4'!C15+'per5'!C15+'per6'!C15+'per7'!C15+'per8'!C15+'per9'!C15+'per10'!C15+'per11'!C15+'per12'!C15+'per13'!C15</f>
        <v>5518</v>
      </c>
      <c r="D15" s="146">
        <f>B15+C15</f>
        <v>20431</v>
      </c>
      <c r="E15" s="151">
        <f>+'per1'!E15+'per2'!E15+'per3'!E15+'per4'!E15+'per5'!E15+'per6'!E15+'per7'!E15+'per8'!E15+'per9'!E15+'per10'!E15+'per11'!E15+'per12'!E15+'per13'!E15</f>
        <v>2740</v>
      </c>
      <c r="F15" s="152">
        <f>+'per1'!F15+'per2'!F15+'per3'!F15+'per4'!F15+'per5'!F15+'per6'!F15+'per7'!F15+'per8'!F15+'per9'!F15+'per10'!F15+'per11'!F15+'per12'!F15+'per13'!F15</f>
        <v>5587</v>
      </c>
      <c r="G15" s="147">
        <f>E15+F15</f>
        <v>8327</v>
      </c>
      <c r="H15" s="149">
        <f>+'per1'!H15+'per2'!H15+'per3'!H15+'per4'!H15+'per5'!H15+'per6'!H15+'per7'!H15+'per8'!H15+'per9'!H15+'per10'!H15+'per11'!H15+'per12'!H15+'per13'!H15</f>
        <v>3001</v>
      </c>
      <c r="I15" s="150">
        <f>+'per1'!I15+'per2'!I15+'per3'!I15+'per4'!I15+'per5'!I15+'per6'!I15+'per7'!I15+'per8'!I15+'per9'!I15+'per10'!I15+'per11'!I15+'per12'!I15+'per13'!I15</f>
        <v>2449</v>
      </c>
      <c r="J15" s="146">
        <f>H15+I15</f>
        <v>5450</v>
      </c>
      <c r="K15" s="154">
        <f>+'per1'!K15+'per2'!K15+'per3'!K15+'per4'!K15+'per5'!K15+'per6'!K15+'per7'!K15+'per8'!K15+'per9'!K15+'per10'!K15+'per11'!K15+'per12'!K15+'per13'!K15</f>
        <v>5720</v>
      </c>
      <c r="L15" s="155">
        <f>+'per1'!L15+'per2'!L15+'per3'!L15+'per4'!L15+'per5'!L15+'per6'!L15+'per7'!L15+'per8'!L15+'per9'!L15+'per10'!L15+'per11'!L15+'per12'!L15+'per13'!L15</f>
        <v>2377</v>
      </c>
      <c r="M15" s="151">
        <f>+'per1'!M15+'per2'!M15+'per3'!M15+'per4'!M15+'per5'!M15+'per6'!M15+'per7'!M15+'per8'!M15+'per9'!M15+'per10'!M15+'per11'!M15+'per12'!M15+'per13'!M15</f>
        <v>13918</v>
      </c>
      <c r="N15" s="152">
        <f>+'per1'!N15+'per2'!N15+'per3'!N15+'per4'!N15+'per5'!N15+'per6'!N15+'per7'!N15+'per8'!N15+'per9'!N15+'per10'!N15+'per11'!N15+'per12'!N15+'per13'!N15</f>
        <v>3715</v>
      </c>
      <c r="O15" s="147">
        <f>M15+N15</f>
        <v>17633</v>
      </c>
      <c r="P15" s="155">
        <f>+'per1'!P15+'per2'!P15+'per3'!P15+'per4'!P15+'per5'!P15+'per6'!P15+'per7'!P15+'per8'!P15+'per9'!P15+'per10'!P15+'per11'!P15+'per12'!P15+'per13'!P15</f>
        <v>3598</v>
      </c>
      <c r="Q15" s="154">
        <f>+'per1'!Q15+'per2'!Q15+'per3'!Q15+'per4'!Q15+'per5'!Q15+'per6'!Q15+'per7'!Q15+'per8'!Q15+'per9'!Q15+'per10'!Q15+'per11'!Q15+'per12'!Q15+'per13'!Q15</f>
        <v>5543</v>
      </c>
      <c r="R15" s="149">
        <f>+'per1'!R15+'per2'!R15+'per3'!R15+'per4'!R15+'per5'!R15+'per6'!R15+'per7'!R15+'per8'!R15+'per9'!R15+'per10'!R15+'per11'!R15+'per12'!R15+'per13'!R15</f>
        <v>5081</v>
      </c>
      <c r="S15" s="150">
        <f>+'per1'!S15+'per2'!S15+'per3'!S15+'per4'!S15+'per5'!S15+'per6'!S15+'per7'!S15+'per8'!S15+'per9'!S15+'per10'!S15+'per11'!S15+'per12'!S15+'per13'!S15</f>
        <v>4838</v>
      </c>
      <c r="T15" s="146">
        <f>R15+S15</f>
        <v>9919</v>
      </c>
      <c r="U15" s="148">
        <f>SUM(D15+G15+J15+K15+L15+O15+P15+Q15+T15)</f>
        <v>78998</v>
      </c>
      <c r="V15" s="3"/>
    </row>
    <row r="16" spans="1:22" ht="36.75" customHeight="1" thickBot="1" x14ac:dyDescent="0.2">
      <c r="A16" s="73" t="s">
        <v>3</v>
      </c>
      <c r="B16" s="175">
        <f t="shared" ref="B16:F16" si="9">B15/B8</f>
        <v>1147.1538461538462</v>
      </c>
      <c r="C16" s="176">
        <f t="shared" si="9"/>
        <v>613.11111111111109</v>
      </c>
      <c r="D16" s="177">
        <f t="shared" si="9"/>
        <v>928.68181818181813</v>
      </c>
      <c r="E16" s="178">
        <f t="shared" si="9"/>
        <v>1370</v>
      </c>
      <c r="F16" s="179">
        <f t="shared" si="9"/>
        <v>620.77777777777783</v>
      </c>
      <c r="G16" s="180">
        <f>G15/G8</f>
        <v>757</v>
      </c>
      <c r="H16" s="175">
        <f>H15/H8</f>
        <v>30.938144329896907</v>
      </c>
      <c r="I16" s="176">
        <f t="shared" ref="I16:S16" si="10">I15/I8</f>
        <v>76.53125</v>
      </c>
      <c r="J16" s="177">
        <f t="shared" si="10"/>
        <v>42.248062015503876</v>
      </c>
      <c r="K16" s="181">
        <f t="shared" si="10"/>
        <v>953.33333333333337</v>
      </c>
      <c r="L16" s="182">
        <f t="shared" si="10"/>
        <v>76.677419354838705</v>
      </c>
      <c r="M16" s="178">
        <f t="shared" si="10"/>
        <v>2783.6</v>
      </c>
      <c r="N16" s="179">
        <f t="shared" si="10"/>
        <v>371.5</v>
      </c>
      <c r="O16" s="180">
        <f t="shared" si="10"/>
        <v>1175.5333333333333</v>
      </c>
      <c r="P16" s="182">
        <f t="shared" si="10"/>
        <v>179.9</v>
      </c>
      <c r="Q16" s="181">
        <f t="shared" si="10"/>
        <v>426.38461538461536</v>
      </c>
      <c r="R16" s="175">
        <f t="shared" si="10"/>
        <v>21.08298755186722</v>
      </c>
      <c r="S16" s="176">
        <f t="shared" si="10"/>
        <v>27.804597701149426</v>
      </c>
      <c r="T16" s="177">
        <f>T15/T8</f>
        <v>23.901204819277108</v>
      </c>
      <c r="U16" s="181">
        <f>U15/U8</f>
        <v>119.33232628398791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paperSize="5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"/>
  <sheetViews>
    <sheetView workbookViewId="0">
      <selection activeCell="B16" sqref="B16"/>
    </sheetView>
  </sheetViews>
  <sheetFormatPr baseColWidth="10" defaultRowHeight="33" customHeight="1" x14ac:dyDescent="0.15"/>
  <cols>
    <col min="1" max="1" width="18.6640625" style="5" customWidth="1"/>
    <col min="2" max="3" width="7" style="4" customWidth="1"/>
    <col min="4" max="4" width="7" style="8" customWidth="1"/>
    <col min="5" max="6" width="7" style="4" customWidth="1"/>
    <col min="7" max="7" width="7" style="8" customWidth="1"/>
    <col min="8" max="9" width="7" style="4" customWidth="1"/>
    <col min="10" max="10" width="7" style="8" customWidth="1"/>
    <col min="11" max="14" width="7" style="4" customWidth="1"/>
    <col min="15" max="15" width="7" style="8" customWidth="1"/>
    <col min="16" max="19" width="7" style="4" customWidth="1"/>
    <col min="20" max="20" width="7" style="9" customWidth="1"/>
    <col min="21" max="21" width="7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31</v>
      </c>
      <c r="B3" s="14" t="s">
        <v>9</v>
      </c>
      <c r="C3" s="11" t="s">
        <v>10</v>
      </c>
      <c r="D3" s="15" t="s">
        <v>4</v>
      </c>
      <c r="E3" s="92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01" t="s">
        <v>4</v>
      </c>
      <c r="K3" s="17" t="s">
        <v>15</v>
      </c>
      <c r="L3" s="109" t="s">
        <v>16</v>
      </c>
      <c r="M3" s="116" t="s">
        <v>17</v>
      </c>
      <c r="N3" s="117" t="s">
        <v>18</v>
      </c>
      <c r="O3" s="118" t="s">
        <v>4</v>
      </c>
      <c r="P3" s="17" t="s">
        <v>19</v>
      </c>
      <c r="Q3" s="109" t="s">
        <v>20</v>
      </c>
      <c r="R3" s="116" t="s">
        <v>21</v>
      </c>
      <c r="S3" s="117" t="s">
        <v>22</v>
      </c>
      <c r="T3" s="118" t="s">
        <v>4</v>
      </c>
      <c r="U3" s="20" t="s">
        <v>25</v>
      </c>
      <c r="V3" s="3"/>
    </row>
    <row r="4" spans="1:22" ht="25.5" customHeight="1" thickBot="1" x14ac:dyDescent="0.2">
      <c r="A4" s="91" t="s">
        <v>23</v>
      </c>
      <c r="B4" s="26">
        <v>21</v>
      </c>
      <c r="C4" s="27">
        <v>21</v>
      </c>
      <c r="D4" s="28">
        <f>SUM(B4:C4)</f>
        <v>42</v>
      </c>
      <c r="E4" s="93">
        <v>21</v>
      </c>
      <c r="F4" s="30">
        <v>21</v>
      </c>
      <c r="G4" s="31">
        <f t="shared" ref="G4" si="0">SUM(E4:F4)</f>
        <v>42</v>
      </c>
      <c r="H4" s="26">
        <v>18</v>
      </c>
      <c r="I4" s="27">
        <v>18</v>
      </c>
      <c r="J4" s="102">
        <f>SUM(H4:I4)</f>
        <v>36</v>
      </c>
      <c r="K4" s="32">
        <v>21</v>
      </c>
      <c r="L4" s="110">
        <v>21</v>
      </c>
      <c r="M4" s="45">
        <v>21</v>
      </c>
      <c r="N4" s="46">
        <v>21</v>
      </c>
      <c r="O4" s="47">
        <f>SUM(M4:N4)</f>
        <v>42</v>
      </c>
      <c r="P4" s="32">
        <v>12</v>
      </c>
      <c r="Q4" s="110">
        <v>15</v>
      </c>
      <c r="R4" s="119">
        <v>18</v>
      </c>
      <c r="S4" s="76">
        <v>18</v>
      </c>
      <c r="T4" s="41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3">
        <v>0</v>
      </c>
      <c r="C5" s="34">
        <v>0</v>
      </c>
      <c r="D5" s="35">
        <f>B5+C5</f>
        <v>0</v>
      </c>
      <c r="E5" s="94">
        <v>0</v>
      </c>
      <c r="F5" s="37">
        <v>0</v>
      </c>
      <c r="G5" s="38">
        <f>SUM(E5:F5)</f>
        <v>0</v>
      </c>
      <c r="H5" s="33">
        <v>13</v>
      </c>
      <c r="I5" s="34">
        <v>2</v>
      </c>
      <c r="J5" s="103">
        <f>H5+I5</f>
        <v>15</v>
      </c>
      <c r="K5" s="39">
        <v>0</v>
      </c>
      <c r="L5" s="111">
        <v>3</v>
      </c>
      <c r="M5" s="33">
        <v>0</v>
      </c>
      <c r="N5" s="34">
        <v>0</v>
      </c>
      <c r="O5" s="35">
        <v>0</v>
      </c>
      <c r="P5" s="39">
        <v>1</v>
      </c>
      <c r="Q5" s="111">
        <v>2</v>
      </c>
      <c r="R5" s="6">
        <v>20</v>
      </c>
      <c r="S5" s="2">
        <v>12</v>
      </c>
      <c r="T5" s="41">
        <f>R5+S5</f>
        <v>32</v>
      </c>
      <c r="U5" s="40">
        <f>SUM(B5,C5,E5,F5,H5,I5,K5,L5,M5,N5,P5,Q5,R5,S5)</f>
        <v>53</v>
      </c>
      <c r="V5" s="3"/>
    </row>
    <row r="6" spans="1:22" ht="25.5" customHeight="1" x14ac:dyDescent="0.15">
      <c r="A6" s="21" t="s">
        <v>0</v>
      </c>
      <c r="B6" s="6">
        <v>1</v>
      </c>
      <c r="C6" s="2">
        <v>0</v>
      </c>
      <c r="D6" s="41">
        <f>B6+C6</f>
        <v>1</v>
      </c>
      <c r="E6" s="95">
        <v>0</v>
      </c>
      <c r="F6" s="1">
        <v>1</v>
      </c>
      <c r="G6" s="42">
        <f>SUM(E6:F6)</f>
        <v>1</v>
      </c>
      <c r="H6" s="6">
        <v>1</v>
      </c>
      <c r="I6" s="2">
        <v>0</v>
      </c>
      <c r="J6" s="104">
        <f>H6+I6</f>
        <v>1</v>
      </c>
      <c r="K6" s="18">
        <v>1</v>
      </c>
      <c r="L6" s="112">
        <v>1</v>
      </c>
      <c r="M6" s="6">
        <v>0</v>
      </c>
      <c r="N6" s="2">
        <v>1</v>
      </c>
      <c r="O6" s="41">
        <f>M6+N6</f>
        <v>1</v>
      </c>
      <c r="P6" s="18">
        <v>0</v>
      </c>
      <c r="Q6" s="112">
        <v>0</v>
      </c>
      <c r="R6" s="6">
        <v>0</v>
      </c>
      <c r="S6" s="2">
        <v>0</v>
      </c>
      <c r="T6" s="41">
        <f>R6+S6</f>
        <v>0</v>
      </c>
      <c r="U6" s="43">
        <f>SUM(B6,C6,E6,F6,H6,I6,K6,L6,M6,N6,P6,Q6,R6,S6)</f>
        <v>6</v>
      </c>
      <c r="V6" s="3"/>
    </row>
    <row r="7" spans="1:22" ht="25.5" customHeight="1" thickBot="1" x14ac:dyDescent="0.2">
      <c r="A7" s="44" t="s">
        <v>7</v>
      </c>
      <c r="B7" s="45">
        <f>SUM(B5:B6)</f>
        <v>1</v>
      </c>
      <c r="C7" s="46">
        <f>SUM(C5:C6)</f>
        <v>0</v>
      </c>
      <c r="D7" s="47">
        <f>SUM(D5:D6)</f>
        <v>1</v>
      </c>
      <c r="E7" s="96">
        <f>SUM(E5:E6)</f>
        <v>0</v>
      </c>
      <c r="F7" s="49">
        <f>SUM(F5:F6)</f>
        <v>1</v>
      </c>
      <c r="G7" s="50">
        <f>SUM(E7:F7)</f>
        <v>1</v>
      </c>
      <c r="H7" s="51">
        <f>SUM(H5:H6)</f>
        <v>14</v>
      </c>
      <c r="I7" s="52">
        <f>SUM(I5:I6)</f>
        <v>2</v>
      </c>
      <c r="J7" s="105">
        <f t="shared" ref="J7:J12" si="1">H7+I7</f>
        <v>16</v>
      </c>
      <c r="K7" s="53">
        <f>SUM(K5:K6)</f>
        <v>1</v>
      </c>
      <c r="L7" s="113">
        <f>SUM(L5:L6)</f>
        <v>4</v>
      </c>
      <c r="M7" s="51">
        <f>SUM(M5:M6)</f>
        <v>0</v>
      </c>
      <c r="N7" s="52">
        <f>SUM(N5:N6)</f>
        <v>1</v>
      </c>
      <c r="O7" s="47">
        <f t="shared" ref="O7:U7" si="2">SUM(O5:O6)</f>
        <v>1</v>
      </c>
      <c r="P7" s="53">
        <f>SUM(P5:P6)</f>
        <v>1</v>
      </c>
      <c r="Q7" s="113">
        <f>SUM(Q5:Q6)</f>
        <v>2</v>
      </c>
      <c r="R7" s="51">
        <f>SUM(R5:R6)</f>
        <v>20</v>
      </c>
      <c r="S7" s="52">
        <f>SUM(S5:S6)</f>
        <v>12</v>
      </c>
      <c r="T7" s="47">
        <f t="shared" si="2"/>
        <v>32</v>
      </c>
      <c r="U7" s="54">
        <f t="shared" si="2"/>
        <v>59</v>
      </c>
      <c r="V7" s="3"/>
    </row>
    <row r="8" spans="1:22" ht="25.5" customHeight="1" thickTop="1" x14ac:dyDescent="0.25">
      <c r="A8" s="89" t="s">
        <v>28</v>
      </c>
      <c r="B8" s="33">
        <v>1</v>
      </c>
      <c r="C8" s="34">
        <v>0</v>
      </c>
      <c r="D8" s="35">
        <f t="shared" ref="D8:D9" si="3">B8+C8</f>
        <v>1</v>
      </c>
      <c r="E8" s="94">
        <v>0</v>
      </c>
      <c r="F8" s="37">
        <v>1</v>
      </c>
      <c r="G8" s="38">
        <f>SUM(E8:F8)</f>
        <v>1</v>
      </c>
      <c r="H8" s="33">
        <v>11</v>
      </c>
      <c r="I8" s="34">
        <v>3</v>
      </c>
      <c r="J8" s="103">
        <f t="shared" si="1"/>
        <v>14</v>
      </c>
      <c r="K8" s="39">
        <v>0</v>
      </c>
      <c r="L8" s="111">
        <v>3</v>
      </c>
      <c r="M8" s="33">
        <v>1</v>
      </c>
      <c r="N8" s="34">
        <v>2</v>
      </c>
      <c r="O8" s="35">
        <f t="shared" ref="O8:O12" si="4">M8+N8</f>
        <v>3</v>
      </c>
      <c r="P8" s="39">
        <v>3</v>
      </c>
      <c r="Q8" s="111">
        <v>2</v>
      </c>
      <c r="R8" s="33">
        <v>20</v>
      </c>
      <c r="S8" s="34">
        <v>11</v>
      </c>
      <c r="T8" s="35">
        <f t="shared" ref="T8:T12" si="5">R8+S8</f>
        <v>31</v>
      </c>
      <c r="U8" s="40">
        <f>SUM(B8,C8,E8,F8,H8,I8,K8,L8,M8,N8,P8,Q8,R8,S8)</f>
        <v>58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41">
        <f t="shared" si="3"/>
        <v>0</v>
      </c>
      <c r="E9" s="95">
        <v>0</v>
      </c>
      <c r="F9" s="1">
        <v>0</v>
      </c>
      <c r="G9" s="42">
        <f>SUM(E9:F9)</f>
        <v>0</v>
      </c>
      <c r="H9" s="6">
        <v>2</v>
      </c>
      <c r="I9" s="2">
        <v>2</v>
      </c>
      <c r="J9" s="104">
        <f t="shared" si="1"/>
        <v>4</v>
      </c>
      <c r="K9" s="18">
        <v>0</v>
      </c>
      <c r="L9" s="112">
        <v>1</v>
      </c>
      <c r="M9" s="6">
        <v>0</v>
      </c>
      <c r="N9" s="2">
        <v>0</v>
      </c>
      <c r="O9" s="41">
        <f t="shared" si="4"/>
        <v>0</v>
      </c>
      <c r="P9" s="18">
        <v>0</v>
      </c>
      <c r="Q9" s="112">
        <v>0</v>
      </c>
      <c r="R9" s="6">
        <v>0</v>
      </c>
      <c r="S9" s="2">
        <v>1</v>
      </c>
      <c r="T9" s="41">
        <f t="shared" si="5"/>
        <v>1</v>
      </c>
      <c r="U9" s="43">
        <f>SUM(B9,C9,E9,F9,H9,I9,K9,L9,M9,N9,P9,Q9,R9,S9)</f>
        <v>6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41">
        <v>0</v>
      </c>
      <c r="E10" s="95">
        <v>0</v>
      </c>
      <c r="F10" s="1">
        <v>0</v>
      </c>
      <c r="G10" s="42">
        <v>0</v>
      </c>
      <c r="H10" s="6">
        <v>0</v>
      </c>
      <c r="I10" s="2">
        <v>0</v>
      </c>
      <c r="J10" s="104">
        <f t="shared" si="1"/>
        <v>0</v>
      </c>
      <c r="K10" s="18">
        <v>0</v>
      </c>
      <c r="L10" s="112">
        <v>0</v>
      </c>
      <c r="M10" s="6">
        <v>0</v>
      </c>
      <c r="N10" s="2">
        <v>0</v>
      </c>
      <c r="O10" s="41">
        <f>SUM(M10:N10)</f>
        <v>0</v>
      </c>
      <c r="P10" s="18">
        <v>0</v>
      </c>
      <c r="Q10" s="112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99">
        <f t="shared" ref="B11:U11" si="6">SUM(B8+B9)</f>
        <v>1</v>
      </c>
      <c r="C11" s="55">
        <f t="shared" si="6"/>
        <v>0</v>
      </c>
      <c r="D11" s="100">
        <f t="shared" si="6"/>
        <v>1</v>
      </c>
      <c r="E11" s="130">
        <f t="shared" si="6"/>
        <v>0</v>
      </c>
      <c r="F11" s="56">
        <f t="shared" si="6"/>
        <v>1</v>
      </c>
      <c r="G11" s="56">
        <f t="shared" si="6"/>
        <v>1</v>
      </c>
      <c r="H11" s="55">
        <f t="shared" si="6"/>
        <v>13</v>
      </c>
      <c r="I11" s="55">
        <f t="shared" si="6"/>
        <v>5</v>
      </c>
      <c r="J11" s="106">
        <f t="shared" si="6"/>
        <v>18</v>
      </c>
      <c r="K11" s="129">
        <f t="shared" si="6"/>
        <v>0</v>
      </c>
      <c r="L11" s="133">
        <f t="shared" si="6"/>
        <v>4</v>
      </c>
      <c r="M11" s="99">
        <f t="shared" si="6"/>
        <v>1</v>
      </c>
      <c r="N11" s="55">
        <f t="shared" si="6"/>
        <v>2</v>
      </c>
      <c r="O11" s="100">
        <f t="shared" si="6"/>
        <v>3</v>
      </c>
      <c r="P11" s="129">
        <f t="shared" si="6"/>
        <v>3</v>
      </c>
      <c r="Q11" s="133">
        <f t="shared" si="6"/>
        <v>2</v>
      </c>
      <c r="R11" s="99">
        <f t="shared" si="6"/>
        <v>20</v>
      </c>
      <c r="S11" s="55">
        <f t="shared" si="6"/>
        <v>12</v>
      </c>
      <c r="T11" s="100">
        <f t="shared" si="6"/>
        <v>32</v>
      </c>
      <c r="U11" s="129">
        <f t="shared" si="6"/>
        <v>64</v>
      </c>
      <c r="V11" s="3"/>
    </row>
    <row r="12" spans="1:22" ht="25.5" customHeight="1" x14ac:dyDescent="0.15">
      <c r="A12" s="21" t="s">
        <v>8</v>
      </c>
      <c r="B12" s="6">
        <v>550</v>
      </c>
      <c r="C12" s="2">
        <v>504</v>
      </c>
      <c r="D12" s="41">
        <f>SUM(B12:C12)</f>
        <v>1054</v>
      </c>
      <c r="E12" s="95">
        <v>560</v>
      </c>
      <c r="F12" s="1">
        <v>530</v>
      </c>
      <c r="G12" s="42">
        <f>SUM(E12:F12)</f>
        <v>1090</v>
      </c>
      <c r="H12" s="6">
        <v>457</v>
      </c>
      <c r="I12" s="2">
        <v>427</v>
      </c>
      <c r="J12" s="104">
        <f t="shared" si="1"/>
        <v>884</v>
      </c>
      <c r="K12" s="18">
        <v>542</v>
      </c>
      <c r="L12" s="112">
        <v>493</v>
      </c>
      <c r="M12" s="6">
        <v>505</v>
      </c>
      <c r="N12" s="2">
        <v>514</v>
      </c>
      <c r="O12" s="41">
        <f t="shared" si="4"/>
        <v>1019</v>
      </c>
      <c r="P12" s="18">
        <v>313</v>
      </c>
      <c r="Q12" s="112">
        <v>403</v>
      </c>
      <c r="R12" s="138">
        <v>447</v>
      </c>
      <c r="S12" s="2">
        <v>473</v>
      </c>
      <c r="T12" s="139">
        <f t="shared" si="5"/>
        <v>920</v>
      </c>
      <c r="U12" s="140">
        <f>SUM(B12,C12,E12,F12,H12,I12,K12,L12,M12,N12,P12,Q12,R12,S12)</f>
        <v>6718</v>
      </c>
      <c r="V12" s="3"/>
    </row>
    <row r="13" spans="1:22" ht="42.75" customHeight="1" x14ac:dyDescent="0.15">
      <c r="A13" s="21" t="s">
        <v>29</v>
      </c>
      <c r="B13" s="57">
        <f>B12/28</f>
        <v>19.642857142857142</v>
      </c>
      <c r="C13" s="58">
        <f>C12/28</f>
        <v>18</v>
      </c>
      <c r="D13" s="59">
        <f>D12/28</f>
        <v>37.642857142857146</v>
      </c>
      <c r="E13" s="97">
        <f t="shared" ref="E13:U13" si="7">E12/28</f>
        <v>20</v>
      </c>
      <c r="F13" s="61">
        <f t="shared" si="7"/>
        <v>18.928571428571427</v>
      </c>
      <c r="G13" s="62">
        <f t="shared" si="7"/>
        <v>38.928571428571431</v>
      </c>
      <c r="H13" s="57">
        <f t="shared" si="7"/>
        <v>16.321428571428573</v>
      </c>
      <c r="I13" s="58">
        <f t="shared" si="7"/>
        <v>15.25</v>
      </c>
      <c r="J13" s="107">
        <f t="shared" si="7"/>
        <v>31.571428571428573</v>
      </c>
      <c r="K13" s="63">
        <f t="shared" si="7"/>
        <v>19.357142857142858</v>
      </c>
      <c r="L13" s="114">
        <f t="shared" si="7"/>
        <v>17.607142857142858</v>
      </c>
      <c r="M13" s="57">
        <f t="shared" si="7"/>
        <v>18.035714285714285</v>
      </c>
      <c r="N13" s="58">
        <f t="shared" si="7"/>
        <v>18.357142857142858</v>
      </c>
      <c r="O13" s="59">
        <f t="shared" si="7"/>
        <v>36.392857142857146</v>
      </c>
      <c r="P13" s="63">
        <f t="shared" si="7"/>
        <v>11.178571428571429</v>
      </c>
      <c r="Q13" s="114">
        <f t="shared" si="7"/>
        <v>14.392857142857142</v>
      </c>
      <c r="R13" s="57">
        <f t="shared" si="7"/>
        <v>15.964285714285714</v>
      </c>
      <c r="S13" s="58">
        <f t="shared" si="7"/>
        <v>16.892857142857142</v>
      </c>
      <c r="T13" s="59">
        <f t="shared" si="7"/>
        <v>32.857142857142854</v>
      </c>
      <c r="U13" s="141">
        <f t="shared" si="7"/>
        <v>239.92857142857142</v>
      </c>
      <c r="V13" s="3"/>
    </row>
    <row r="14" spans="1:22" ht="34.5" customHeight="1" x14ac:dyDescent="0.15">
      <c r="A14" s="21" t="s">
        <v>24</v>
      </c>
      <c r="B14" s="64">
        <f t="shared" ref="B14:U14" si="8">(B12*100)/(B4*28)</f>
        <v>93.5374149659864</v>
      </c>
      <c r="C14" s="65">
        <f t="shared" si="8"/>
        <v>85.714285714285708</v>
      </c>
      <c r="D14" s="66">
        <f t="shared" si="8"/>
        <v>89.625850340136054</v>
      </c>
      <c r="E14" s="131">
        <f t="shared" si="8"/>
        <v>95.238095238095241</v>
      </c>
      <c r="F14" s="75">
        <f t="shared" si="8"/>
        <v>90.136054421768705</v>
      </c>
      <c r="G14" s="121">
        <f t="shared" si="8"/>
        <v>92.687074829931973</v>
      </c>
      <c r="H14" s="64">
        <f t="shared" si="8"/>
        <v>90.674603174603178</v>
      </c>
      <c r="I14" s="65">
        <f t="shared" si="8"/>
        <v>84.722222222222229</v>
      </c>
      <c r="J14" s="108">
        <f t="shared" si="8"/>
        <v>87.698412698412696</v>
      </c>
      <c r="K14" s="68">
        <f t="shared" si="8"/>
        <v>92.176870748299322</v>
      </c>
      <c r="L14" s="134">
        <f t="shared" si="8"/>
        <v>83.843537414965979</v>
      </c>
      <c r="M14" s="64">
        <f t="shared" si="8"/>
        <v>85.884353741496597</v>
      </c>
      <c r="N14" s="65">
        <f t="shared" si="8"/>
        <v>87.414965986394563</v>
      </c>
      <c r="O14" s="66">
        <f t="shared" si="8"/>
        <v>86.649659863945573</v>
      </c>
      <c r="P14" s="68">
        <f t="shared" si="8"/>
        <v>93.154761904761898</v>
      </c>
      <c r="Q14" s="134">
        <f t="shared" si="8"/>
        <v>95.952380952380949</v>
      </c>
      <c r="R14" s="64">
        <f t="shared" si="8"/>
        <v>88.69047619047619</v>
      </c>
      <c r="S14" s="65">
        <f t="shared" si="8"/>
        <v>93.849206349206355</v>
      </c>
      <c r="T14" s="66">
        <f t="shared" si="8"/>
        <v>91.269841269841265</v>
      </c>
      <c r="U14" s="142">
        <f t="shared" si="8"/>
        <v>89.860888175494921</v>
      </c>
      <c r="V14" s="3"/>
    </row>
    <row r="15" spans="1:22" ht="25.5" customHeight="1" x14ac:dyDescent="0.15">
      <c r="A15" s="21" t="s">
        <v>2</v>
      </c>
      <c r="B15" s="7">
        <v>896</v>
      </c>
      <c r="C15" s="69">
        <v>0</v>
      </c>
      <c r="D15" s="41">
        <f>B15+C15</f>
        <v>896</v>
      </c>
      <c r="E15" s="98">
        <v>0</v>
      </c>
      <c r="F15" s="71">
        <v>810</v>
      </c>
      <c r="G15" s="72">
        <f>SUM(E15:F15)</f>
        <v>810</v>
      </c>
      <c r="H15" s="7">
        <v>400</v>
      </c>
      <c r="I15" s="69">
        <v>348</v>
      </c>
      <c r="J15" s="104">
        <f>H15+I15</f>
        <v>748</v>
      </c>
      <c r="K15" s="19">
        <v>0</v>
      </c>
      <c r="L15" s="115">
        <v>3</v>
      </c>
      <c r="M15" s="7">
        <v>1077</v>
      </c>
      <c r="N15" s="69">
        <v>328</v>
      </c>
      <c r="O15" s="41">
        <f>M15+N15</f>
        <v>1405</v>
      </c>
      <c r="P15" s="19">
        <v>699</v>
      </c>
      <c r="Q15" s="115">
        <v>830</v>
      </c>
      <c r="R15" s="7">
        <v>484</v>
      </c>
      <c r="S15" s="69">
        <v>415</v>
      </c>
      <c r="T15" s="41">
        <f>R15+S15</f>
        <v>899</v>
      </c>
      <c r="U15" s="43">
        <f>SUM(B15,C15,E15,F15,H15,I15,K15,L15,M15,N15,P15,Q15,R15,S15)</f>
        <v>6290</v>
      </c>
      <c r="V15" s="3"/>
    </row>
    <row r="16" spans="1:22" ht="36.75" customHeight="1" thickBot="1" x14ac:dyDescent="0.2">
      <c r="A16" s="73" t="s">
        <v>3</v>
      </c>
      <c r="B16" s="74">
        <f>B15/B8</f>
        <v>896</v>
      </c>
      <c r="C16" s="74" t="e">
        <f>C15/C8</f>
        <v>#DIV/0!</v>
      </c>
      <c r="D16" s="74">
        <f>D15/D8</f>
        <v>896</v>
      </c>
      <c r="E16" s="74" t="e">
        <f>E15/E8</f>
        <v>#DIV/0!</v>
      </c>
      <c r="F16" s="74">
        <f>F15/F8</f>
        <v>810</v>
      </c>
      <c r="G16" s="74">
        <f>G15/G8</f>
        <v>810</v>
      </c>
      <c r="H16" s="74">
        <f>H15/H8</f>
        <v>36.363636363636367</v>
      </c>
      <c r="I16" s="74">
        <f>I15/I8</f>
        <v>116</v>
      </c>
      <c r="J16" s="74">
        <f>J15/J8</f>
        <v>53.428571428571431</v>
      </c>
      <c r="K16" s="74" t="e">
        <f>K15/K8</f>
        <v>#DIV/0!</v>
      </c>
      <c r="L16" s="74">
        <f>L15/L8</f>
        <v>1</v>
      </c>
      <c r="M16" s="74">
        <f>M15/M8</f>
        <v>1077</v>
      </c>
      <c r="N16" s="74">
        <f>N15/N8</f>
        <v>164</v>
      </c>
      <c r="O16" s="74">
        <f>O15/O8</f>
        <v>468.33333333333331</v>
      </c>
      <c r="P16" s="74">
        <f>P15/P8</f>
        <v>233</v>
      </c>
      <c r="Q16" s="74">
        <f>Q15/Q8</f>
        <v>415</v>
      </c>
      <c r="R16" s="74">
        <f>R15/R8</f>
        <v>24.2</v>
      </c>
      <c r="S16" s="74">
        <f>S15/S8</f>
        <v>37.727272727272727</v>
      </c>
      <c r="T16" s="74">
        <f>T15/T8</f>
        <v>29</v>
      </c>
      <c r="U16" s="74">
        <f>U15/U8</f>
        <v>108.44827586206897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s="143" customFormat="1" ht="12" x14ac:dyDescent="0.15">
      <c r="A18" s="143" t="s">
        <v>44</v>
      </c>
    </row>
    <row r="20" spans="1:22" ht="33" customHeight="1" x14ac:dyDescent="0.15">
      <c r="S20" s="4" t="s">
        <v>48</v>
      </c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18"/>
  <sheetViews>
    <sheetView zoomScaleNormal="100"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4" ht="20.25" customHeight="1" x14ac:dyDescent="0.2">
      <c r="I1" s="23"/>
      <c r="J1" s="24" t="s">
        <v>26</v>
      </c>
      <c r="K1" s="23"/>
    </row>
    <row r="2" spans="1:24" ht="17.25" customHeight="1" thickBot="1" x14ac:dyDescent="0.2">
      <c r="V2" s="3"/>
    </row>
    <row r="3" spans="1:24" ht="38.25" customHeight="1" thickBot="1" x14ac:dyDescent="0.3">
      <c r="A3" s="122" t="s">
        <v>32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4" ht="25.5" customHeight="1" thickBot="1" x14ac:dyDescent="0.2">
      <c r="A4" s="25" t="s">
        <v>23</v>
      </c>
      <c r="B4" s="26">
        <v>21</v>
      </c>
      <c r="C4" s="27">
        <v>21</v>
      </c>
      <c r="D4" s="28">
        <f>SUM(B4:C4)</f>
        <v>42</v>
      </c>
      <c r="E4" s="29">
        <v>21</v>
      </c>
      <c r="F4" s="30">
        <v>21</v>
      </c>
      <c r="G4" s="31">
        <f t="shared" ref="G4" si="0">SUM(E4:F4)</f>
        <v>42</v>
      </c>
      <c r="H4" s="26">
        <v>18</v>
      </c>
      <c r="I4" s="27">
        <v>18</v>
      </c>
      <c r="J4" s="28">
        <f>SUM(H4:I4)</f>
        <v>36</v>
      </c>
      <c r="K4" s="32">
        <v>21</v>
      </c>
      <c r="L4" s="32">
        <v>21</v>
      </c>
      <c r="M4" s="26">
        <v>21</v>
      </c>
      <c r="N4" s="27">
        <v>21</v>
      </c>
      <c r="O4" s="28">
        <f>SUM(M4:N4)</f>
        <v>42</v>
      </c>
      <c r="P4" s="32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4" ht="25.5" customHeight="1" thickTop="1" x14ac:dyDescent="0.25">
      <c r="A5" s="123" t="s">
        <v>27</v>
      </c>
      <c r="B5" s="33">
        <v>0</v>
      </c>
      <c r="C5" s="34">
        <v>0</v>
      </c>
      <c r="D5" s="35">
        <f>B5+C5</f>
        <v>0</v>
      </c>
      <c r="E5" s="36">
        <v>0</v>
      </c>
      <c r="F5" s="37">
        <v>0</v>
      </c>
      <c r="G5" s="38">
        <f>SUM(E5:F5)</f>
        <v>0</v>
      </c>
      <c r="H5" s="33">
        <v>6</v>
      </c>
      <c r="I5" s="34">
        <v>6</v>
      </c>
      <c r="J5" s="35">
        <f>H5+I5</f>
        <v>12</v>
      </c>
      <c r="K5" s="39">
        <v>0</v>
      </c>
      <c r="L5" s="39">
        <v>3</v>
      </c>
      <c r="M5" s="33">
        <v>0</v>
      </c>
      <c r="N5" s="34">
        <v>1</v>
      </c>
      <c r="O5" s="35">
        <v>0</v>
      </c>
      <c r="P5" s="39">
        <v>2</v>
      </c>
      <c r="Q5" s="39">
        <v>2</v>
      </c>
      <c r="R5" s="33">
        <v>19</v>
      </c>
      <c r="S5" s="34">
        <v>10</v>
      </c>
      <c r="T5" s="35">
        <f>R5+S5</f>
        <v>29</v>
      </c>
      <c r="U5" s="40">
        <f>SUM(B5,C5,E5,F5,H5,I5,K5,L5,M5,N5,P5,Q5,R5,S5)</f>
        <v>49</v>
      </c>
      <c r="V5" s="3"/>
    </row>
    <row r="6" spans="1:24" ht="25.5" customHeight="1" x14ac:dyDescent="0.15">
      <c r="A6" s="124" t="s">
        <v>0</v>
      </c>
      <c r="B6" s="6">
        <v>0</v>
      </c>
      <c r="C6" s="2">
        <v>2</v>
      </c>
      <c r="D6" s="41">
        <f>B6+C6</f>
        <v>2</v>
      </c>
      <c r="E6" s="10">
        <v>0</v>
      </c>
      <c r="F6" s="1">
        <v>1</v>
      </c>
      <c r="G6" s="42">
        <f>SUM(E6:F6)</f>
        <v>1</v>
      </c>
      <c r="H6" s="6">
        <v>0</v>
      </c>
      <c r="I6" s="2">
        <v>1</v>
      </c>
      <c r="J6" s="41">
        <f>H6+I6</f>
        <v>1</v>
      </c>
      <c r="K6" s="18">
        <v>0</v>
      </c>
      <c r="L6" s="18">
        <v>2</v>
      </c>
      <c r="M6" s="6">
        <v>2</v>
      </c>
      <c r="N6" s="2">
        <v>0</v>
      </c>
      <c r="O6" s="41">
        <f>M6+N6</f>
        <v>2</v>
      </c>
      <c r="P6" s="18">
        <v>0</v>
      </c>
      <c r="Q6" s="18">
        <v>0</v>
      </c>
      <c r="R6" s="6">
        <v>0</v>
      </c>
      <c r="S6" s="2">
        <v>0</v>
      </c>
      <c r="T6" s="41">
        <f>R6+S6</f>
        <v>0</v>
      </c>
      <c r="U6" s="43">
        <f>SUM(B6,C6,E6,F6,H6,I6,K6,L6,M6,N6,P6,Q6,R6,S6)</f>
        <v>8</v>
      </c>
      <c r="V6" s="3"/>
    </row>
    <row r="7" spans="1:24" ht="25.5" customHeight="1" thickBot="1" x14ac:dyDescent="0.2">
      <c r="A7" s="125" t="s">
        <v>7</v>
      </c>
      <c r="B7" s="45">
        <f>SUM(B5:B6)</f>
        <v>0</v>
      </c>
      <c r="C7" s="46">
        <f>SUM(C5:C6)</f>
        <v>2</v>
      </c>
      <c r="D7" s="47">
        <f>SUM(D5:D6)</f>
        <v>2</v>
      </c>
      <c r="E7" s="48">
        <f>SUM(E5:E6)</f>
        <v>0</v>
      </c>
      <c r="F7" s="49">
        <f>SUM(F5:F6)</f>
        <v>1</v>
      </c>
      <c r="G7" s="50">
        <f>SUM(E7:F7)</f>
        <v>1</v>
      </c>
      <c r="H7" s="51">
        <f>SUM(H5:H6)</f>
        <v>6</v>
      </c>
      <c r="I7" s="52">
        <f>SUM(I5:I6)</f>
        <v>7</v>
      </c>
      <c r="J7" s="47">
        <f t="shared" ref="J7:J12" si="1">H7+I7</f>
        <v>13</v>
      </c>
      <c r="K7" s="53">
        <f>SUM(K5:K6)</f>
        <v>0</v>
      </c>
      <c r="L7" s="53">
        <f>SUM(L5:L6)</f>
        <v>5</v>
      </c>
      <c r="M7" s="51">
        <f>SUM(M5:M6)</f>
        <v>2</v>
      </c>
      <c r="N7" s="52">
        <f>SUM(N5:N6)</f>
        <v>1</v>
      </c>
      <c r="O7" s="47">
        <f t="shared" ref="O7:U7" si="2">SUM(O5:O6)</f>
        <v>2</v>
      </c>
      <c r="P7" s="53">
        <f>SUM(P5:P6)</f>
        <v>2</v>
      </c>
      <c r="Q7" s="53">
        <f>SUM(Q5:Q6)</f>
        <v>2</v>
      </c>
      <c r="R7" s="51">
        <f>SUM(R5:R6)</f>
        <v>19</v>
      </c>
      <c r="S7" s="52">
        <f>SUM(S5:S6)</f>
        <v>10</v>
      </c>
      <c r="T7" s="47">
        <f t="shared" si="2"/>
        <v>29</v>
      </c>
      <c r="U7" s="54">
        <f t="shared" si="2"/>
        <v>57</v>
      </c>
      <c r="V7" s="3"/>
    </row>
    <row r="8" spans="1:24" ht="25.5" customHeight="1" thickTop="1" x14ac:dyDescent="0.25">
      <c r="A8" s="123" t="s">
        <v>28</v>
      </c>
      <c r="B8" s="33">
        <v>0</v>
      </c>
      <c r="C8" s="34">
        <v>3</v>
      </c>
      <c r="D8" s="35">
        <f t="shared" ref="D8:D9" si="3">B8+C8</f>
        <v>3</v>
      </c>
      <c r="E8" s="36">
        <v>1</v>
      </c>
      <c r="F8" s="37">
        <v>0</v>
      </c>
      <c r="G8" s="38">
        <f>SUM(E8:F8)</f>
        <v>1</v>
      </c>
      <c r="H8" s="33">
        <v>7</v>
      </c>
      <c r="I8" s="34">
        <v>2</v>
      </c>
      <c r="J8" s="35">
        <f t="shared" si="1"/>
        <v>9</v>
      </c>
      <c r="K8" s="39">
        <v>0</v>
      </c>
      <c r="L8" s="39">
        <v>4</v>
      </c>
      <c r="M8" s="33">
        <v>1</v>
      </c>
      <c r="N8" s="34">
        <v>0</v>
      </c>
      <c r="O8" s="35">
        <f t="shared" ref="O8:O12" si="4">M8+N8</f>
        <v>1</v>
      </c>
      <c r="P8" s="39">
        <v>0</v>
      </c>
      <c r="Q8" s="39">
        <v>2</v>
      </c>
      <c r="R8" s="33">
        <v>19</v>
      </c>
      <c r="S8" s="34">
        <v>8</v>
      </c>
      <c r="T8" s="35">
        <f t="shared" ref="T8:T12" si="5">R8+S8</f>
        <v>27</v>
      </c>
      <c r="U8" s="40">
        <f>SUM(B8,C8,E8,F8,H8,I8,K8,L8,M8,N8,P8,Q8,R8,S8)</f>
        <v>47</v>
      </c>
      <c r="V8" s="3"/>
    </row>
    <row r="9" spans="1:24" ht="25.5" customHeight="1" x14ac:dyDescent="0.15">
      <c r="A9" s="126" t="s">
        <v>5</v>
      </c>
      <c r="B9" s="6">
        <v>0</v>
      </c>
      <c r="C9" s="2">
        <v>0</v>
      </c>
      <c r="D9" s="41">
        <f t="shared" si="3"/>
        <v>0</v>
      </c>
      <c r="E9" s="10">
        <v>0</v>
      </c>
      <c r="F9" s="1">
        <v>0</v>
      </c>
      <c r="G9" s="42">
        <f>SUM(E9:F9)</f>
        <v>0</v>
      </c>
      <c r="H9" s="6">
        <v>1</v>
      </c>
      <c r="I9" s="2">
        <v>4</v>
      </c>
      <c r="J9" s="41">
        <f t="shared" si="1"/>
        <v>5</v>
      </c>
      <c r="K9" s="18">
        <v>0</v>
      </c>
      <c r="L9" s="18">
        <v>0</v>
      </c>
      <c r="M9" s="6">
        <v>0</v>
      </c>
      <c r="N9" s="2">
        <v>0</v>
      </c>
      <c r="O9" s="41">
        <f t="shared" si="4"/>
        <v>0</v>
      </c>
      <c r="P9" s="18">
        <v>0</v>
      </c>
      <c r="Q9" s="18">
        <v>0</v>
      </c>
      <c r="R9" s="6">
        <v>1</v>
      </c>
      <c r="S9" s="2">
        <v>2</v>
      </c>
      <c r="T9" s="41">
        <f t="shared" si="5"/>
        <v>3</v>
      </c>
      <c r="U9" s="43">
        <f>SUM(B9,C9,E9,F9,H9,I9,K9,L9,M9,N9,P9,Q9,R9,S9)</f>
        <v>8</v>
      </c>
      <c r="V9" s="3"/>
    </row>
    <row r="10" spans="1:24" ht="25.5" customHeight="1" x14ac:dyDescent="0.15">
      <c r="A10" s="127" t="s">
        <v>1</v>
      </c>
      <c r="B10" s="6">
        <v>0</v>
      </c>
      <c r="C10" s="2">
        <v>0</v>
      </c>
      <c r="D10" s="41">
        <v>0</v>
      </c>
      <c r="E10" s="10">
        <v>0</v>
      </c>
      <c r="F10" s="1">
        <v>0</v>
      </c>
      <c r="G10" s="42">
        <v>0</v>
      </c>
      <c r="H10" s="6">
        <v>0</v>
      </c>
      <c r="I10" s="2">
        <v>0</v>
      </c>
      <c r="J10" s="41">
        <f t="shared" si="1"/>
        <v>0</v>
      </c>
      <c r="K10" s="18">
        <v>0</v>
      </c>
      <c r="L10" s="18">
        <v>0</v>
      </c>
      <c r="M10" s="6">
        <v>0</v>
      </c>
      <c r="N10" s="2">
        <v>0</v>
      </c>
      <c r="O10" s="41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4" ht="25.5" customHeight="1" x14ac:dyDescent="0.15">
      <c r="A11" s="124" t="s">
        <v>6</v>
      </c>
      <c r="B11" s="99">
        <f t="shared" ref="B11:U11" si="6">SUM(B8+B9)</f>
        <v>0</v>
      </c>
      <c r="C11" s="55">
        <f t="shared" si="6"/>
        <v>3</v>
      </c>
      <c r="D11" s="100">
        <f t="shared" si="6"/>
        <v>3</v>
      </c>
      <c r="E11" s="132">
        <f t="shared" si="6"/>
        <v>1</v>
      </c>
      <c r="F11" s="56">
        <f t="shared" si="6"/>
        <v>0</v>
      </c>
      <c r="G11" s="42">
        <f t="shared" si="6"/>
        <v>1</v>
      </c>
      <c r="H11" s="99">
        <f t="shared" si="6"/>
        <v>8</v>
      </c>
      <c r="I11" s="55">
        <f t="shared" si="6"/>
        <v>6</v>
      </c>
      <c r="J11" s="100">
        <f t="shared" si="6"/>
        <v>14</v>
      </c>
      <c r="K11" s="132">
        <f t="shared" si="6"/>
        <v>0</v>
      </c>
      <c r="L11" s="42">
        <f t="shared" si="6"/>
        <v>4</v>
      </c>
      <c r="M11" s="99">
        <f t="shared" si="6"/>
        <v>1</v>
      </c>
      <c r="N11" s="55">
        <f t="shared" si="6"/>
        <v>0</v>
      </c>
      <c r="O11" s="100">
        <f t="shared" si="6"/>
        <v>1</v>
      </c>
      <c r="P11" s="132">
        <f t="shared" si="6"/>
        <v>0</v>
      </c>
      <c r="Q11" s="42">
        <f t="shared" si="6"/>
        <v>2</v>
      </c>
      <c r="R11" s="99">
        <f t="shared" si="6"/>
        <v>20</v>
      </c>
      <c r="S11" s="55">
        <f t="shared" si="6"/>
        <v>10</v>
      </c>
      <c r="T11" s="100">
        <f t="shared" si="6"/>
        <v>30</v>
      </c>
      <c r="U11" s="129">
        <f t="shared" si="6"/>
        <v>55</v>
      </c>
      <c r="V11" s="3"/>
    </row>
    <row r="12" spans="1:24" ht="25.5" customHeight="1" x14ac:dyDescent="0.15">
      <c r="A12" s="124" t="s">
        <v>8</v>
      </c>
      <c r="B12" s="6">
        <v>551</v>
      </c>
      <c r="C12" s="2">
        <v>498</v>
      </c>
      <c r="D12" s="41">
        <f>SUM(B12:C12)</f>
        <v>1049</v>
      </c>
      <c r="E12" s="10">
        <v>550</v>
      </c>
      <c r="F12" s="1">
        <v>538</v>
      </c>
      <c r="G12" s="42">
        <f>SUM(E12:F12)</f>
        <v>1088</v>
      </c>
      <c r="H12" s="6">
        <v>448</v>
      </c>
      <c r="I12" s="2">
        <v>419</v>
      </c>
      <c r="J12" s="41">
        <f t="shared" si="1"/>
        <v>867</v>
      </c>
      <c r="K12" s="18">
        <v>549</v>
      </c>
      <c r="L12" s="18">
        <v>497</v>
      </c>
      <c r="M12" s="6">
        <v>513</v>
      </c>
      <c r="N12" s="2">
        <v>522</v>
      </c>
      <c r="O12" s="41">
        <f t="shared" si="4"/>
        <v>1035</v>
      </c>
      <c r="P12" s="18">
        <v>327</v>
      </c>
      <c r="Q12" s="18">
        <v>408</v>
      </c>
      <c r="R12" s="6">
        <v>457</v>
      </c>
      <c r="S12" s="2">
        <v>479</v>
      </c>
      <c r="T12" s="41">
        <f t="shared" si="5"/>
        <v>936</v>
      </c>
      <c r="U12" s="43">
        <f>SUM(B12,C12,E12,F12,H12,I12,K12,L12,M12,N12,P12,Q12,R12,S12)</f>
        <v>6756</v>
      </c>
      <c r="V12" s="3"/>
    </row>
    <row r="13" spans="1:24" ht="33.75" customHeight="1" x14ac:dyDescent="0.15">
      <c r="A13" s="124" t="s">
        <v>29</v>
      </c>
      <c r="B13" s="57">
        <f>B12/28</f>
        <v>19.678571428571427</v>
      </c>
      <c r="C13" s="58">
        <f>C12/28</f>
        <v>17.785714285714285</v>
      </c>
      <c r="D13" s="59">
        <f>D12/28</f>
        <v>37.464285714285715</v>
      </c>
      <c r="E13" s="60">
        <f t="shared" ref="E13:U13" si="7">E12/28</f>
        <v>19.642857142857142</v>
      </c>
      <c r="F13" s="61">
        <f t="shared" si="7"/>
        <v>19.214285714285715</v>
      </c>
      <c r="G13" s="62">
        <f t="shared" si="7"/>
        <v>38.857142857142854</v>
      </c>
      <c r="H13" s="57">
        <f t="shared" si="7"/>
        <v>16</v>
      </c>
      <c r="I13" s="58">
        <f t="shared" si="7"/>
        <v>14.964285714285714</v>
      </c>
      <c r="J13" s="59">
        <f t="shared" si="7"/>
        <v>30.964285714285715</v>
      </c>
      <c r="K13" s="63">
        <f t="shared" si="7"/>
        <v>19.607142857142858</v>
      </c>
      <c r="L13" s="63">
        <f t="shared" si="7"/>
        <v>17.75</v>
      </c>
      <c r="M13" s="57">
        <f t="shared" si="7"/>
        <v>18.321428571428573</v>
      </c>
      <c r="N13" s="58">
        <f t="shared" si="7"/>
        <v>18.642857142857142</v>
      </c>
      <c r="O13" s="59">
        <f t="shared" si="7"/>
        <v>36.964285714285715</v>
      </c>
      <c r="P13" s="63">
        <f t="shared" si="7"/>
        <v>11.678571428571429</v>
      </c>
      <c r="Q13" s="63">
        <f t="shared" si="7"/>
        <v>14.571428571428571</v>
      </c>
      <c r="R13" s="57">
        <f t="shared" si="7"/>
        <v>16.321428571428573</v>
      </c>
      <c r="S13" s="58">
        <f t="shared" si="7"/>
        <v>17.107142857142858</v>
      </c>
      <c r="T13" s="59">
        <f t="shared" si="7"/>
        <v>33.428571428571431</v>
      </c>
      <c r="U13" s="63">
        <f t="shared" si="7"/>
        <v>241.28571428571428</v>
      </c>
      <c r="V13" s="3"/>
    </row>
    <row r="14" spans="1:24" ht="34.5" customHeight="1" x14ac:dyDescent="0.15">
      <c r="A14" s="124" t="s">
        <v>24</v>
      </c>
      <c r="B14" s="64">
        <f t="shared" ref="B14:U14" si="8">(B12*100)/(B4*28)</f>
        <v>93.707482993197274</v>
      </c>
      <c r="C14" s="65">
        <f t="shared" si="8"/>
        <v>84.693877551020407</v>
      </c>
      <c r="D14" s="66">
        <f t="shared" si="8"/>
        <v>89.200680272108841</v>
      </c>
      <c r="E14" s="120">
        <f t="shared" si="8"/>
        <v>93.5374149659864</v>
      </c>
      <c r="F14" s="75">
        <f t="shared" si="8"/>
        <v>91.496598639455783</v>
      </c>
      <c r="G14" s="121">
        <f t="shared" si="8"/>
        <v>92.517006802721085</v>
      </c>
      <c r="H14" s="64">
        <f t="shared" si="8"/>
        <v>88.888888888888886</v>
      </c>
      <c r="I14" s="65">
        <f t="shared" si="8"/>
        <v>83.134920634920633</v>
      </c>
      <c r="J14" s="66">
        <f t="shared" si="8"/>
        <v>86.011904761904759</v>
      </c>
      <c r="K14" s="68">
        <f t="shared" si="8"/>
        <v>93.367346938775512</v>
      </c>
      <c r="L14" s="68">
        <f t="shared" si="8"/>
        <v>84.523809523809518</v>
      </c>
      <c r="M14" s="64">
        <f t="shared" si="8"/>
        <v>87.244897959183675</v>
      </c>
      <c r="N14" s="65">
        <f t="shared" si="8"/>
        <v>88.775510204081627</v>
      </c>
      <c r="O14" s="66">
        <f t="shared" si="8"/>
        <v>88.010204081632651</v>
      </c>
      <c r="P14" s="68">
        <f t="shared" si="8"/>
        <v>97.321428571428569</v>
      </c>
      <c r="Q14" s="68">
        <f t="shared" si="8"/>
        <v>97.142857142857139</v>
      </c>
      <c r="R14" s="64">
        <f t="shared" si="8"/>
        <v>90.674603174603178</v>
      </c>
      <c r="S14" s="65">
        <f t="shared" si="8"/>
        <v>95.039682539682545</v>
      </c>
      <c r="T14" s="66">
        <f t="shared" si="8"/>
        <v>92.857142857142861</v>
      </c>
      <c r="U14" s="68">
        <f t="shared" si="8"/>
        <v>90.369181380417331</v>
      </c>
      <c r="V14" s="3"/>
    </row>
    <row r="15" spans="1:24" ht="25.5" customHeight="1" x14ac:dyDescent="0.15">
      <c r="A15" s="124" t="s">
        <v>2</v>
      </c>
      <c r="B15" s="7">
        <v>0</v>
      </c>
      <c r="C15" s="69">
        <v>1418</v>
      </c>
      <c r="D15" s="41">
        <f>B15+C15</f>
        <v>1418</v>
      </c>
      <c r="E15" s="70">
        <v>1668</v>
      </c>
      <c r="F15" s="71">
        <v>0</v>
      </c>
      <c r="G15" s="72">
        <f>SUM(E15:F15)</f>
        <v>1668</v>
      </c>
      <c r="H15" s="7">
        <v>149</v>
      </c>
      <c r="I15" s="69">
        <v>34</v>
      </c>
      <c r="J15" s="41">
        <f>H15+I15</f>
        <v>183</v>
      </c>
      <c r="K15" s="19">
        <v>0</v>
      </c>
      <c r="L15" s="19">
        <v>157</v>
      </c>
      <c r="M15" s="7">
        <v>2590</v>
      </c>
      <c r="N15" s="69">
        <v>0</v>
      </c>
      <c r="O15" s="41">
        <f>M15+N15</f>
        <v>2590</v>
      </c>
      <c r="P15" s="19">
        <v>0</v>
      </c>
      <c r="Q15" s="19">
        <v>935</v>
      </c>
      <c r="R15" s="7">
        <v>378</v>
      </c>
      <c r="S15" s="69">
        <v>342</v>
      </c>
      <c r="T15" s="41">
        <f>R15+S15</f>
        <v>720</v>
      </c>
      <c r="U15" s="43">
        <f>SUM(B15,C15,E15,F15,H15,I15,K15,L15,M15,N15,P15,Q15,R15,S15)</f>
        <v>7671</v>
      </c>
      <c r="V15" s="3"/>
    </row>
    <row r="16" spans="1:24" ht="36.75" customHeight="1" thickBot="1" x14ac:dyDescent="0.2">
      <c r="A16" s="128" t="s">
        <v>3</v>
      </c>
      <c r="B16" s="74" t="e">
        <f>B15/B8</f>
        <v>#DIV/0!</v>
      </c>
      <c r="C16" s="74">
        <f>C15/C8</f>
        <v>472.66666666666669</v>
      </c>
      <c r="D16" s="74">
        <f>D15/D8</f>
        <v>472.66666666666669</v>
      </c>
      <c r="E16" s="74">
        <f>E15/E8</f>
        <v>1668</v>
      </c>
      <c r="F16" s="74" t="e">
        <f>F15/F8</f>
        <v>#DIV/0!</v>
      </c>
      <c r="G16" s="74">
        <f>G15/G8</f>
        <v>1668</v>
      </c>
      <c r="H16" s="74">
        <f>H15/H8</f>
        <v>21.285714285714285</v>
      </c>
      <c r="I16" s="74">
        <f>I15/I8</f>
        <v>17</v>
      </c>
      <c r="J16" s="74">
        <f>J15/J8</f>
        <v>20.333333333333332</v>
      </c>
      <c r="K16" s="74" t="e">
        <f>K15/K8</f>
        <v>#DIV/0!</v>
      </c>
      <c r="L16" s="74">
        <f>L15/L8</f>
        <v>39.25</v>
      </c>
      <c r="M16" s="74">
        <f>M15/M8</f>
        <v>2590</v>
      </c>
      <c r="N16" s="74" t="e">
        <f>N15/N8</f>
        <v>#DIV/0!</v>
      </c>
      <c r="O16" s="74">
        <f>O15/O8</f>
        <v>2590</v>
      </c>
      <c r="P16" s="74" t="e">
        <f>P15/P8</f>
        <v>#DIV/0!</v>
      </c>
      <c r="Q16" s="74">
        <f>Q15/Q8</f>
        <v>467.5</v>
      </c>
      <c r="R16" s="74">
        <f>R15/R8</f>
        <v>19.894736842105264</v>
      </c>
      <c r="S16" s="74">
        <f>S15/S8</f>
        <v>42.75</v>
      </c>
      <c r="T16" s="74">
        <f>T15/T8</f>
        <v>26.666666666666668</v>
      </c>
      <c r="U16" s="74">
        <f>U15/U8</f>
        <v>163.21276595744681</v>
      </c>
      <c r="V16" s="3"/>
      <c r="X16" s="3" t="s">
        <v>49</v>
      </c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8"/>
  <sheetViews>
    <sheetView zoomScale="150"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33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25" t="s">
        <v>23</v>
      </c>
      <c r="B4" s="26">
        <v>21</v>
      </c>
      <c r="C4" s="27">
        <v>21</v>
      </c>
      <c r="D4" s="28">
        <f>SUM(B4:C4)</f>
        <v>42</v>
      </c>
      <c r="E4" s="29">
        <v>21</v>
      </c>
      <c r="F4" s="30">
        <v>21</v>
      </c>
      <c r="G4" s="31">
        <f t="shared" ref="G4" si="0">SUM(E4:F4)</f>
        <v>42</v>
      </c>
      <c r="H4" s="26">
        <v>18</v>
      </c>
      <c r="I4" s="27">
        <v>18</v>
      </c>
      <c r="J4" s="28">
        <f>SUM(H4:I4)</f>
        <v>36</v>
      </c>
      <c r="K4" s="32">
        <v>21</v>
      </c>
      <c r="L4" s="32">
        <v>21</v>
      </c>
      <c r="M4" s="26">
        <v>21</v>
      </c>
      <c r="N4" s="27">
        <v>21</v>
      </c>
      <c r="O4" s="28">
        <f>SUM(M4:N4)</f>
        <v>42</v>
      </c>
      <c r="P4" s="32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3">
        <v>1</v>
      </c>
      <c r="C5" s="34">
        <v>0</v>
      </c>
      <c r="D5" s="35">
        <f>B5+C5</f>
        <v>1</v>
      </c>
      <c r="E5" s="36">
        <v>0</v>
      </c>
      <c r="F5" s="37">
        <v>0</v>
      </c>
      <c r="G5" s="38">
        <f>SUM(E5:F5)</f>
        <v>0</v>
      </c>
      <c r="H5" s="33">
        <v>8</v>
      </c>
      <c r="I5" s="34">
        <v>4</v>
      </c>
      <c r="J5" s="35">
        <f>H5+I5</f>
        <v>12</v>
      </c>
      <c r="K5" s="39">
        <v>0</v>
      </c>
      <c r="L5" s="39">
        <v>3</v>
      </c>
      <c r="M5" s="33">
        <v>0</v>
      </c>
      <c r="N5" s="34">
        <v>0</v>
      </c>
      <c r="O5" s="35">
        <v>0</v>
      </c>
      <c r="P5" s="39">
        <v>0</v>
      </c>
      <c r="Q5" s="39">
        <v>2</v>
      </c>
      <c r="R5" s="33">
        <v>23</v>
      </c>
      <c r="S5" s="34">
        <v>17</v>
      </c>
      <c r="T5" s="35">
        <f>R5+S5</f>
        <v>40</v>
      </c>
      <c r="U5" s="80">
        <f>SUM(B5,C5,E5,F5,H5,I5,K5,L5,M5,N5,P5,Q5,R5,S5)</f>
        <v>58</v>
      </c>
      <c r="V5" s="3"/>
    </row>
    <row r="6" spans="1:22" ht="25.5" customHeight="1" x14ac:dyDescent="0.15">
      <c r="A6" s="21" t="s">
        <v>0</v>
      </c>
      <c r="B6" s="6">
        <v>1</v>
      </c>
      <c r="C6" s="2">
        <v>2</v>
      </c>
      <c r="D6" s="41">
        <f>B6+C6</f>
        <v>3</v>
      </c>
      <c r="E6" s="10">
        <v>1</v>
      </c>
      <c r="F6" s="1">
        <v>0</v>
      </c>
      <c r="G6" s="42">
        <f>SUM(E6:F6)</f>
        <v>1</v>
      </c>
      <c r="H6" s="6">
        <v>0</v>
      </c>
      <c r="I6" s="2">
        <v>2</v>
      </c>
      <c r="J6" s="41">
        <f>H6+I6</f>
        <v>2</v>
      </c>
      <c r="K6" s="18">
        <v>0</v>
      </c>
      <c r="L6" s="18">
        <v>1</v>
      </c>
      <c r="M6" s="6">
        <v>0</v>
      </c>
      <c r="N6" s="2">
        <v>0</v>
      </c>
      <c r="O6" s="41">
        <f>M6+N6</f>
        <v>0</v>
      </c>
      <c r="P6" s="18">
        <v>0</v>
      </c>
      <c r="Q6" s="18">
        <v>0</v>
      </c>
      <c r="R6" s="6">
        <v>0</v>
      </c>
      <c r="S6" s="2">
        <v>0</v>
      </c>
      <c r="T6" s="41">
        <f>R6+S6</f>
        <v>0</v>
      </c>
      <c r="U6" s="43">
        <f>SUM(B6,C6,E6,F6,H6,I6,K6,L6,M6,N6,P6,Q6,R6,S6)</f>
        <v>7</v>
      </c>
      <c r="V6" s="3"/>
    </row>
    <row r="7" spans="1:22" ht="25.5" customHeight="1" thickBot="1" x14ac:dyDescent="0.2">
      <c r="A7" s="44" t="s">
        <v>7</v>
      </c>
      <c r="B7" s="45">
        <f>SUM(B5:B6)</f>
        <v>2</v>
      </c>
      <c r="C7" s="46">
        <f>SUM(C5:C6)</f>
        <v>2</v>
      </c>
      <c r="D7" s="47">
        <f>SUM(D5:D6)</f>
        <v>4</v>
      </c>
      <c r="E7" s="48">
        <f>SUM(E5:E6)</f>
        <v>1</v>
      </c>
      <c r="F7" s="49">
        <f>SUM(F5:F6)</f>
        <v>0</v>
      </c>
      <c r="G7" s="50">
        <f>SUM(E7:F7)</f>
        <v>1</v>
      </c>
      <c r="H7" s="51">
        <f>SUM(H5:H6)</f>
        <v>8</v>
      </c>
      <c r="I7" s="52">
        <f>SUM(I5:I6)</f>
        <v>6</v>
      </c>
      <c r="J7" s="47">
        <f t="shared" ref="J7:J12" si="1">H7+I7</f>
        <v>14</v>
      </c>
      <c r="K7" s="53">
        <f>SUM(K5:K6)</f>
        <v>0</v>
      </c>
      <c r="L7" s="53">
        <f>SUM(L5:L6)</f>
        <v>4</v>
      </c>
      <c r="M7" s="51">
        <f>SUM(M5:M6)</f>
        <v>0</v>
      </c>
      <c r="N7" s="52">
        <f>SUM(N5:N6)</f>
        <v>0</v>
      </c>
      <c r="O7" s="47">
        <f t="shared" ref="O7:U7" si="2">SUM(O5:O6)</f>
        <v>0</v>
      </c>
      <c r="P7" s="53">
        <f>SUM(P5:P6)</f>
        <v>0</v>
      </c>
      <c r="Q7" s="53">
        <f>SUM(Q5:Q6)</f>
        <v>2</v>
      </c>
      <c r="R7" s="51">
        <f>SUM(R5:R6)</f>
        <v>23</v>
      </c>
      <c r="S7" s="52">
        <f>SUM(S5:S6)</f>
        <v>17</v>
      </c>
      <c r="T7" s="47">
        <f t="shared" si="2"/>
        <v>40</v>
      </c>
      <c r="U7" s="54">
        <f t="shared" si="2"/>
        <v>65</v>
      </c>
      <c r="V7" s="3"/>
    </row>
    <row r="8" spans="1:22" ht="25.5" customHeight="1" thickTop="1" x14ac:dyDescent="0.25">
      <c r="A8" s="89" t="s">
        <v>28</v>
      </c>
      <c r="B8" s="33">
        <v>2</v>
      </c>
      <c r="C8" s="34">
        <v>0</v>
      </c>
      <c r="D8" s="35">
        <f t="shared" ref="D8:D9" si="3">B8+C8</f>
        <v>2</v>
      </c>
      <c r="E8" s="36">
        <v>0</v>
      </c>
      <c r="F8" s="37">
        <v>0</v>
      </c>
      <c r="G8" s="38">
        <f>SUM(E8:F8)</f>
        <v>0</v>
      </c>
      <c r="H8" s="33">
        <v>6</v>
      </c>
      <c r="I8" s="34">
        <v>3</v>
      </c>
      <c r="J8" s="35">
        <f t="shared" si="1"/>
        <v>9</v>
      </c>
      <c r="K8" s="39">
        <v>1</v>
      </c>
      <c r="L8" s="39">
        <v>3</v>
      </c>
      <c r="M8" s="33">
        <v>1</v>
      </c>
      <c r="N8" s="34">
        <v>1</v>
      </c>
      <c r="O8" s="35">
        <f t="shared" ref="O8:O12" si="4">M8+N8</f>
        <v>2</v>
      </c>
      <c r="P8" s="39">
        <v>2</v>
      </c>
      <c r="Q8" s="39">
        <v>1</v>
      </c>
      <c r="R8" s="33">
        <v>22</v>
      </c>
      <c r="S8" s="34">
        <v>22</v>
      </c>
      <c r="T8" s="35">
        <f t="shared" ref="T8:T12" si="5">R8+S8</f>
        <v>44</v>
      </c>
      <c r="U8" s="40">
        <f>SUM(B8,C8,E8,F8,H8,I8,K8,L8,M8,N8,P8,Q8,R8,S8)</f>
        <v>64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41">
        <f t="shared" si="3"/>
        <v>0</v>
      </c>
      <c r="E9" s="10">
        <v>0</v>
      </c>
      <c r="F9" s="1">
        <v>0</v>
      </c>
      <c r="G9" s="42">
        <f>SUM(E9:F9)</f>
        <v>0</v>
      </c>
      <c r="H9" s="6">
        <v>1</v>
      </c>
      <c r="I9" s="2">
        <v>3</v>
      </c>
      <c r="J9" s="41">
        <f t="shared" si="1"/>
        <v>4</v>
      </c>
      <c r="K9" s="18">
        <v>0</v>
      </c>
      <c r="L9" s="18">
        <v>1</v>
      </c>
      <c r="M9" s="6">
        <v>0</v>
      </c>
      <c r="N9" s="2">
        <v>0</v>
      </c>
      <c r="O9" s="41">
        <f t="shared" si="4"/>
        <v>0</v>
      </c>
      <c r="P9" s="18">
        <v>0</v>
      </c>
      <c r="Q9" s="18">
        <v>0</v>
      </c>
      <c r="R9" s="6">
        <v>2</v>
      </c>
      <c r="S9" s="2">
        <v>0</v>
      </c>
      <c r="T9" s="41">
        <f t="shared" si="5"/>
        <v>2</v>
      </c>
      <c r="U9" s="43">
        <f>SUM(B9,C9,E9,F9,H9,I9,K9,L9,M9,N9,P9,Q9,R9,S9)</f>
        <v>7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41">
        <v>0</v>
      </c>
      <c r="E10" s="10">
        <v>0</v>
      </c>
      <c r="F10" s="1">
        <v>0</v>
      </c>
      <c r="G10" s="42">
        <v>0</v>
      </c>
      <c r="H10" s="6">
        <v>0</v>
      </c>
      <c r="I10" s="2">
        <v>0</v>
      </c>
      <c r="J10" s="41">
        <f t="shared" si="1"/>
        <v>0</v>
      </c>
      <c r="K10" s="18">
        <v>0</v>
      </c>
      <c r="L10" s="18">
        <v>0</v>
      </c>
      <c r="M10" s="6">
        <v>0</v>
      </c>
      <c r="N10" s="2">
        <v>0</v>
      </c>
      <c r="O10" s="41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55">
        <f t="shared" ref="B11:U11" si="6">SUM(B8+B9)</f>
        <v>2</v>
      </c>
      <c r="C11" s="55">
        <f t="shared" si="6"/>
        <v>0</v>
      </c>
      <c r="D11" s="55">
        <f t="shared" si="6"/>
        <v>2</v>
      </c>
      <c r="E11" s="56">
        <f t="shared" si="6"/>
        <v>0</v>
      </c>
      <c r="F11" s="56">
        <f t="shared" si="6"/>
        <v>0</v>
      </c>
      <c r="G11" s="56">
        <f t="shared" si="6"/>
        <v>0</v>
      </c>
      <c r="H11" s="55">
        <f t="shared" si="6"/>
        <v>7</v>
      </c>
      <c r="I11" s="55">
        <f t="shared" si="6"/>
        <v>6</v>
      </c>
      <c r="J11" s="55">
        <f t="shared" si="6"/>
        <v>13</v>
      </c>
      <c r="K11" s="56">
        <f t="shared" si="6"/>
        <v>1</v>
      </c>
      <c r="L11" s="56">
        <f t="shared" si="6"/>
        <v>4</v>
      </c>
      <c r="M11" s="55">
        <f t="shared" si="6"/>
        <v>1</v>
      </c>
      <c r="N11" s="55">
        <f t="shared" si="6"/>
        <v>1</v>
      </c>
      <c r="O11" s="55">
        <f t="shared" si="6"/>
        <v>2</v>
      </c>
      <c r="P11" s="56">
        <f t="shared" si="6"/>
        <v>2</v>
      </c>
      <c r="Q11" s="56">
        <f t="shared" si="6"/>
        <v>1</v>
      </c>
      <c r="R11" s="55">
        <f t="shared" si="6"/>
        <v>24</v>
      </c>
      <c r="S11" s="55">
        <f t="shared" si="6"/>
        <v>22</v>
      </c>
      <c r="T11" s="55">
        <f t="shared" si="6"/>
        <v>46</v>
      </c>
      <c r="U11" s="56">
        <f t="shared" si="6"/>
        <v>71</v>
      </c>
      <c r="V11" s="3"/>
    </row>
    <row r="12" spans="1:22" ht="25.5" customHeight="1" x14ac:dyDescent="0.15">
      <c r="A12" s="21" t="s">
        <v>8</v>
      </c>
      <c r="B12" s="6">
        <v>546</v>
      </c>
      <c r="C12" s="2">
        <v>502</v>
      </c>
      <c r="D12" s="41">
        <f>SUM(B12:C12)</f>
        <v>1048</v>
      </c>
      <c r="E12" s="10">
        <v>558</v>
      </c>
      <c r="F12" s="1">
        <v>560</v>
      </c>
      <c r="G12" s="42">
        <f>SUM(E12:F12)</f>
        <v>1118</v>
      </c>
      <c r="H12" s="6">
        <v>437</v>
      </c>
      <c r="I12" s="2">
        <v>404</v>
      </c>
      <c r="J12" s="41">
        <f t="shared" si="1"/>
        <v>841</v>
      </c>
      <c r="K12" s="18">
        <v>543</v>
      </c>
      <c r="L12" s="18">
        <v>507</v>
      </c>
      <c r="M12" s="6">
        <v>527</v>
      </c>
      <c r="N12" s="2">
        <v>508</v>
      </c>
      <c r="O12" s="41">
        <f t="shared" si="4"/>
        <v>1035</v>
      </c>
      <c r="P12" s="18">
        <v>335</v>
      </c>
      <c r="Q12" s="18">
        <v>411</v>
      </c>
      <c r="R12" s="6">
        <v>438</v>
      </c>
      <c r="S12" s="2">
        <v>429</v>
      </c>
      <c r="T12" s="41">
        <f t="shared" si="5"/>
        <v>867</v>
      </c>
      <c r="U12" s="43">
        <f>SUM(B12,C12,E12,F12,H12,I12,K12,L12,M12,N12,P12,Q12,R12,S12)</f>
        <v>6705</v>
      </c>
      <c r="V12" s="3"/>
    </row>
    <row r="13" spans="1:22" ht="42.75" customHeight="1" x14ac:dyDescent="0.15">
      <c r="A13" s="21" t="s">
        <v>29</v>
      </c>
      <c r="B13" s="57">
        <f>B12/28</f>
        <v>19.5</v>
      </c>
      <c r="C13" s="58">
        <f>C12/28</f>
        <v>17.928571428571427</v>
      </c>
      <c r="D13" s="59">
        <f>D12/28</f>
        <v>37.428571428571431</v>
      </c>
      <c r="E13" s="60">
        <f t="shared" ref="E13:U13" si="7">E12/28</f>
        <v>19.928571428571427</v>
      </c>
      <c r="F13" s="61">
        <f t="shared" si="7"/>
        <v>20</v>
      </c>
      <c r="G13" s="62">
        <f t="shared" si="7"/>
        <v>39.928571428571431</v>
      </c>
      <c r="H13" s="57">
        <f t="shared" si="7"/>
        <v>15.607142857142858</v>
      </c>
      <c r="I13" s="58">
        <f t="shared" si="7"/>
        <v>14.428571428571429</v>
      </c>
      <c r="J13" s="59">
        <f t="shared" si="7"/>
        <v>30.035714285714285</v>
      </c>
      <c r="K13" s="63">
        <f t="shared" si="7"/>
        <v>19.392857142857142</v>
      </c>
      <c r="L13" s="63">
        <f t="shared" si="7"/>
        <v>18.107142857142858</v>
      </c>
      <c r="M13" s="57">
        <f t="shared" si="7"/>
        <v>18.821428571428573</v>
      </c>
      <c r="N13" s="58">
        <f t="shared" si="7"/>
        <v>18.142857142857142</v>
      </c>
      <c r="O13" s="59">
        <f t="shared" si="7"/>
        <v>36.964285714285715</v>
      </c>
      <c r="P13" s="63">
        <f t="shared" si="7"/>
        <v>11.964285714285714</v>
      </c>
      <c r="Q13" s="63">
        <f t="shared" si="7"/>
        <v>14.678571428571429</v>
      </c>
      <c r="R13" s="57">
        <f t="shared" si="7"/>
        <v>15.642857142857142</v>
      </c>
      <c r="S13" s="58">
        <f t="shared" si="7"/>
        <v>15.321428571428571</v>
      </c>
      <c r="T13" s="59">
        <f t="shared" si="7"/>
        <v>30.964285714285715</v>
      </c>
      <c r="U13" s="63">
        <f t="shared" si="7"/>
        <v>239.46428571428572</v>
      </c>
      <c r="V13" s="3"/>
    </row>
    <row r="14" spans="1:22" ht="34.5" customHeight="1" x14ac:dyDescent="0.15">
      <c r="A14" s="21" t="s">
        <v>24</v>
      </c>
      <c r="B14" s="64">
        <f t="shared" ref="B14:U14" si="8">(B12*100)/(B4*28)</f>
        <v>92.857142857142861</v>
      </c>
      <c r="C14" s="65">
        <f t="shared" si="8"/>
        <v>85.374149659863946</v>
      </c>
      <c r="D14" s="66">
        <f t="shared" si="8"/>
        <v>89.115646258503403</v>
      </c>
      <c r="E14" s="120">
        <f t="shared" si="8"/>
        <v>94.897959183673464</v>
      </c>
      <c r="F14" s="75">
        <f t="shared" si="8"/>
        <v>95.238095238095241</v>
      </c>
      <c r="G14" s="121">
        <f t="shared" si="8"/>
        <v>95.068027210884352</v>
      </c>
      <c r="H14" s="64">
        <f t="shared" si="8"/>
        <v>86.706349206349202</v>
      </c>
      <c r="I14" s="65">
        <f t="shared" si="8"/>
        <v>80.158730158730165</v>
      </c>
      <c r="J14" s="66">
        <f t="shared" si="8"/>
        <v>83.432539682539684</v>
      </c>
      <c r="K14" s="68">
        <f t="shared" si="8"/>
        <v>92.34693877551021</v>
      </c>
      <c r="L14" s="68">
        <f t="shared" si="8"/>
        <v>86.224489795918373</v>
      </c>
      <c r="M14" s="64">
        <f t="shared" si="8"/>
        <v>89.625850340136054</v>
      </c>
      <c r="N14" s="65">
        <f t="shared" si="8"/>
        <v>86.394557823129247</v>
      </c>
      <c r="O14" s="66">
        <f t="shared" si="8"/>
        <v>88.010204081632651</v>
      </c>
      <c r="P14" s="68">
        <f t="shared" si="8"/>
        <v>99.702380952380949</v>
      </c>
      <c r="Q14" s="68">
        <f t="shared" si="8"/>
        <v>97.857142857142861</v>
      </c>
      <c r="R14" s="64">
        <f t="shared" si="8"/>
        <v>86.904761904761898</v>
      </c>
      <c r="S14" s="65">
        <f t="shared" si="8"/>
        <v>85.11904761904762</v>
      </c>
      <c r="T14" s="66">
        <f t="shared" si="8"/>
        <v>86.011904761904759</v>
      </c>
      <c r="U14" s="68">
        <f t="shared" si="8"/>
        <v>89.686998394863565</v>
      </c>
      <c r="V14" s="3"/>
    </row>
    <row r="15" spans="1:22" ht="25.5" customHeight="1" x14ac:dyDescent="0.15">
      <c r="A15" s="21" t="s">
        <v>2</v>
      </c>
      <c r="B15" s="7">
        <v>272</v>
      </c>
      <c r="C15" s="69">
        <v>0</v>
      </c>
      <c r="D15" s="41">
        <f>B15+C15</f>
        <v>272</v>
      </c>
      <c r="E15" s="70">
        <v>0</v>
      </c>
      <c r="F15" s="71">
        <v>0</v>
      </c>
      <c r="G15" s="72">
        <v>0</v>
      </c>
      <c r="H15" s="7">
        <v>209</v>
      </c>
      <c r="I15" s="69">
        <v>130</v>
      </c>
      <c r="J15" s="41">
        <f>H15+I15</f>
        <v>339</v>
      </c>
      <c r="K15" s="19">
        <v>824</v>
      </c>
      <c r="L15" s="19">
        <v>3</v>
      </c>
      <c r="M15" s="7">
        <v>6810</v>
      </c>
      <c r="N15" s="69">
        <v>211</v>
      </c>
      <c r="O15" s="41">
        <f>M15+N15</f>
        <v>7021</v>
      </c>
      <c r="P15" s="19">
        <v>222</v>
      </c>
      <c r="Q15" s="19">
        <v>673</v>
      </c>
      <c r="R15" s="7">
        <v>397</v>
      </c>
      <c r="S15" s="69">
        <v>588</v>
      </c>
      <c r="T15" s="41">
        <f>R15+S15</f>
        <v>985</v>
      </c>
      <c r="U15" s="43">
        <f>SUM(B15,C15,E15,F15,H15,I15,K15,L15,M15,N15,P15,Q15,R15,S15)</f>
        <v>10339</v>
      </c>
      <c r="V15" s="3"/>
    </row>
    <row r="16" spans="1:22" ht="36.75" customHeight="1" thickBot="1" x14ac:dyDescent="0.2">
      <c r="A16" s="73" t="s">
        <v>3</v>
      </c>
      <c r="B16" s="74">
        <f>B15/B8</f>
        <v>136</v>
      </c>
      <c r="C16" s="74" t="e">
        <f>C15/C8</f>
        <v>#DIV/0!</v>
      </c>
      <c r="D16" s="74">
        <f>D15/D8</f>
        <v>136</v>
      </c>
      <c r="E16" s="74" t="e">
        <f>E15/E8</f>
        <v>#DIV/0!</v>
      </c>
      <c r="F16" s="74" t="e">
        <f>F15/F8</f>
        <v>#DIV/0!</v>
      </c>
      <c r="G16" s="74" t="e">
        <f>G15/G8</f>
        <v>#DIV/0!</v>
      </c>
      <c r="H16" s="74">
        <f>H15/H8</f>
        <v>34.833333333333336</v>
      </c>
      <c r="I16" s="74">
        <f>I15/I8</f>
        <v>43.333333333333336</v>
      </c>
      <c r="J16" s="74">
        <f>J15/J8</f>
        <v>37.666666666666664</v>
      </c>
      <c r="K16" s="74">
        <f>K15/K8</f>
        <v>824</v>
      </c>
      <c r="L16" s="74">
        <f>L15/L8</f>
        <v>1</v>
      </c>
      <c r="M16" s="74">
        <f>M15/M8</f>
        <v>6810</v>
      </c>
      <c r="N16" s="74">
        <f>N15/N8</f>
        <v>211</v>
      </c>
      <c r="O16" s="74">
        <f>O15/O8</f>
        <v>3510.5</v>
      </c>
      <c r="P16" s="74">
        <f>P15/P8</f>
        <v>111</v>
      </c>
      <c r="Q16" s="74">
        <f>Q15/Q8</f>
        <v>673</v>
      </c>
      <c r="R16" s="74">
        <f>R15/R8</f>
        <v>18.045454545454547</v>
      </c>
      <c r="S16" s="74">
        <f>S15/S8</f>
        <v>26.727272727272727</v>
      </c>
      <c r="T16" s="74">
        <f>T15/T8</f>
        <v>22.386363636363637</v>
      </c>
      <c r="U16" s="74">
        <f>U15/U8</f>
        <v>161.546875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34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09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183" t="s">
        <v>25</v>
      </c>
      <c r="V3" s="3"/>
    </row>
    <row r="4" spans="1:22" ht="25.5" customHeight="1" thickBot="1" x14ac:dyDescent="0.2">
      <c r="A4" s="91" t="s">
        <v>23</v>
      </c>
      <c r="B4" s="227">
        <v>21</v>
      </c>
      <c r="C4" s="228">
        <v>21</v>
      </c>
      <c r="D4" s="196">
        <f>SUM(B4:C4)</f>
        <v>42</v>
      </c>
      <c r="E4" s="229">
        <v>21</v>
      </c>
      <c r="F4" s="230">
        <v>21</v>
      </c>
      <c r="G4" s="231">
        <f t="shared" ref="G4" si="0">SUM(E4:F4)</f>
        <v>42</v>
      </c>
      <c r="H4" s="227">
        <v>18</v>
      </c>
      <c r="I4" s="228">
        <v>18</v>
      </c>
      <c r="J4" s="196">
        <f>SUM(H4:I4)</f>
        <v>36</v>
      </c>
      <c r="K4" s="192">
        <v>21</v>
      </c>
      <c r="L4" s="232">
        <v>21</v>
      </c>
      <c r="M4" s="227">
        <v>21</v>
      </c>
      <c r="N4" s="228">
        <v>21</v>
      </c>
      <c r="O4" s="196">
        <f>SUM(M4:N4)</f>
        <v>42</v>
      </c>
      <c r="P4" s="192">
        <v>12</v>
      </c>
      <c r="Q4" s="192">
        <v>15</v>
      </c>
      <c r="R4" s="227">
        <v>18</v>
      </c>
      <c r="S4" s="228">
        <v>18</v>
      </c>
      <c r="T4" s="196">
        <f>SUM(R4:S4)</f>
        <v>36</v>
      </c>
      <c r="U4" s="233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149">
        <v>0</v>
      </c>
      <c r="C5" s="150">
        <v>0</v>
      </c>
      <c r="D5" s="146">
        <f>B5+C5</f>
        <v>0</v>
      </c>
      <c r="E5" s="151">
        <v>0</v>
      </c>
      <c r="F5" s="152">
        <v>0</v>
      </c>
      <c r="G5" s="153">
        <f>SUM(E5:F5)</f>
        <v>0</v>
      </c>
      <c r="H5" s="149">
        <v>7</v>
      </c>
      <c r="I5" s="150">
        <v>4</v>
      </c>
      <c r="J5" s="146">
        <f>H5+I5</f>
        <v>11</v>
      </c>
      <c r="K5" s="154">
        <v>0</v>
      </c>
      <c r="L5" s="202">
        <v>0</v>
      </c>
      <c r="M5" s="149">
        <v>0</v>
      </c>
      <c r="N5" s="150">
        <v>0</v>
      </c>
      <c r="O5" s="146">
        <v>0</v>
      </c>
      <c r="P5" s="154">
        <v>1</v>
      </c>
      <c r="Q5" s="154">
        <v>1</v>
      </c>
      <c r="R5" s="149">
        <v>16</v>
      </c>
      <c r="S5" s="150">
        <v>18</v>
      </c>
      <c r="T5" s="146">
        <f>R5+S5</f>
        <v>34</v>
      </c>
      <c r="U5" s="223">
        <f>SUM(B5,C5,E5,F5,H5,I5,K5,L5,M5,N5,P5,Q5,R5,S5)</f>
        <v>47</v>
      </c>
      <c r="V5" s="3"/>
    </row>
    <row r="6" spans="1:22" ht="25.5" customHeight="1" x14ac:dyDescent="0.15">
      <c r="A6" s="21" t="s">
        <v>0</v>
      </c>
      <c r="B6" s="149">
        <v>1</v>
      </c>
      <c r="C6" s="150">
        <v>0</v>
      </c>
      <c r="D6" s="146">
        <f>B6+C6</f>
        <v>1</v>
      </c>
      <c r="E6" s="151">
        <v>2</v>
      </c>
      <c r="F6" s="152">
        <v>0</v>
      </c>
      <c r="G6" s="153">
        <f>SUM(E6:F6)</f>
        <v>2</v>
      </c>
      <c r="H6" s="149">
        <v>1</v>
      </c>
      <c r="I6" s="150">
        <v>3</v>
      </c>
      <c r="J6" s="146">
        <f>H6+I6</f>
        <v>4</v>
      </c>
      <c r="K6" s="154">
        <v>1</v>
      </c>
      <c r="L6" s="202">
        <v>0</v>
      </c>
      <c r="M6" s="149">
        <v>1</v>
      </c>
      <c r="N6" s="150">
        <v>1</v>
      </c>
      <c r="O6" s="146">
        <f>M6+N6</f>
        <v>2</v>
      </c>
      <c r="P6" s="154">
        <v>0</v>
      </c>
      <c r="Q6" s="154">
        <v>0</v>
      </c>
      <c r="R6" s="149">
        <v>0</v>
      </c>
      <c r="S6" s="150">
        <v>0</v>
      </c>
      <c r="T6" s="146">
        <f>R6+S6</f>
        <v>0</v>
      </c>
      <c r="U6" s="223">
        <f>SUM(B6,C6,E6,F6,H6,I6,K6,L6,M6,N6,P6,Q6,R6,S6)</f>
        <v>10</v>
      </c>
      <c r="V6" s="3"/>
    </row>
    <row r="7" spans="1:22" ht="25.5" customHeight="1" thickBot="1" x14ac:dyDescent="0.2">
      <c r="A7" s="44" t="s">
        <v>7</v>
      </c>
      <c r="B7" s="144">
        <f>SUM(B5:B6)</f>
        <v>1</v>
      </c>
      <c r="C7" s="145">
        <f>SUM(C5:C6)</f>
        <v>0</v>
      </c>
      <c r="D7" s="146">
        <f>SUM(D5:D6)</f>
        <v>1</v>
      </c>
      <c r="E7" s="156">
        <f>SUM(E5:E6)</f>
        <v>2</v>
      </c>
      <c r="F7" s="157">
        <f>SUM(F5:F6)</f>
        <v>0</v>
      </c>
      <c r="G7" s="153">
        <f>SUM(E7:F7)</f>
        <v>2</v>
      </c>
      <c r="H7" s="158">
        <f>SUM(H5:H6)</f>
        <v>8</v>
      </c>
      <c r="I7" s="159">
        <f>SUM(I5:I6)</f>
        <v>7</v>
      </c>
      <c r="J7" s="146">
        <f t="shared" ref="J7:J12" si="1">H7+I7</f>
        <v>15</v>
      </c>
      <c r="K7" s="160">
        <f>SUM(K5:K6)</f>
        <v>1</v>
      </c>
      <c r="L7" s="222">
        <f>SUM(L5:L6)</f>
        <v>0</v>
      </c>
      <c r="M7" s="158">
        <f>SUM(M5:M6)</f>
        <v>1</v>
      </c>
      <c r="N7" s="159">
        <f>SUM(N5:N6)</f>
        <v>1</v>
      </c>
      <c r="O7" s="146">
        <f t="shared" ref="O7:U7" si="2">SUM(O5:O6)</f>
        <v>2</v>
      </c>
      <c r="P7" s="160">
        <f>SUM(P5:P6)</f>
        <v>1</v>
      </c>
      <c r="Q7" s="160">
        <f>SUM(Q5:Q6)</f>
        <v>1</v>
      </c>
      <c r="R7" s="158">
        <f>SUM(R5:R6)</f>
        <v>16</v>
      </c>
      <c r="S7" s="159">
        <f>SUM(S5:S6)</f>
        <v>18</v>
      </c>
      <c r="T7" s="146">
        <f t="shared" si="2"/>
        <v>34</v>
      </c>
      <c r="U7" s="223">
        <f t="shared" si="2"/>
        <v>57</v>
      </c>
      <c r="V7" s="3"/>
    </row>
    <row r="8" spans="1:22" ht="25.5" customHeight="1" thickTop="1" x14ac:dyDescent="0.25">
      <c r="A8" s="89" t="s">
        <v>28</v>
      </c>
      <c r="B8" s="149">
        <v>0</v>
      </c>
      <c r="C8" s="150">
        <v>1</v>
      </c>
      <c r="D8" s="146">
        <f t="shared" ref="D8:D9" si="3">B8+C8</f>
        <v>1</v>
      </c>
      <c r="E8" s="151">
        <v>0</v>
      </c>
      <c r="F8" s="152">
        <v>0</v>
      </c>
      <c r="G8" s="153">
        <f>SUM(E8:F8)</f>
        <v>0</v>
      </c>
      <c r="H8" s="149">
        <v>6</v>
      </c>
      <c r="I8" s="150">
        <v>3</v>
      </c>
      <c r="J8" s="146">
        <f t="shared" si="1"/>
        <v>9</v>
      </c>
      <c r="K8" s="154">
        <v>0</v>
      </c>
      <c r="L8" s="202">
        <v>0</v>
      </c>
      <c r="M8" s="149">
        <v>1</v>
      </c>
      <c r="N8" s="150">
        <v>0</v>
      </c>
      <c r="O8" s="146">
        <f t="shared" ref="O8:O12" si="4">M8+N8</f>
        <v>1</v>
      </c>
      <c r="P8" s="154">
        <v>2</v>
      </c>
      <c r="Q8" s="154">
        <v>2</v>
      </c>
      <c r="R8" s="149">
        <v>13</v>
      </c>
      <c r="S8" s="150">
        <v>14</v>
      </c>
      <c r="T8" s="146">
        <f t="shared" ref="T8:T12" si="5">R8+S8</f>
        <v>27</v>
      </c>
      <c r="U8" s="223">
        <f>SUM(B8,C8,E8,F8,H8,I8,K8,L8,M8,N8,P8,Q8,R8,S8)</f>
        <v>42</v>
      </c>
      <c r="V8" s="3"/>
    </row>
    <row r="9" spans="1:22" ht="25.5" customHeight="1" x14ac:dyDescent="0.15">
      <c r="A9" s="22" t="s">
        <v>5</v>
      </c>
      <c r="B9" s="149">
        <v>0</v>
      </c>
      <c r="C9" s="150">
        <v>0</v>
      </c>
      <c r="D9" s="146">
        <f t="shared" si="3"/>
        <v>0</v>
      </c>
      <c r="E9" s="151">
        <v>1</v>
      </c>
      <c r="F9" s="152">
        <v>0</v>
      </c>
      <c r="G9" s="153">
        <f>SUM(E9:F9)</f>
        <v>1</v>
      </c>
      <c r="H9" s="149">
        <v>2</v>
      </c>
      <c r="I9" s="150">
        <v>2</v>
      </c>
      <c r="J9" s="146">
        <f t="shared" si="1"/>
        <v>4</v>
      </c>
      <c r="K9" s="154">
        <v>1</v>
      </c>
      <c r="L9" s="202">
        <v>0</v>
      </c>
      <c r="M9" s="149">
        <v>1</v>
      </c>
      <c r="N9" s="150">
        <v>0</v>
      </c>
      <c r="O9" s="146">
        <f t="shared" si="4"/>
        <v>1</v>
      </c>
      <c r="P9" s="154">
        <v>0</v>
      </c>
      <c r="Q9" s="154">
        <v>0</v>
      </c>
      <c r="R9" s="149">
        <v>2</v>
      </c>
      <c r="S9" s="150">
        <v>1</v>
      </c>
      <c r="T9" s="146">
        <f t="shared" si="5"/>
        <v>3</v>
      </c>
      <c r="U9" s="223">
        <f>SUM(B9,C9,E9,F9,H9,I9,K9,L9,M9,N9,P9,Q9,R9,S9)</f>
        <v>10</v>
      </c>
      <c r="V9" s="3"/>
    </row>
    <row r="10" spans="1:22" ht="25.5" customHeight="1" x14ac:dyDescent="0.15">
      <c r="A10" s="90" t="s">
        <v>1</v>
      </c>
      <c r="B10" s="149">
        <v>0</v>
      </c>
      <c r="C10" s="150">
        <v>0</v>
      </c>
      <c r="D10" s="146">
        <v>0</v>
      </c>
      <c r="E10" s="151">
        <v>0</v>
      </c>
      <c r="F10" s="152">
        <v>0</v>
      </c>
      <c r="G10" s="153">
        <v>0</v>
      </c>
      <c r="H10" s="149">
        <v>0</v>
      </c>
      <c r="I10" s="150">
        <v>0</v>
      </c>
      <c r="J10" s="146">
        <f t="shared" si="1"/>
        <v>0</v>
      </c>
      <c r="K10" s="154">
        <v>0</v>
      </c>
      <c r="L10" s="202">
        <v>0</v>
      </c>
      <c r="M10" s="149">
        <v>0</v>
      </c>
      <c r="N10" s="150">
        <v>0</v>
      </c>
      <c r="O10" s="146">
        <f>SUM(M10:N10)</f>
        <v>0</v>
      </c>
      <c r="P10" s="154">
        <v>0</v>
      </c>
      <c r="Q10" s="154">
        <v>0</v>
      </c>
      <c r="R10" s="149">
        <v>0</v>
      </c>
      <c r="S10" s="150">
        <v>0</v>
      </c>
      <c r="T10" s="146">
        <f t="shared" si="5"/>
        <v>0</v>
      </c>
      <c r="U10" s="22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58">
        <f t="shared" ref="B11:U11" si="6">SUM(B8+B9)</f>
        <v>0</v>
      </c>
      <c r="C11" s="159">
        <f t="shared" si="6"/>
        <v>1</v>
      </c>
      <c r="D11" s="162">
        <f t="shared" si="6"/>
        <v>1</v>
      </c>
      <c r="E11" s="158">
        <f t="shared" si="6"/>
        <v>1</v>
      </c>
      <c r="F11" s="159">
        <f t="shared" si="6"/>
        <v>0</v>
      </c>
      <c r="G11" s="162">
        <f t="shared" si="6"/>
        <v>1</v>
      </c>
      <c r="H11" s="158">
        <f t="shared" si="6"/>
        <v>8</v>
      </c>
      <c r="I11" s="159">
        <f t="shared" si="6"/>
        <v>5</v>
      </c>
      <c r="J11" s="162">
        <f t="shared" si="6"/>
        <v>13</v>
      </c>
      <c r="K11" s="161">
        <f t="shared" si="6"/>
        <v>1</v>
      </c>
      <c r="L11" s="213">
        <f t="shared" si="6"/>
        <v>0</v>
      </c>
      <c r="M11" s="158">
        <f t="shared" si="6"/>
        <v>2</v>
      </c>
      <c r="N11" s="159">
        <f t="shared" si="6"/>
        <v>0</v>
      </c>
      <c r="O11" s="162">
        <f t="shared" si="6"/>
        <v>2</v>
      </c>
      <c r="P11" s="161">
        <f t="shared" si="6"/>
        <v>2</v>
      </c>
      <c r="Q11" s="161">
        <f t="shared" si="6"/>
        <v>2</v>
      </c>
      <c r="R11" s="158">
        <f t="shared" si="6"/>
        <v>15</v>
      </c>
      <c r="S11" s="159">
        <f t="shared" si="6"/>
        <v>15</v>
      </c>
      <c r="T11" s="162">
        <f t="shared" si="6"/>
        <v>30</v>
      </c>
      <c r="U11" s="224">
        <f t="shared" si="6"/>
        <v>52</v>
      </c>
      <c r="V11" s="3"/>
    </row>
    <row r="12" spans="1:22" ht="25.5" customHeight="1" x14ac:dyDescent="0.15">
      <c r="A12" s="21" t="s">
        <v>8</v>
      </c>
      <c r="B12" s="149">
        <v>530</v>
      </c>
      <c r="C12" s="150">
        <v>504</v>
      </c>
      <c r="D12" s="146">
        <f>SUM(B12:C12)</f>
        <v>1034</v>
      </c>
      <c r="E12" s="151">
        <v>581</v>
      </c>
      <c r="F12" s="152">
        <v>560</v>
      </c>
      <c r="G12" s="153">
        <f>SUM(E12:F12)</f>
        <v>1141</v>
      </c>
      <c r="H12" s="149">
        <v>442</v>
      </c>
      <c r="I12" s="150">
        <v>446</v>
      </c>
      <c r="J12" s="146">
        <f t="shared" si="1"/>
        <v>888</v>
      </c>
      <c r="K12" s="154">
        <v>552</v>
      </c>
      <c r="L12" s="202">
        <v>504</v>
      </c>
      <c r="M12" s="149">
        <v>479</v>
      </c>
      <c r="N12" s="150">
        <v>523</v>
      </c>
      <c r="O12" s="146">
        <f t="shared" si="4"/>
        <v>1002</v>
      </c>
      <c r="P12" s="154">
        <v>300</v>
      </c>
      <c r="Q12" s="154">
        <v>386</v>
      </c>
      <c r="R12" s="149">
        <v>471</v>
      </c>
      <c r="S12" s="150">
        <v>455</v>
      </c>
      <c r="T12" s="146">
        <f t="shared" si="5"/>
        <v>926</v>
      </c>
      <c r="U12" s="223">
        <v>6733</v>
      </c>
      <c r="V12" s="3"/>
    </row>
    <row r="13" spans="1:22" ht="42.75" customHeight="1" x14ac:dyDescent="0.15">
      <c r="A13" s="21" t="s">
        <v>29</v>
      </c>
      <c r="B13" s="163">
        <f>B12/28</f>
        <v>18.928571428571427</v>
      </c>
      <c r="C13" s="164">
        <f>C12/28</f>
        <v>18</v>
      </c>
      <c r="D13" s="165">
        <f>D12/28</f>
        <v>36.928571428571431</v>
      </c>
      <c r="E13" s="166">
        <f t="shared" ref="E13:U13" si="7">E12/28</f>
        <v>20.75</v>
      </c>
      <c r="F13" s="167">
        <f t="shared" si="7"/>
        <v>20</v>
      </c>
      <c r="G13" s="168">
        <f t="shared" si="7"/>
        <v>40.75</v>
      </c>
      <c r="H13" s="163">
        <f t="shared" si="7"/>
        <v>15.785714285714286</v>
      </c>
      <c r="I13" s="164">
        <f t="shared" si="7"/>
        <v>15.928571428571429</v>
      </c>
      <c r="J13" s="165">
        <f t="shared" si="7"/>
        <v>31.714285714285715</v>
      </c>
      <c r="K13" s="169">
        <f t="shared" si="7"/>
        <v>19.714285714285715</v>
      </c>
      <c r="L13" s="214">
        <f t="shared" si="7"/>
        <v>18</v>
      </c>
      <c r="M13" s="163">
        <f t="shared" si="7"/>
        <v>17.107142857142858</v>
      </c>
      <c r="N13" s="164">
        <f t="shared" si="7"/>
        <v>18.678571428571427</v>
      </c>
      <c r="O13" s="165">
        <f t="shared" si="7"/>
        <v>35.785714285714285</v>
      </c>
      <c r="P13" s="169">
        <f t="shared" si="7"/>
        <v>10.714285714285714</v>
      </c>
      <c r="Q13" s="169">
        <f t="shared" si="7"/>
        <v>13.785714285714286</v>
      </c>
      <c r="R13" s="163">
        <f t="shared" si="7"/>
        <v>16.821428571428573</v>
      </c>
      <c r="S13" s="164">
        <f t="shared" si="7"/>
        <v>16.25</v>
      </c>
      <c r="T13" s="165">
        <f t="shared" si="7"/>
        <v>33.071428571428569</v>
      </c>
      <c r="U13" s="225">
        <f t="shared" si="7"/>
        <v>240.46428571428572</v>
      </c>
      <c r="V13" s="3"/>
    </row>
    <row r="14" spans="1:22" ht="34.5" customHeight="1" x14ac:dyDescent="0.15">
      <c r="A14" s="21" t="s">
        <v>24</v>
      </c>
      <c r="B14" s="170">
        <f t="shared" ref="B14:U14" si="8">(B12*100)/(B4*28)</f>
        <v>90.136054421768705</v>
      </c>
      <c r="C14" s="171">
        <f t="shared" si="8"/>
        <v>85.714285714285708</v>
      </c>
      <c r="D14" s="172">
        <f t="shared" si="8"/>
        <v>87.925170068027214</v>
      </c>
      <c r="E14" s="170">
        <f t="shared" si="8"/>
        <v>98.80952380952381</v>
      </c>
      <c r="F14" s="171">
        <f t="shared" si="8"/>
        <v>95.238095238095241</v>
      </c>
      <c r="G14" s="172">
        <f t="shared" si="8"/>
        <v>97.023809523809518</v>
      </c>
      <c r="H14" s="170">
        <f t="shared" si="8"/>
        <v>87.698412698412696</v>
      </c>
      <c r="I14" s="171">
        <f t="shared" si="8"/>
        <v>88.492063492063494</v>
      </c>
      <c r="J14" s="172">
        <f t="shared" si="8"/>
        <v>88.095238095238102</v>
      </c>
      <c r="K14" s="174">
        <f t="shared" si="8"/>
        <v>93.877551020408163</v>
      </c>
      <c r="L14" s="215">
        <f t="shared" si="8"/>
        <v>85.714285714285708</v>
      </c>
      <c r="M14" s="170">
        <f t="shared" si="8"/>
        <v>81.4625850340136</v>
      </c>
      <c r="N14" s="171">
        <f t="shared" si="8"/>
        <v>88.945578231292515</v>
      </c>
      <c r="O14" s="172">
        <f t="shared" si="8"/>
        <v>85.204081632653057</v>
      </c>
      <c r="P14" s="174">
        <f t="shared" si="8"/>
        <v>89.285714285714292</v>
      </c>
      <c r="Q14" s="174">
        <f t="shared" si="8"/>
        <v>91.904761904761898</v>
      </c>
      <c r="R14" s="170">
        <f t="shared" si="8"/>
        <v>93.452380952380949</v>
      </c>
      <c r="S14" s="171">
        <f t="shared" si="8"/>
        <v>90.277777777777771</v>
      </c>
      <c r="T14" s="172">
        <f t="shared" si="8"/>
        <v>91.865079365079367</v>
      </c>
      <c r="U14" s="226">
        <f t="shared" si="8"/>
        <v>90.06153023006955</v>
      </c>
      <c r="V14" s="3"/>
    </row>
    <row r="15" spans="1:22" ht="25.5" customHeight="1" x14ac:dyDescent="0.15">
      <c r="A15" s="21" t="s">
        <v>2</v>
      </c>
      <c r="B15" s="216">
        <v>0</v>
      </c>
      <c r="C15" s="217">
        <v>728</v>
      </c>
      <c r="D15" s="146">
        <f>B15+C15</f>
        <v>728</v>
      </c>
      <c r="E15" s="218">
        <v>0</v>
      </c>
      <c r="F15" s="219">
        <v>0</v>
      </c>
      <c r="G15" s="147">
        <v>0</v>
      </c>
      <c r="H15" s="216">
        <v>154</v>
      </c>
      <c r="I15" s="217">
        <v>321</v>
      </c>
      <c r="J15" s="146">
        <f>H15+I15</f>
        <v>475</v>
      </c>
      <c r="K15" s="220">
        <v>0</v>
      </c>
      <c r="L15" s="221">
        <v>0</v>
      </c>
      <c r="M15" s="216">
        <v>724</v>
      </c>
      <c r="N15" s="217">
        <v>0</v>
      </c>
      <c r="O15" s="146">
        <f>M15+N15</f>
        <v>724</v>
      </c>
      <c r="P15" s="220">
        <v>447</v>
      </c>
      <c r="Q15" s="220">
        <v>478</v>
      </c>
      <c r="R15" s="216">
        <v>320</v>
      </c>
      <c r="S15" s="217">
        <v>414</v>
      </c>
      <c r="T15" s="146">
        <f>R15+S15</f>
        <v>734</v>
      </c>
      <c r="U15" s="223">
        <f>SUM(B15,C15,E15,F15,H15,I15,K15,L15,M15,N15,P15,Q15,R15,S15)</f>
        <v>3586</v>
      </c>
      <c r="V15" s="3"/>
    </row>
    <row r="16" spans="1:22" ht="36.75" customHeight="1" thickBot="1" x14ac:dyDescent="0.2">
      <c r="A16" s="73" t="s">
        <v>3</v>
      </c>
      <c r="B16" s="74" t="e">
        <f>B15/B8</f>
        <v>#DIV/0!</v>
      </c>
      <c r="C16" s="74">
        <f>C15/C8</f>
        <v>728</v>
      </c>
      <c r="D16" s="74">
        <f>D15/D8</f>
        <v>728</v>
      </c>
      <c r="E16" s="74" t="e">
        <f>E15/E8</f>
        <v>#DIV/0!</v>
      </c>
      <c r="F16" s="74" t="e">
        <f>F15/F8</f>
        <v>#DIV/0!</v>
      </c>
      <c r="G16" s="74" t="e">
        <f>G15/G8</f>
        <v>#DIV/0!</v>
      </c>
      <c r="H16" s="74">
        <f>H15/H8</f>
        <v>25.666666666666668</v>
      </c>
      <c r="I16" s="74">
        <f>I15/I8</f>
        <v>107</v>
      </c>
      <c r="J16" s="74">
        <f>J15/J8</f>
        <v>52.777777777777779</v>
      </c>
      <c r="K16" s="74" t="e">
        <f>K15/K8</f>
        <v>#DIV/0!</v>
      </c>
      <c r="L16" s="74" t="e">
        <f>L15/L8</f>
        <v>#DIV/0!</v>
      </c>
      <c r="M16" s="74">
        <f>M15/M8</f>
        <v>724</v>
      </c>
      <c r="N16" s="74" t="e">
        <f>N15/N8</f>
        <v>#DIV/0!</v>
      </c>
      <c r="O16" s="74">
        <f>O15/O8</f>
        <v>724</v>
      </c>
      <c r="P16" s="74">
        <f>P15/P8</f>
        <v>223.5</v>
      </c>
      <c r="Q16" s="74">
        <f>Q15/Q8</f>
        <v>239</v>
      </c>
      <c r="R16" s="74">
        <f>R15/R8</f>
        <v>24.615384615384617</v>
      </c>
      <c r="S16" s="74">
        <f>S15/S8</f>
        <v>29.571428571428573</v>
      </c>
      <c r="T16" s="74">
        <f>T15/T8</f>
        <v>27.185185185185187</v>
      </c>
      <c r="U16" s="74">
        <f>U15/U8</f>
        <v>85.38095238095238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31496062992125984" right="0.11811023622047245" top="0.74803149606299213" bottom="0.74803149606299213" header="0.31496062992125984" footer="0.31496062992125984"/>
  <pageSetup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6.33203125" style="8" customWidth="1"/>
    <col min="5" max="6" width="7.83203125" style="4" customWidth="1"/>
    <col min="7" max="7" width="6.33203125" style="8" customWidth="1"/>
    <col min="8" max="9" width="7.83203125" style="4" customWidth="1"/>
    <col min="10" max="10" width="7.83203125" style="8" customWidth="1"/>
    <col min="11" max="11" width="7.83203125" style="4" customWidth="1"/>
    <col min="12" max="12" width="6.6640625" style="4" customWidth="1"/>
    <col min="13" max="14" width="7.83203125" style="4" customWidth="1"/>
    <col min="15" max="15" width="6.83203125" style="8" customWidth="1"/>
    <col min="16" max="16" width="7.6640625" style="4" customWidth="1"/>
    <col min="17" max="19" width="7.83203125" style="4" customWidth="1"/>
    <col min="20" max="20" width="6.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35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09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91" t="s">
        <v>23</v>
      </c>
      <c r="B4" s="184">
        <v>21</v>
      </c>
      <c r="C4" s="185">
        <v>21</v>
      </c>
      <c r="D4" s="186">
        <f>SUM(B4:C4)</f>
        <v>42</v>
      </c>
      <c r="E4" s="187">
        <v>21</v>
      </c>
      <c r="F4" s="188">
        <v>21</v>
      </c>
      <c r="G4" s="189">
        <f t="shared" ref="G4" si="0">SUM(E4:F4)</f>
        <v>42</v>
      </c>
      <c r="H4" s="184">
        <v>18</v>
      </c>
      <c r="I4" s="185">
        <v>18</v>
      </c>
      <c r="J4" s="186">
        <f>SUM(H4:I4)</f>
        <v>36</v>
      </c>
      <c r="K4" s="190">
        <v>21</v>
      </c>
      <c r="L4" s="191">
        <v>21</v>
      </c>
      <c r="M4" s="184">
        <v>21</v>
      </c>
      <c r="N4" s="185">
        <v>21</v>
      </c>
      <c r="O4" s="186">
        <f>SUM(M4:N4)</f>
        <v>42</v>
      </c>
      <c r="P4" s="190">
        <v>12</v>
      </c>
      <c r="Q4" s="190">
        <v>15</v>
      </c>
      <c r="R4" s="184">
        <v>18</v>
      </c>
      <c r="S4" s="185">
        <v>18</v>
      </c>
      <c r="T4" s="186">
        <f>SUM(R4:S4)</f>
        <v>36</v>
      </c>
      <c r="U4" s="190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194">
        <v>1</v>
      </c>
      <c r="C5" s="195">
        <v>0</v>
      </c>
      <c r="D5" s="196">
        <f>B5+C5</f>
        <v>1</v>
      </c>
      <c r="E5" s="197">
        <v>0</v>
      </c>
      <c r="F5" s="198">
        <v>0</v>
      </c>
      <c r="G5" s="199">
        <f>SUM(E5:F5)</f>
        <v>0</v>
      </c>
      <c r="H5" s="194">
        <v>8</v>
      </c>
      <c r="I5" s="195">
        <v>3</v>
      </c>
      <c r="J5" s="196">
        <f>H5+I5</f>
        <v>11</v>
      </c>
      <c r="K5" s="200">
        <v>0</v>
      </c>
      <c r="L5" s="201">
        <v>2</v>
      </c>
      <c r="M5" s="194">
        <v>0</v>
      </c>
      <c r="N5" s="195">
        <v>0</v>
      </c>
      <c r="O5" s="196">
        <v>0</v>
      </c>
      <c r="P5" s="200">
        <v>0</v>
      </c>
      <c r="Q5" s="200">
        <v>0</v>
      </c>
      <c r="R5" s="194">
        <v>15</v>
      </c>
      <c r="S5" s="195">
        <v>13</v>
      </c>
      <c r="T5" s="196">
        <f>R5+S5</f>
        <v>28</v>
      </c>
      <c r="U5" s="192">
        <f>SUM(B5,C5,E5,F5,H5,I5,K5,L5,M5,N5,P5,Q5,R5,S5)</f>
        <v>42</v>
      </c>
      <c r="V5" s="3"/>
    </row>
    <row r="6" spans="1:22" ht="25.5" customHeight="1" x14ac:dyDescent="0.15">
      <c r="A6" s="21" t="s">
        <v>0</v>
      </c>
      <c r="B6" s="149">
        <v>1</v>
      </c>
      <c r="C6" s="150">
        <v>1</v>
      </c>
      <c r="D6" s="146">
        <f>B6+C6</f>
        <v>2</v>
      </c>
      <c r="E6" s="151">
        <v>0</v>
      </c>
      <c r="F6" s="152">
        <v>1</v>
      </c>
      <c r="G6" s="153">
        <f>SUM(E6:F6)</f>
        <v>1</v>
      </c>
      <c r="H6" s="149">
        <v>0</v>
      </c>
      <c r="I6" s="150">
        <v>0</v>
      </c>
      <c r="J6" s="146">
        <f>H6+I6</f>
        <v>0</v>
      </c>
      <c r="K6" s="154">
        <v>0</v>
      </c>
      <c r="L6" s="202">
        <v>1</v>
      </c>
      <c r="M6" s="149">
        <v>2</v>
      </c>
      <c r="N6" s="150">
        <v>2</v>
      </c>
      <c r="O6" s="146">
        <f>M6+N6</f>
        <v>4</v>
      </c>
      <c r="P6" s="154">
        <v>0</v>
      </c>
      <c r="Q6" s="154">
        <v>0</v>
      </c>
      <c r="R6" s="149">
        <v>0</v>
      </c>
      <c r="S6" s="150">
        <v>0</v>
      </c>
      <c r="T6" s="146">
        <f>R6+S6</f>
        <v>0</v>
      </c>
      <c r="U6" s="148">
        <f>SUM(B6,C6,E6,F6,H6,I6,K6,L6,M6,N6,P6,Q6,R6,S6)</f>
        <v>8</v>
      </c>
      <c r="V6" s="3"/>
    </row>
    <row r="7" spans="1:22" ht="25.5" customHeight="1" thickBot="1" x14ac:dyDescent="0.2">
      <c r="A7" s="44" t="s">
        <v>7</v>
      </c>
      <c r="B7" s="203">
        <f>SUM(B5:B6)</f>
        <v>2</v>
      </c>
      <c r="C7" s="204">
        <f>SUM(C5:C6)</f>
        <v>1</v>
      </c>
      <c r="D7" s="205">
        <f>SUM(D5:D6)</f>
        <v>3</v>
      </c>
      <c r="E7" s="206">
        <f>SUM(E5:E6)</f>
        <v>0</v>
      </c>
      <c r="F7" s="207">
        <f>SUM(F5:F6)</f>
        <v>1</v>
      </c>
      <c r="G7" s="208">
        <f>SUM(E7:F7)</f>
        <v>1</v>
      </c>
      <c r="H7" s="209">
        <f>SUM(H5:H6)</f>
        <v>8</v>
      </c>
      <c r="I7" s="210">
        <f>SUM(I5:I6)</f>
        <v>3</v>
      </c>
      <c r="J7" s="205">
        <f t="shared" ref="J7:J12" si="1">H7+I7</f>
        <v>11</v>
      </c>
      <c r="K7" s="211">
        <f>SUM(K5:K6)</f>
        <v>0</v>
      </c>
      <c r="L7" s="212">
        <f>SUM(L5:L6)</f>
        <v>3</v>
      </c>
      <c r="M7" s="209">
        <f>SUM(M5:M6)</f>
        <v>2</v>
      </c>
      <c r="N7" s="210">
        <f>SUM(N5:N6)</f>
        <v>2</v>
      </c>
      <c r="O7" s="205">
        <f t="shared" ref="O7:U7" si="2">SUM(O5:O6)</f>
        <v>4</v>
      </c>
      <c r="P7" s="211">
        <f>SUM(P5:P6)</f>
        <v>0</v>
      </c>
      <c r="Q7" s="211">
        <f>SUM(Q5:Q6)</f>
        <v>0</v>
      </c>
      <c r="R7" s="209">
        <f>SUM(R5:R6)</f>
        <v>15</v>
      </c>
      <c r="S7" s="210">
        <f>SUM(S5:S6)</f>
        <v>13</v>
      </c>
      <c r="T7" s="205">
        <f t="shared" si="2"/>
        <v>28</v>
      </c>
      <c r="U7" s="193">
        <f t="shared" si="2"/>
        <v>50</v>
      </c>
      <c r="V7" s="3"/>
    </row>
    <row r="8" spans="1:22" ht="25.5" customHeight="1" thickTop="1" x14ac:dyDescent="0.25">
      <c r="A8" s="89" t="s">
        <v>28</v>
      </c>
      <c r="B8" s="194">
        <v>1</v>
      </c>
      <c r="C8" s="195">
        <v>1</v>
      </c>
      <c r="D8" s="196">
        <f t="shared" ref="D8:D9" si="3">B8+C8</f>
        <v>2</v>
      </c>
      <c r="E8" s="197">
        <v>0</v>
      </c>
      <c r="F8" s="198">
        <v>1</v>
      </c>
      <c r="G8" s="199">
        <f>SUM(E8:F8)</f>
        <v>1</v>
      </c>
      <c r="H8" s="194">
        <v>6</v>
      </c>
      <c r="I8" s="195">
        <v>2</v>
      </c>
      <c r="J8" s="196">
        <f t="shared" si="1"/>
        <v>8</v>
      </c>
      <c r="K8" s="200">
        <v>0</v>
      </c>
      <c r="L8" s="201">
        <v>2</v>
      </c>
      <c r="M8" s="194">
        <v>0</v>
      </c>
      <c r="N8" s="195">
        <v>1</v>
      </c>
      <c r="O8" s="196">
        <f t="shared" ref="O8:O12" si="4">M8+N8</f>
        <v>1</v>
      </c>
      <c r="P8" s="200">
        <v>0</v>
      </c>
      <c r="Q8" s="200">
        <v>1</v>
      </c>
      <c r="R8" s="194">
        <v>15</v>
      </c>
      <c r="S8" s="195">
        <v>12</v>
      </c>
      <c r="T8" s="196">
        <f t="shared" ref="T8:T12" si="5">R8+S8</f>
        <v>27</v>
      </c>
      <c r="U8" s="192">
        <f>SUM(B8,C8,E8,F8,H8,I8,K8,L8,M8,N8,P8,Q8,R8,S8)</f>
        <v>42</v>
      </c>
      <c r="V8" s="3"/>
    </row>
    <row r="9" spans="1:22" ht="25.5" customHeight="1" x14ac:dyDescent="0.15">
      <c r="A9" s="22" t="s">
        <v>5</v>
      </c>
      <c r="B9" s="149">
        <v>1</v>
      </c>
      <c r="C9" s="150">
        <v>0</v>
      </c>
      <c r="D9" s="146">
        <f t="shared" si="3"/>
        <v>1</v>
      </c>
      <c r="E9" s="151">
        <v>0</v>
      </c>
      <c r="F9" s="152">
        <v>0</v>
      </c>
      <c r="G9" s="153">
        <f>SUM(E9:F9)</f>
        <v>0</v>
      </c>
      <c r="H9" s="149">
        <v>3</v>
      </c>
      <c r="I9" s="150">
        <v>1</v>
      </c>
      <c r="J9" s="146">
        <f t="shared" si="1"/>
        <v>4</v>
      </c>
      <c r="K9" s="154">
        <v>0</v>
      </c>
      <c r="L9" s="202">
        <v>1</v>
      </c>
      <c r="M9" s="149">
        <v>1</v>
      </c>
      <c r="N9" s="150">
        <v>1</v>
      </c>
      <c r="O9" s="146">
        <f t="shared" si="4"/>
        <v>2</v>
      </c>
      <c r="P9" s="154">
        <v>0</v>
      </c>
      <c r="Q9" s="154">
        <v>0</v>
      </c>
      <c r="R9" s="149">
        <v>0</v>
      </c>
      <c r="S9" s="150">
        <v>0</v>
      </c>
      <c r="T9" s="146">
        <f t="shared" si="5"/>
        <v>0</v>
      </c>
      <c r="U9" s="148">
        <f>SUM(B9,C9,E9,F9,H9,I9,K9,L9,M9,N9,P9,Q9,R9,S9)</f>
        <v>8</v>
      </c>
      <c r="V9" s="3"/>
    </row>
    <row r="10" spans="1:22" ht="25.5" customHeight="1" x14ac:dyDescent="0.15">
      <c r="A10" s="90" t="s">
        <v>1</v>
      </c>
      <c r="B10" s="149">
        <v>0</v>
      </c>
      <c r="C10" s="150">
        <v>0</v>
      </c>
      <c r="D10" s="146">
        <v>0</v>
      </c>
      <c r="E10" s="151">
        <v>0</v>
      </c>
      <c r="F10" s="152">
        <v>0</v>
      </c>
      <c r="G10" s="153">
        <v>0</v>
      </c>
      <c r="H10" s="149">
        <v>0</v>
      </c>
      <c r="I10" s="150">
        <v>0</v>
      </c>
      <c r="J10" s="146">
        <f t="shared" si="1"/>
        <v>0</v>
      </c>
      <c r="K10" s="154">
        <v>0</v>
      </c>
      <c r="L10" s="202">
        <v>0</v>
      </c>
      <c r="M10" s="149">
        <v>0</v>
      </c>
      <c r="N10" s="150">
        <v>0</v>
      </c>
      <c r="O10" s="146">
        <f>SUM(M10:N10)</f>
        <v>0</v>
      </c>
      <c r="P10" s="154">
        <v>0</v>
      </c>
      <c r="Q10" s="154">
        <v>0</v>
      </c>
      <c r="R10" s="149">
        <v>0</v>
      </c>
      <c r="S10" s="150">
        <v>0</v>
      </c>
      <c r="T10" s="146">
        <f t="shared" si="5"/>
        <v>0</v>
      </c>
      <c r="U10" s="148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58">
        <f t="shared" ref="B11:U11" si="6">SUM(B8+B9)</f>
        <v>2</v>
      </c>
      <c r="C11" s="159">
        <f t="shared" si="6"/>
        <v>1</v>
      </c>
      <c r="D11" s="162">
        <f t="shared" si="6"/>
        <v>3</v>
      </c>
      <c r="E11" s="158">
        <f t="shared" si="6"/>
        <v>0</v>
      </c>
      <c r="F11" s="159">
        <f t="shared" si="6"/>
        <v>1</v>
      </c>
      <c r="G11" s="162">
        <f t="shared" si="6"/>
        <v>1</v>
      </c>
      <c r="H11" s="158">
        <f t="shared" si="6"/>
        <v>9</v>
      </c>
      <c r="I11" s="159">
        <f t="shared" si="6"/>
        <v>3</v>
      </c>
      <c r="J11" s="162">
        <f t="shared" si="6"/>
        <v>12</v>
      </c>
      <c r="K11" s="161">
        <f t="shared" si="6"/>
        <v>0</v>
      </c>
      <c r="L11" s="213">
        <f t="shared" si="6"/>
        <v>3</v>
      </c>
      <c r="M11" s="158">
        <f t="shared" si="6"/>
        <v>1</v>
      </c>
      <c r="N11" s="159">
        <f t="shared" si="6"/>
        <v>2</v>
      </c>
      <c r="O11" s="162">
        <f t="shared" si="6"/>
        <v>3</v>
      </c>
      <c r="P11" s="161">
        <f t="shared" si="6"/>
        <v>0</v>
      </c>
      <c r="Q11" s="161">
        <f t="shared" si="6"/>
        <v>1</v>
      </c>
      <c r="R11" s="158">
        <f t="shared" si="6"/>
        <v>15</v>
      </c>
      <c r="S11" s="159">
        <f t="shared" si="6"/>
        <v>12</v>
      </c>
      <c r="T11" s="162">
        <f t="shared" si="6"/>
        <v>27</v>
      </c>
      <c r="U11" s="161">
        <f t="shared" si="6"/>
        <v>50</v>
      </c>
      <c r="V11" s="3"/>
    </row>
    <row r="12" spans="1:22" ht="25.5" customHeight="1" x14ac:dyDescent="0.15">
      <c r="A12" s="21" t="s">
        <v>8</v>
      </c>
      <c r="B12" s="149">
        <v>504</v>
      </c>
      <c r="C12" s="150">
        <v>486</v>
      </c>
      <c r="D12" s="146">
        <f>SUM(B12:C12)</f>
        <v>990</v>
      </c>
      <c r="E12" s="151">
        <v>588</v>
      </c>
      <c r="F12" s="152">
        <v>555</v>
      </c>
      <c r="G12" s="153">
        <f>SUM(E12:F12)</f>
        <v>1143</v>
      </c>
      <c r="H12" s="149">
        <v>453</v>
      </c>
      <c r="I12" s="150">
        <v>497</v>
      </c>
      <c r="J12" s="146">
        <f t="shared" si="1"/>
        <v>950</v>
      </c>
      <c r="K12" s="154">
        <v>560</v>
      </c>
      <c r="L12" s="202">
        <v>501</v>
      </c>
      <c r="M12" s="149">
        <v>498</v>
      </c>
      <c r="N12" s="150">
        <v>524</v>
      </c>
      <c r="O12" s="146">
        <f t="shared" si="4"/>
        <v>1022</v>
      </c>
      <c r="P12" s="154">
        <v>280</v>
      </c>
      <c r="Q12" s="154">
        <v>364</v>
      </c>
      <c r="R12" s="149">
        <v>435</v>
      </c>
      <c r="S12" s="150">
        <v>476</v>
      </c>
      <c r="T12" s="146">
        <f t="shared" si="5"/>
        <v>911</v>
      </c>
      <c r="U12" s="148">
        <f>SUM(B12,C12,E12,F12,H12,I12,K12,L12,M12,N12,P12,Q12,R12,S12)</f>
        <v>6721</v>
      </c>
      <c r="V12" s="3"/>
    </row>
    <row r="13" spans="1:22" ht="42.75" customHeight="1" x14ac:dyDescent="0.15">
      <c r="A13" s="21" t="s">
        <v>29</v>
      </c>
      <c r="B13" s="163">
        <f>B12/28</f>
        <v>18</v>
      </c>
      <c r="C13" s="164">
        <f>C12/28</f>
        <v>17.357142857142858</v>
      </c>
      <c r="D13" s="165">
        <f>D12/28</f>
        <v>35.357142857142854</v>
      </c>
      <c r="E13" s="166">
        <f t="shared" ref="E13:U13" si="7">E12/28</f>
        <v>21</v>
      </c>
      <c r="F13" s="167">
        <f t="shared" si="7"/>
        <v>19.821428571428573</v>
      </c>
      <c r="G13" s="168">
        <f t="shared" si="7"/>
        <v>40.821428571428569</v>
      </c>
      <c r="H13" s="163">
        <f t="shared" si="7"/>
        <v>16.178571428571427</v>
      </c>
      <c r="I13" s="164">
        <f t="shared" si="7"/>
        <v>17.75</v>
      </c>
      <c r="J13" s="165">
        <f t="shared" si="7"/>
        <v>33.928571428571431</v>
      </c>
      <c r="K13" s="169">
        <f t="shared" si="7"/>
        <v>20</v>
      </c>
      <c r="L13" s="214">
        <f t="shared" si="7"/>
        <v>17.892857142857142</v>
      </c>
      <c r="M13" s="163">
        <f t="shared" si="7"/>
        <v>17.785714285714285</v>
      </c>
      <c r="N13" s="164">
        <f t="shared" si="7"/>
        <v>18.714285714285715</v>
      </c>
      <c r="O13" s="165">
        <f t="shared" si="7"/>
        <v>36.5</v>
      </c>
      <c r="P13" s="169">
        <f t="shared" si="7"/>
        <v>10</v>
      </c>
      <c r="Q13" s="169">
        <f t="shared" si="7"/>
        <v>13</v>
      </c>
      <c r="R13" s="163">
        <f t="shared" si="7"/>
        <v>15.535714285714286</v>
      </c>
      <c r="S13" s="164">
        <f t="shared" si="7"/>
        <v>17</v>
      </c>
      <c r="T13" s="165">
        <f t="shared" si="7"/>
        <v>32.535714285714285</v>
      </c>
      <c r="U13" s="169">
        <f t="shared" si="7"/>
        <v>240.03571428571428</v>
      </c>
      <c r="V13" s="3"/>
    </row>
    <row r="14" spans="1:22" ht="34.5" customHeight="1" x14ac:dyDescent="0.15">
      <c r="A14" s="21" t="s">
        <v>24</v>
      </c>
      <c r="B14" s="170">
        <f t="shared" ref="B14:U14" si="8">(B12*100)/(B4*28)</f>
        <v>85.714285714285708</v>
      </c>
      <c r="C14" s="171">
        <f t="shared" si="8"/>
        <v>82.65306122448979</v>
      </c>
      <c r="D14" s="172">
        <f t="shared" si="8"/>
        <v>84.183673469387756</v>
      </c>
      <c r="E14" s="170">
        <f t="shared" si="8"/>
        <v>100</v>
      </c>
      <c r="F14" s="171">
        <f t="shared" si="8"/>
        <v>94.387755102040813</v>
      </c>
      <c r="G14" s="172">
        <f t="shared" si="8"/>
        <v>97.193877551020407</v>
      </c>
      <c r="H14" s="170">
        <f t="shared" si="8"/>
        <v>89.88095238095238</v>
      </c>
      <c r="I14" s="171">
        <f t="shared" si="8"/>
        <v>98.611111111111114</v>
      </c>
      <c r="J14" s="172">
        <f t="shared" si="8"/>
        <v>94.246031746031747</v>
      </c>
      <c r="K14" s="174">
        <f t="shared" si="8"/>
        <v>95.238095238095241</v>
      </c>
      <c r="L14" s="215">
        <f t="shared" si="8"/>
        <v>85.204081632653057</v>
      </c>
      <c r="M14" s="170">
        <f t="shared" si="8"/>
        <v>84.693877551020407</v>
      </c>
      <c r="N14" s="171">
        <f t="shared" si="8"/>
        <v>89.115646258503403</v>
      </c>
      <c r="O14" s="172">
        <f t="shared" si="8"/>
        <v>86.904761904761898</v>
      </c>
      <c r="P14" s="174">
        <f t="shared" si="8"/>
        <v>83.333333333333329</v>
      </c>
      <c r="Q14" s="174">
        <f t="shared" si="8"/>
        <v>86.666666666666671</v>
      </c>
      <c r="R14" s="170">
        <f t="shared" si="8"/>
        <v>86.30952380952381</v>
      </c>
      <c r="S14" s="171">
        <f t="shared" si="8"/>
        <v>94.444444444444443</v>
      </c>
      <c r="T14" s="172">
        <f t="shared" si="8"/>
        <v>90.376984126984127</v>
      </c>
      <c r="U14" s="173">
        <f t="shared" si="8"/>
        <v>89.901016586409838</v>
      </c>
      <c r="V14" s="3"/>
    </row>
    <row r="15" spans="1:22" ht="25.5" customHeight="1" x14ac:dyDescent="0.15">
      <c r="A15" s="21" t="s">
        <v>2</v>
      </c>
      <c r="B15" s="216">
        <v>320</v>
      </c>
      <c r="C15" s="217">
        <v>205</v>
      </c>
      <c r="D15" s="146">
        <f>B15+C15</f>
        <v>525</v>
      </c>
      <c r="E15" s="218">
        <v>0</v>
      </c>
      <c r="F15" s="219">
        <v>349</v>
      </c>
      <c r="G15" s="147">
        <f>SUM(E15:F15)</f>
        <v>349</v>
      </c>
      <c r="H15" s="216">
        <v>257</v>
      </c>
      <c r="I15" s="217">
        <v>43</v>
      </c>
      <c r="J15" s="146">
        <f>H15+I15</f>
        <v>300</v>
      </c>
      <c r="K15" s="220">
        <v>0</v>
      </c>
      <c r="L15" s="221">
        <v>2</v>
      </c>
      <c r="M15" s="216">
        <v>0</v>
      </c>
      <c r="N15" s="217">
        <v>286</v>
      </c>
      <c r="O15" s="146">
        <f>M15+N15</f>
        <v>286</v>
      </c>
      <c r="P15" s="220">
        <v>0</v>
      </c>
      <c r="Q15" s="220">
        <v>1288</v>
      </c>
      <c r="R15" s="216">
        <v>341</v>
      </c>
      <c r="S15" s="217">
        <v>325</v>
      </c>
      <c r="T15" s="146">
        <f>R15+S15</f>
        <v>666</v>
      </c>
      <c r="U15" s="148">
        <f>SUM(B15,C15,E15,F15,H15,I15,K15,L15,M15,N15,P15,Q15,R15,S15)</f>
        <v>3416</v>
      </c>
      <c r="V15" s="3"/>
    </row>
    <row r="16" spans="1:22" ht="36.75" customHeight="1" thickBot="1" x14ac:dyDescent="0.2">
      <c r="A16" s="73" t="s">
        <v>3</v>
      </c>
      <c r="B16" s="74">
        <f>B15/B8</f>
        <v>320</v>
      </c>
      <c r="C16" s="74">
        <f>C15/C8</f>
        <v>205</v>
      </c>
      <c r="D16" s="74">
        <f>D15/D8</f>
        <v>262.5</v>
      </c>
      <c r="E16" s="74" t="e">
        <f>E15/E8</f>
        <v>#DIV/0!</v>
      </c>
      <c r="F16" s="74">
        <f>F15/F8</f>
        <v>349</v>
      </c>
      <c r="G16" s="74">
        <f>G15/G8</f>
        <v>349</v>
      </c>
      <c r="H16" s="74">
        <f>H15/H8</f>
        <v>42.833333333333336</v>
      </c>
      <c r="I16" s="74">
        <f>I15/I8</f>
        <v>21.5</v>
      </c>
      <c r="J16" s="74">
        <f>J15/J8</f>
        <v>37.5</v>
      </c>
      <c r="K16" s="74" t="e">
        <f>K15/K8</f>
        <v>#DIV/0!</v>
      </c>
      <c r="L16" s="74">
        <f>L15/L8</f>
        <v>1</v>
      </c>
      <c r="M16" s="74" t="e">
        <f>M15/M8</f>
        <v>#DIV/0!</v>
      </c>
      <c r="N16" s="74">
        <f>N15/N8</f>
        <v>286</v>
      </c>
      <c r="O16" s="74">
        <f>O15/O8</f>
        <v>286</v>
      </c>
      <c r="P16" s="74" t="e">
        <f>P15/P8</f>
        <v>#DIV/0!</v>
      </c>
      <c r="Q16" s="74">
        <f>Q15/Q8</f>
        <v>1288</v>
      </c>
      <c r="R16" s="74">
        <f>R15/R8</f>
        <v>22.733333333333334</v>
      </c>
      <c r="S16" s="74">
        <f>S15/S8</f>
        <v>27.083333333333332</v>
      </c>
      <c r="T16" s="74">
        <f>T15/T8</f>
        <v>24.666666666666668</v>
      </c>
      <c r="U16" s="74">
        <f>U15/U8</f>
        <v>81.333333333333329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36</v>
      </c>
      <c r="B3" s="14" t="s">
        <v>9</v>
      </c>
      <c r="C3" s="11" t="s">
        <v>10</v>
      </c>
      <c r="D3" s="15" t="s">
        <v>4</v>
      </c>
      <c r="E3" s="92" t="s">
        <v>11</v>
      </c>
      <c r="F3" s="13" t="s">
        <v>12</v>
      </c>
      <c r="G3" s="236" t="s">
        <v>4</v>
      </c>
      <c r="H3" s="14" t="s">
        <v>13</v>
      </c>
      <c r="I3" s="11" t="s">
        <v>14</v>
      </c>
      <c r="J3" s="15" t="s">
        <v>4</v>
      </c>
      <c r="K3" s="109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91" t="s">
        <v>23</v>
      </c>
      <c r="B4" s="26">
        <v>21</v>
      </c>
      <c r="C4" s="27">
        <v>21</v>
      </c>
      <c r="D4" s="28">
        <f>SUM(B4:C4)</f>
        <v>42</v>
      </c>
      <c r="E4" s="93">
        <v>21</v>
      </c>
      <c r="F4" s="30">
        <v>21</v>
      </c>
      <c r="G4" s="237">
        <f t="shared" ref="G4" si="0">SUM(E4:F4)</f>
        <v>42</v>
      </c>
      <c r="H4" s="26">
        <v>18</v>
      </c>
      <c r="I4" s="27">
        <v>18</v>
      </c>
      <c r="J4" s="28">
        <f>SUM(H4:I4)</f>
        <v>36</v>
      </c>
      <c r="K4" s="110">
        <v>21</v>
      </c>
      <c r="L4" s="32">
        <v>21</v>
      </c>
      <c r="M4" s="26">
        <v>21</v>
      </c>
      <c r="N4" s="27">
        <v>21</v>
      </c>
      <c r="O4" s="28">
        <f>SUM(M4:N4)</f>
        <v>42</v>
      </c>
      <c r="P4" s="32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3">
        <v>0</v>
      </c>
      <c r="C5" s="34">
        <v>0</v>
      </c>
      <c r="D5" s="35">
        <f>B5+C5</f>
        <v>0</v>
      </c>
      <c r="E5" s="94">
        <v>0</v>
      </c>
      <c r="F5" s="37">
        <v>0</v>
      </c>
      <c r="G5" s="238">
        <f>SUM(E5:F5)</f>
        <v>0</v>
      </c>
      <c r="H5" s="33">
        <v>10</v>
      </c>
      <c r="I5" s="34">
        <v>4</v>
      </c>
      <c r="J5" s="35">
        <f>H5+I5</f>
        <v>14</v>
      </c>
      <c r="K5" s="111">
        <v>0</v>
      </c>
      <c r="L5" s="39">
        <v>2</v>
      </c>
      <c r="M5" s="33">
        <v>0</v>
      </c>
      <c r="N5" s="34">
        <v>0</v>
      </c>
      <c r="O5" s="35">
        <v>0</v>
      </c>
      <c r="P5" s="39">
        <v>3</v>
      </c>
      <c r="Q5" s="39">
        <v>1</v>
      </c>
      <c r="R5" s="33">
        <v>12</v>
      </c>
      <c r="S5" s="34">
        <v>17</v>
      </c>
      <c r="T5" s="35">
        <f>R5+S5</f>
        <v>29</v>
      </c>
      <c r="U5" s="40">
        <f>SUM(B5,C5,E5,F5,H5,I5,K5,L5,M5,N5,P5,Q5,R5,S5)</f>
        <v>49</v>
      </c>
      <c r="V5" s="3"/>
    </row>
    <row r="6" spans="1:22" ht="25.5" customHeight="1" x14ac:dyDescent="0.15">
      <c r="A6" s="21" t="s">
        <v>0</v>
      </c>
      <c r="B6" s="6">
        <v>0</v>
      </c>
      <c r="C6" s="2">
        <v>0</v>
      </c>
      <c r="D6" s="41">
        <f>B6+C6</f>
        <v>0</v>
      </c>
      <c r="E6" s="95">
        <v>0</v>
      </c>
      <c r="F6" s="1">
        <v>2</v>
      </c>
      <c r="G6" s="239">
        <f>SUM(E6:F6)</f>
        <v>2</v>
      </c>
      <c r="H6" s="6">
        <v>0</v>
      </c>
      <c r="I6" s="2">
        <v>0</v>
      </c>
      <c r="J6" s="41">
        <f>H6+I6</f>
        <v>0</v>
      </c>
      <c r="K6" s="112">
        <v>0</v>
      </c>
      <c r="L6" s="18">
        <v>2</v>
      </c>
      <c r="M6" s="6">
        <v>1</v>
      </c>
      <c r="N6" s="2">
        <v>1</v>
      </c>
      <c r="O6" s="41">
        <f>M6+N6</f>
        <v>2</v>
      </c>
      <c r="P6" s="18">
        <v>0</v>
      </c>
      <c r="Q6" s="18">
        <v>0</v>
      </c>
      <c r="R6" s="6">
        <v>0</v>
      </c>
      <c r="S6" s="2">
        <v>0</v>
      </c>
      <c r="T6" s="41">
        <f>R6+S6</f>
        <v>0</v>
      </c>
      <c r="U6" s="43">
        <f>SUM(B6,C6,E6,F6,H6,I6,K6,L6,M6,N6,P6,Q6,R6,S6)</f>
        <v>6</v>
      </c>
      <c r="V6" s="3"/>
    </row>
    <row r="7" spans="1:22" ht="25.5" customHeight="1" thickBot="1" x14ac:dyDescent="0.2">
      <c r="A7" s="44" t="s">
        <v>7</v>
      </c>
      <c r="B7" s="45">
        <f>SUM(B5:B6)</f>
        <v>0</v>
      </c>
      <c r="C7" s="46">
        <f>SUM(C5:C6)</f>
        <v>0</v>
      </c>
      <c r="D7" s="47">
        <f>SUM(D5:D6)</f>
        <v>0</v>
      </c>
      <c r="E7" s="96">
        <f>SUM(E5:E6)</f>
        <v>0</v>
      </c>
      <c r="F7" s="49">
        <f>SUM(F5:F6)</f>
        <v>2</v>
      </c>
      <c r="G7" s="240">
        <f>SUM(E7:F7)</f>
        <v>2</v>
      </c>
      <c r="H7" s="51">
        <f>SUM(H5:H6)</f>
        <v>10</v>
      </c>
      <c r="I7" s="52">
        <f>SUM(I5:I6)</f>
        <v>4</v>
      </c>
      <c r="J7" s="47">
        <f t="shared" ref="J7:J12" si="1">H7+I7</f>
        <v>14</v>
      </c>
      <c r="K7" s="113">
        <f>SUM(K5:K6)</f>
        <v>0</v>
      </c>
      <c r="L7" s="53">
        <f>SUM(L5:L6)</f>
        <v>4</v>
      </c>
      <c r="M7" s="51">
        <f>SUM(M5:M6)</f>
        <v>1</v>
      </c>
      <c r="N7" s="52">
        <f>SUM(N5:N6)</f>
        <v>1</v>
      </c>
      <c r="O7" s="47">
        <f t="shared" ref="O7:U7" si="2">SUM(O5:O6)</f>
        <v>2</v>
      </c>
      <c r="P7" s="53">
        <f>SUM(P5:P6)</f>
        <v>3</v>
      </c>
      <c r="Q7" s="53">
        <f>SUM(Q5:Q6)</f>
        <v>1</v>
      </c>
      <c r="R7" s="51">
        <f>SUM(R5:R6)</f>
        <v>12</v>
      </c>
      <c r="S7" s="52">
        <f>SUM(S5:S6)</f>
        <v>17</v>
      </c>
      <c r="T7" s="47">
        <f t="shared" si="2"/>
        <v>29</v>
      </c>
      <c r="U7" s="54">
        <f t="shared" si="2"/>
        <v>55</v>
      </c>
      <c r="V7" s="3"/>
    </row>
    <row r="8" spans="1:22" ht="25.5" customHeight="1" thickTop="1" x14ac:dyDescent="0.25">
      <c r="A8" s="89" t="s">
        <v>28</v>
      </c>
      <c r="B8" s="33">
        <v>1</v>
      </c>
      <c r="C8" s="34">
        <v>0</v>
      </c>
      <c r="D8" s="35">
        <f t="shared" ref="D8:D9" si="3">B8+C8</f>
        <v>1</v>
      </c>
      <c r="E8" s="94">
        <v>0</v>
      </c>
      <c r="F8" s="37">
        <v>2</v>
      </c>
      <c r="G8" s="238">
        <f>SUM(E8:F8)</f>
        <v>2</v>
      </c>
      <c r="H8" s="33">
        <v>9</v>
      </c>
      <c r="I8" s="34">
        <v>2</v>
      </c>
      <c r="J8" s="35">
        <f t="shared" si="1"/>
        <v>11</v>
      </c>
      <c r="K8" s="111">
        <v>0</v>
      </c>
      <c r="L8" s="39">
        <v>4</v>
      </c>
      <c r="M8" s="33">
        <v>0</v>
      </c>
      <c r="N8" s="34">
        <v>1</v>
      </c>
      <c r="O8" s="35">
        <f t="shared" ref="O8:O12" si="4">M8+N8</f>
        <v>1</v>
      </c>
      <c r="P8" s="39">
        <v>3</v>
      </c>
      <c r="Q8" s="39">
        <v>0</v>
      </c>
      <c r="R8" s="33">
        <v>9</v>
      </c>
      <c r="S8" s="34">
        <v>17</v>
      </c>
      <c r="T8" s="35">
        <f t="shared" ref="T8:T12" si="5">R8+S8</f>
        <v>26</v>
      </c>
      <c r="U8" s="40">
        <f>SUM(B8,C8,E8,F8,H8,I8,K8,L8,M8,N8,P8,Q8,R8,S8)</f>
        <v>48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41">
        <f t="shared" si="3"/>
        <v>0</v>
      </c>
      <c r="E9" s="95">
        <v>0</v>
      </c>
      <c r="F9" s="1">
        <v>0</v>
      </c>
      <c r="G9" s="239">
        <f>SUM(E9:F9)</f>
        <v>0</v>
      </c>
      <c r="H9" s="6">
        <v>0</v>
      </c>
      <c r="I9" s="2">
        <v>3</v>
      </c>
      <c r="J9" s="41">
        <f t="shared" si="1"/>
        <v>3</v>
      </c>
      <c r="K9" s="112">
        <v>0</v>
      </c>
      <c r="L9" s="18">
        <v>0</v>
      </c>
      <c r="M9" s="6">
        <v>1</v>
      </c>
      <c r="N9" s="2">
        <v>0</v>
      </c>
      <c r="O9" s="41">
        <f t="shared" si="4"/>
        <v>1</v>
      </c>
      <c r="P9" s="18">
        <v>0</v>
      </c>
      <c r="Q9" s="18">
        <v>0</v>
      </c>
      <c r="R9" s="6">
        <v>1</v>
      </c>
      <c r="S9" s="2">
        <v>1</v>
      </c>
      <c r="T9" s="41">
        <f t="shared" si="5"/>
        <v>2</v>
      </c>
      <c r="U9" s="43">
        <f>SUM(B9,C9,E9,F9,H9,I9,K9,L9,M9,N9,P9,Q9,R9,S9)</f>
        <v>6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41">
        <v>0</v>
      </c>
      <c r="E10" s="95">
        <v>0</v>
      </c>
      <c r="F10" s="1">
        <v>0</v>
      </c>
      <c r="G10" s="239">
        <v>0</v>
      </c>
      <c r="H10" s="6">
        <v>0</v>
      </c>
      <c r="I10" s="2">
        <v>0</v>
      </c>
      <c r="J10" s="41">
        <f t="shared" si="1"/>
        <v>0</v>
      </c>
      <c r="K10" s="112">
        <v>0</v>
      </c>
      <c r="L10" s="18">
        <v>0</v>
      </c>
      <c r="M10" s="6">
        <v>0</v>
      </c>
      <c r="N10" s="2">
        <v>0</v>
      </c>
      <c r="O10" s="41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99">
        <f t="shared" ref="B11:U11" si="6">SUM(B8+B9)</f>
        <v>1</v>
      </c>
      <c r="C11" s="55">
        <f t="shared" si="6"/>
        <v>0</v>
      </c>
      <c r="D11" s="100">
        <f t="shared" si="6"/>
        <v>1</v>
      </c>
      <c r="E11" s="234">
        <f t="shared" si="6"/>
        <v>0</v>
      </c>
      <c r="F11" s="55">
        <f t="shared" si="6"/>
        <v>2</v>
      </c>
      <c r="G11" s="106">
        <f t="shared" si="6"/>
        <v>2</v>
      </c>
      <c r="H11" s="99">
        <f t="shared" si="6"/>
        <v>9</v>
      </c>
      <c r="I11" s="55">
        <f t="shared" si="6"/>
        <v>5</v>
      </c>
      <c r="J11" s="100">
        <f t="shared" si="6"/>
        <v>14</v>
      </c>
      <c r="K11" s="243">
        <f t="shared" si="6"/>
        <v>0</v>
      </c>
      <c r="L11" s="245">
        <f t="shared" si="6"/>
        <v>4</v>
      </c>
      <c r="M11" s="99">
        <f t="shared" si="6"/>
        <v>1</v>
      </c>
      <c r="N11" s="55">
        <f t="shared" si="6"/>
        <v>1</v>
      </c>
      <c r="O11" s="100">
        <f t="shared" si="6"/>
        <v>2</v>
      </c>
      <c r="P11" s="245">
        <f t="shared" si="6"/>
        <v>3</v>
      </c>
      <c r="Q11" s="245">
        <f t="shared" si="6"/>
        <v>0</v>
      </c>
      <c r="R11" s="99">
        <f t="shared" si="6"/>
        <v>10</v>
      </c>
      <c r="S11" s="55">
        <f t="shared" si="6"/>
        <v>18</v>
      </c>
      <c r="T11" s="100">
        <f t="shared" si="6"/>
        <v>28</v>
      </c>
      <c r="U11" s="245">
        <f t="shared" si="6"/>
        <v>54</v>
      </c>
      <c r="V11" s="3"/>
    </row>
    <row r="12" spans="1:22" ht="25.5" customHeight="1" x14ac:dyDescent="0.15">
      <c r="A12" s="21" t="s">
        <v>8</v>
      </c>
      <c r="B12" s="6">
        <v>476</v>
      </c>
      <c r="C12" s="2">
        <v>476</v>
      </c>
      <c r="D12" s="41">
        <f>SUM(B12:C12)</f>
        <v>952</v>
      </c>
      <c r="E12" s="95">
        <v>588</v>
      </c>
      <c r="F12" s="1">
        <v>557</v>
      </c>
      <c r="G12" s="239">
        <f>SUM(E12:F12)</f>
        <v>1145</v>
      </c>
      <c r="H12" s="6">
        <v>428</v>
      </c>
      <c r="I12" s="2">
        <v>479</v>
      </c>
      <c r="J12" s="41">
        <f t="shared" si="1"/>
        <v>907</v>
      </c>
      <c r="K12" s="112">
        <v>560</v>
      </c>
      <c r="L12" s="18">
        <v>504</v>
      </c>
      <c r="M12" s="6">
        <v>504</v>
      </c>
      <c r="N12" s="2">
        <v>532</v>
      </c>
      <c r="O12" s="41">
        <f t="shared" si="4"/>
        <v>1036</v>
      </c>
      <c r="P12" s="18">
        <v>263</v>
      </c>
      <c r="Q12" s="18">
        <v>375</v>
      </c>
      <c r="R12" s="6">
        <v>471</v>
      </c>
      <c r="S12" s="2">
        <v>425</v>
      </c>
      <c r="T12" s="41">
        <f t="shared" si="5"/>
        <v>896</v>
      </c>
      <c r="U12" s="43">
        <f>SUM(B12,C12,E12,F12,H12,I12,K12,L12,M12,N12,P12,Q12,R12,S12)</f>
        <v>6638</v>
      </c>
      <c r="V12" s="3"/>
    </row>
    <row r="13" spans="1:22" ht="42.75" customHeight="1" x14ac:dyDescent="0.15">
      <c r="A13" s="21" t="s">
        <v>29</v>
      </c>
      <c r="B13" s="57">
        <f>B12/28</f>
        <v>17</v>
      </c>
      <c r="C13" s="58">
        <f>C12/28</f>
        <v>17</v>
      </c>
      <c r="D13" s="59">
        <f>D12/28</f>
        <v>34</v>
      </c>
      <c r="E13" s="97">
        <f t="shared" ref="E13:U13" si="7">E12/28</f>
        <v>21</v>
      </c>
      <c r="F13" s="61">
        <f t="shared" si="7"/>
        <v>19.892857142857142</v>
      </c>
      <c r="G13" s="241">
        <f t="shared" si="7"/>
        <v>40.892857142857146</v>
      </c>
      <c r="H13" s="57">
        <f t="shared" si="7"/>
        <v>15.285714285714286</v>
      </c>
      <c r="I13" s="58">
        <f t="shared" si="7"/>
        <v>17.107142857142858</v>
      </c>
      <c r="J13" s="59">
        <f t="shared" si="7"/>
        <v>32.392857142857146</v>
      </c>
      <c r="K13" s="114">
        <f t="shared" si="7"/>
        <v>20</v>
      </c>
      <c r="L13" s="63">
        <f t="shared" si="7"/>
        <v>18</v>
      </c>
      <c r="M13" s="57">
        <f t="shared" si="7"/>
        <v>18</v>
      </c>
      <c r="N13" s="58">
        <f t="shared" si="7"/>
        <v>19</v>
      </c>
      <c r="O13" s="59">
        <f t="shared" si="7"/>
        <v>37</v>
      </c>
      <c r="P13" s="63">
        <f t="shared" si="7"/>
        <v>9.3928571428571423</v>
      </c>
      <c r="Q13" s="63">
        <f t="shared" si="7"/>
        <v>13.392857142857142</v>
      </c>
      <c r="R13" s="57">
        <f t="shared" si="7"/>
        <v>16.821428571428573</v>
      </c>
      <c r="S13" s="58">
        <f t="shared" si="7"/>
        <v>15.178571428571429</v>
      </c>
      <c r="T13" s="59">
        <f t="shared" si="7"/>
        <v>32</v>
      </c>
      <c r="U13" s="63">
        <f t="shared" si="7"/>
        <v>237.07142857142858</v>
      </c>
      <c r="V13" s="3"/>
    </row>
    <row r="14" spans="1:22" ht="34.5" customHeight="1" x14ac:dyDescent="0.15">
      <c r="A14" s="21" t="s">
        <v>24</v>
      </c>
      <c r="B14" s="64">
        <f t="shared" ref="B14:U14" si="8">(B12*100)/(B4*28)</f>
        <v>80.952380952380949</v>
      </c>
      <c r="C14" s="65">
        <f t="shared" si="8"/>
        <v>80.952380952380949</v>
      </c>
      <c r="D14" s="66">
        <f t="shared" si="8"/>
        <v>80.952380952380949</v>
      </c>
      <c r="E14" s="235">
        <f t="shared" si="8"/>
        <v>100</v>
      </c>
      <c r="F14" s="65">
        <f t="shared" si="8"/>
        <v>94.72789115646259</v>
      </c>
      <c r="G14" s="108">
        <f t="shared" si="8"/>
        <v>97.363945578231295</v>
      </c>
      <c r="H14" s="64">
        <f t="shared" si="8"/>
        <v>84.920634920634924</v>
      </c>
      <c r="I14" s="65">
        <f t="shared" si="8"/>
        <v>95.039682539682545</v>
      </c>
      <c r="J14" s="66">
        <f t="shared" si="8"/>
        <v>89.980158730158735</v>
      </c>
      <c r="K14" s="244">
        <f t="shared" si="8"/>
        <v>95.238095238095241</v>
      </c>
      <c r="L14" s="67">
        <f t="shared" si="8"/>
        <v>85.714285714285708</v>
      </c>
      <c r="M14" s="64">
        <f t="shared" si="8"/>
        <v>85.714285714285708</v>
      </c>
      <c r="N14" s="65">
        <f t="shared" si="8"/>
        <v>90.476190476190482</v>
      </c>
      <c r="O14" s="66">
        <f t="shared" si="8"/>
        <v>88.095238095238102</v>
      </c>
      <c r="P14" s="67">
        <f t="shared" si="8"/>
        <v>78.273809523809518</v>
      </c>
      <c r="Q14" s="67">
        <f t="shared" si="8"/>
        <v>89.285714285714292</v>
      </c>
      <c r="R14" s="64">
        <f t="shared" si="8"/>
        <v>93.452380952380949</v>
      </c>
      <c r="S14" s="65">
        <f t="shared" si="8"/>
        <v>84.325396825396822</v>
      </c>
      <c r="T14" s="66">
        <f t="shared" si="8"/>
        <v>88.888888888888886</v>
      </c>
      <c r="U14" s="68">
        <f t="shared" si="8"/>
        <v>88.790797217763512</v>
      </c>
      <c r="V14" s="3"/>
    </row>
    <row r="15" spans="1:22" ht="25.5" customHeight="1" x14ac:dyDescent="0.15">
      <c r="A15" s="21" t="s">
        <v>2</v>
      </c>
      <c r="B15" s="7">
        <v>691</v>
      </c>
      <c r="C15" s="69">
        <v>0</v>
      </c>
      <c r="D15" s="41">
        <f>B15+C15</f>
        <v>691</v>
      </c>
      <c r="E15" s="98">
        <v>0</v>
      </c>
      <c r="F15" s="71">
        <v>1439</v>
      </c>
      <c r="G15" s="242">
        <v>0</v>
      </c>
      <c r="H15" s="7">
        <v>357</v>
      </c>
      <c r="I15" s="69">
        <v>101</v>
      </c>
      <c r="J15" s="41">
        <f>H15+I15</f>
        <v>458</v>
      </c>
      <c r="K15" s="115">
        <v>0</v>
      </c>
      <c r="L15" s="19">
        <v>330</v>
      </c>
      <c r="M15" s="7">
        <v>0</v>
      </c>
      <c r="N15" s="69">
        <v>351</v>
      </c>
      <c r="O15" s="41">
        <f>M15+N15</f>
        <v>351</v>
      </c>
      <c r="P15" s="19">
        <v>587</v>
      </c>
      <c r="Q15" s="19">
        <v>0</v>
      </c>
      <c r="R15" s="7">
        <v>187</v>
      </c>
      <c r="S15" s="69">
        <v>342</v>
      </c>
      <c r="T15" s="41">
        <f>R15+S15</f>
        <v>529</v>
      </c>
      <c r="U15" s="43">
        <f>SUM(B15,C15,E15,F15,H15,I15,K15,L15,M15,N15,P15,Q15,R15,S15)</f>
        <v>4385</v>
      </c>
      <c r="V15" s="3"/>
    </row>
    <row r="16" spans="1:22" ht="36.75" customHeight="1" thickBot="1" x14ac:dyDescent="0.2">
      <c r="A16" s="73" t="s">
        <v>3</v>
      </c>
      <c r="B16" s="74">
        <f>B15/B8</f>
        <v>691</v>
      </c>
      <c r="C16" s="74" t="e">
        <f>C15/C8</f>
        <v>#DIV/0!</v>
      </c>
      <c r="D16" s="74">
        <f>D15/D8</f>
        <v>691</v>
      </c>
      <c r="E16" s="74" t="e">
        <f>E15/E8</f>
        <v>#DIV/0!</v>
      </c>
      <c r="F16" s="74">
        <f>F15/F8</f>
        <v>719.5</v>
      </c>
      <c r="G16" s="74">
        <f>G15/G8</f>
        <v>0</v>
      </c>
      <c r="H16" s="74">
        <f>H15/H8</f>
        <v>39.666666666666664</v>
      </c>
      <c r="I16" s="74">
        <f>I15/I8</f>
        <v>50.5</v>
      </c>
      <c r="J16" s="74">
        <f>J15/J8</f>
        <v>41.636363636363633</v>
      </c>
      <c r="K16" s="74" t="e">
        <f>K15/K8</f>
        <v>#DIV/0!</v>
      </c>
      <c r="L16" s="74">
        <f>L15/L8</f>
        <v>82.5</v>
      </c>
      <c r="M16" s="74" t="e">
        <f>M15/M8</f>
        <v>#DIV/0!</v>
      </c>
      <c r="N16" s="74">
        <f>N15/N8</f>
        <v>351</v>
      </c>
      <c r="O16" s="74">
        <f>O15/O8</f>
        <v>351</v>
      </c>
      <c r="P16" s="74">
        <f>P15/P8</f>
        <v>195.66666666666666</v>
      </c>
      <c r="Q16" s="74" t="e">
        <f>Q15/Q8</f>
        <v>#DIV/0!</v>
      </c>
      <c r="R16" s="74">
        <f>R15/R8</f>
        <v>20.777777777777779</v>
      </c>
      <c r="S16" s="74">
        <f>S15/S8</f>
        <v>20.117647058823529</v>
      </c>
      <c r="T16" s="74">
        <f>T15/T8</f>
        <v>20.346153846153847</v>
      </c>
      <c r="U16" s="74">
        <f>U15/U8</f>
        <v>91.354166666666671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18"/>
  <sheetViews>
    <sheetView zoomScale="150"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37</v>
      </c>
      <c r="B3" s="14" t="s">
        <v>9</v>
      </c>
      <c r="C3" s="11" t="s">
        <v>10</v>
      </c>
      <c r="D3" s="15" t="s">
        <v>4</v>
      </c>
      <c r="E3" s="92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91" t="s">
        <v>23</v>
      </c>
      <c r="B4" s="26">
        <v>21</v>
      </c>
      <c r="C4" s="27">
        <v>21</v>
      </c>
      <c r="D4" s="28">
        <f>SUM(B4:C4)</f>
        <v>42</v>
      </c>
      <c r="E4" s="93">
        <v>21</v>
      </c>
      <c r="F4" s="30">
        <v>21</v>
      </c>
      <c r="G4" s="31">
        <f t="shared" ref="G4" si="0">SUM(E4:F4)</f>
        <v>42</v>
      </c>
      <c r="H4" s="26">
        <v>18</v>
      </c>
      <c r="I4" s="27">
        <v>18</v>
      </c>
      <c r="J4" s="28">
        <f>SUM(H4:I4)</f>
        <v>36</v>
      </c>
      <c r="K4" s="32">
        <v>21</v>
      </c>
      <c r="L4" s="32">
        <v>21</v>
      </c>
      <c r="M4" s="26">
        <v>21</v>
      </c>
      <c r="N4" s="27">
        <v>21</v>
      </c>
      <c r="O4" s="28">
        <f>SUM(M4:N4)</f>
        <v>42</v>
      </c>
      <c r="P4" s="32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3">
        <v>0</v>
      </c>
      <c r="C5" s="34">
        <v>0</v>
      </c>
      <c r="D5" s="35">
        <f>B5+C5</f>
        <v>0</v>
      </c>
      <c r="E5" s="94">
        <v>0</v>
      </c>
      <c r="F5" s="37">
        <v>0</v>
      </c>
      <c r="G5" s="38">
        <f>SUM(E5:F5)</f>
        <v>0</v>
      </c>
      <c r="H5" s="33">
        <v>8</v>
      </c>
      <c r="I5" s="34">
        <v>6</v>
      </c>
      <c r="J5" s="35">
        <f>H5+I5</f>
        <v>14</v>
      </c>
      <c r="K5" s="39">
        <v>0</v>
      </c>
      <c r="L5" s="39">
        <v>2</v>
      </c>
      <c r="M5" s="33">
        <v>0</v>
      </c>
      <c r="N5" s="34">
        <v>0</v>
      </c>
      <c r="O5" s="35">
        <v>0</v>
      </c>
      <c r="P5" s="39">
        <v>2</v>
      </c>
      <c r="Q5" s="39">
        <v>0</v>
      </c>
      <c r="R5" s="33">
        <v>21</v>
      </c>
      <c r="S5" s="34">
        <v>11</v>
      </c>
      <c r="T5" s="35">
        <f>R5+S5</f>
        <v>32</v>
      </c>
      <c r="U5" s="80">
        <f>SUM(B5,C5,E5,F5,H5,I5,K5,L5,M5,N5,P5,Q5,R5,S5)</f>
        <v>50</v>
      </c>
      <c r="V5" s="3"/>
    </row>
    <row r="6" spans="1:22" ht="25.5" customHeight="1" x14ac:dyDescent="0.15">
      <c r="A6" s="21" t="s">
        <v>0</v>
      </c>
      <c r="B6" s="6">
        <v>2</v>
      </c>
      <c r="C6" s="2">
        <v>2</v>
      </c>
      <c r="D6" s="41">
        <f>B6+C6</f>
        <v>4</v>
      </c>
      <c r="E6" s="95">
        <v>1</v>
      </c>
      <c r="F6" s="1">
        <v>2</v>
      </c>
      <c r="G6" s="42">
        <f>SUM(E6:F6)</f>
        <v>3</v>
      </c>
      <c r="H6" s="6">
        <v>1</v>
      </c>
      <c r="I6" s="2">
        <v>2</v>
      </c>
      <c r="J6" s="41">
        <f>H6+I6</f>
        <v>3</v>
      </c>
      <c r="K6" s="18">
        <v>0</v>
      </c>
      <c r="L6" s="18">
        <v>1</v>
      </c>
      <c r="M6" s="6">
        <v>0</v>
      </c>
      <c r="N6" s="2">
        <v>1</v>
      </c>
      <c r="O6" s="41">
        <f>M6+N6</f>
        <v>1</v>
      </c>
      <c r="P6" s="18">
        <v>0</v>
      </c>
      <c r="Q6" s="18">
        <v>0</v>
      </c>
      <c r="R6" s="6">
        <v>0</v>
      </c>
      <c r="S6" s="2">
        <v>0</v>
      </c>
      <c r="T6" s="41">
        <f>R6+S6</f>
        <v>0</v>
      </c>
      <c r="U6" s="43">
        <f>SUM(B6,C6,E6,F6,H6,I6,K6,L6,M6,N6,P6,Q6,R6,S6)</f>
        <v>12</v>
      </c>
      <c r="V6" s="3"/>
    </row>
    <row r="7" spans="1:22" ht="25.5" customHeight="1" thickBot="1" x14ac:dyDescent="0.2">
      <c r="A7" s="44" t="s">
        <v>7</v>
      </c>
      <c r="B7" s="45">
        <f>SUM(B5:B6)</f>
        <v>2</v>
      </c>
      <c r="C7" s="46">
        <f>SUM(C5:C6)</f>
        <v>2</v>
      </c>
      <c r="D7" s="47">
        <f>SUM(D5:D6)</f>
        <v>4</v>
      </c>
      <c r="E7" s="96">
        <f>SUM(E5:E6)</f>
        <v>1</v>
      </c>
      <c r="F7" s="49">
        <f>SUM(F5:F6)</f>
        <v>2</v>
      </c>
      <c r="G7" s="50">
        <f>SUM(E7:F7)</f>
        <v>3</v>
      </c>
      <c r="H7" s="51">
        <f>SUM(H5:H6)</f>
        <v>9</v>
      </c>
      <c r="I7" s="52">
        <f>SUM(I5:I6)</f>
        <v>8</v>
      </c>
      <c r="J7" s="47">
        <f t="shared" ref="J7:J12" si="1">H7+I7</f>
        <v>17</v>
      </c>
      <c r="K7" s="53">
        <f>SUM(K5:K6)</f>
        <v>0</v>
      </c>
      <c r="L7" s="53">
        <f>SUM(L5:L6)</f>
        <v>3</v>
      </c>
      <c r="M7" s="51">
        <f>SUM(M5:M6)</f>
        <v>0</v>
      </c>
      <c r="N7" s="52">
        <f>SUM(N5:N6)</f>
        <v>1</v>
      </c>
      <c r="O7" s="47">
        <f t="shared" ref="O7:U7" si="2">SUM(O5:O6)</f>
        <v>1</v>
      </c>
      <c r="P7" s="53">
        <f>SUM(P5:P6)</f>
        <v>2</v>
      </c>
      <c r="Q7" s="53">
        <f>SUM(Q5:Q6)</f>
        <v>0</v>
      </c>
      <c r="R7" s="51">
        <f>SUM(R5:R6)</f>
        <v>21</v>
      </c>
      <c r="S7" s="52">
        <f>SUM(S5:S6)</f>
        <v>11</v>
      </c>
      <c r="T7" s="47">
        <f t="shared" si="2"/>
        <v>32</v>
      </c>
      <c r="U7" s="54">
        <f t="shared" si="2"/>
        <v>62</v>
      </c>
      <c r="V7" s="3"/>
    </row>
    <row r="8" spans="1:22" ht="25.5" customHeight="1" thickTop="1" x14ac:dyDescent="0.25">
      <c r="A8" s="89" t="s">
        <v>28</v>
      </c>
      <c r="B8" s="33">
        <v>3</v>
      </c>
      <c r="C8" s="34">
        <v>1</v>
      </c>
      <c r="D8" s="35">
        <f t="shared" ref="D8:D9" si="3">B8+C8</f>
        <v>4</v>
      </c>
      <c r="E8" s="94">
        <v>1</v>
      </c>
      <c r="F8" s="37">
        <v>2</v>
      </c>
      <c r="G8" s="38">
        <f>SUM(E8:F8)</f>
        <v>3</v>
      </c>
      <c r="H8" s="33">
        <v>5</v>
      </c>
      <c r="I8" s="34">
        <v>1</v>
      </c>
      <c r="J8" s="35">
        <f t="shared" si="1"/>
        <v>6</v>
      </c>
      <c r="K8" s="39">
        <v>0</v>
      </c>
      <c r="L8" s="39">
        <v>3</v>
      </c>
      <c r="M8" s="33">
        <v>0</v>
      </c>
      <c r="N8" s="34">
        <v>1</v>
      </c>
      <c r="O8" s="35">
        <f t="shared" ref="O8:O12" si="4">M8+N8</f>
        <v>1</v>
      </c>
      <c r="P8" s="39">
        <v>2</v>
      </c>
      <c r="Q8" s="39">
        <v>1</v>
      </c>
      <c r="R8" s="33">
        <v>23</v>
      </c>
      <c r="S8" s="34">
        <v>9</v>
      </c>
      <c r="T8" s="35">
        <f t="shared" ref="T8:T12" si="5">R8+S8</f>
        <v>32</v>
      </c>
      <c r="U8" s="40">
        <f>SUM(B8,C8,E8,F8,H8,I8,K8,L8,M8,N8,P8,Q8,R8,S8)</f>
        <v>52</v>
      </c>
      <c r="V8" s="3"/>
    </row>
    <row r="9" spans="1:22" ht="25.5" customHeight="1" x14ac:dyDescent="0.15">
      <c r="A9" s="22" t="s">
        <v>5</v>
      </c>
      <c r="B9" s="6">
        <v>1</v>
      </c>
      <c r="C9" s="2">
        <v>0</v>
      </c>
      <c r="D9" s="41">
        <f t="shared" si="3"/>
        <v>1</v>
      </c>
      <c r="E9" s="95">
        <v>0</v>
      </c>
      <c r="F9" s="1">
        <v>0</v>
      </c>
      <c r="G9" s="42">
        <f>SUM(E9:F9)</f>
        <v>0</v>
      </c>
      <c r="H9" s="6">
        <v>3</v>
      </c>
      <c r="I9" s="2">
        <v>6</v>
      </c>
      <c r="J9" s="41">
        <f t="shared" si="1"/>
        <v>9</v>
      </c>
      <c r="K9" s="18">
        <v>0</v>
      </c>
      <c r="L9" s="18">
        <v>0</v>
      </c>
      <c r="M9" s="6">
        <v>0</v>
      </c>
      <c r="N9" s="2">
        <v>0</v>
      </c>
      <c r="O9" s="41">
        <f t="shared" si="4"/>
        <v>0</v>
      </c>
      <c r="P9" s="18">
        <v>0</v>
      </c>
      <c r="Q9" s="18">
        <v>0</v>
      </c>
      <c r="R9" s="6">
        <v>0</v>
      </c>
      <c r="S9" s="2">
        <v>2</v>
      </c>
      <c r="T9" s="41">
        <f t="shared" si="5"/>
        <v>2</v>
      </c>
      <c r="U9" s="43">
        <f>SUM(B9,C9,E9,F9,H9,I9,K9,L9,M9,N9,P9,Q9,R9,S9)</f>
        <v>12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41">
        <v>0</v>
      </c>
      <c r="E10" s="95">
        <v>0</v>
      </c>
      <c r="F10" s="1">
        <v>0</v>
      </c>
      <c r="G10" s="42">
        <v>0</v>
      </c>
      <c r="H10" s="6">
        <v>0</v>
      </c>
      <c r="I10" s="2">
        <v>0</v>
      </c>
      <c r="J10" s="41">
        <f t="shared" si="1"/>
        <v>0</v>
      </c>
      <c r="K10" s="18">
        <v>0</v>
      </c>
      <c r="L10" s="18">
        <v>0</v>
      </c>
      <c r="M10" s="6">
        <v>0</v>
      </c>
      <c r="N10" s="2">
        <v>0</v>
      </c>
      <c r="O10" s="41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99">
        <f t="shared" ref="B11:U11" si="6">SUM(B8+B9)</f>
        <v>4</v>
      </c>
      <c r="C11" s="55">
        <f t="shared" si="6"/>
        <v>1</v>
      </c>
      <c r="D11" s="100">
        <f t="shared" si="6"/>
        <v>5</v>
      </c>
      <c r="E11" s="234">
        <f t="shared" si="6"/>
        <v>1</v>
      </c>
      <c r="F11" s="55">
        <f t="shared" si="6"/>
        <v>2</v>
      </c>
      <c r="G11" s="55">
        <f t="shared" si="6"/>
        <v>3</v>
      </c>
      <c r="H11" s="55">
        <f t="shared" si="6"/>
        <v>8</v>
      </c>
      <c r="I11" s="55">
        <f t="shared" si="6"/>
        <v>7</v>
      </c>
      <c r="J11" s="55">
        <f t="shared" si="6"/>
        <v>15</v>
      </c>
      <c r="K11" s="55">
        <f t="shared" si="6"/>
        <v>0</v>
      </c>
      <c r="L11" s="55">
        <f t="shared" si="6"/>
        <v>3</v>
      </c>
      <c r="M11" s="55">
        <f t="shared" si="6"/>
        <v>0</v>
      </c>
      <c r="N11" s="55">
        <f t="shared" si="6"/>
        <v>1</v>
      </c>
      <c r="O11" s="55">
        <f t="shared" si="6"/>
        <v>1</v>
      </c>
      <c r="P11" s="55">
        <f t="shared" si="6"/>
        <v>2</v>
      </c>
      <c r="Q11" s="55">
        <f t="shared" si="6"/>
        <v>1</v>
      </c>
      <c r="R11" s="55">
        <f t="shared" si="6"/>
        <v>23</v>
      </c>
      <c r="S11" s="55">
        <f t="shared" si="6"/>
        <v>11</v>
      </c>
      <c r="T11" s="55">
        <f t="shared" si="6"/>
        <v>34</v>
      </c>
      <c r="U11" s="55">
        <f t="shared" si="6"/>
        <v>64</v>
      </c>
      <c r="V11" s="3"/>
    </row>
    <row r="12" spans="1:22" ht="25.5" customHeight="1" x14ac:dyDescent="0.15">
      <c r="A12" s="21" t="s">
        <v>8</v>
      </c>
      <c r="B12" s="6">
        <v>496</v>
      </c>
      <c r="C12" s="2">
        <v>472</v>
      </c>
      <c r="D12" s="41">
        <f>SUM(B12:C12)</f>
        <v>968</v>
      </c>
      <c r="E12" s="246">
        <v>582</v>
      </c>
      <c r="F12" s="247">
        <v>548</v>
      </c>
      <c r="G12" s="252">
        <f>SUM(E12:F12)</f>
        <v>1130</v>
      </c>
      <c r="H12" s="6">
        <v>468</v>
      </c>
      <c r="I12" s="2">
        <v>460</v>
      </c>
      <c r="J12" s="41">
        <f t="shared" si="1"/>
        <v>928</v>
      </c>
      <c r="K12" s="18">
        <v>560</v>
      </c>
      <c r="L12" s="18">
        <v>501</v>
      </c>
      <c r="M12" s="6">
        <v>504</v>
      </c>
      <c r="N12" s="2">
        <v>511</v>
      </c>
      <c r="O12" s="41">
        <f t="shared" si="4"/>
        <v>1015</v>
      </c>
      <c r="P12" s="18">
        <v>293</v>
      </c>
      <c r="Q12" s="18">
        <v>385</v>
      </c>
      <c r="R12" s="6">
        <v>437</v>
      </c>
      <c r="S12" s="2">
        <v>476</v>
      </c>
      <c r="T12" s="41">
        <f t="shared" si="5"/>
        <v>913</v>
      </c>
      <c r="U12" s="140">
        <f>SUM(B12,C12,E12,F12,H12,I12,K12,L12,M12,N12,P12,Q12,R12,S12)</f>
        <v>6693</v>
      </c>
      <c r="V12" s="3"/>
    </row>
    <row r="13" spans="1:22" ht="42.75" customHeight="1" x14ac:dyDescent="0.15">
      <c r="A13" s="21" t="s">
        <v>29</v>
      </c>
      <c r="B13" s="57">
        <f>B12/28</f>
        <v>17.714285714285715</v>
      </c>
      <c r="C13" s="58">
        <f>C12/28</f>
        <v>16.857142857142858</v>
      </c>
      <c r="D13" s="59">
        <f>D12/28</f>
        <v>34.571428571428569</v>
      </c>
      <c r="E13" s="248">
        <f t="shared" ref="E13:U13" si="7">E12/28</f>
        <v>20.785714285714285</v>
      </c>
      <c r="F13" s="249">
        <f t="shared" si="7"/>
        <v>19.571428571428573</v>
      </c>
      <c r="G13" s="253">
        <f t="shared" si="7"/>
        <v>40.357142857142854</v>
      </c>
      <c r="H13" s="57">
        <f t="shared" si="7"/>
        <v>16.714285714285715</v>
      </c>
      <c r="I13" s="58">
        <f t="shared" si="7"/>
        <v>16.428571428571427</v>
      </c>
      <c r="J13" s="59">
        <f t="shared" si="7"/>
        <v>33.142857142857146</v>
      </c>
      <c r="K13" s="63">
        <f t="shared" si="7"/>
        <v>20</v>
      </c>
      <c r="L13" s="63">
        <f t="shared" si="7"/>
        <v>17.892857142857142</v>
      </c>
      <c r="M13" s="57">
        <f t="shared" si="7"/>
        <v>18</v>
      </c>
      <c r="N13" s="58">
        <f t="shared" si="7"/>
        <v>18.25</v>
      </c>
      <c r="O13" s="59">
        <f t="shared" si="7"/>
        <v>36.25</v>
      </c>
      <c r="P13" s="63">
        <f t="shared" si="7"/>
        <v>10.464285714285714</v>
      </c>
      <c r="Q13" s="63">
        <f t="shared" si="7"/>
        <v>13.75</v>
      </c>
      <c r="R13" s="57">
        <f t="shared" si="7"/>
        <v>15.607142857142858</v>
      </c>
      <c r="S13" s="58">
        <f t="shared" si="7"/>
        <v>17</v>
      </c>
      <c r="T13" s="59">
        <f t="shared" si="7"/>
        <v>32.607142857142854</v>
      </c>
      <c r="U13" s="141">
        <f t="shared" si="7"/>
        <v>239.03571428571428</v>
      </c>
      <c r="V13" s="3"/>
    </row>
    <row r="14" spans="1:22" ht="34.5" customHeight="1" x14ac:dyDescent="0.15">
      <c r="A14" s="21" t="s">
        <v>24</v>
      </c>
      <c r="B14" s="64">
        <f t="shared" ref="B14:U14" si="8">(B12*100)/(B4*28)</f>
        <v>84.353741496598644</v>
      </c>
      <c r="C14" s="65">
        <f t="shared" si="8"/>
        <v>80.27210884353741</v>
      </c>
      <c r="D14" s="66">
        <f t="shared" si="8"/>
        <v>82.312925170068027</v>
      </c>
      <c r="E14" s="250">
        <f t="shared" si="8"/>
        <v>98.979591836734699</v>
      </c>
      <c r="F14" s="251">
        <f t="shared" si="8"/>
        <v>93.197278911564624</v>
      </c>
      <c r="G14" s="254">
        <f t="shared" si="8"/>
        <v>96.088435374149654</v>
      </c>
      <c r="H14" s="64">
        <f t="shared" si="8"/>
        <v>92.857142857142861</v>
      </c>
      <c r="I14" s="65">
        <f t="shared" si="8"/>
        <v>91.269841269841265</v>
      </c>
      <c r="J14" s="66">
        <f t="shared" si="8"/>
        <v>92.063492063492063</v>
      </c>
      <c r="K14" s="67">
        <f t="shared" si="8"/>
        <v>95.238095238095241</v>
      </c>
      <c r="L14" s="67">
        <f t="shared" si="8"/>
        <v>85.204081632653057</v>
      </c>
      <c r="M14" s="64">
        <f t="shared" si="8"/>
        <v>85.714285714285708</v>
      </c>
      <c r="N14" s="65">
        <f t="shared" si="8"/>
        <v>86.904761904761898</v>
      </c>
      <c r="O14" s="66">
        <f t="shared" si="8"/>
        <v>86.30952380952381</v>
      </c>
      <c r="P14" s="67">
        <f t="shared" si="8"/>
        <v>87.202380952380949</v>
      </c>
      <c r="Q14" s="67">
        <f t="shared" si="8"/>
        <v>91.666666666666671</v>
      </c>
      <c r="R14" s="64">
        <f t="shared" si="8"/>
        <v>86.706349206349202</v>
      </c>
      <c r="S14" s="65">
        <f t="shared" si="8"/>
        <v>94.444444444444443</v>
      </c>
      <c r="T14" s="66">
        <f t="shared" si="8"/>
        <v>90.575396825396822</v>
      </c>
      <c r="U14" s="142">
        <f t="shared" si="8"/>
        <v>89.526484751203853</v>
      </c>
      <c r="V14" s="3"/>
    </row>
    <row r="15" spans="1:22" ht="25.5" customHeight="1" x14ac:dyDescent="0.15">
      <c r="A15" s="21" t="s">
        <v>2</v>
      </c>
      <c r="B15" s="7">
        <v>11115</v>
      </c>
      <c r="C15" s="69">
        <v>539</v>
      </c>
      <c r="D15" s="41">
        <f>B15+C15</f>
        <v>11654</v>
      </c>
      <c r="E15" s="98">
        <v>1072</v>
      </c>
      <c r="F15" s="71">
        <v>1386</v>
      </c>
      <c r="G15" s="72">
        <f>SUM(E15:E16)</f>
        <v>2144</v>
      </c>
      <c r="H15" s="7">
        <v>145</v>
      </c>
      <c r="I15" s="69">
        <v>61</v>
      </c>
      <c r="J15" s="41">
        <f>H15+I15</f>
        <v>206</v>
      </c>
      <c r="K15" s="19">
        <v>0</v>
      </c>
      <c r="L15" s="19">
        <v>429</v>
      </c>
      <c r="M15" s="7">
        <v>0</v>
      </c>
      <c r="N15" s="69">
        <v>1048</v>
      </c>
      <c r="O15" s="41">
        <f>M15+N15</f>
        <v>1048</v>
      </c>
      <c r="P15" s="19">
        <v>488</v>
      </c>
      <c r="Q15" s="19">
        <v>183</v>
      </c>
      <c r="R15" s="7">
        <v>603</v>
      </c>
      <c r="S15" s="69">
        <v>202</v>
      </c>
      <c r="T15" s="41">
        <f>R15+S15</f>
        <v>805</v>
      </c>
      <c r="U15" s="43">
        <f>SUM(B15,C15,E15,F15,H15,I15,K15,L15,M15,N15,P15,Q15,R15,S15)</f>
        <v>17271</v>
      </c>
      <c r="V15" s="3"/>
    </row>
    <row r="16" spans="1:22" ht="36.75" customHeight="1" thickBot="1" x14ac:dyDescent="0.2">
      <c r="A16" s="73" t="s">
        <v>3</v>
      </c>
      <c r="B16" s="74">
        <f>B15/B8</f>
        <v>3705</v>
      </c>
      <c r="C16" s="74">
        <f>C15/C8</f>
        <v>539</v>
      </c>
      <c r="D16" s="74">
        <f>D15/D8</f>
        <v>2913.5</v>
      </c>
      <c r="E16" s="74">
        <f>E15/E8</f>
        <v>1072</v>
      </c>
      <c r="F16" s="74">
        <f>F15/F8</f>
        <v>693</v>
      </c>
      <c r="G16" s="74">
        <f>G15/G8</f>
        <v>714.66666666666663</v>
      </c>
      <c r="H16" s="74">
        <f>H15/H8</f>
        <v>29</v>
      </c>
      <c r="I16" s="74">
        <f>I15/I8</f>
        <v>61</v>
      </c>
      <c r="J16" s="74">
        <f>J15/J8</f>
        <v>34.333333333333336</v>
      </c>
      <c r="K16" s="74" t="e">
        <f>K15/K8</f>
        <v>#DIV/0!</v>
      </c>
      <c r="L16" s="74">
        <f>L15/L8</f>
        <v>143</v>
      </c>
      <c r="M16" s="74" t="e">
        <f>M15/M8</f>
        <v>#DIV/0!</v>
      </c>
      <c r="N16" s="74">
        <f>N15/N8</f>
        <v>1048</v>
      </c>
      <c r="O16" s="74">
        <f>O15/O8</f>
        <v>1048</v>
      </c>
      <c r="P16" s="74">
        <f>P15/P8</f>
        <v>244</v>
      </c>
      <c r="Q16" s="74">
        <f>Q15/Q8</f>
        <v>183</v>
      </c>
      <c r="R16" s="74">
        <f>R15/R8</f>
        <v>26.217391304347824</v>
      </c>
      <c r="S16" s="74">
        <f>S15/S8</f>
        <v>22.444444444444443</v>
      </c>
      <c r="T16" s="74">
        <f>T15/T8</f>
        <v>25.15625</v>
      </c>
      <c r="U16" s="74">
        <f>U15/U8</f>
        <v>332.13461538461536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  <ignoredErrors>
    <ignoredError sqref="T11:U1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9"/>
  <sheetViews>
    <sheetView zoomScale="133" zoomScaleNormal="133"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26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86" t="s">
        <v>38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257" t="s">
        <v>13</v>
      </c>
      <c r="I3" s="11" t="s">
        <v>14</v>
      </c>
      <c r="J3" s="101" t="s">
        <v>4</v>
      </c>
      <c r="K3" s="17" t="s">
        <v>15</v>
      </c>
      <c r="L3" s="264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91" t="s">
        <v>23</v>
      </c>
      <c r="B4" s="26">
        <v>21</v>
      </c>
      <c r="C4" s="27">
        <v>21</v>
      </c>
      <c r="D4" s="28">
        <f>SUM(B4:C4)</f>
        <v>42</v>
      </c>
      <c r="E4" s="29">
        <v>21</v>
      </c>
      <c r="F4" s="30">
        <v>21</v>
      </c>
      <c r="G4" s="31">
        <f t="shared" ref="G4" si="0">SUM(E4:F4)</f>
        <v>42</v>
      </c>
      <c r="H4" s="258">
        <v>18</v>
      </c>
      <c r="I4" s="27">
        <v>18</v>
      </c>
      <c r="J4" s="102">
        <f>SUM(H4:I4)</f>
        <v>36</v>
      </c>
      <c r="K4" s="32">
        <v>21</v>
      </c>
      <c r="L4" s="265">
        <v>21</v>
      </c>
      <c r="M4" s="26">
        <v>21</v>
      </c>
      <c r="N4" s="27">
        <v>21</v>
      </c>
      <c r="O4" s="28">
        <f>SUM(M4:N4)</f>
        <v>42</v>
      </c>
      <c r="P4" s="32">
        <v>12</v>
      </c>
      <c r="Q4" s="32">
        <v>15</v>
      </c>
      <c r="R4" s="26">
        <v>18</v>
      </c>
      <c r="S4" s="27">
        <v>18</v>
      </c>
      <c r="T4" s="28">
        <f>SUM(R4:S4)</f>
        <v>36</v>
      </c>
      <c r="U4" s="32">
        <f>SUM(B4,C4,E4,F4,H4,I4,K4,L4,M4,N4,P4,Q4,R4,S4)</f>
        <v>267</v>
      </c>
      <c r="V4" s="3"/>
    </row>
    <row r="5" spans="1:22" ht="25.5" customHeight="1" thickTop="1" x14ac:dyDescent="0.25">
      <c r="A5" s="89" t="s">
        <v>27</v>
      </c>
      <c r="B5" s="33">
        <v>0</v>
      </c>
      <c r="C5" s="34">
        <v>0</v>
      </c>
      <c r="D5" s="35">
        <f>B5+C5</f>
        <v>0</v>
      </c>
      <c r="E5" s="36">
        <v>0</v>
      </c>
      <c r="F5" s="37">
        <v>0</v>
      </c>
      <c r="G5" s="38">
        <f>SUM(E5:F5)</f>
        <v>0</v>
      </c>
      <c r="H5" s="259">
        <v>14</v>
      </c>
      <c r="I5" s="34">
        <v>4</v>
      </c>
      <c r="J5" s="103">
        <f>H5+I5</f>
        <v>18</v>
      </c>
      <c r="K5" s="39">
        <v>0</v>
      </c>
      <c r="L5" s="266">
        <v>2</v>
      </c>
      <c r="M5" s="33">
        <v>0</v>
      </c>
      <c r="N5" s="34">
        <v>0</v>
      </c>
      <c r="O5" s="35">
        <v>0</v>
      </c>
      <c r="P5" s="39">
        <v>4</v>
      </c>
      <c r="Q5" s="39">
        <v>1</v>
      </c>
      <c r="R5" s="33">
        <v>29</v>
      </c>
      <c r="S5" s="34">
        <v>16</v>
      </c>
      <c r="T5" s="35">
        <f>R5+S5</f>
        <v>45</v>
      </c>
      <c r="U5" s="40">
        <f>SUM(B5,C5,E5,F5,H5,I5,K5,L5,M5,N5,P5,Q5,R5,S5)</f>
        <v>70</v>
      </c>
      <c r="V5" s="3"/>
    </row>
    <row r="6" spans="1:22" ht="25.5" customHeight="1" x14ac:dyDescent="0.15">
      <c r="A6" s="21" t="s">
        <v>0</v>
      </c>
      <c r="B6" s="6">
        <v>0</v>
      </c>
      <c r="C6" s="2">
        <v>2</v>
      </c>
      <c r="D6" s="41">
        <f>B6+C6</f>
        <v>2</v>
      </c>
      <c r="E6" s="10">
        <v>0</v>
      </c>
      <c r="F6" s="1">
        <v>1</v>
      </c>
      <c r="G6" s="42">
        <f>SUM(E6:F6)</f>
        <v>1</v>
      </c>
      <c r="H6" s="260">
        <v>0</v>
      </c>
      <c r="I6" s="2">
        <v>0</v>
      </c>
      <c r="J6" s="104">
        <f>H6+I6</f>
        <v>0</v>
      </c>
      <c r="K6" s="18">
        <v>1</v>
      </c>
      <c r="L6" s="267">
        <v>1</v>
      </c>
      <c r="M6" s="6">
        <v>0</v>
      </c>
      <c r="N6" s="2">
        <v>0</v>
      </c>
      <c r="O6" s="41">
        <f>M6+N6</f>
        <v>0</v>
      </c>
      <c r="P6" s="18">
        <v>0</v>
      </c>
      <c r="Q6" s="18">
        <v>0</v>
      </c>
      <c r="R6" s="6">
        <v>0</v>
      </c>
      <c r="S6" s="2">
        <v>1</v>
      </c>
      <c r="T6" s="41">
        <f>R6+S6</f>
        <v>1</v>
      </c>
      <c r="U6" s="43">
        <f>SUM(B6,C6,E6,F6,H6,I6,K6,L6,M6,N6,P6,Q6,R6,S6)</f>
        <v>6</v>
      </c>
      <c r="V6" s="3"/>
    </row>
    <row r="7" spans="1:22" ht="25.5" customHeight="1" thickBot="1" x14ac:dyDescent="0.2">
      <c r="A7" s="44" t="s">
        <v>7</v>
      </c>
      <c r="B7" s="45">
        <f>SUM(B5:B6)</f>
        <v>0</v>
      </c>
      <c r="C7" s="46">
        <f>SUM(C5:C6)</f>
        <v>2</v>
      </c>
      <c r="D7" s="47">
        <f>SUM(D5:D6)</f>
        <v>2</v>
      </c>
      <c r="E7" s="48">
        <f>SUM(E5:E6)</f>
        <v>0</v>
      </c>
      <c r="F7" s="49">
        <f>SUM(F5:F6)</f>
        <v>1</v>
      </c>
      <c r="G7" s="50">
        <f>SUM(E7:F7)</f>
        <v>1</v>
      </c>
      <c r="H7" s="261">
        <f>SUM(H5:H6)</f>
        <v>14</v>
      </c>
      <c r="I7" s="52">
        <f>SUM(I5:I6)</f>
        <v>4</v>
      </c>
      <c r="J7" s="105">
        <f t="shared" ref="J7:J12" si="1">H7+I7</f>
        <v>18</v>
      </c>
      <c r="K7" s="53">
        <f>SUM(K5:K6)</f>
        <v>1</v>
      </c>
      <c r="L7" s="268">
        <f>SUM(L5:L6)</f>
        <v>3</v>
      </c>
      <c r="M7" s="51">
        <f>SUM(M5:M6)</f>
        <v>0</v>
      </c>
      <c r="N7" s="52">
        <f>SUM(N5:N6)</f>
        <v>0</v>
      </c>
      <c r="O7" s="47">
        <f t="shared" ref="O7:U7" si="2">SUM(O5:O6)</f>
        <v>0</v>
      </c>
      <c r="P7" s="53">
        <f>SUM(P5:P6)</f>
        <v>4</v>
      </c>
      <c r="Q7" s="53">
        <f>SUM(Q5:Q6)</f>
        <v>1</v>
      </c>
      <c r="R7" s="51">
        <f>SUM(R5:R6)</f>
        <v>29</v>
      </c>
      <c r="S7" s="52">
        <f>SUM(S5:S6)</f>
        <v>17</v>
      </c>
      <c r="T7" s="47">
        <f t="shared" si="2"/>
        <v>46</v>
      </c>
      <c r="U7" s="54">
        <f t="shared" si="2"/>
        <v>76</v>
      </c>
      <c r="V7" s="3"/>
    </row>
    <row r="8" spans="1:22" ht="25.5" customHeight="1" thickTop="1" x14ac:dyDescent="0.25">
      <c r="A8" s="89" t="s">
        <v>28</v>
      </c>
      <c r="B8" s="33">
        <v>1</v>
      </c>
      <c r="C8" s="34">
        <v>2</v>
      </c>
      <c r="D8" s="35">
        <f t="shared" ref="D8:D9" si="3">B8+C8</f>
        <v>3</v>
      </c>
      <c r="E8" s="36">
        <v>0</v>
      </c>
      <c r="F8" s="37">
        <v>1</v>
      </c>
      <c r="G8" s="38">
        <f>SUM(E8:F8)</f>
        <v>1</v>
      </c>
      <c r="H8" s="259">
        <v>13</v>
      </c>
      <c r="I8" s="34">
        <v>3</v>
      </c>
      <c r="J8" s="103">
        <f t="shared" si="1"/>
        <v>16</v>
      </c>
      <c r="K8" s="39">
        <v>1</v>
      </c>
      <c r="L8" s="266">
        <v>2</v>
      </c>
      <c r="M8" s="33">
        <v>0</v>
      </c>
      <c r="N8" s="34">
        <v>0</v>
      </c>
      <c r="O8" s="35">
        <f t="shared" ref="O8:O12" si="4">M8+N8</f>
        <v>0</v>
      </c>
      <c r="P8" s="39">
        <v>3</v>
      </c>
      <c r="Q8" s="39">
        <v>2</v>
      </c>
      <c r="R8" s="33">
        <v>29</v>
      </c>
      <c r="S8" s="34">
        <v>16</v>
      </c>
      <c r="T8" s="35">
        <f t="shared" ref="T8:T12" si="5">R8+S8</f>
        <v>45</v>
      </c>
      <c r="U8" s="40">
        <f>SUM(B8,C8,E8,F8,H8,I8,K8,L8,M8,N8,P8,Q8,R8,S8)</f>
        <v>73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41">
        <f t="shared" si="3"/>
        <v>0</v>
      </c>
      <c r="E9" s="10">
        <v>0</v>
      </c>
      <c r="F9" s="1">
        <v>0</v>
      </c>
      <c r="G9" s="42">
        <f>SUM(E9:F9)</f>
        <v>0</v>
      </c>
      <c r="H9" s="260">
        <v>1</v>
      </c>
      <c r="I9" s="2">
        <v>1</v>
      </c>
      <c r="J9" s="104">
        <f t="shared" si="1"/>
        <v>2</v>
      </c>
      <c r="K9" s="18">
        <v>0</v>
      </c>
      <c r="L9" s="267">
        <v>1</v>
      </c>
      <c r="M9" s="6">
        <v>0</v>
      </c>
      <c r="N9" s="2">
        <v>0</v>
      </c>
      <c r="O9" s="41">
        <f t="shared" si="4"/>
        <v>0</v>
      </c>
      <c r="P9" s="18">
        <v>0</v>
      </c>
      <c r="Q9" s="18">
        <v>0</v>
      </c>
      <c r="R9" s="6">
        <v>3</v>
      </c>
      <c r="S9" s="2">
        <v>0</v>
      </c>
      <c r="T9" s="41">
        <f t="shared" si="5"/>
        <v>3</v>
      </c>
      <c r="U9" s="43">
        <f>SUM(B9,C9,E9,F9,H9,I9,K9,L9,M9,N9,P9,Q9,R9,S9)</f>
        <v>6</v>
      </c>
      <c r="V9" s="3"/>
    </row>
    <row r="10" spans="1:22" ht="25.5" customHeight="1" x14ac:dyDescent="0.15">
      <c r="A10" s="90" t="s">
        <v>1</v>
      </c>
      <c r="B10" s="6">
        <v>0</v>
      </c>
      <c r="C10" s="2">
        <v>0</v>
      </c>
      <c r="D10" s="41">
        <v>0</v>
      </c>
      <c r="E10" s="10">
        <v>0</v>
      </c>
      <c r="F10" s="1">
        <v>0</v>
      </c>
      <c r="G10" s="42">
        <v>0</v>
      </c>
      <c r="H10" s="260">
        <v>0</v>
      </c>
      <c r="I10" s="2">
        <v>0</v>
      </c>
      <c r="J10" s="104">
        <f t="shared" si="1"/>
        <v>0</v>
      </c>
      <c r="K10" s="18">
        <v>0</v>
      </c>
      <c r="L10" s="267">
        <v>0</v>
      </c>
      <c r="M10" s="6">
        <v>0</v>
      </c>
      <c r="N10" s="2">
        <v>0</v>
      </c>
      <c r="O10" s="41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41">
        <f t="shared" si="5"/>
        <v>0</v>
      </c>
      <c r="U10" s="4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99">
        <f t="shared" ref="B11:U11" si="6">SUM(B8+B9)</f>
        <v>1</v>
      </c>
      <c r="C11" s="55">
        <f t="shared" si="6"/>
        <v>2</v>
      </c>
      <c r="D11" s="100">
        <f t="shared" si="6"/>
        <v>3</v>
      </c>
      <c r="E11" s="99">
        <f t="shared" si="6"/>
        <v>0</v>
      </c>
      <c r="F11" s="55">
        <f t="shared" si="6"/>
        <v>1</v>
      </c>
      <c r="G11" s="100">
        <f t="shared" si="6"/>
        <v>1</v>
      </c>
      <c r="H11" s="234">
        <f t="shared" si="6"/>
        <v>14</v>
      </c>
      <c r="I11" s="55">
        <f t="shared" si="6"/>
        <v>4</v>
      </c>
      <c r="J11" s="106">
        <f t="shared" si="6"/>
        <v>18</v>
      </c>
      <c r="K11" s="245">
        <f t="shared" si="6"/>
        <v>1</v>
      </c>
      <c r="L11" s="269">
        <f t="shared" si="6"/>
        <v>3</v>
      </c>
      <c r="M11" s="99">
        <f t="shared" si="6"/>
        <v>0</v>
      </c>
      <c r="N11" s="55">
        <f t="shared" si="6"/>
        <v>0</v>
      </c>
      <c r="O11" s="100">
        <f t="shared" si="6"/>
        <v>0</v>
      </c>
      <c r="P11" s="245">
        <f t="shared" si="6"/>
        <v>3</v>
      </c>
      <c r="Q11" s="245">
        <f t="shared" si="6"/>
        <v>2</v>
      </c>
      <c r="R11" s="99">
        <f t="shared" si="6"/>
        <v>32</v>
      </c>
      <c r="S11" s="55">
        <f t="shared" si="6"/>
        <v>16</v>
      </c>
      <c r="T11" s="100">
        <f t="shared" si="6"/>
        <v>48</v>
      </c>
      <c r="U11" s="245">
        <f t="shared" si="6"/>
        <v>79</v>
      </c>
      <c r="V11" s="3"/>
    </row>
    <row r="12" spans="1:22" ht="25.5" customHeight="1" x14ac:dyDescent="0.15">
      <c r="A12" s="21" t="s">
        <v>8</v>
      </c>
      <c r="B12" s="6">
        <v>488</v>
      </c>
      <c r="C12" s="2">
        <v>494</v>
      </c>
      <c r="D12" s="41">
        <f>SUM(B12:C12)</f>
        <v>982</v>
      </c>
      <c r="E12" s="10">
        <v>588</v>
      </c>
      <c r="F12" s="1">
        <v>555</v>
      </c>
      <c r="G12" s="42">
        <f>SUM(E12:F12)</f>
        <v>1143</v>
      </c>
      <c r="H12" s="260">
        <v>480</v>
      </c>
      <c r="I12" s="2">
        <v>476</v>
      </c>
      <c r="J12" s="104">
        <f t="shared" si="1"/>
        <v>956</v>
      </c>
      <c r="K12" s="18">
        <v>545</v>
      </c>
      <c r="L12" s="267">
        <v>505</v>
      </c>
      <c r="M12" s="6">
        <v>504</v>
      </c>
      <c r="N12" s="2">
        <v>532</v>
      </c>
      <c r="O12" s="41">
        <f t="shared" si="4"/>
        <v>1036</v>
      </c>
      <c r="P12" s="18">
        <v>270</v>
      </c>
      <c r="Q12" s="18">
        <v>315</v>
      </c>
      <c r="R12" s="6">
        <v>424</v>
      </c>
      <c r="S12" s="2">
        <v>469</v>
      </c>
      <c r="T12" s="41">
        <f t="shared" si="5"/>
        <v>893</v>
      </c>
      <c r="U12" s="43">
        <f>SUM(B12,C12,E12,F12,H12,I12,K12,L12,M12,N12,P12,Q12,R12,S12)</f>
        <v>6645</v>
      </c>
      <c r="V12" s="3"/>
    </row>
    <row r="13" spans="1:22" ht="42.75" customHeight="1" x14ac:dyDescent="0.15">
      <c r="A13" s="21" t="s">
        <v>29</v>
      </c>
      <c r="B13" s="57">
        <f>B12/28</f>
        <v>17.428571428571427</v>
      </c>
      <c r="C13" s="58">
        <f>C12/28</f>
        <v>17.642857142857142</v>
      </c>
      <c r="D13" s="59">
        <f>D12/28</f>
        <v>35.071428571428569</v>
      </c>
      <c r="E13" s="60">
        <f t="shared" ref="E13:U13" si="7">E12/28</f>
        <v>21</v>
      </c>
      <c r="F13" s="61">
        <f t="shared" si="7"/>
        <v>19.821428571428573</v>
      </c>
      <c r="G13" s="62">
        <f t="shared" si="7"/>
        <v>40.821428571428569</v>
      </c>
      <c r="H13" s="262">
        <f t="shared" si="7"/>
        <v>17.142857142857142</v>
      </c>
      <c r="I13" s="58">
        <f t="shared" si="7"/>
        <v>17</v>
      </c>
      <c r="J13" s="107">
        <f t="shared" si="7"/>
        <v>34.142857142857146</v>
      </c>
      <c r="K13" s="63">
        <f t="shared" si="7"/>
        <v>19.464285714285715</v>
      </c>
      <c r="L13" s="270">
        <f t="shared" si="7"/>
        <v>18.035714285714285</v>
      </c>
      <c r="M13" s="57">
        <f t="shared" si="7"/>
        <v>18</v>
      </c>
      <c r="N13" s="58">
        <f t="shared" si="7"/>
        <v>19</v>
      </c>
      <c r="O13" s="59">
        <f t="shared" si="7"/>
        <v>37</v>
      </c>
      <c r="P13" s="63">
        <f t="shared" si="7"/>
        <v>9.6428571428571423</v>
      </c>
      <c r="Q13" s="63">
        <f t="shared" si="7"/>
        <v>11.25</v>
      </c>
      <c r="R13" s="57">
        <f t="shared" si="7"/>
        <v>15.142857142857142</v>
      </c>
      <c r="S13" s="58">
        <f t="shared" si="7"/>
        <v>16.75</v>
      </c>
      <c r="T13" s="59">
        <f t="shared" si="7"/>
        <v>31.892857142857142</v>
      </c>
      <c r="U13" s="63">
        <f t="shared" si="7"/>
        <v>237.32142857142858</v>
      </c>
      <c r="V13" s="3"/>
    </row>
    <row r="14" spans="1:22" ht="34.5" customHeight="1" x14ac:dyDescent="0.15">
      <c r="A14" s="21" t="s">
        <v>24</v>
      </c>
      <c r="B14" s="64">
        <f t="shared" ref="B14:U14" si="8">(B12*100)/(B4*28)</f>
        <v>82.993197278911566</v>
      </c>
      <c r="C14" s="65">
        <f t="shared" si="8"/>
        <v>84.013605442176868</v>
      </c>
      <c r="D14" s="66">
        <f t="shared" si="8"/>
        <v>83.503401360544217</v>
      </c>
      <c r="E14" s="64">
        <f t="shared" si="8"/>
        <v>100</v>
      </c>
      <c r="F14" s="65">
        <f t="shared" si="8"/>
        <v>94.387755102040813</v>
      </c>
      <c r="G14" s="66">
        <f t="shared" si="8"/>
        <v>97.193877551020407</v>
      </c>
      <c r="H14" s="235">
        <f t="shared" si="8"/>
        <v>95.238095238095241</v>
      </c>
      <c r="I14" s="65">
        <f t="shared" si="8"/>
        <v>94.444444444444443</v>
      </c>
      <c r="J14" s="108">
        <f t="shared" si="8"/>
        <v>94.841269841269835</v>
      </c>
      <c r="K14" s="67">
        <f t="shared" si="8"/>
        <v>92.687074829931973</v>
      </c>
      <c r="L14" s="271">
        <f t="shared" si="8"/>
        <v>85.884353741496597</v>
      </c>
      <c r="M14" s="64">
        <f t="shared" si="8"/>
        <v>85.714285714285708</v>
      </c>
      <c r="N14" s="65">
        <f t="shared" si="8"/>
        <v>90.476190476190482</v>
      </c>
      <c r="O14" s="66">
        <f t="shared" si="8"/>
        <v>88.095238095238102</v>
      </c>
      <c r="P14" s="67">
        <f t="shared" si="8"/>
        <v>80.357142857142861</v>
      </c>
      <c r="Q14" s="67">
        <f t="shared" si="8"/>
        <v>75</v>
      </c>
      <c r="R14" s="64">
        <f t="shared" si="8"/>
        <v>84.126984126984127</v>
      </c>
      <c r="S14" s="65">
        <f t="shared" si="8"/>
        <v>93.055555555555557</v>
      </c>
      <c r="T14" s="66">
        <f t="shared" si="8"/>
        <v>88.591269841269835</v>
      </c>
      <c r="U14" s="68">
        <f t="shared" si="8"/>
        <v>88.884430176565004</v>
      </c>
      <c r="V14" s="3"/>
    </row>
    <row r="15" spans="1:22" ht="25.5" customHeight="1" x14ac:dyDescent="0.15">
      <c r="A15" s="21" t="s">
        <v>2</v>
      </c>
      <c r="B15" s="7">
        <v>38</v>
      </c>
      <c r="C15" s="69">
        <v>1903</v>
      </c>
      <c r="D15" s="41">
        <f>B15+C15</f>
        <v>1941</v>
      </c>
      <c r="E15" s="70">
        <v>0</v>
      </c>
      <c r="F15" s="71">
        <v>393</v>
      </c>
      <c r="G15" s="72">
        <f>SUM(E15:F15)</f>
        <v>393</v>
      </c>
      <c r="H15" s="263">
        <v>280</v>
      </c>
      <c r="I15" s="69">
        <v>197</v>
      </c>
      <c r="J15" s="104">
        <f>H15+I15</f>
        <v>477</v>
      </c>
      <c r="K15" s="19">
        <v>621</v>
      </c>
      <c r="L15" s="272">
        <v>2</v>
      </c>
      <c r="M15" s="7">
        <v>0</v>
      </c>
      <c r="N15" s="69">
        <v>0</v>
      </c>
      <c r="O15" s="41">
        <f>M15+N15</f>
        <v>0</v>
      </c>
      <c r="P15" s="19">
        <v>532</v>
      </c>
      <c r="Q15" s="19">
        <v>318</v>
      </c>
      <c r="R15" s="7">
        <v>479</v>
      </c>
      <c r="S15" s="69">
        <v>612</v>
      </c>
      <c r="T15" s="41">
        <f>R15+S15</f>
        <v>1091</v>
      </c>
      <c r="U15" s="43">
        <f>SUM(B15,C15,E15,F15,H15,I15,K15,L15,M15,N15,P15,Q15,R15,S15)</f>
        <v>5375</v>
      </c>
      <c r="V15" s="3"/>
    </row>
    <row r="16" spans="1:22" ht="36.75" customHeight="1" thickBot="1" x14ac:dyDescent="0.2">
      <c r="A16" s="73" t="s">
        <v>3</v>
      </c>
      <c r="B16" s="74">
        <f>B15/B8</f>
        <v>38</v>
      </c>
      <c r="C16" s="74">
        <f>C15/C8</f>
        <v>951.5</v>
      </c>
      <c r="D16" s="74">
        <f>D15/D8</f>
        <v>647</v>
      </c>
      <c r="E16" s="74" t="e">
        <f>E15/E8</f>
        <v>#DIV/0!</v>
      </c>
      <c r="F16" s="74">
        <f>F15/F8</f>
        <v>393</v>
      </c>
      <c r="G16" s="74">
        <f>G15/G8</f>
        <v>393</v>
      </c>
      <c r="H16" s="74">
        <f>H15/H8</f>
        <v>21.53846153846154</v>
      </c>
      <c r="I16" s="74">
        <f>I15/I8</f>
        <v>65.666666666666671</v>
      </c>
      <c r="J16" s="74">
        <f>J15/J8</f>
        <v>29.8125</v>
      </c>
      <c r="K16" s="74">
        <f>K15/K8</f>
        <v>621</v>
      </c>
      <c r="L16" s="74">
        <f>L15/L8</f>
        <v>1</v>
      </c>
      <c r="M16" s="74" t="e">
        <f>M15/M8</f>
        <v>#DIV/0!</v>
      </c>
      <c r="N16" s="74" t="e">
        <f>N15/N8</f>
        <v>#DIV/0!</v>
      </c>
      <c r="O16" s="74" t="e">
        <f>O15/O8</f>
        <v>#DIV/0!</v>
      </c>
      <c r="P16" s="74">
        <f>P15/P8</f>
        <v>177.33333333333334</v>
      </c>
      <c r="Q16" s="74">
        <f>Q15/Q8</f>
        <v>159</v>
      </c>
      <c r="R16" s="74">
        <f>R15/R8</f>
        <v>16.517241379310345</v>
      </c>
      <c r="S16" s="74">
        <f>S15/S8</f>
        <v>38.25</v>
      </c>
      <c r="T16" s="74">
        <f>T15/T8</f>
        <v>24.244444444444444</v>
      </c>
      <c r="U16" s="74">
        <f>U15/U8</f>
        <v>73.630136986301366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s="256" customFormat="1" ht="15.75" customHeight="1" x14ac:dyDescent="0.2">
      <c r="A19" s="310" t="s">
        <v>47</v>
      </c>
      <c r="B19" s="311"/>
      <c r="C19" s="311"/>
      <c r="D19" s="311"/>
      <c r="E19" s="311"/>
      <c r="F19" s="311"/>
      <c r="G19" s="311"/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255"/>
      <c r="T19" s="255"/>
      <c r="U19" s="255"/>
      <c r="V19" s="255"/>
    </row>
  </sheetData>
  <mergeCells count="1">
    <mergeCell ref="A19:R19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per1</vt:lpstr>
      <vt:lpstr>per2</vt:lpstr>
      <vt:lpstr>per3</vt:lpstr>
      <vt:lpstr>per4</vt:lpstr>
      <vt:lpstr>per5</vt:lpstr>
      <vt:lpstr>per6</vt:lpstr>
      <vt:lpstr>per7</vt:lpstr>
      <vt:lpstr>per8</vt:lpstr>
      <vt:lpstr>per9</vt:lpstr>
      <vt:lpstr>per10</vt:lpstr>
      <vt:lpstr>per11</vt:lpstr>
      <vt:lpstr>per12</vt:lpstr>
      <vt:lpstr>per13</vt:lpstr>
      <vt:lpstr>Annuel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Xavier La Rochelle</cp:lastModifiedBy>
  <cp:lastPrinted>2019-04-29T13:29:21Z</cp:lastPrinted>
  <dcterms:created xsi:type="dcterms:W3CDTF">2017-12-06T02:37:08Z</dcterms:created>
  <dcterms:modified xsi:type="dcterms:W3CDTF">2022-03-15T06:00:46Z</dcterms:modified>
</cp:coreProperties>
</file>